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updateLinks="never" codeName="ThisWorkbook"/>
  <bookViews>
    <workbookView xWindow="-120" yWindow="-120" windowWidth="20640" windowHeight="11160" tabRatio="854" activeTab="1"/>
  </bookViews>
  <sheets>
    <sheet name="Agents Tariff" sheetId="473" r:id="rId1"/>
    <sheet name="Sheet1" sheetId="362" r:id="rId2"/>
    <sheet name="Report " sheetId="728" r:id="rId3"/>
    <sheet name="OF" sheetId="621" r:id="rId4"/>
    <sheet name="DO" sheetId="363" r:id="rId5"/>
    <sheet name="OF (2)" sheetId="622" r:id="rId6"/>
    <sheet name="DO (2)" sheetId="365" r:id="rId7"/>
    <sheet name="OF (3)" sheetId="623" r:id="rId8"/>
    <sheet name="DO (3)" sheetId="367" r:id="rId9"/>
    <sheet name="OF (4)" sheetId="624" r:id="rId10"/>
    <sheet name="DO (4)" sheetId="369" r:id="rId11"/>
    <sheet name="OF (5)" sheetId="625" r:id="rId12"/>
    <sheet name="DO (5)" sheetId="371" r:id="rId13"/>
    <sheet name="OF (6)" sheetId="626" r:id="rId14"/>
    <sheet name="DO (6)" sheetId="373" r:id="rId15"/>
    <sheet name="OF (7)" sheetId="627" r:id="rId16"/>
    <sheet name="DO (7)" sheetId="377" r:id="rId17"/>
    <sheet name="OF (8)" sheetId="628" r:id="rId18"/>
    <sheet name="DO (8)" sheetId="391" r:id="rId19"/>
    <sheet name="OF (9)" sheetId="629" r:id="rId20"/>
    <sheet name="DO (9)" sheetId="393" r:id="rId21"/>
    <sheet name="OF (10)" sheetId="630" r:id="rId22"/>
    <sheet name="DO (10)" sheetId="395" r:id="rId23"/>
    <sheet name="OF (11)" sheetId="631" r:id="rId24"/>
    <sheet name="DO (11)" sheetId="397" r:id="rId25"/>
    <sheet name="OF (12)" sheetId="632" r:id="rId26"/>
    <sheet name="DO (12)" sheetId="399" r:id="rId27"/>
    <sheet name="OF (13)" sheetId="633" r:id="rId28"/>
    <sheet name="DO (13)" sheetId="401" r:id="rId29"/>
    <sheet name="OF (14)" sheetId="634" r:id="rId30"/>
    <sheet name="DO (14)" sheetId="403" r:id="rId31"/>
    <sheet name="OF (15)" sheetId="635" r:id="rId32"/>
    <sheet name="DO (15)" sheetId="405" r:id="rId33"/>
    <sheet name="OF (16)" sheetId="636" r:id="rId34"/>
    <sheet name="DO (16)" sheetId="407" r:id="rId35"/>
    <sheet name="OF (17)" sheetId="637" r:id="rId36"/>
    <sheet name="DO (17)" sheetId="409" r:id="rId37"/>
    <sheet name="OF (18)" sheetId="639" r:id="rId38"/>
    <sheet name="DO (18)" sheetId="411" r:id="rId39"/>
    <sheet name="OF (19)" sheetId="640" r:id="rId40"/>
    <sheet name="DO (19)" sheetId="413" r:id="rId41"/>
    <sheet name="OF (20)" sheetId="641" r:id="rId42"/>
    <sheet name="DO (20)" sheetId="415" r:id="rId43"/>
    <sheet name="OF (21)" sheetId="642" r:id="rId44"/>
    <sheet name="DO (21)" sheetId="417" r:id="rId45"/>
    <sheet name="OF(22)" sheetId="643" r:id="rId46"/>
    <sheet name="DO (22)" sheetId="419" r:id="rId47"/>
    <sheet name="OF (23)" sheetId="644" r:id="rId48"/>
    <sheet name="DO (23)" sheetId="421" r:id="rId49"/>
    <sheet name="OF (24)" sheetId="645" r:id="rId50"/>
    <sheet name="DO (24)" sheetId="423" r:id="rId51"/>
    <sheet name="OF (25)" sheetId="646" r:id="rId52"/>
    <sheet name="DO (25)" sheetId="425" r:id="rId53"/>
    <sheet name="OF (26)" sheetId="647" r:id="rId54"/>
    <sheet name="DO (26)" sheetId="427" r:id="rId55"/>
    <sheet name="OF (27)" sheetId="648" r:id="rId56"/>
    <sheet name="DO (27)" sheetId="429" r:id="rId57"/>
    <sheet name="OF (28)" sheetId="649" r:id="rId58"/>
    <sheet name="DO (28)" sheetId="431" r:id="rId59"/>
    <sheet name="OF (29)" sheetId="650" r:id="rId60"/>
    <sheet name="DO (29)" sheetId="433" r:id="rId61"/>
    <sheet name="OF (30)" sheetId="651" r:id="rId62"/>
    <sheet name="DO (30)" sheetId="435" r:id="rId63"/>
    <sheet name="OF (31)" sheetId="652" r:id="rId64"/>
    <sheet name="DO (31)" sheetId="437" r:id="rId65"/>
    <sheet name="OF (32)" sheetId="653" r:id="rId66"/>
    <sheet name="DO (32)" sheetId="439" r:id="rId67"/>
    <sheet name="OF (33)" sheetId="654" r:id="rId68"/>
    <sheet name="DO (33)" sheetId="441" r:id="rId69"/>
    <sheet name="OF (34)" sheetId="655" r:id="rId70"/>
    <sheet name="DO (34)" sheetId="443" r:id="rId71"/>
    <sheet name="OF (35)" sheetId="656" r:id="rId72"/>
    <sheet name="DO (35)" sheetId="445" r:id="rId73"/>
    <sheet name="OF (36)" sheetId="657" r:id="rId74"/>
    <sheet name="DO (36)" sheetId="447" r:id="rId75"/>
    <sheet name="OF (37)" sheetId="658" r:id="rId76"/>
    <sheet name="DO (37)" sheetId="449" r:id="rId77"/>
    <sheet name="OF (38)" sheetId="659" r:id="rId78"/>
    <sheet name="DO (38)" sheetId="451" r:id="rId79"/>
    <sheet name="OF (39)" sheetId="660" r:id="rId80"/>
    <sheet name="DO (39)" sheetId="453" r:id="rId81"/>
    <sheet name="OF (40)" sheetId="661" r:id="rId82"/>
    <sheet name="DO (40)" sheetId="455" r:id="rId83"/>
    <sheet name="OF (41)" sheetId="662" r:id="rId84"/>
    <sheet name="DO (41)" sheetId="457" r:id="rId85"/>
    <sheet name="OF (42)" sheetId="663" r:id="rId86"/>
    <sheet name="DO (42)" sheetId="459" r:id="rId87"/>
    <sheet name="OF (43)" sheetId="664" r:id="rId88"/>
    <sheet name="DO (43)" sheetId="461" r:id="rId89"/>
    <sheet name="OF (44)" sheetId="665" r:id="rId90"/>
    <sheet name="DO (44)" sheetId="463" r:id="rId91"/>
    <sheet name="OF (45)" sheetId="666" r:id="rId92"/>
    <sheet name="DO (45)" sheetId="465" r:id="rId93"/>
    <sheet name="OF (46)" sheetId="667" r:id="rId94"/>
    <sheet name="DO (46)" sheetId="467" r:id="rId95"/>
    <sheet name="OF (47)" sheetId="668" r:id="rId96"/>
    <sheet name="DO (47)" sheetId="469" r:id="rId97"/>
    <sheet name="OF (48)" sheetId="669" r:id="rId98"/>
    <sheet name="DO (48)" sheetId="471" r:id="rId99"/>
    <sheet name="OF (49)" sheetId="670" r:id="rId100"/>
    <sheet name="DO (49)" sheetId="477" r:id="rId101"/>
    <sheet name="OF (50)" sheetId="671" r:id="rId102"/>
    <sheet name="DO (50)" sheetId="479" r:id="rId103"/>
    <sheet name="OF (51)" sheetId="672" r:id="rId104"/>
    <sheet name="DO (51)" sheetId="481" r:id="rId105"/>
    <sheet name="OF (52)" sheetId="673" r:id="rId106"/>
    <sheet name="DO (52)" sheetId="483" r:id="rId107"/>
    <sheet name="OF (53)" sheetId="674" r:id="rId108"/>
    <sheet name="DO (53)" sheetId="485" r:id="rId109"/>
    <sheet name="OF (54)" sheetId="675" r:id="rId110"/>
    <sheet name="DO (54)" sheetId="487" r:id="rId111"/>
    <sheet name="OF (55)" sheetId="676" r:id="rId112"/>
    <sheet name="DO (55)" sheetId="489" r:id="rId113"/>
    <sheet name="OF (56)" sheetId="677" r:id="rId114"/>
    <sheet name="DO (56)" sheetId="491" r:id="rId115"/>
    <sheet name="OF (57)" sheetId="678" r:id="rId116"/>
    <sheet name="DO (57)" sheetId="493" r:id="rId117"/>
    <sheet name="OF (58)" sheetId="679" r:id="rId118"/>
    <sheet name="DO (58)" sheetId="495" r:id="rId119"/>
    <sheet name="OF (59)" sheetId="681" r:id="rId120"/>
    <sheet name="DO (59)" sheetId="497" r:id="rId121"/>
    <sheet name="OF (60)" sheetId="682" r:id="rId122"/>
    <sheet name="DO (60)" sheetId="499" r:id="rId123"/>
    <sheet name="OF (61)" sheetId="683" r:id="rId124"/>
    <sheet name="DO (61)" sheetId="501" r:id="rId125"/>
    <sheet name="OF (62)" sheetId="684" r:id="rId126"/>
    <sheet name="DO (62)" sheetId="503" r:id="rId127"/>
    <sheet name="OF (63)" sheetId="685" r:id="rId128"/>
    <sheet name="DO (63)" sheetId="505" r:id="rId129"/>
    <sheet name="OF (64)" sheetId="686" r:id="rId130"/>
    <sheet name="DO (64)" sheetId="507" r:id="rId131"/>
    <sheet name="OF (65)" sheetId="687" r:id="rId132"/>
    <sheet name="DO (65)" sheetId="509" r:id="rId133"/>
    <sheet name="OF (66)" sheetId="688" r:id="rId134"/>
    <sheet name="DO (66)" sheetId="511" r:id="rId135"/>
    <sheet name="OF (67)" sheetId="689" r:id="rId136"/>
    <sheet name="DO (67)" sheetId="513" r:id="rId137"/>
    <sheet name="OF (68)" sheetId="690" r:id="rId138"/>
    <sheet name="DO (68)" sheetId="515" r:id="rId139"/>
    <sheet name="OF (69)" sheetId="691" r:id="rId140"/>
    <sheet name="DO (69)" sheetId="517" r:id="rId141"/>
    <sheet name="OF (70)" sheetId="692" r:id="rId142"/>
    <sheet name="DO (70)" sheetId="519" r:id="rId143"/>
    <sheet name="OF (71)" sheetId="693" r:id="rId144"/>
    <sheet name="DO (71)" sheetId="521" r:id="rId145"/>
    <sheet name="OF (72)" sheetId="694" r:id="rId146"/>
    <sheet name="DO (72)" sheetId="523" r:id="rId147"/>
    <sheet name="OF (73)" sheetId="695" r:id="rId148"/>
    <sheet name="DO (73)" sheetId="525" r:id="rId149"/>
    <sheet name="OF (74)" sheetId="697" r:id="rId150"/>
    <sheet name="DO (74)" sheetId="527" r:id="rId151"/>
    <sheet name="OF (75)" sheetId="698" r:id="rId152"/>
    <sheet name="DO (75)" sheetId="529" r:id="rId153"/>
    <sheet name="OF (76)" sheetId="699" r:id="rId154"/>
    <sheet name="DO (76)" sheetId="531" r:id="rId155"/>
    <sheet name="OF (77)" sheetId="700" r:id="rId156"/>
    <sheet name="DO (77)" sheetId="533" r:id="rId157"/>
    <sheet name="OF (78)" sheetId="701" r:id="rId158"/>
    <sheet name="DO (78)" sheetId="535" r:id="rId159"/>
    <sheet name="OF (79)" sheetId="702" r:id="rId160"/>
    <sheet name="DO (79)" sheetId="537" r:id="rId161"/>
    <sheet name="OF (80)" sheetId="703" r:id="rId162"/>
    <sheet name="DO (80)" sheetId="539" r:id="rId163"/>
    <sheet name="OF (81)" sheetId="704" r:id="rId164"/>
    <sheet name="DO (81)" sheetId="541" r:id="rId165"/>
    <sheet name="OF (82)" sheetId="705" r:id="rId166"/>
    <sheet name="DO (82)" sheetId="543" r:id="rId167"/>
    <sheet name="OF (83)" sheetId="706" r:id="rId168"/>
    <sheet name="DO (83)" sheetId="545" r:id="rId169"/>
    <sheet name="OF (84)" sheetId="707" r:id="rId170"/>
    <sheet name="DO (84)" sheetId="547" r:id="rId171"/>
    <sheet name="OF (85)" sheetId="708" r:id="rId172"/>
    <sheet name="DO (85)" sheetId="549" r:id="rId173"/>
    <sheet name="OF (86)" sheetId="709" r:id="rId174"/>
    <sheet name="DO (86)" sheetId="551" r:id="rId175"/>
    <sheet name="OF (87)" sheetId="710" r:id="rId176"/>
    <sheet name="DO (87)" sheetId="553" r:id="rId177"/>
    <sheet name="OF (88)" sheetId="711" r:id="rId178"/>
    <sheet name="DO (88)" sheetId="555" r:id="rId179"/>
    <sheet name="OF (89)" sheetId="712" r:id="rId180"/>
    <sheet name="DO (89)" sheetId="557" r:id="rId181"/>
    <sheet name="OF (90)" sheetId="713" r:id="rId182"/>
    <sheet name="DO (90)" sheetId="559" r:id="rId183"/>
    <sheet name="OF (91)" sheetId="714" r:id="rId184"/>
    <sheet name="DO (91)" sheetId="598" r:id="rId185"/>
    <sheet name="OF (92)" sheetId="715" r:id="rId186"/>
    <sheet name="DO (92)" sheetId="600" r:id="rId187"/>
    <sheet name="OF (93)" sheetId="716" r:id="rId188"/>
    <sheet name="DO (93)" sheetId="602" r:id="rId189"/>
    <sheet name="OF (94)" sheetId="717" r:id="rId190"/>
    <sheet name="DO (94)" sheetId="604" r:id="rId191"/>
    <sheet name="OF (95)" sheetId="718" r:id="rId192"/>
    <sheet name="DO (95)" sheetId="606" r:id="rId193"/>
    <sheet name="OF (96)" sheetId="719" r:id="rId194"/>
    <sheet name="DO (96)" sheetId="608" r:id="rId195"/>
    <sheet name="OF (97)" sheetId="720" r:id="rId196"/>
    <sheet name="DO (97)" sheetId="610" r:id="rId197"/>
    <sheet name="OF (98)" sheetId="721" r:id="rId198"/>
    <sheet name="DO (98)" sheetId="612" r:id="rId199"/>
    <sheet name="OF (99)" sheetId="722" r:id="rId200"/>
    <sheet name="DO (99)" sheetId="614" r:id="rId201"/>
    <sheet name="OF (100)" sheetId="723" r:id="rId202"/>
    <sheet name="DO (100)" sheetId="616" r:id="rId203"/>
    <sheet name="OF (101)" sheetId="724" r:id="rId204"/>
    <sheet name="DO (101)" sheetId="618" r:id="rId205"/>
    <sheet name="OF (102)" sheetId="725" r:id="rId206"/>
    <sheet name="DO (102)" sheetId="620" r:id="rId207"/>
  </sheets>
  <definedNames>
    <definedName name="Korea_Agent" localSheetId="2">'Report '!$O$6:$O$13</definedName>
    <definedName name="Korea_Agent">#REF!</definedName>
    <definedName name="_xlnm.Print_Area" localSheetId="2">'Report '!$A$1:$L$143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" i="629" l="1"/>
  <c r="B13" i="622" l="1"/>
  <c r="D21" i="405" l="1"/>
  <c r="B15" i="405"/>
  <c r="B13" i="405"/>
  <c r="A34" i="728" l="1"/>
  <c r="A24" i="728"/>
  <c r="A22" i="728"/>
  <c r="G33" i="728"/>
  <c r="F33" i="728"/>
  <c r="E33" i="728"/>
  <c r="D33" i="728"/>
  <c r="C33" i="728"/>
  <c r="A33" i="728"/>
  <c r="D17" i="728"/>
  <c r="D21" i="627" l="1"/>
  <c r="B15" i="627"/>
  <c r="D21" i="377" l="1"/>
  <c r="B15" i="377" l="1"/>
  <c r="B13" i="395" l="1"/>
  <c r="A71" i="728"/>
  <c r="A69" i="728"/>
  <c r="A68" i="728"/>
  <c r="A67" i="728"/>
  <c r="A66" i="728"/>
  <c r="A64" i="728"/>
  <c r="A63" i="728"/>
  <c r="A62" i="728"/>
  <c r="A61" i="728"/>
  <c r="A60" i="728"/>
  <c r="A56" i="728"/>
  <c r="A59" i="728"/>
  <c r="A57" i="728"/>
  <c r="A55" i="728"/>
  <c r="A54" i="728"/>
  <c r="A53" i="728"/>
  <c r="A52" i="728"/>
  <c r="A50" i="728"/>
  <c r="A49" i="728"/>
  <c r="A48" i="728"/>
  <c r="A47" i="728"/>
  <c r="A46" i="728"/>
  <c r="A45" i="728"/>
  <c r="A43" i="728"/>
  <c r="A40" i="728"/>
  <c r="A39" i="728"/>
  <c r="A38" i="728"/>
  <c r="A36" i="728"/>
  <c r="A35" i="728"/>
  <c r="A32" i="728"/>
  <c r="A31" i="728"/>
  <c r="A29" i="728"/>
  <c r="A28" i="728"/>
  <c r="A27" i="728"/>
  <c r="A26" i="728"/>
  <c r="J23" i="728" l="1"/>
  <c r="J30" i="728"/>
  <c r="J37" i="728"/>
  <c r="J44" i="728"/>
  <c r="J51" i="728"/>
  <c r="J58" i="728"/>
  <c r="J65" i="728"/>
  <c r="J72" i="728"/>
  <c r="J79" i="728"/>
  <c r="J86" i="728"/>
  <c r="J93" i="728"/>
  <c r="J100" i="728"/>
  <c r="J107" i="728"/>
  <c r="J114" i="728"/>
  <c r="J121" i="728"/>
  <c r="J128" i="728"/>
  <c r="A25" i="728"/>
  <c r="A21" i="728"/>
  <c r="A20" i="728"/>
  <c r="A19" i="728"/>
  <c r="A18" i="728"/>
  <c r="A17" i="728"/>
  <c r="E27" i="369" l="1"/>
  <c r="E26" i="369"/>
  <c r="E25" i="369"/>
  <c r="E27" i="371"/>
  <c r="E26" i="371"/>
  <c r="E25" i="371"/>
  <c r="E27" i="373"/>
  <c r="E26" i="373"/>
  <c r="E25" i="373"/>
  <c r="E27" i="377"/>
  <c r="E26" i="377"/>
  <c r="E25" i="377"/>
  <c r="E27" i="391"/>
  <c r="E26" i="391"/>
  <c r="E25" i="391"/>
  <c r="E27" i="393"/>
  <c r="E26" i="393"/>
  <c r="E25" i="393"/>
  <c r="E27" i="395"/>
  <c r="E26" i="395"/>
  <c r="E25" i="395"/>
  <c r="E27" i="397"/>
  <c r="E26" i="397"/>
  <c r="E25" i="397"/>
  <c r="E27" i="399"/>
  <c r="E26" i="399"/>
  <c r="E25" i="399"/>
  <c r="E27" i="401"/>
  <c r="E26" i="401"/>
  <c r="E25" i="401"/>
  <c r="E27" i="403"/>
  <c r="E26" i="403"/>
  <c r="E25" i="403"/>
  <c r="E27" i="405"/>
  <c r="E26" i="405"/>
  <c r="E25" i="405"/>
  <c r="E27" i="407"/>
  <c r="E26" i="407"/>
  <c r="E25" i="407"/>
  <c r="E27" i="409"/>
  <c r="E26" i="409"/>
  <c r="E25" i="409"/>
  <c r="E27" i="411"/>
  <c r="E26" i="411"/>
  <c r="E25" i="411"/>
  <c r="E27" i="413"/>
  <c r="E26" i="413"/>
  <c r="E25" i="413"/>
  <c r="E27" i="415"/>
  <c r="E26" i="415"/>
  <c r="E25" i="415"/>
  <c r="E27" i="417"/>
  <c r="E26" i="417"/>
  <c r="E25" i="417"/>
  <c r="E27" i="419"/>
  <c r="E26" i="419"/>
  <c r="E25" i="419"/>
  <c r="E27" i="421"/>
  <c r="E26" i="421"/>
  <c r="E25" i="421"/>
  <c r="E27" i="423"/>
  <c r="E26" i="423"/>
  <c r="E25" i="423"/>
  <c r="E27" i="425"/>
  <c r="E26" i="425"/>
  <c r="E25" i="425"/>
  <c r="E27" i="427"/>
  <c r="E26" i="427"/>
  <c r="E25" i="427"/>
  <c r="E27" i="429"/>
  <c r="E26" i="429"/>
  <c r="E25" i="429"/>
  <c r="E27" i="431"/>
  <c r="E26" i="431"/>
  <c r="E25" i="431"/>
  <c r="E27" i="433"/>
  <c r="E26" i="433"/>
  <c r="E25" i="433"/>
  <c r="E27" i="435"/>
  <c r="E26" i="435"/>
  <c r="E25" i="435"/>
  <c r="E27" i="437"/>
  <c r="E26" i="437"/>
  <c r="E25" i="437"/>
  <c r="E27" i="439"/>
  <c r="E26" i="439"/>
  <c r="E25" i="439"/>
  <c r="E27" i="441"/>
  <c r="E26" i="441"/>
  <c r="E25" i="441"/>
  <c r="E27" i="443"/>
  <c r="E26" i="443"/>
  <c r="E25" i="443"/>
  <c r="E27" i="445"/>
  <c r="E26" i="445"/>
  <c r="E25" i="445"/>
  <c r="E27" i="447"/>
  <c r="E26" i="447"/>
  <c r="E25" i="447"/>
  <c r="E27" i="449"/>
  <c r="E26" i="449"/>
  <c r="E25" i="449"/>
  <c r="E27" i="451"/>
  <c r="E26" i="451"/>
  <c r="E25" i="451"/>
  <c r="E27" i="453"/>
  <c r="E26" i="453"/>
  <c r="E25" i="453"/>
  <c r="E27" i="455"/>
  <c r="E26" i="455"/>
  <c r="E25" i="455"/>
  <c r="E27" i="457"/>
  <c r="E26" i="457"/>
  <c r="E25" i="457"/>
  <c r="E27" i="459"/>
  <c r="E26" i="459"/>
  <c r="E25" i="459"/>
  <c r="E27" i="461"/>
  <c r="E26" i="461"/>
  <c r="E25" i="461"/>
  <c r="E27" i="463"/>
  <c r="E26" i="463"/>
  <c r="E25" i="463"/>
  <c r="E27" i="465"/>
  <c r="E26" i="465"/>
  <c r="E25" i="465"/>
  <c r="E27" i="467"/>
  <c r="E26" i="467"/>
  <c r="E25" i="467"/>
  <c r="E27" i="469"/>
  <c r="E26" i="469"/>
  <c r="E25" i="469"/>
  <c r="E27" i="471"/>
  <c r="E26" i="471"/>
  <c r="E25" i="471"/>
  <c r="E27" i="477"/>
  <c r="E26" i="477"/>
  <c r="E25" i="477"/>
  <c r="E27" i="479"/>
  <c r="E26" i="479"/>
  <c r="E25" i="479"/>
  <c r="E27" i="481"/>
  <c r="E26" i="481"/>
  <c r="E25" i="481"/>
  <c r="E27" i="483"/>
  <c r="E26" i="483"/>
  <c r="E25" i="483"/>
  <c r="E27" i="485"/>
  <c r="E26" i="485"/>
  <c r="E25" i="485"/>
  <c r="E27" i="487"/>
  <c r="E26" i="487"/>
  <c r="E25" i="487"/>
  <c r="E27" i="489"/>
  <c r="E26" i="489"/>
  <c r="E25" i="489"/>
  <c r="E27" i="491"/>
  <c r="E26" i="491"/>
  <c r="E25" i="491"/>
  <c r="E27" i="493"/>
  <c r="E26" i="493"/>
  <c r="E25" i="493"/>
  <c r="E27" i="495"/>
  <c r="E26" i="495"/>
  <c r="E25" i="495"/>
  <c r="E27" i="497"/>
  <c r="E26" i="497"/>
  <c r="E25" i="497"/>
  <c r="E27" i="499"/>
  <c r="E26" i="499"/>
  <c r="E25" i="499"/>
  <c r="E27" i="501"/>
  <c r="E26" i="501"/>
  <c r="E25" i="501"/>
  <c r="E27" i="503"/>
  <c r="E26" i="503"/>
  <c r="E25" i="503"/>
  <c r="E27" i="505"/>
  <c r="E26" i="505"/>
  <c r="E25" i="505"/>
  <c r="E27" i="507"/>
  <c r="E26" i="507"/>
  <c r="E25" i="507"/>
  <c r="E27" i="509"/>
  <c r="E26" i="509"/>
  <c r="E25" i="509"/>
  <c r="E27" i="511"/>
  <c r="E26" i="511"/>
  <c r="E25" i="511"/>
  <c r="E27" i="513"/>
  <c r="E26" i="513"/>
  <c r="E25" i="513"/>
  <c r="E27" i="515"/>
  <c r="E26" i="515"/>
  <c r="E25" i="515"/>
  <c r="E27" i="517"/>
  <c r="E26" i="517"/>
  <c r="E25" i="517"/>
  <c r="E27" i="519"/>
  <c r="E26" i="519"/>
  <c r="E25" i="519"/>
  <c r="E27" i="521"/>
  <c r="E26" i="521"/>
  <c r="E25" i="521"/>
  <c r="E27" i="523"/>
  <c r="E26" i="523"/>
  <c r="E25" i="523"/>
  <c r="E27" i="525"/>
  <c r="E26" i="525"/>
  <c r="E25" i="525"/>
  <c r="E27" i="527"/>
  <c r="E26" i="527"/>
  <c r="E25" i="527"/>
  <c r="E27" i="529"/>
  <c r="E26" i="529"/>
  <c r="E25" i="529"/>
  <c r="E27" i="531"/>
  <c r="E26" i="531"/>
  <c r="E25" i="531"/>
  <c r="E27" i="533"/>
  <c r="E26" i="533"/>
  <c r="E25" i="533"/>
  <c r="E27" i="535"/>
  <c r="E26" i="535"/>
  <c r="E25" i="535"/>
  <c r="E27" i="537"/>
  <c r="E26" i="537"/>
  <c r="E25" i="537"/>
  <c r="E27" i="539"/>
  <c r="E26" i="539"/>
  <c r="E25" i="539"/>
  <c r="E27" i="541"/>
  <c r="E26" i="541"/>
  <c r="E25" i="541"/>
  <c r="E27" i="543"/>
  <c r="E26" i="543"/>
  <c r="E25" i="543"/>
  <c r="E27" i="545"/>
  <c r="E26" i="545"/>
  <c r="E25" i="545"/>
  <c r="E27" i="547"/>
  <c r="E26" i="547"/>
  <c r="E25" i="547"/>
  <c r="E27" i="549"/>
  <c r="E26" i="549"/>
  <c r="E25" i="549"/>
  <c r="E27" i="551"/>
  <c r="E26" i="551"/>
  <c r="E25" i="551"/>
  <c r="E27" i="553"/>
  <c r="E26" i="553"/>
  <c r="E25" i="553"/>
  <c r="E27" i="555"/>
  <c r="E26" i="555"/>
  <c r="E25" i="555"/>
  <c r="E27" i="557"/>
  <c r="E26" i="557"/>
  <c r="E25" i="557"/>
  <c r="E27" i="559"/>
  <c r="E26" i="559"/>
  <c r="E25" i="559"/>
  <c r="E27" i="598"/>
  <c r="E26" i="598"/>
  <c r="E25" i="598"/>
  <c r="E27" i="600"/>
  <c r="E26" i="600"/>
  <c r="E25" i="600"/>
  <c r="E27" i="602"/>
  <c r="E26" i="602"/>
  <c r="E25" i="602"/>
  <c r="E27" i="604"/>
  <c r="E26" i="604"/>
  <c r="E25" i="604"/>
  <c r="E27" i="606"/>
  <c r="E26" i="606"/>
  <c r="E25" i="606"/>
  <c r="E27" i="608"/>
  <c r="E26" i="608"/>
  <c r="E25" i="608"/>
  <c r="E27" i="610"/>
  <c r="E26" i="610"/>
  <c r="E25" i="610"/>
  <c r="E27" i="612"/>
  <c r="E26" i="612"/>
  <c r="E25" i="612"/>
  <c r="E27" i="614"/>
  <c r="E26" i="614"/>
  <c r="E25" i="614"/>
  <c r="E27" i="616"/>
  <c r="E26" i="616"/>
  <c r="E25" i="616"/>
  <c r="E27" i="618"/>
  <c r="E26" i="618"/>
  <c r="E25" i="618"/>
  <c r="E27" i="620"/>
  <c r="E26" i="620"/>
  <c r="E25" i="620"/>
  <c r="E27" i="367"/>
  <c r="E26" i="367"/>
  <c r="E25" i="367"/>
  <c r="E27" i="365"/>
  <c r="E26" i="365"/>
  <c r="E25" i="365"/>
  <c r="B13" i="728"/>
  <c r="G134" i="728"/>
  <c r="F134" i="728"/>
  <c r="E134" i="728"/>
  <c r="D134" i="728"/>
  <c r="C134" i="728"/>
  <c r="G133" i="728"/>
  <c r="F133" i="728"/>
  <c r="E133" i="728"/>
  <c r="D133" i="728"/>
  <c r="C133" i="728"/>
  <c r="G132" i="728"/>
  <c r="F132" i="728"/>
  <c r="E132" i="728"/>
  <c r="D132" i="728"/>
  <c r="C132" i="728"/>
  <c r="G131" i="728"/>
  <c r="F131" i="728"/>
  <c r="E131" i="728"/>
  <c r="D131" i="728"/>
  <c r="C131" i="728"/>
  <c r="G130" i="728"/>
  <c r="F130" i="728"/>
  <c r="E130" i="728"/>
  <c r="D130" i="728"/>
  <c r="C130" i="728"/>
  <c r="G129" i="728"/>
  <c r="F129" i="728"/>
  <c r="E129" i="728"/>
  <c r="D129" i="728"/>
  <c r="C129" i="728"/>
  <c r="G127" i="728"/>
  <c r="F127" i="728"/>
  <c r="E127" i="728"/>
  <c r="D127" i="728"/>
  <c r="C127" i="728"/>
  <c r="G126" i="728"/>
  <c r="F126" i="728"/>
  <c r="E126" i="728"/>
  <c r="D126" i="728"/>
  <c r="C126" i="728"/>
  <c r="G125" i="728"/>
  <c r="F125" i="728"/>
  <c r="E125" i="728"/>
  <c r="D125" i="728"/>
  <c r="C125" i="728"/>
  <c r="G124" i="728"/>
  <c r="F124" i="728"/>
  <c r="E124" i="728"/>
  <c r="D124" i="728"/>
  <c r="C124" i="728"/>
  <c r="G123" i="728"/>
  <c r="F123" i="728"/>
  <c r="E123" i="728"/>
  <c r="D123" i="728"/>
  <c r="C123" i="728"/>
  <c r="G122" i="728"/>
  <c r="F122" i="728"/>
  <c r="E122" i="728"/>
  <c r="D122" i="728"/>
  <c r="C122" i="728"/>
  <c r="G120" i="728"/>
  <c r="F120" i="728"/>
  <c r="E120" i="728"/>
  <c r="D120" i="728"/>
  <c r="C120" i="728"/>
  <c r="G119" i="728"/>
  <c r="F119" i="728"/>
  <c r="E119" i="728"/>
  <c r="D119" i="728"/>
  <c r="C119" i="728"/>
  <c r="G118" i="728"/>
  <c r="F118" i="728"/>
  <c r="E118" i="728"/>
  <c r="D118" i="728"/>
  <c r="C118" i="728"/>
  <c r="G117" i="728"/>
  <c r="F117" i="728"/>
  <c r="E117" i="728"/>
  <c r="D117" i="728"/>
  <c r="C117" i="728"/>
  <c r="G116" i="728"/>
  <c r="F116" i="728"/>
  <c r="E116" i="728"/>
  <c r="D116" i="728"/>
  <c r="C116" i="728"/>
  <c r="G115" i="728"/>
  <c r="F115" i="728"/>
  <c r="E115" i="728"/>
  <c r="D115" i="728"/>
  <c r="C115" i="728"/>
  <c r="G113" i="728"/>
  <c r="F113" i="728"/>
  <c r="E113" i="728"/>
  <c r="D113" i="728"/>
  <c r="C113" i="728"/>
  <c r="G112" i="728"/>
  <c r="F112" i="728"/>
  <c r="E112" i="728"/>
  <c r="D112" i="728"/>
  <c r="C112" i="728"/>
  <c r="G111" i="728"/>
  <c r="F111" i="728"/>
  <c r="E111" i="728"/>
  <c r="D111" i="728"/>
  <c r="C111" i="728"/>
  <c r="G110" i="728"/>
  <c r="F110" i="728"/>
  <c r="E110" i="728"/>
  <c r="D110" i="728"/>
  <c r="C110" i="728"/>
  <c r="G109" i="728"/>
  <c r="F109" i="728"/>
  <c r="E109" i="728"/>
  <c r="D109" i="728"/>
  <c r="C109" i="728"/>
  <c r="G108" i="728"/>
  <c r="F108" i="728"/>
  <c r="E108" i="728"/>
  <c r="D108" i="728"/>
  <c r="C108" i="728"/>
  <c r="G106" i="728"/>
  <c r="F106" i="728"/>
  <c r="E106" i="728"/>
  <c r="D106" i="728"/>
  <c r="C106" i="728"/>
  <c r="G105" i="728"/>
  <c r="F105" i="728"/>
  <c r="E105" i="728"/>
  <c r="D105" i="728"/>
  <c r="C105" i="728"/>
  <c r="G104" i="728"/>
  <c r="F104" i="728"/>
  <c r="E104" i="728"/>
  <c r="D104" i="728"/>
  <c r="C104" i="728"/>
  <c r="G103" i="728"/>
  <c r="F103" i="728"/>
  <c r="E103" i="728"/>
  <c r="D103" i="728"/>
  <c r="C103" i="728"/>
  <c r="G102" i="728"/>
  <c r="F102" i="728"/>
  <c r="E102" i="728"/>
  <c r="D102" i="728"/>
  <c r="C102" i="728"/>
  <c r="G101" i="728"/>
  <c r="F101" i="728"/>
  <c r="E101" i="728"/>
  <c r="D101" i="728"/>
  <c r="C101" i="728"/>
  <c r="G99" i="728"/>
  <c r="F99" i="728"/>
  <c r="E99" i="728"/>
  <c r="D99" i="728"/>
  <c r="C99" i="728"/>
  <c r="G98" i="728"/>
  <c r="F98" i="728"/>
  <c r="E98" i="728"/>
  <c r="D98" i="728"/>
  <c r="C98" i="728"/>
  <c r="G97" i="728"/>
  <c r="F97" i="728"/>
  <c r="E97" i="728"/>
  <c r="D97" i="728"/>
  <c r="C97" i="728"/>
  <c r="G96" i="728"/>
  <c r="F96" i="728"/>
  <c r="E96" i="728"/>
  <c r="D96" i="728"/>
  <c r="C96" i="728"/>
  <c r="G95" i="728"/>
  <c r="F95" i="728"/>
  <c r="E95" i="728"/>
  <c r="D95" i="728"/>
  <c r="C95" i="728"/>
  <c r="G94" i="728"/>
  <c r="F94" i="728"/>
  <c r="E94" i="728"/>
  <c r="D94" i="728"/>
  <c r="C94" i="728"/>
  <c r="G92" i="728"/>
  <c r="F92" i="728"/>
  <c r="E92" i="728"/>
  <c r="D92" i="728"/>
  <c r="C92" i="728"/>
  <c r="G91" i="728"/>
  <c r="F91" i="728"/>
  <c r="E91" i="728"/>
  <c r="D91" i="728"/>
  <c r="C91" i="728"/>
  <c r="G90" i="728"/>
  <c r="F90" i="728"/>
  <c r="E90" i="728"/>
  <c r="D90" i="728"/>
  <c r="C90" i="728"/>
  <c r="G89" i="728"/>
  <c r="F89" i="728"/>
  <c r="E89" i="728"/>
  <c r="D89" i="728"/>
  <c r="C89" i="728"/>
  <c r="G88" i="728"/>
  <c r="F88" i="728"/>
  <c r="E88" i="728"/>
  <c r="D88" i="728"/>
  <c r="C88" i="728"/>
  <c r="G87" i="728"/>
  <c r="F87" i="728"/>
  <c r="E87" i="728"/>
  <c r="D87" i="728"/>
  <c r="C87" i="728"/>
  <c r="G85" i="728"/>
  <c r="F85" i="728"/>
  <c r="E85" i="728"/>
  <c r="D85" i="728"/>
  <c r="C85" i="728"/>
  <c r="G84" i="728"/>
  <c r="F84" i="728"/>
  <c r="E84" i="728"/>
  <c r="D84" i="728"/>
  <c r="C84" i="728"/>
  <c r="G83" i="728"/>
  <c r="F83" i="728"/>
  <c r="E83" i="728"/>
  <c r="D83" i="728"/>
  <c r="C83" i="728"/>
  <c r="G82" i="728"/>
  <c r="F82" i="728"/>
  <c r="E82" i="728"/>
  <c r="D82" i="728"/>
  <c r="C82" i="728"/>
  <c r="G81" i="728"/>
  <c r="F81" i="728"/>
  <c r="E81" i="728"/>
  <c r="D81" i="728"/>
  <c r="C81" i="728"/>
  <c r="G80" i="728"/>
  <c r="F80" i="728"/>
  <c r="E80" i="728"/>
  <c r="D80" i="728"/>
  <c r="C80" i="728"/>
  <c r="G78" i="728"/>
  <c r="F78" i="728"/>
  <c r="E78" i="728"/>
  <c r="D78" i="728"/>
  <c r="C78" i="728"/>
  <c r="G77" i="728"/>
  <c r="F77" i="728"/>
  <c r="E77" i="728"/>
  <c r="D77" i="728"/>
  <c r="C77" i="728"/>
  <c r="G76" i="728"/>
  <c r="F76" i="728"/>
  <c r="E76" i="728"/>
  <c r="D76" i="728"/>
  <c r="C76" i="728"/>
  <c r="G75" i="728"/>
  <c r="F75" i="728"/>
  <c r="E75" i="728"/>
  <c r="D75" i="728"/>
  <c r="C75" i="728"/>
  <c r="G74" i="728"/>
  <c r="F74" i="728"/>
  <c r="E74" i="728"/>
  <c r="D74" i="728"/>
  <c r="C74" i="728"/>
  <c r="G73" i="728"/>
  <c r="F73" i="728"/>
  <c r="E73" i="728"/>
  <c r="D73" i="728"/>
  <c r="C73" i="728"/>
  <c r="G71" i="728"/>
  <c r="F71" i="728"/>
  <c r="E71" i="728"/>
  <c r="D71" i="728"/>
  <c r="C71" i="728"/>
  <c r="G70" i="728"/>
  <c r="F70" i="728"/>
  <c r="E70" i="728"/>
  <c r="D70" i="728"/>
  <c r="C70" i="728"/>
  <c r="G69" i="728"/>
  <c r="F69" i="728"/>
  <c r="E69" i="728"/>
  <c r="D69" i="728"/>
  <c r="C69" i="728"/>
  <c r="G68" i="728"/>
  <c r="F68" i="728"/>
  <c r="E68" i="728"/>
  <c r="D68" i="728"/>
  <c r="C68" i="728"/>
  <c r="G67" i="728"/>
  <c r="F67" i="728"/>
  <c r="E67" i="728"/>
  <c r="D67" i="728"/>
  <c r="C67" i="728"/>
  <c r="G66" i="728"/>
  <c r="F66" i="728"/>
  <c r="E66" i="728"/>
  <c r="D66" i="728"/>
  <c r="C66" i="728"/>
  <c r="G64" i="728"/>
  <c r="F64" i="728"/>
  <c r="E64" i="728"/>
  <c r="D64" i="728"/>
  <c r="C64" i="728"/>
  <c r="G63" i="728"/>
  <c r="F63" i="728"/>
  <c r="E63" i="728"/>
  <c r="D63" i="728"/>
  <c r="C63" i="728"/>
  <c r="G62" i="728"/>
  <c r="F62" i="728"/>
  <c r="E62" i="728"/>
  <c r="D62" i="728"/>
  <c r="C62" i="728"/>
  <c r="G61" i="728"/>
  <c r="F61" i="728"/>
  <c r="E61" i="728"/>
  <c r="D61" i="728"/>
  <c r="C61" i="728"/>
  <c r="G60" i="728"/>
  <c r="F60" i="728"/>
  <c r="E60" i="728"/>
  <c r="D60" i="728"/>
  <c r="C60" i="728"/>
  <c r="G59" i="728"/>
  <c r="F59" i="728"/>
  <c r="E59" i="728"/>
  <c r="D59" i="728"/>
  <c r="C59" i="728"/>
  <c r="G57" i="728"/>
  <c r="F57" i="728"/>
  <c r="E57" i="728"/>
  <c r="D57" i="728"/>
  <c r="C57" i="728"/>
  <c r="G56" i="728"/>
  <c r="F56" i="728"/>
  <c r="E56" i="728"/>
  <c r="D56" i="728"/>
  <c r="C56" i="728"/>
  <c r="G55" i="728"/>
  <c r="F55" i="728"/>
  <c r="E55" i="728"/>
  <c r="D55" i="728"/>
  <c r="C55" i="728"/>
  <c r="G54" i="728"/>
  <c r="F54" i="728"/>
  <c r="E54" i="728"/>
  <c r="D54" i="728"/>
  <c r="C54" i="728"/>
  <c r="G53" i="728"/>
  <c r="F53" i="728"/>
  <c r="E53" i="728"/>
  <c r="D53" i="728"/>
  <c r="C53" i="728"/>
  <c r="G52" i="728"/>
  <c r="F52" i="728"/>
  <c r="E52" i="728"/>
  <c r="D52" i="728"/>
  <c r="C52" i="728"/>
  <c r="G50" i="728"/>
  <c r="F50" i="728"/>
  <c r="E50" i="728"/>
  <c r="D50" i="728"/>
  <c r="C50" i="728"/>
  <c r="G49" i="728"/>
  <c r="F49" i="728"/>
  <c r="E49" i="728"/>
  <c r="D49" i="728"/>
  <c r="C49" i="728"/>
  <c r="G48" i="728"/>
  <c r="F48" i="728"/>
  <c r="E48" i="728"/>
  <c r="D48" i="728"/>
  <c r="C48" i="728"/>
  <c r="G47" i="728"/>
  <c r="F47" i="728"/>
  <c r="E47" i="728"/>
  <c r="D47" i="728"/>
  <c r="C47" i="728"/>
  <c r="G46" i="728"/>
  <c r="F46" i="728"/>
  <c r="E46" i="728"/>
  <c r="D46" i="728"/>
  <c r="C46" i="728"/>
  <c r="G45" i="728"/>
  <c r="F45" i="728"/>
  <c r="E45" i="728"/>
  <c r="D45" i="728"/>
  <c r="C45" i="728"/>
  <c r="G43" i="728"/>
  <c r="F43" i="728"/>
  <c r="E43" i="728"/>
  <c r="D43" i="728"/>
  <c r="C43" i="728"/>
  <c r="G40" i="728"/>
  <c r="F40" i="728"/>
  <c r="E40" i="728"/>
  <c r="D40" i="728"/>
  <c r="C40" i="728"/>
  <c r="G39" i="728"/>
  <c r="F39" i="728"/>
  <c r="E39" i="728"/>
  <c r="D39" i="728"/>
  <c r="C39" i="728"/>
  <c r="G38" i="728"/>
  <c r="F38" i="728"/>
  <c r="E38" i="728"/>
  <c r="D38" i="728"/>
  <c r="C38" i="728"/>
  <c r="G36" i="728"/>
  <c r="F36" i="728"/>
  <c r="E36" i="728"/>
  <c r="D36" i="728"/>
  <c r="G35" i="728"/>
  <c r="F35" i="728"/>
  <c r="E35" i="728"/>
  <c r="D35" i="728"/>
  <c r="C35" i="728"/>
  <c r="G32" i="728"/>
  <c r="F32" i="728"/>
  <c r="E32" i="728"/>
  <c r="D32" i="728"/>
  <c r="C32" i="728"/>
  <c r="G31" i="728"/>
  <c r="F31" i="728"/>
  <c r="E31" i="728"/>
  <c r="D31" i="728"/>
  <c r="C31" i="728"/>
  <c r="G29" i="728"/>
  <c r="F29" i="728"/>
  <c r="E29" i="728"/>
  <c r="D29" i="728"/>
  <c r="C29" i="728"/>
  <c r="G28" i="728"/>
  <c r="F28" i="728"/>
  <c r="E28" i="728"/>
  <c r="D28" i="728"/>
  <c r="C28" i="728"/>
  <c r="G27" i="728"/>
  <c r="F27" i="728"/>
  <c r="E27" i="728"/>
  <c r="D27" i="728"/>
  <c r="C27" i="728"/>
  <c r="G26" i="728"/>
  <c r="F26" i="728"/>
  <c r="E26" i="728"/>
  <c r="D26" i="728"/>
  <c r="C26" i="728"/>
  <c r="G25" i="728"/>
  <c r="F25" i="728"/>
  <c r="E25" i="728"/>
  <c r="D25" i="728"/>
  <c r="C25" i="728"/>
  <c r="G24" i="728"/>
  <c r="F24" i="728"/>
  <c r="E24" i="728"/>
  <c r="D24" i="728"/>
  <c r="C24" i="728"/>
  <c r="G22" i="728"/>
  <c r="F22" i="728"/>
  <c r="E22" i="728"/>
  <c r="D22" i="728"/>
  <c r="C22" i="728"/>
  <c r="G21" i="728"/>
  <c r="F21" i="728"/>
  <c r="E21" i="728"/>
  <c r="D21" i="728"/>
  <c r="C21" i="728"/>
  <c r="G20" i="728"/>
  <c r="F20" i="728"/>
  <c r="E20" i="728"/>
  <c r="D20" i="728"/>
  <c r="C20" i="728"/>
  <c r="G19" i="728"/>
  <c r="F19" i="728"/>
  <c r="E19" i="728"/>
  <c r="D19" i="728"/>
  <c r="C19" i="728"/>
  <c r="G18" i="728"/>
  <c r="F18" i="728"/>
  <c r="E18" i="728"/>
  <c r="D18" i="728"/>
  <c r="C18" i="728"/>
  <c r="G17" i="728"/>
  <c r="F17" i="728"/>
  <c r="E17" i="728"/>
  <c r="C17" i="728"/>
  <c r="A141" i="728"/>
  <c r="A140" i="728"/>
  <c r="G136" i="728" l="1"/>
  <c r="M10" i="728" s="1"/>
  <c r="H57" i="728"/>
  <c r="H67" i="728"/>
  <c r="H95" i="728"/>
  <c r="H123" i="728"/>
  <c r="J17" i="728"/>
  <c r="H29" i="728"/>
  <c r="H43" i="728"/>
  <c r="J96" i="728"/>
  <c r="J101" i="728"/>
  <c r="J105" i="728"/>
  <c r="J110" i="728"/>
  <c r="J115" i="728"/>
  <c r="J119" i="728"/>
  <c r="J124" i="728"/>
  <c r="J129" i="728"/>
  <c r="J133" i="728"/>
  <c r="H71" i="728"/>
  <c r="H81" i="728"/>
  <c r="H85" i="728"/>
  <c r="H99" i="728"/>
  <c r="H109" i="728"/>
  <c r="H113" i="728"/>
  <c r="H127" i="728"/>
  <c r="J131" i="728"/>
  <c r="H132" i="728"/>
  <c r="H53" i="728"/>
  <c r="H39" i="728"/>
  <c r="H47" i="728"/>
  <c r="H49" i="728"/>
  <c r="H52" i="728"/>
  <c r="H54" i="728"/>
  <c r="H56" i="728"/>
  <c r="H59" i="728"/>
  <c r="H61" i="728"/>
  <c r="H63" i="728"/>
  <c r="H66" i="728"/>
  <c r="H68" i="728"/>
  <c r="H70" i="728"/>
  <c r="H73" i="728"/>
  <c r="H75" i="728"/>
  <c r="H77" i="728"/>
  <c r="H80" i="728"/>
  <c r="H82" i="728"/>
  <c r="H84" i="728"/>
  <c r="H87" i="728"/>
  <c r="H89" i="728"/>
  <c r="H91" i="728"/>
  <c r="H94" i="728"/>
  <c r="H98" i="728"/>
  <c r="H103" i="728"/>
  <c r="H112" i="728"/>
  <c r="H117" i="728"/>
  <c r="H122" i="728"/>
  <c r="H126" i="728"/>
  <c r="H25" i="728"/>
  <c r="J22" i="728"/>
  <c r="H45" i="728"/>
  <c r="H42" i="728"/>
  <c r="H40" i="728"/>
  <c r="H38" i="728"/>
  <c r="H35" i="728"/>
  <c r="H33" i="728"/>
  <c r="H31" i="728"/>
  <c r="H28" i="728"/>
  <c r="H26" i="728"/>
  <c r="H21" i="728"/>
  <c r="H32" i="728"/>
  <c r="J32" i="728"/>
  <c r="H46" i="728"/>
  <c r="J46" i="728"/>
  <c r="H50" i="728"/>
  <c r="J50" i="728"/>
  <c r="H55" i="728"/>
  <c r="J55" i="728"/>
  <c r="H60" i="728"/>
  <c r="J60" i="728"/>
  <c r="H64" i="728"/>
  <c r="J64" i="728"/>
  <c r="H69" i="728"/>
  <c r="J69" i="728"/>
  <c r="H74" i="728"/>
  <c r="J74" i="728"/>
  <c r="H78" i="728"/>
  <c r="J78" i="728"/>
  <c r="H83" i="728"/>
  <c r="J83" i="728"/>
  <c r="H88" i="728"/>
  <c r="J88" i="728"/>
  <c r="H92" i="728"/>
  <c r="J92" i="728"/>
  <c r="H96" i="728"/>
  <c r="H97" i="728"/>
  <c r="J97" i="728"/>
  <c r="H101" i="728"/>
  <c r="H102" i="728"/>
  <c r="J102" i="728"/>
  <c r="H105" i="728"/>
  <c r="H106" i="728"/>
  <c r="J106" i="728"/>
  <c r="H110" i="728"/>
  <c r="H111" i="728"/>
  <c r="J111" i="728"/>
  <c r="H115" i="728"/>
  <c r="H116" i="728"/>
  <c r="J116" i="728"/>
  <c r="H119" i="728"/>
  <c r="H120" i="728"/>
  <c r="J120" i="728"/>
  <c r="H124" i="728"/>
  <c r="H125" i="728"/>
  <c r="J125" i="728"/>
  <c r="H129" i="728"/>
  <c r="H130" i="728"/>
  <c r="J130" i="728"/>
  <c r="H131" i="728"/>
  <c r="H133" i="728"/>
  <c r="H134" i="728"/>
  <c r="J134" i="728"/>
  <c r="H36" i="728"/>
  <c r="J36" i="728"/>
  <c r="J19" i="728"/>
  <c r="J24" i="728"/>
  <c r="J28" i="728"/>
  <c r="J33" i="728"/>
  <c r="J38" i="728"/>
  <c r="J42" i="728"/>
  <c r="J47" i="728"/>
  <c r="J52" i="728"/>
  <c r="J56" i="728"/>
  <c r="J61" i="728"/>
  <c r="J66" i="728"/>
  <c r="J70" i="728"/>
  <c r="J75" i="728"/>
  <c r="J80" i="728"/>
  <c r="J84" i="728"/>
  <c r="J89" i="728"/>
  <c r="J94" i="728"/>
  <c r="J98" i="728"/>
  <c r="J103" i="728"/>
  <c r="J108" i="728"/>
  <c r="J112" i="728"/>
  <c r="J117" i="728"/>
  <c r="J122" i="728"/>
  <c r="J126" i="728"/>
  <c r="J20" i="728"/>
  <c r="J25" i="728"/>
  <c r="J29" i="728"/>
  <c r="J34" i="728"/>
  <c r="J39" i="728"/>
  <c r="J43" i="728"/>
  <c r="J48" i="728"/>
  <c r="J53" i="728"/>
  <c r="J57" i="728"/>
  <c r="J62" i="728"/>
  <c r="J67" i="728"/>
  <c r="J71" i="728"/>
  <c r="J76" i="728"/>
  <c r="J81" i="728"/>
  <c r="J85" i="728"/>
  <c r="J90" i="728"/>
  <c r="J95" i="728"/>
  <c r="J99" i="728"/>
  <c r="J104" i="728"/>
  <c r="J109" i="728"/>
  <c r="J113" i="728"/>
  <c r="J118" i="728"/>
  <c r="J123" i="728"/>
  <c r="J127" i="728"/>
  <c r="J132" i="728"/>
  <c r="H27" i="728"/>
  <c r="J27" i="728"/>
  <c r="H41" i="728"/>
  <c r="J41" i="728"/>
  <c r="J21" i="728"/>
  <c r="J26" i="728"/>
  <c r="J31" i="728"/>
  <c r="J35" i="728"/>
  <c r="J40" i="728"/>
  <c r="J45" i="728"/>
  <c r="J49" i="728"/>
  <c r="J54" i="728"/>
  <c r="J59" i="728"/>
  <c r="J63" i="728"/>
  <c r="J68" i="728"/>
  <c r="J73" i="728"/>
  <c r="J77" i="728"/>
  <c r="J82" i="728"/>
  <c r="J87" i="728"/>
  <c r="J91" i="728"/>
  <c r="J18" i="728"/>
  <c r="H17" i="728"/>
  <c r="H48" i="728"/>
  <c r="H62" i="728"/>
  <c r="H76" i="728"/>
  <c r="H90" i="728"/>
  <c r="H104" i="728"/>
  <c r="H108" i="728"/>
  <c r="H118" i="728"/>
  <c r="E136" i="728"/>
  <c r="L10" i="728" s="1"/>
  <c r="H18" i="728"/>
  <c r="H22" i="728"/>
  <c r="H24" i="728"/>
  <c r="H19" i="728"/>
  <c r="F136" i="728"/>
  <c r="D139" i="728" s="1"/>
  <c r="H20" i="728"/>
  <c r="D136" i="728"/>
  <c r="K6" i="728" s="1"/>
  <c r="H136" i="728" l="1"/>
  <c r="L11" i="728"/>
  <c r="Q10" i="728"/>
  <c r="Q6" i="728"/>
  <c r="Q12" i="728"/>
  <c r="Q11" i="728"/>
  <c r="L8" i="728"/>
  <c r="L12" i="728"/>
  <c r="Q7" i="728"/>
  <c r="Q13" i="728"/>
  <c r="L6" i="728"/>
  <c r="Q14" i="728"/>
  <c r="L9" i="728"/>
  <c r="Q8" i="728"/>
  <c r="Q9" i="728"/>
  <c r="L7" i="728"/>
  <c r="M9" i="728"/>
  <c r="M6" i="728"/>
  <c r="M7" i="728"/>
  <c r="M8" i="728"/>
  <c r="M12" i="728"/>
  <c r="M11" i="728"/>
  <c r="K7" i="728"/>
  <c r="P11" i="728"/>
  <c r="K11" i="728"/>
  <c r="P9" i="728"/>
  <c r="P12" i="728"/>
  <c r="P8" i="728"/>
  <c r="P6" i="728"/>
  <c r="D142" i="728"/>
  <c r="P7" i="728"/>
  <c r="K10" i="728"/>
  <c r="K9" i="728"/>
  <c r="K8" i="728"/>
  <c r="P10" i="728"/>
  <c r="K12" i="728"/>
  <c r="P14" i="728"/>
  <c r="P13" i="728"/>
  <c r="D141" i="728" l="1"/>
  <c r="D143" i="728" s="1"/>
  <c r="D138" i="728"/>
  <c r="D140" i="728" s="1"/>
  <c r="B21" i="391"/>
  <c r="A25" i="391"/>
  <c r="B21" i="377"/>
  <c r="A25" i="377"/>
  <c r="B21" i="627"/>
  <c r="A25" i="627"/>
  <c r="B21" i="373"/>
  <c r="A25" i="373"/>
  <c r="B21" i="371"/>
  <c r="A25" i="371"/>
  <c r="B21" i="369"/>
  <c r="A25" i="369"/>
  <c r="B21" i="367"/>
  <c r="A25" i="367"/>
  <c r="B21" i="365"/>
  <c r="A25" i="365"/>
  <c r="F25" i="725"/>
  <c r="F25" i="724"/>
  <c r="F25" i="723"/>
  <c r="F25" i="722"/>
  <c r="F25" i="721"/>
  <c r="F25" i="720"/>
  <c r="F25" i="719"/>
  <c r="F25" i="718"/>
  <c r="F25" i="717"/>
  <c r="F25" i="716"/>
  <c r="F25" i="715"/>
  <c r="F25" i="714"/>
  <c r="F25" i="713"/>
  <c r="F25" i="712"/>
  <c r="F25" i="711"/>
  <c r="F25" i="710"/>
  <c r="F25" i="709"/>
  <c r="F25" i="708"/>
  <c r="F25" i="707"/>
  <c r="F25" i="706"/>
  <c r="F25" i="705"/>
  <c r="F25" i="704"/>
  <c r="F25" i="703"/>
  <c r="F25" i="702"/>
  <c r="F25" i="701"/>
  <c r="F25" i="700"/>
  <c r="F25" i="699"/>
  <c r="F25" i="698"/>
  <c r="F25" i="697"/>
  <c r="F25" i="695"/>
  <c r="F25" i="694"/>
  <c r="F25" i="693"/>
  <c r="F25" i="692"/>
  <c r="F25" i="691"/>
  <c r="F25" i="690"/>
  <c r="F25" i="689"/>
  <c r="F25" i="688"/>
  <c r="F25" i="687"/>
  <c r="F25" i="686"/>
  <c r="F25" i="684"/>
  <c r="F25" i="685"/>
  <c r="F25" i="683"/>
  <c r="F25" i="682"/>
  <c r="F25" i="681"/>
  <c r="F25" i="679"/>
  <c r="F25" i="678"/>
  <c r="F25" i="676"/>
  <c r="A21" i="676"/>
  <c r="F25" i="677"/>
  <c r="F25" i="675"/>
  <c r="F25" i="670"/>
  <c r="F25" i="671"/>
  <c r="F25" i="672"/>
  <c r="F25" i="673"/>
  <c r="F25" i="674"/>
  <c r="F25" i="669"/>
  <c r="F25" i="668"/>
  <c r="F25" i="667"/>
  <c r="F25" i="666"/>
  <c r="F25" i="665"/>
  <c r="F25" i="664"/>
  <c r="F25" i="663"/>
  <c r="F25" i="662"/>
  <c r="F25" i="661"/>
  <c r="F25" i="660"/>
  <c r="F25" i="659"/>
  <c r="F25" i="658"/>
  <c r="F25" i="657"/>
  <c r="F25" i="656"/>
  <c r="F25" i="655"/>
  <c r="F25" i="654"/>
  <c r="F25" i="653"/>
  <c r="F25" i="652"/>
  <c r="F25" i="651"/>
  <c r="F25" i="650"/>
  <c r="F25" i="649"/>
  <c r="F25" i="648"/>
  <c r="F25" i="647"/>
  <c r="A21" i="647"/>
  <c r="F25" i="646"/>
  <c r="A21" i="646"/>
  <c r="F25" i="645"/>
  <c r="A21" i="645"/>
  <c r="F25" i="641"/>
  <c r="F25" i="642"/>
  <c r="F25" i="643"/>
  <c r="F25" i="644"/>
  <c r="A21" i="644"/>
  <c r="A21" i="643"/>
  <c r="A21" i="642"/>
  <c r="A21" i="641"/>
  <c r="F25" i="640"/>
  <c r="A21" i="640"/>
  <c r="F25" i="639"/>
  <c r="A21" i="639"/>
  <c r="F25" i="637"/>
  <c r="A21" i="637"/>
  <c r="F25" i="636"/>
  <c r="A21" i="636"/>
  <c r="F25" i="635"/>
  <c r="A21" i="635"/>
  <c r="F25" i="634"/>
  <c r="A21" i="634"/>
  <c r="F25" i="633"/>
  <c r="A21" i="633"/>
  <c r="F25" i="632"/>
  <c r="A21" i="632"/>
  <c r="F25" i="631"/>
  <c r="A21" i="631"/>
  <c r="F25" i="630"/>
  <c r="A21" i="630"/>
  <c r="A21" i="629"/>
  <c r="F25" i="628"/>
  <c r="A21" i="628"/>
  <c r="F25" i="627"/>
  <c r="A21" i="627"/>
  <c r="F25" i="626"/>
  <c r="F25" i="625"/>
  <c r="F25" i="624"/>
  <c r="A21" i="624"/>
  <c r="F25" i="623"/>
  <c r="F29" i="624" l="1"/>
  <c r="F29" i="625"/>
  <c r="F29" i="626"/>
  <c r="F29" i="627"/>
  <c r="F29" i="628"/>
  <c r="F29" i="629"/>
  <c r="F29" i="630"/>
  <c r="F29" i="631"/>
  <c r="F29" i="632"/>
  <c r="F29" i="633"/>
  <c r="F29" i="634"/>
  <c r="F29" i="635"/>
  <c r="F29" i="636"/>
  <c r="F29" i="637"/>
  <c r="F29" i="639"/>
  <c r="F29" i="640"/>
  <c r="F29" i="641"/>
  <c r="F29" i="642"/>
  <c r="F29" i="643"/>
  <c r="F29" i="644"/>
  <c r="F29" i="645"/>
  <c r="F29" i="646"/>
  <c r="F29" i="647"/>
  <c r="F29" i="648"/>
  <c r="F29" i="649"/>
  <c r="F29" i="650"/>
  <c r="F29" i="651"/>
  <c r="F29" i="652"/>
  <c r="F29" i="653"/>
  <c r="F29" i="654"/>
  <c r="F29" i="655"/>
  <c r="F29" i="656"/>
  <c r="F29" i="657"/>
  <c r="F29" i="658"/>
  <c r="F29" i="659"/>
  <c r="F29" i="660"/>
  <c r="F29" i="661"/>
  <c r="F29" i="662"/>
  <c r="F29" i="663"/>
  <c r="F29" i="664"/>
  <c r="F29" i="665"/>
  <c r="F29" i="666"/>
  <c r="F29" i="667"/>
  <c r="F29" i="668"/>
  <c r="F29" i="669"/>
  <c r="F29" i="670"/>
  <c r="F29" i="671"/>
  <c r="F29" i="672"/>
  <c r="F29" i="673"/>
  <c r="F29" i="674"/>
  <c r="F29" i="675"/>
  <c r="F29" i="676"/>
  <c r="F29" i="677"/>
  <c r="F29" i="678"/>
  <c r="F29" i="679"/>
  <c r="F29" i="681"/>
  <c r="F29" i="682"/>
  <c r="F29" i="683"/>
  <c r="F29" i="684"/>
  <c r="F29" i="685"/>
  <c r="F29" i="686"/>
  <c r="F29" i="687"/>
  <c r="F29" i="688"/>
  <c r="F29" i="689"/>
  <c r="F29" i="690"/>
  <c r="F29" i="691"/>
  <c r="F29" i="692"/>
  <c r="F29" i="693"/>
  <c r="F29" i="694"/>
  <c r="F29" i="695"/>
  <c r="F29" i="697"/>
  <c r="F29" i="698"/>
  <c r="F29" i="699"/>
  <c r="F29" i="700"/>
  <c r="F29" i="701"/>
  <c r="F29" i="702"/>
  <c r="F29" i="703"/>
  <c r="F29" i="704"/>
  <c r="F29" i="705"/>
  <c r="F29" i="706"/>
  <c r="F29" i="707"/>
  <c r="F29" i="708"/>
  <c r="F29" i="709"/>
  <c r="F29" i="710"/>
  <c r="F29" i="711"/>
  <c r="F29" i="712"/>
  <c r="F29" i="713"/>
  <c r="F29" i="714"/>
  <c r="F29" i="715"/>
  <c r="F29" i="716"/>
  <c r="F29" i="717"/>
  <c r="F29" i="718"/>
  <c r="F29" i="719"/>
  <c r="F29" i="720"/>
  <c r="F29" i="721"/>
  <c r="F29" i="722"/>
  <c r="F29" i="723"/>
  <c r="F29" i="724"/>
  <c r="F29" i="725"/>
  <c r="F29" i="623"/>
  <c r="F25" i="369"/>
  <c r="F25" i="371"/>
  <c r="F25" i="373"/>
  <c r="F25" i="377"/>
  <c r="F25" i="391"/>
  <c r="F25" i="367"/>
  <c r="A25" i="725" l="1"/>
  <c r="B21" i="725"/>
  <c r="B13" i="725"/>
  <c r="D21" i="725"/>
  <c r="C21" i="725"/>
  <c r="A21" i="725"/>
  <c r="D19" i="725"/>
  <c r="C19" i="725"/>
  <c r="B19" i="725"/>
  <c r="A19" i="725"/>
  <c r="B15" i="725"/>
  <c r="B11" i="725"/>
  <c r="B21" i="620"/>
  <c r="A25" i="620"/>
  <c r="F25" i="620" s="1"/>
  <c r="A26" i="620"/>
  <c r="F26" i="620" s="1"/>
  <c r="A25" i="724"/>
  <c r="B21" i="724"/>
  <c r="B13" i="724"/>
  <c r="D21" i="724"/>
  <c r="C21" i="724"/>
  <c r="A21" i="724"/>
  <c r="D19" i="724"/>
  <c r="C19" i="724"/>
  <c r="B19" i="724"/>
  <c r="A19" i="724"/>
  <c r="B15" i="724"/>
  <c r="B11" i="724"/>
  <c r="A21" i="618"/>
  <c r="B21" i="618"/>
  <c r="A25" i="618"/>
  <c r="F25" i="618" s="1"/>
  <c r="A26" i="618"/>
  <c r="F26" i="618" s="1"/>
  <c r="A25" i="723"/>
  <c r="B21" i="723"/>
  <c r="B13" i="723"/>
  <c r="D21" i="723"/>
  <c r="C21" i="723"/>
  <c r="A21" i="723"/>
  <c r="D19" i="723"/>
  <c r="C19" i="723"/>
  <c r="B19" i="723"/>
  <c r="A19" i="723"/>
  <c r="B15" i="723"/>
  <c r="B11" i="723"/>
  <c r="B21" i="616"/>
  <c r="A25" i="616"/>
  <c r="F25" i="616" s="1"/>
  <c r="A26" i="616"/>
  <c r="F26" i="616" s="1"/>
  <c r="A25" i="722"/>
  <c r="B21" i="722"/>
  <c r="B13" i="722"/>
  <c r="D21" i="722"/>
  <c r="C21" i="722"/>
  <c r="A21" i="722"/>
  <c r="D19" i="722"/>
  <c r="C19" i="722"/>
  <c r="B19" i="722"/>
  <c r="A19" i="722"/>
  <c r="B15" i="722"/>
  <c r="B11" i="722"/>
  <c r="B21" i="614"/>
  <c r="A25" i="614"/>
  <c r="F25" i="614" s="1"/>
  <c r="A26" i="614"/>
  <c r="F26" i="614" s="1"/>
  <c r="A25" i="721"/>
  <c r="B21" i="721"/>
  <c r="B13" i="721"/>
  <c r="D21" i="721"/>
  <c r="C21" i="721"/>
  <c r="A21" i="721"/>
  <c r="D19" i="721"/>
  <c r="C19" i="721"/>
  <c r="B19" i="721"/>
  <c r="A19" i="721"/>
  <c r="B15" i="721"/>
  <c r="B11" i="721"/>
  <c r="B21" i="612"/>
  <c r="A25" i="612"/>
  <c r="F25" i="612" s="1"/>
  <c r="A26" i="612"/>
  <c r="F26" i="612" s="1"/>
  <c r="A25" i="720"/>
  <c r="B21" i="720"/>
  <c r="B13" i="720"/>
  <c r="D21" i="720"/>
  <c r="C21" i="720"/>
  <c r="A21" i="720"/>
  <c r="D19" i="720"/>
  <c r="C19" i="720"/>
  <c r="B19" i="720"/>
  <c r="A19" i="720"/>
  <c r="B15" i="720"/>
  <c r="B11" i="720"/>
  <c r="B21" i="610"/>
  <c r="A25" i="610"/>
  <c r="F25" i="610" s="1"/>
  <c r="A26" i="610"/>
  <c r="F26" i="610" s="1"/>
  <c r="A25" i="719"/>
  <c r="B21" i="719"/>
  <c r="B13" i="719"/>
  <c r="D21" i="719"/>
  <c r="C21" i="719"/>
  <c r="A21" i="719"/>
  <c r="D19" i="719"/>
  <c r="C19" i="719"/>
  <c r="B19" i="719"/>
  <c r="A19" i="719"/>
  <c r="B15" i="719"/>
  <c r="B11" i="719"/>
  <c r="B21" i="608"/>
  <c r="A25" i="608"/>
  <c r="F25" i="608" s="1"/>
  <c r="A26" i="608"/>
  <c r="F26" i="608" s="1"/>
  <c r="A25" i="718"/>
  <c r="B21" i="718"/>
  <c r="B13" i="718"/>
  <c r="D21" i="718"/>
  <c r="C21" i="718"/>
  <c r="A21" i="718"/>
  <c r="D19" i="718"/>
  <c r="C19" i="718"/>
  <c r="B19" i="718"/>
  <c r="A19" i="718"/>
  <c r="B15" i="718"/>
  <c r="B11" i="718"/>
  <c r="B21" i="606"/>
  <c r="A25" i="606"/>
  <c r="F25" i="606" s="1"/>
  <c r="A26" i="606"/>
  <c r="F26" i="606" s="1"/>
  <c r="A25" i="717"/>
  <c r="B21" i="717"/>
  <c r="B13" i="717"/>
  <c r="D21" i="717"/>
  <c r="C21" i="717"/>
  <c r="A21" i="717"/>
  <c r="D19" i="717"/>
  <c r="C19" i="717"/>
  <c r="B19" i="717"/>
  <c r="A19" i="717"/>
  <c r="B15" i="717"/>
  <c r="B11" i="717"/>
  <c r="A21" i="604"/>
  <c r="B21" i="604"/>
  <c r="A25" i="604"/>
  <c r="F25" i="604" s="1"/>
  <c r="A26" i="604"/>
  <c r="F26" i="604" s="1"/>
  <c r="A25" i="716"/>
  <c r="B21" i="716"/>
  <c r="B13" i="716"/>
  <c r="D21" i="716"/>
  <c r="C21" i="716"/>
  <c r="A21" i="716"/>
  <c r="D19" i="716"/>
  <c r="C19" i="716"/>
  <c r="B19" i="716"/>
  <c r="A19" i="716"/>
  <c r="B15" i="716"/>
  <c r="B11" i="716"/>
  <c r="B21" i="602"/>
  <c r="A25" i="602"/>
  <c r="F25" i="602" s="1"/>
  <c r="A26" i="602"/>
  <c r="F26" i="602" s="1"/>
  <c r="A25" i="715"/>
  <c r="B21" i="715"/>
  <c r="B13" i="715"/>
  <c r="D21" i="715"/>
  <c r="C21" i="715"/>
  <c r="A21" i="715"/>
  <c r="D19" i="715"/>
  <c r="C19" i="715"/>
  <c r="B19" i="715"/>
  <c r="A19" i="715"/>
  <c r="B15" i="715"/>
  <c r="B11" i="715"/>
  <c r="B21" i="600"/>
  <c r="A25" i="600"/>
  <c r="F25" i="600" s="1"/>
  <c r="A26" i="600"/>
  <c r="F26" i="600" s="1"/>
  <c r="A25" i="714"/>
  <c r="B21" i="714"/>
  <c r="B13" i="714"/>
  <c r="D21" i="714"/>
  <c r="C21" i="714"/>
  <c r="A21" i="714"/>
  <c r="D19" i="714"/>
  <c r="C19" i="714"/>
  <c r="B19" i="714"/>
  <c r="A19" i="714"/>
  <c r="B15" i="714"/>
  <c r="B11" i="714"/>
  <c r="B21" i="598"/>
  <c r="A25" i="598"/>
  <c r="F25" i="598" s="1"/>
  <c r="A26" i="598"/>
  <c r="F26" i="598" s="1"/>
  <c r="A25" i="713"/>
  <c r="B21" i="713"/>
  <c r="B13" i="713"/>
  <c r="D21" i="713"/>
  <c r="C21" i="713"/>
  <c r="A21" i="713"/>
  <c r="D19" i="713"/>
  <c r="C19" i="713"/>
  <c r="B19" i="713"/>
  <c r="A19" i="713"/>
  <c r="B15" i="713"/>
  <c r="B11" i="713"/>
  <c r="B21" i="559"/>
  <c r="A25" i="559"/>
  <c r="F25" i="559" s="1"/>
  <c r="A26" i="559"/>
  <c r="F26" i="559" s="1"/>
  <c r="A25" i="712"/>
  <c r="B21" i="712"/>
  <c r="B13" i="712"/>
  <c r="D21" i="712"/>
  <c r="C21" i="712"/>
  <c r="A21" i="712"/>
  <c r="D19" i="712"/>
  <c r="C19" i="712"/>
  <c r="B19" i="712"/>
  <c r="A19" i="712"/>
  <c r="B15" i="712"/>
  <c r="B11" i="712"/>
  <c r="B21" i="557"/>
  <c r="A25" i="557"/>
  <c r="F25" i="557" s="1"/>
  <c r="A26" i="557"/>
  <c r="F26" i="557" s="1"/>
  <c r="A25" i="711"/>
  <c r="B21" i="711"/>
  <c r="B13" i="711"/>
  <c r="D21" i="711"/>
  <c r="C21" i="711"/>
  <c r="A21" i="711"/>
  <c r="D19" i="711"/>
  <c r="C19" i="711"/>
  <c r="B19" i="711"/>
  <c r="A19" i="711"/>
  <c r="B15" i="711"/>
  <c r="B11" i="711"/>
  <c r="B21" i="555"/>
  <c r="A25" i="555"/>
  <c r="F25" i="555" s="1"/>
  <c r="A26" i="555"/>
  <c r="F26" i="555" s="1"/>
  <c r="A25" i="710"/>
  <c r="B21" i="710"/>
  <c r="B13" i="710"/>
  <c r="D21" i="710"/>
  <c r="C21" i="710"/>
  <c r="A21" i="710"/>
  <c r="D19" i="710"/>
  <c r="C19" i="710"/>
  <c r="B19" i="710"/>
  <c r="A19" i="710"/>
  <c r="B15" i="710"/>
  <c r="B11" i="710"/>
  <c r="B21" i="553"/>
  <c r="A25" i="553"/>
  <c r="F25" i="553" s="1"/>
  <c r="A26" i="553"/>
  <c r="F26" i="553" s="1"/>
  <c r="A25" i="709"/>
  <c r="B21" i="709"/>
  <c r="B13" i="709"/>
  <c r="D21" i="709"/>
  <c r="C21" i="709"/>
  <c r="A21" i="709"/>
  <c r="D19" i="709"/>
  <c r="C19" i="709"/>
  <c r="B19" i="709"/>
  <c r="A19" i="709"/>
  <c r="B15" i="709"/>
  <c r="B11" i="709"/>
  <c r="B21" i="551"/>
  <c r="A25" i="551"/>
  <c r="F25" i="551" s="1"/>
  <c r="A26" i="551"/>
  <c r="F26" i="551" s="1"/>
  <c r="A25" i="708"/>
  <c r="B21" i="708"/>
  <c r="B13" i="708"/>
  <c r="D21" i="708"/>
  <c r="C21" i="708"/>
  <c r="A21" i="708"/>
  <c r="D19" i="708"/>
  <c r="C19" i="708"/>
  <c r="B19" i="708"/>
  <c r="A19" i="708"/>
  <c r="B15" i="708"/>
  <c r="B11" i="708"/>
  <c r="B21" i="549"/>
  <c r="A25" i="549"/>
  <c r="F25" i="549" s="1"/>
  <c r="A26" i="549"/>
  <c r="F26" i="549" s="1"/>
  <c r="A25" i="707" l="1"/>
  <c r="B21" i="707"/>
  <c r="B13" i="707"/>
  <c r="D21" i="707"/>
  <c r="C21" i="707"/>
  <c r="A21" i="707"/>
  <c r="D19" i="707"/>
  <c r="C19" i="707"/>
  <c r="B19" i="707"/>
  <c r="A19" i="707"/>
  <c r="B15" i="707"/>
  <c r="B11" i="707"/>
  <c r="B21" i="547"/>
  <c r="A25" i="547"/>
  <c r="F25" i="547" s="1"/>
  <c r="A26" i="547"/>
  <c r="F26" i="547" s="1"/>
  <c r="A25" i="706"/>
  <c r="B21" i="706"/>
  <c r="B13" i="706"/>
  <c r="D21" i="706"/>
  <c r="C21" i="706"/>
  <c r="A21" i="706"/>
  <c r="D19" i="706"/>
  <c r="C19" i="706"/>
  <c r="B19" i="706"/>
  <c r="A19" i="706"/>
  <c r="B15" i="706"/>
  <c r="B11" i="706"/>
  <c r="B21" i="545"/>
  <c r="A25" i="545"/>
  <c r="F25" i="545" s="1"/>
  <c r="A26" i="545"/>
  <c r="F26" i="545" s="1"/>
  <c r="A25" i="705"/>
  <c r="B21" i="705"/>
  <c r="B13" i="705"/>
  <c r="D21" i="705"/>
  <c r="C21" i="705"/>
  <c r="A21" i="705"/>
  <c r="D19" i="705"/>
  <c r="C19" i="705"/>
  <c r="B19" i="705"/>
  <c r="A19" i="705"/>
  <c r="B15" i="705"/>
  <c r="B11" i="705"/>
  <c r="B21" i="543"/>
  <c r="A25" i="543"/>
  <c r="F25" i="543" s="1"/>
  <c r="A26" i="543"/>
  <c r="F26" i="543" s="1"/>
  <c r="A25" i="704"/>
  <c r="B21" i="704"/>
  <c r="B13" i="704"/>
  <c r="D21" i="704"/>
  <c r="C21" i="704"/>
  <c r="A21" i="704"/>
  <c r="D19" i="704"/>
  <c r="C19" i="704"/>
  <c r="B19" i="704"/>
  <c r="A19" i="704"/>
  <c r="B15" i="704"/>
  <c r="B11" i="704"/>
  <c r="B21" i="541"/>
  <c r="A25" i="541"/>
  <c r="F25" i="541" s="1"/>
  <c r="A26" i="541"/>
  <c r="F26" i="541" s="1"/>
  <c r="A25" i="703"/>
  <c r="B21" i="703"/>
  <c r="B13" i="703"/>
  <c r="D21" i="703"/>
  <c r="C21" i="703"/>
  <c r="A21" i="703"/>
  <c r="D19" i="703"/>
  <c r="C19" i="703"/>
  <c r="B19" i="703"/>
  <c r="A19" i="703"/>
  <c r="B15" i="703"/>
  <c r="B11" i="703"/>
  <c r="B21" i="539"/>
  <c r="A25" i="539"/>
  <c r="F25" i="539" s="1"/>
  <c r="A26" i="539"/>
  <c r="F26" i="539" s="1"/>
  <c r="A25" i="702"/>
  <c r="B21" i="702"/>
  <c r="B13" i="702"/>
  <c r="D21" i="702"/>
  <c r="C21" i="702"/>
  <c r="A21" i="702"/>
  <c r="D19" i="702"/>
  <c r="C19" i="702"/>
  <c r="B19" i="702"/>
  <c r="A19" i="702"/>
  <c r="B15" i="702"/>
  <c r="B11" i="702"/>
  <c r="B21" i="537"/>
  <c r="A25" i="537"/>
  <c r="F25" i="537" s="1"/>
  <c r="A26" i="537"/>
  <c r="F26" i="537" s="1"/>
  <c r="A25" i="701"/>
  <c r="B21" i="701"/>
  <c r="B13" i="701"/>
  <c r="D21" i="701"/>
  <c r="C21" i="701"/>
  <c r="A21" i="701"/>
  <c r="D19" i="701"/>
  <c r="C19" i="701"/>
  <c r="B19" i="701"/>
  <c r="A19" i="701"/>
  <c r="B15" i="701"/>
  <c r="B11" i="701"/>
  <c r="B21" i="535"/>
  <c r="A25" i="535"/>
  <c r="F25" i="535" s="1"/>
  <c r="A26" i="535"/>
  <c r="F26" i="535" s="1"/>
  <c r="A25" i="700"/>
  <c r="B21" i="700"/>
  <c r="B13" i="700"/>
  <c r="D21" i="700"/>
  <c r="C21" i="700"/>
  <c r="A21" i="700"/>
  <c r="D19" i="700"/>
  <c r="C19" i="700"/>
  <c r="B19" i="700"/>
  <c r="A19" i="700"/>
  <c r="B15" i="700"/>
  <c r="B11" i="700"/>
  <c r="B21" i="533"/>
  <c r="A25" i="533"/>
  <c r="F25" i="533" s="1"/>
  <c r="A26" i="533"/>
  <c r="F26" i="533" s="1"/>
  <c r="A25" i="699"/>
  <c r="B21" i="699"/>
  <c r="B13" i="699"/>
  <c r="D21" i="699"/>
  <c r="C21" i="699"/>
  <c r="A21" i="699"/>
  <c r="D19" i="699"/>
  <c r="C19" i="699"/>
  <c r="B19" i="699"/>
  <c r="A19" i="699"/>
  <c r="B15" i="699"/>
  <c r="B11" i="699"/>
  <c r="B21" i="531"/>
  <c r="A25" i="531"/>
  <c r="F25" i="531" s="1"/>
  <c r="A26" i="531"/>
  <c r="F26" i="531" s="1"/>
  <c r="A25" i="698"/>
  <c r="B21" i="698"/>
  <c r="B13" i="698"/>
  <c r="D21" i="698"/>
  <c r="C21" i="698"/>
  <c r="A21" i="698"/>
  <c r="D19" i="698"/>
  <c r="C19" i="698"/>
  <c r="B19" i="698"/>
  <c r="A19" i="698"/>
  <c r="B15" i="698"/>
  <c r="B11" i="698"/>
  <c r="B21" i="529"/>
  <c r="A25" i="529"/>
  <c r="F25" i="529" s="1"/>
  <c r="A26" i="529"/>
  <c r="F26" i="529" s="1"/>
  <c r="A25" i="697"/>
  <c r="B21" i="697"/>
  <c r="B13" i="697"/>
  <c r="D21" i="697"/>
  <c r="C21" i="697"/>
  <c r="A21" i="697"/>
  <c r="D19" i="697"/>
  <c r="C19" i="697"/>
  <c r="B19" i="697"/>
  <c r="A19" i="697"/>
  <c r="B15" i="697"/>
  <c r="B11" i="697"/>
  <c r="A25" i="527"/>
  <c r="F25" i="527" s="1"/>
  <c r="B21" i="527"/>
  <c r="A26" i="527"/>
  <c r="F26" i="527" s="1"/>
  <c r="A25" i="695"/>
  <c r="B21" i="695"/>
  <c r="B13" i="695"/>
  <c r="D21" i="695"/>
  <c r="C21" i="695"/>
  <c r="A21" i="695"/>
  <c r="D19" i="695"/>
  <c r="C19" i="695"/>
  <c r="B19" i="695"/>
  <c r="A19" i="695"/>
  <c r="B15" i="695"/>
  <c r="B11" i="695"/>
  <c r="B21" i="525"/>
  <c r="A25" i="525"/>
  <c r="F25" i="525" s="1"/>
  <c r="A26" i="525"/>
  <c r="F26" i="525" s="1"/>
  <c r="A25" i="694"/>
  <c r="B21" i="694"/>
  <c r="B13" i="694"/>
  <c r="D21" i="694"/>
  <c r="C21" i="694"/>
  <c r="A21" i="694"/>
  <c r="D19" i="694"/>
  <c r="C19" i="694"/>
  <c r="B19" i="694"/>
  <c r="A19" i="694"/>
  <c r="B15" i="694"/>
  <c r="B11" i="694"/>
  <c r="B21" i="523"/>
  <c r="A26" i="523"/>
  <c r="F26" i="523" s="1"/>
  <c r="A25" i="523"/>
  <c r="F25" i="523" s="1"/>
  <c r="A25" i="693"/>
  <c r="B21" i="693"/>
  <c r="B13" i="693"/>
  <c r="D21" i="693"/>
  <c r="C21" i="693"/>
  <c r="A21" i="693"/>
  <c r="D19" i="693"/>
  <c r="C19" i="693"/>
  <c r="B19" i="693"/>
  <c r="A19" i="693"/>
  <c r="B15" i="693"/>
  <c r="B11" i="693"/>
  <c r="B21" i="521"/>
  <c r="A25" i="521"/>
  <c r="F25" i="521" s="1"/>
  <c r="A26" i="521"/>
  <c r="F26" i="521" s="1"/>
  <c r="A25" i="692"/>
  <c r="B21" i="692"/>
  <c r="B13" i="692"/>
  <c r="D21" i="692"/>
  <c r="C21" i="692"/>
  <c r="A21" i="692"/>
  <c r="D19" i="692"/>
  <c r="C19" i="692"/>
  <c r="B19" i="692"/>
  <c r="A19" i="692"/>
  <c r="B15" i="692"/>
  <c r="B11" i="692"/>
  <c r="B21" i="519"/>
  <c r="A26" i="519"/>
  <c r="F26" i="519" s="1"/>
  <c r="A25" i="519"/>
  <c r="F25" i="519" s="1"/>
  <c r="A25" i="691"/>
  <c r="B21" i="691"/>
  <c r="B13" i="691"/>
  <c r="D21" i="691"/>
  <c r="C21" i="691"/>
  <c r="A21" i="691"/>
  <c r="D19" i="691"/>
  <c r="C19" i="691"/>
  <c r="B19" i="691"/>
  <c r="A19" i="691"/>
  <c r="B15" i="691"/>
  <c r="B11" i="691"/>
  <c r="B21" i="517"/>
  <c r="A26" i="517"/>
  <c r="F26" i="517" s="1"/>
  <c r="A25" i="517"/>
  <c r="F25" i="517" s="1"/>
  <c r="A25" i="690"/>
  <c r="B21" i="690"/>
  <c r="B13" i="690"/>
  <c r="D21" i="690"/>
  <c r="C21" i="690"/>
  <c r="A21" i="690"/>
  <c r="D19" i="690"/>
  <c r="C19" i="690"/>
  <c r="B19" i="690"/>
  <c r="A19" i="690"/>
  <c r="B15" i="690"/>
  <c r="B11" i="690"/>
  <c r="B21" i="515"/>
  <c r="A25" i="515"/>
  <c r="F25" i="515" s="1"/>
  <c r="A26" i="515"/>
  <c r="F26" i="515" s="1"/>
  <c r="B13" i="689"/>
  <c r="A25" i="689"/>
  <c r="B21" i="689"/>
  <c r="D21" i="689"/>
  <c r="C21" i="689"/>
  <c r="A21" i="689"/>
  <c r="D19" i="689"/>
  <c r="C19" i="689"/>
  <c r="B19" i="689"/>
  <c r="A19" i="689"/>
  <c r="B15" i="689"/>
  <c r="B11" i="689"/>
  <c r="B21" i="513"/>
  <c r="A26" i="513"/>
  <c r="F26" i="513" s="1"/>
  <c r="A25" i="513"/>
  <c r="F25" i="513" s="1"/>
  <c r="B13" i="688"/>
  <c r="A25" i="688"/>
  <c r="B21" i="688"/>
  <c r="D21" i="688"/>
  <c r="C21" i="688"/>
  <c r="A21" i="688"/>
  <c r="D19" i="688"/>
  <c r="C19" i="688"/>
  <c r="B19" i="688"/>
  <c r="A19" i="688"/>
  <c r="B15" i="688"/>
  <c r="B11" i="688"/>
  <c r="A26" i="511"/>
  <c r="F26" i="511" s="1"/>
  <c r="B21" i="511"/>
  <c r="A25" i="511"/>
  <c r="F25" i="511" s="1"/>
  <c r="A25" i="687"/>
  <c r="B21" i="687"/>
  <c r="B13" i="687"/>
  <c r="D21" i="687"/>
  <c r="C21" i="687"/>
  <c r="A21" i="687"/>
  <c r="D19" i="687"/>
  <c r="C19" i="687"/>
  <c r="B19" i="687"/>
  <c r="A19" i="687"/>
  <c r="B15" i="687"/>
  <c r="B11" i="687"/>
  <c r="B21" i="509"/>
  <c r="A25" i="509"/>
  <c r="F25" i="509" s="1"/>
  <c r="A26" i="509"/>
  <c r="F26" i="509" s="1"/>
  <c r="A25" i="686"/>
  <c r="B21" i="686"/>
  <c r="B13" i="686"/>
  <c r="D21" i="686"/>
  <c r="C21" i="686"/>
  <c r="A21" i="686"/>
  <c r="D19" i="686"/>
  <c r="C19" i="686"/>
  <c r="B19" i="686"/>
  <c r="A19" i="686"/>
  <c r="B15" i="686"/>
  <c r="B11" i="686"/>
  <c r="B21" i="507"/>
  <c r="A25" i="507"/>
  <c r="F25" i="507" s="1"/>
  <c r="A26" i="507"/>
  <c r="F26" i="507" s="1"/>
  <c r="B13" i="685"/>
  <c r="A25" i="685"/>
  <c r="B21" i="685"/>
  <c r="D21" i="685"/>
  <c r="C21" i="685"/>
  <c r="A21" i="685"/>
  <c r="D19" i="685"/>
  <c r="C19" i="685"/>
  <c r="B19" i="685"/>
  <c r="A19" i="685"/>
  <c r="B15" i="685"/>
  <c r="B11" i="685"/>
  <c r="B21" i="505"/>
  <c r="A25" i="505"/>
  <c r="F25" i="505" s="1"/>
  <c r="A26" i="505"/>
  <c r="F26" i="505" s="1"/>
  <c r="A25" i="684"/>
  <c r="B21" i="684"/>
  <c r="B13" i="684"/>
  <c r="D21" i="684"/>
  <c r="C21" i="684"/>
  <c r="A21" i="684"/>
  <c r="D19" i="684"/>
  <c r="C19" i="684"/>
  <c r="B19" i="684"/>
  <c r="A19" i="684"/>
  <c r="B15" i="684"/>
  <c r="B11" i="684"/>
  <c r="B21" i="503"/>
  <c r="A25" i="503"/>
  <c r="F25" i="503" s="1"/>
  <c r="A26" i="503"/>
  <c r="F26" i="503" s="1"/>
  <c r="B13" i="683"/>
  <c r="A25" i="683"/>
  <c r="B21" i="683"/>
  <c r="D21" i="683"/>
  <c r="C21" i="683"/>
  <c r="A21" i="683"/>
  <c r="D19" i="683"/>
  <c r="C19" i="683"/>
  <c r="B19" i="683"/>
  <c r="A19" i="683"/>
  <c r="B15" i="683"/>
  <c r="B11" i="683"/>
  <c r="B21" i="501"/>
  <c r="A25" i="501"/>
  <c r="F25" i="501" s="1"/>
  <c r="A26" i="501"/>
  <c r="F26" i="501" s="1"/>
  <c r="B13" i="682"/>
  <c r="A25" i="682"/>
  <c r="B21" i="682"/>
  <c r="B21" i="499"/>
  <c r="A25" i="499"/>
  <c r="F25" i="499" s="1"/>
  <c r="D21" i="682"/>
  <c r="C21" i="682"/>
  <c r="A21" i="682"/>
  <c r="D19" i="682"/>
  <c r="C19" i="682"/>
  <c r="B19" i="682"/>
  <c r="A19" i="682"/>
  <c r="B15" i="682"/>
  <c r="B11" i="682"/>
  <c r="A26" i="499"/>
  <c r="F26" i="499" s="1"/>
  <c r="B13" i="681"/>
  <c r="A25" i="681"/>
  <c r="B21" i="681"/>
  <c r="D21" i="681"/>
  <c r="C21" i="681"/>
  <c r="A21" i="681"/>
  <c r="D19" i="681"/>
  <c r="C19" i="681"/>
  <c r="B19" i="681"/>
  <c r="A19" i="681"/>
  <c r="B15" i="681"/>
  <c r="B11" i="681"/>
  <c r="B21" i="497"/>
  <c r="A25" i="497"/>
  <c r="F25" i="497" s="1"/>
  <c r="A26" i="497"/>
  <c r="F26" i="497" s="1"/>
  <c r="A25" i="679"/>
  <c r="B21" i="679"/>
  <c r="B13" i="679"/>
  <c r="D21" i="679"/>
  <c r="C21" i="679"/>
  <c r="A21" i="679"/>
  <c r="D19" i="679"/>
  <c r="C19" i="679"/>
  <c r="B19" i="679"/>
  <c r="A19" i="679"/>
  <c r="B15" i="679"/>
  <c r="B11" i="679"/>
  <c r="B21" i="495"/>
  <c r="A25" i="495"/>
  <c r="F25" i="495" s="1"/>
  <c r="A26" i="495"/>
  <c r="F26" i="495" s="1"/>
  <c r="A25" i="678"/>
  <c r="B21" i="678"/>
  <c r="B13" i="678"/>
  <c r="D21" i="678"/>
  <c r="C21" i="678"/>
  <c r="A21" i="678"/>
  <c r="D19" i="678"/>
  <c r="C19" i="678"/>
  <c r="B19" i="678"/>
  <c r="A19" i="678"/>
  <c r="B15" i="678"/>
  <c r="B11" i="678"/>
  <c r="B21" i="493"/>
  <c r="A25" i="493"/>
  <c r="F25" i="493" s="1"/>
  <c r="A26" i="493"/>
  <c r="F26" i="493" s="1"/>
  <c r="B13" i="676"/>
  <c r="B13" i="677"/>
  <c r="A25" i="677"/>
  <c r="B21" i="677"/>
  <c r="D21" i="677"/>
  <c r="C21" i="677"/>
  <c r="A21" i="677"/>
  <c r="D19" i="677"/>
  <c r="C19" i="677"/>
  <c r="B19" i="677"/>
  <c r="A19" i="677"/>
  <c r="B15" i="677"/>
  <c r="B11" i="677"/>
  <c r="A27" i="491"/>
  <c r="F27" i="491" s="1"/>
  <c r="A26" i="491"/>
  <c r="F26" i="491" s="1"/>
  <c r="A25" i="491"/>
  <c r="F25" i="491" s="1"/>
  <c r="D21" i="491"/>
  <c r="B21" i="491"/>
  <c r="A21" i="491"/>
  <c r="B15" i="491"/>
  <c r="B13" i="491"/>
  <c r="A25" i="676"/>
  <c r="B21" i="676"/>
  <c r="D21" i="676"/>
  <c r="C21" i="676"/>
  <c r="D19" i="676"/>
  <c r="C19" i="676"/>
  <c r="B19" i="676"/>
  <c r="A19" i="676"/>
  <c r="B15" i="676"/>
  <c r="B11" i="676"/>
  <c r="B21" i="489"/>
  <c r="A25" i="489"/>
  <c r="F25" i="489" s="1"/>
  <c r="A26" i="489"/>
  <c r="F26" i="489" s="1"/>
  <c r="F29" i="491" l="1"/>
  <c r="A25" i="675"/>
  <c r="B21" i="675"/>
  <c r="B13" i="675"/>
  <c r="D21" i="675"/>
  <c r="C21" i="675"/>
  <c r="A21" i="675"/>
  <c r="D19" i="675"/>
  <c r="C19" i="675"/>
  <c r="B19" i="675"/>
  <c r="A19" i="675"/>
  <c r="B15" i="675"/>
  <c r="B11" i="675"/>
  <c r="B21" i="487"/>
  <c r="A25" i="487"/>
  <c r="F25" i="487" s="1"/>
  <c r="A26" i="487"/>
  <c r="F26" i="487" s="1"/>
  <c r="A25" i="674"/>
  <c r="B21" i="674"/>
  <c r="B13" i="674"/>
  <c r="D21" i="674"/>
  <c r="C21" i="674"/>
  <c r="A21" i="674"/>
  <c r="D19" i="674"/>
  <c r="C19" i="674"/>
  <c r="B19" i="674"/>
  <c r="A19" i="674"/>
  <c r="B15" i="674"/>
  <c r="B11" i="674"/>
  <c r="B21" i="485"/>
  <c r="A25" i="485"/>
  <c r="F25" i="485" s="1"/>
  <c r="A26" i="485"/>
  <c r="F26" i="485" s="1"/>
  <c r="B13" i="673"/>
  <c r="A25" i="673"/>
  <c r="B21" i="673"/>
  <c r="D21" i="673"/>
  <c r="C21" i="673"/>
  <c r="A21" i="673"/>
  <c r="D19" i="673"/>
  <c r="C19" i="673"/>
  <c r="B19" i="673"/>
  <c r="A19" i="673"/>
  <c r="B15" i="673"/>
  <c r="B11" i="673"/>
  <c r="B21" i="483"/>
  <c r="A25" i="483"/>
  <c r="F25" i="483" s="1"/>
  <c r="A26" i="483"/>
  <c r="F26" i="483" s="1"/>
  <c r="A25" i="672"/>
  <c r="B21" i="672"/>
  <c r="B13" i="672"/>
  <c r="D21" i="672"/>
  <c r="C21" i="672"/>
  <c r="A21" i="672"/>
  <c r="D19" i="672"/>
  <c r="C19" i="672"/>
  <c r="B19" i="672"/>
  <c r="A19" i="672"/>
  <c r="B15" i="672"/>
  <c r="B11" i="672"/>
  <c r="B21" i="481"/>
  <c r="A25" i="481"/>
  <c r="F25" i="481" s="1"/>
  <c r="A26" i="481"/>
  <c r="F26" i="481" s="1"/>
  <c r="A25" i="671"/>
  <c r="B21" i="671"/>
  <c r="B13" i="671"/>
  <c r="D21" i="671"/>
  <c r="C21" i="671"/>
  <c r="A21" i="671"/>
  <c r="D19" i="671"/>
  <c r="C19" i="671"/>
  <c r="B19" i="671"/>
  <c r="A19" i="671"/>
  <c r="B15" i="671"/>
  <c r="B11" i="671"/>
  <c r="B21" i="479"/>
  <c r="A25" i="479"/>
  <c r="F25" i="479" s="1"/>
  <c r="A26" i="479"/>
  <c r="F26" i="479" s="1"/>
  <c r="B13" i="670"/>
  <c r="A25" i="670"/>
  <c r="B21" i="670"/>
  <c r="D21" i="670"/>
  <c r="C21" i="670"/>
  <c r="A21" i="670"/>
  <c r="D19" i="670"/>
  <c r="C19" i="670"/>
  <c r="B19" i="670"/>
  <c r="A19" i="670"/>
  <c r="B15" i="670"/>
  <c r="B11" i="670"/>
  <c r="B21" i="477"/>
  <c r="A25" i="477"/>
  <c r="F25" i="477" s="1"/>
  <c r="A26" i="477"/>
  <c r="F26" i="477" s="1"/>
  <c r="A25" i="669"/>
  <c r="B21" i="669"/>
  <c r="B13" i="669"/>
  <c r="D21" i="669"/>
  <c r="C21" i="669"/>
  <c r="A21" i="669"/>
  <c r="D19" i="669"/>
  <c r="C19" i="669"/>
  <c r="B19" i="669"/>
  <c r="A19" i="669"/>
  <c r="B15" i="669"/>
  <c r="B11" i="669"/>
  <c r="B21" i="471"/>
  <c r="A25" i="471"/>
  <c r="F25" i="471" s="1"/>
  <c r="A26" i="471"/>
  <c r="F26" i="471" s="1"/>
  <c r="A25" i="668"/>
  <c r="B21" i="668"/>
  <c r="B13" i="668"/>
  <c r="D21" i="668"/>
  <c r="C21" i="668"/>
  <c r="A21" i="668"/>
  <c r="D19" i="668"/>
  <c r="C19" i="668"/>
  <c r="B19" i="668"/>
  <c r="A19" i="668"/>
  <c r="B15" i="668"/>
  <c r="B11" i="668"/>
  <c r="B21" i="469"/>
  <c r="A25" i="469"/>
  <c r="F25" i="469" s="1"/>
  <c r="A26" i="469"/>
  <c r="F26" i="469" s="1"/>
  <c r="A25" i="667"/>
  <c r="B21" i="667"/>
  <c r="B13" i="667"/>
  <c r="D21" i="667"/>
  <c r="C21" i="667"/>
  <c r="A21" i="667"/>
  <c r="D19" i="667"/>
  <c r="C19" i="667"/>
  <c r="B19" i="667"/>
  <c r="A19" i="667"/>
  <c r="B15" i="667"/>
  <c r="B11" i="667"/>
  <c r="B21" i="467"/>
  <c r="A25" i="467"/>
  <c r="F25" i="467" s="1"/>
  <c r="A26" i="467"/>
  <c r="F26" i="467" s="1"/>
  <c r="A25" i="666"/>
  <c r="B21" i="666"/>
  <c r="B13" i="666"/>
  <c r="D21" i="666"/>
  <c r="C21" i="666"/>
  <c r="A21" i="666"/>
  <c r="D19" i="666"/>
  <c r="C19" i="666"/>
  <c r="B19" i="666"/>
  <c r="A19" i="666"/>
  <c r="B15" i="666"/>
  <c r="B11" i="666"/>
  <c r="B21" i="465"/>
  <c r="A25" i="465"/>
  <c r="F25" i="465" s="1"/>
  <c r="A26" i="465"/>
  <c r="F26" i="465" s="1"/>
  <c r="A25" i="665"/>
  <c r="B21" i="665"/>
  <c r="D21" i="665"/>
  <c r="C21" i="665"/>
  <c r="A21" i="665"/>
  <c r="D19" i="665"/>
  <c r="C19" i="665"/>
  <c r="B19" i="665"/>
  <c r="A19" i="665"/>
  <c r="B15" i="665"/>
  <c r="B13" i="665"/>
  <c r="B11" i="665"/>
  <c r="B21" i="463"/>
  <c r="A25" i="463"/>
  <c r="F25" i="463" s="1"/>
  <c r="A26" i="463"/>
  <c r="F26" i="463" s="1"/>
  <c r="A25" i="664"/>
  <c r="B21" i="664"/>
  <c r="B13" i="664"/>
  <c r="D21" i="664"/>
  <c r="C21" i="664"/>
  <c r="A21" i="664"/>
  <c r="D19" i="664"/>
  <c r="C19" i="664"/>
  <c r="B19" i="664"/>
  <c r="A19" i="664"/>
  <c r="B15" i="664"/>
  <c r="B11" i="664"/>
  <c r="B21" i="461"/>
  <c r="A25" i="461"/>
  <c r="F25" i="461" s="1"/>
  <c r="A26" i="461"/>
  <c r="F26" i="461" s="1"/>
  <c r="A25" i="663" l="1"/>
  <c r="B21" i="663"/>
  <c r="B13" i="663"/>
  <c r="D21" i="663"/>
  <c r="C21" i="663"/>
  <c r="A21" i="663"/>
  <c r="D19" i="663"/>
  <c r="C19" i="663"/>
  <c r="B19" i="663"/>
  <c r="A19" i="663"/>
  <c r="B15" i="663"/>
  <c r="B11" i="663"/>
  <c r="B21" i="459"/>
  <c r="A25" i="459"/>
  <c r="F25" i="459" s="1"/>
  <c r="A26" i="459"/>
  <c r="F26" i="459" s="1"/>
  <c r="A25" i="662"/>
  <c r="B21" i="662"/>
  <c r="B13" i="662"/>
  <c r="D21" i="662"/>
  <c r="C21" i="662"/>
  <c r="A21" i="662"/>
  <c r="D19" i="662"/>
  <c r="C19" i="662"/>
  <c r="B19" i="662"/>
  <c r="A19" i="662"/>
  <c r="B15" i="662"/>
  <c r="B11" i="662"/>
  <c r="B21" i="457"/>
  <c r="A25" i="457"/>
  <c r="F25" i="457" s="1"/>
  <c r="A26" i="457"/>
  <c r="F26" i="457" s="1"/>
  <c r="A25" i="661"/>
  <c r="B21" i="661"/>
  <c r="D21" i="661"/>
  <c r="C21" i="661"/>
  <c r="A21" i="661"/>
  <c r="D19" i="661"/>
  <c r="C19" i="661"/>
  <c r="B19" i="661"/>
  <c r="A19" i="661"/>
  <c r="B15" i="661"/>
  <c r="B13" i="661"/>
  <c r="B11" i="661"/>
  <c r="B21" i="455"/>
  <c r="A25" i="455"/>
  <c r="F25" i="455" s="1"/>
  <c r="A26" i="455"/>
  <c r="F26" i="455" s="1"/>
  <c r="A25" i="660"/>
  <c r="B21" i="660"/>
  <c r="B13" i="660"/>
  <c r="D21" i="660"/>
  <c r="C21" i="660"/>
  <c r="A21" i="660"/>
  <c r="D19" i="660"/>
  <c r="C19" i="660"/>
  <c r="B19" i="660"/>
  <c r="A19" i="660"/>
  <c r="B15" i="660"/>
  <c r="B11" i="660"/>
  <c r="B21" i="453"/>
  <c r="A25" i="453"/>
  <c r="F25" i="453" s="1"/>
  <c r="A26" i="453"/>
  <c r="F26" i="453" s="1"/>
  <c r="A25" i="659"/>
  <c r="B21" i="659"/>
  <c r="B13" i="659"/>
  <c r="D21" i="659"/>
  <c r="C21" i="659"/>
  <c r="A21" i="659"/>
  <c r="D19" i="659"/>
  <c r="C19" i="659"/>
  <c r="B19" i="659"/>
  <c r="A19" i="659"/>
  <c r="B15" i="659"/>
  <c r="B11" i="659"/>
  <c r="B21" i="451"/>
  <c r="A25" i="451"/>
  <c r="F25" i="451" s="1"/>
  <c r="A26" i="451"/>
  <c r="F26" i="451" s="1"/>
  <c r="A25" i="658"/>
  <c r="B21" i="658"/>
  <c r="B13" i="658"/>
  <c r="D21" i="658"/>
  <c r="C21" i="658"/>
  <c r="A21" i="658"/>
  <c r="D19" i="658"/>
  <c r="C19" i="658"/>
  <c r="B19" i="658"/>
  <c r="A19" i="658"/>
  <c r="B15" i="658"/>
  <c r="B11" i="658"/>
  <c r="B21" i="449"/>
  <c r="A25" i="449"/>
  <c r="F25" i="449" s="1"/>
  <c r="A26" i="449"/>
  <c r="F26" i="449" s="1"/>
  <c r="A25" i="657"/>
  <c r="B21" i="657"/>
  <c r="B13" i="657"/>
  <c r="D21" i="657"/>
  <c r="C21" i="657"/>
  <c r="A21" i="657"/>
  <c r="D19" i="657"/>
  <c r="C19" i="657"/>
  <c r="B19" i="657"/>
  <c r="A19" i="657"/>
  <c r="B15" i="657"/>
  <c r="B11" i="657"/>
  <c r="B21" i="447"/>
  <c r="A25" i="447"/>
  <c r="F25" i="447" s="1"/>
  <c r="A26" i="447"/>
  <c r="F26" i="447" s="1"/>
  <c r="A25" i="656"/>
  <c r="B21" i="656"/>
  <c r="B13" i="656"/>
  <c r="D21" i="656"/>
  <c r="C21" i="656"/>
  <c r="A21" i="656"/>
  <c r="D19" i="656"/>
  <c r="C19" i="656"/>
  <c r="B19" i="656"/>
  <c r="A19" i="656"/>
  <c r="B15" i="656"/>
  <c r="B11" i="656"/>
  <c r="B21" i="445"/>
  <c r="A25" i="445"/>
  <c r="F25" i="445" s="1"/>
  <c r="A26" i="445"/>
  <c r="F26" i="445" s="1"/>
  <c r="A25" i="655"/>
  <c r="B21" i="655"/>
  <c r="B13" i="655"/>
  <c r="D21" i="655"/>
  <c r="C21" i="655"/>
  <c r="A21" i="655"/>
  <c r="D19" i="655"/>
  <c r="C19" i="655"/>
  <c r="B19" i="655"/>
  <c r="A19" i="655"/>
  <c r="B15" i="655"/>
  <c r="B11" i="655"/>
  <c r="B21" i="443"/>
  <c r="A25" i="443"/>
  <c r="F25" i="443" s="1"/>
  <c r="A26" i="443"/>
  <c r="F26" i="443" s="1"/>
  <c r="A25" i="654"/>
  <c r="B21" i="654"/>
  <c r="B13" i="654"/>
  <c r="D21" i="654"/>
  <c r="C21" i="654"/>
  <c r="A21" i="654"/>
  <c r="D19" i="654"/>
  <c r="C19" i="654"/>
  <c r="B19" i="654"/>
  <c r="A19" i="654"/>
  <c r="B15" i="654"/>
  <c r="B11" i="654"/>
  <c r="B21" i="441"/>
  <c r="A25" i="441"/>
  <c r="F25" i="441" s="1"/>
  <c r="A26" i="441"/>
  <c r="F26" i="441" s="1"/>
  <c r="A25" i="653"/>
  <c r="B21" i="653"/>
  <c r="D21" i="653"/>
  <c r="C21" i="653"/>
  <c r="A21" i="653"/>
  <c r="D19" i="653"/>
  <c r="C19" i="653"/>
  <c r="B19" i="653"/>
  <c r="A19" i="653"/>
  <c r="B15" i="653"/>
  <c r="B13" i="653"/>
  <c r="B11" i="653"/>
  <c r="B21" i="439"/>
  <c r="A25" i="439"/>
  <c r="F25" i="439" s="1"/>
  <c r="A26" i="439"/>
  <c r="F26" i="439" s="1"/>
  <c r="A25" i="652"/>
  <c r="B21" i="652"/>
  <c r="B13" i="652"/>
  <c r="D21" i="652"/>
  <c r="C21" i="652"/>
  <c r="A21" i="652"/>
  <c r="D19" i="652"/>
  <c r="C19" i="652"/>
  <c r="B19" i="652"/>
  <c r="A19" i="652"/>
  <c r="B15" i="652"/>
  <c r="B11" i="652"/>
  <c r="B21" i="437"/>
  <c r="A25" i="437"/>
  <c r="F25" i="437" s="1"/>
  <c r="A26" i="437"/>
  <c r="F26" i="437" s="1"/>
  <c r="A25" i="651"/>
  <c r="B21" i="651"/>
  <c r="B13" i="651"/>
  <c r="D21" i="651"/>
  <c r="C21" i="651"/>
  <c r="A21" i="651"/>
  <c r="D19" i="651"/>
  <c r="C19" i="651"/>
  <c r="B19" i="651"/>
  <c r="A19" i="651"/>
  <c r="B15" i="651"/>
  <c r="B11" i="651"/>
  <c r="B21" i="435"/>
  <c r="A25" i="435"/>
  <c r="F25" i="435" s="1"/>
  <c r="A26" i="435"/>
  <c r="F26" i="435" s="1"/>
  <c r="A25" i="650"/>
  <c r="B21" i="650"/>
  <c r="B13" i="650"/>
  <c r="D21" i="650"/>
  <c r="C21" i="650"/>
  <c r="A21" i="650"/>
  <c r="D19" i="650"/>
  <c r="C19" i="650"/>
  <c r="B19" i="650"/>
  <c r="A19" i="650"/>
  <c r="B15" i="650"/>
  <c r="B11" i="650"/>
  <c r="B21" i="433"/>
  <c r="A25" i="433"/>
  <c r="F25" i="433" s="1"/>
  <c r="A26" i="433"/>
  <c r="F26" i="433" s="1"/>
  <c r="A25" i="649"/>
  <c r="B21" i="649"/>
  <c r="B13" i="649"/>
  <c r="D21" i="649"/>
  <c r="C21" i="649"/>
  <c r="A21" i="649"/>
  <c r="D19" i="649"/>
  <c r="C19" i="649"/>
  <c r="B19" i="649"/>
  <c r="A19" i="649"/>
  <c r="B15" i="649"/>
  <c r="B11" i="649"/>
  <c r="B21" i="431"/>
  <c r="A25" i="431"/>
  <c r="F25" i="431" s="1"/>
  <c r="A26" i="431"/>
  <c r="F26" i="431" s="1"/>
  <c r="A21" i="648"/>
  <c r="A25" i="648"/>
  <c r="B21" i="648"/>
  <c r="B13" i="648"/>
  <c r="D21" i="648"/>
  <c r="C21" i="648"/>
  <c r="D19" i="648"/>
  <c r="C19" i="648"/>
  <c r="B19" i="648"/>
  <c r="A19" i="648"/>
  <c r="B15" i="648"/>
  <c r="B11" i="648"/>
  <c r="B21" i="429"/>
  <c r="A25" i="429"/>
  <c r="F25" i="429" s="1"/>
  <c r="A26" i="429"/>
  <c r="F26" i="429" s="1"/>
  <c r="B13" i="647"/>
  <c r="A25" i="647"/>
  <c r="B21" i="647"/>
  <c r="D21" i="647"/>
  <c r="C21" i="647"/>
  <c r="D19" i="647"/>
  <c r="C19" i="647"/>
  <c r="B19" i="647"/>
  <c r="A19" i="647"/>
  <c r="B15" i="647"/>
  <c r="B11" i="647"/>
  <c r="B21" i="427"/>
  <c r="A25" i="427"/>
  <c r="F25" i="427" s="1"/>
  <c r="A26" i="427"/>
  <c r="F26" i="427" s="1"/>
  <c r="A25" i="646"/>
  <c r="B21" i="646"/>
  <c r="B13" i="646"/>
  <c r="D21" i="646"/>
  <c r="C21" i="646"/>
  <c r="D19" i="646"/>
  <c r="C19" i="646"/>
  <c r="B19" i="646"/>
  <c r="A19" i="646"/>
  <c r="B15" i="646"/>
  <c r="B11" i="646"/>
  <c r="B21" i="425"/>
  <c r="A25" i="425"/>
  <c r="F25" i="425" s="1"/>
  <c r="A26" i="425"/>
  <c r="F26" i="425" s="1"/>
  <c r="A25" i="645"/>
  <c r="B21" i="645"/>
  <c r="B13" i="645"/>
  <c r="D21" i="645"/>
  <c r="C21" i="645"/>
  <c r="D19" i="645"/>
  <c r="C19" i="645"/>
  <c r="B19" i="645"/>
  <c r="A19" i="645"/>
  <c r="B15" i="645"/>
  <c r="B11" i="645"/>
  <c r="B21" i="423"/>
  <c r="A25" i="423"/>
  <c r="F25" i="423" s="1"/>
  <c r="A26" i="423"/>
  <c r="F26" i="423" s="1"/>
  <c r="A25" i="644"/>
  <c r="B21" i="644"/>
  <c r="B13" i="644"/>
  <c r="D21" i="644"/>
  <c r="C21" i="644"/>
  <c r="D19" i="644"/>
  <c r="C19" i="644"/>
  <c r="B19" i="644"/>
  <c r="A19" i="644"/>
  <c r="B15" i="644"/>
  <c r="B11" i="644"/>
  <c r="B21" i="421"/>
  <c r="A25" i="421"/>
  <c r="F25" i="421" s="1"/>
  <c r="A26" i="421"/>
  <c r="F26" i="421" s="1"/>
  <c r="A25" i="643"/>
  <c r="B21" i="643"/>
  <c r="B13" i="643"/>
  <c r="D21" i="643"/>
  <c r="C21" i="643"/>
  <c r="D19" i="643"/>
  <c r="C19" i="643"/>
  <c r="B19" i="643"/>
  <c r="A19" i="643"/>
  <c r="B15" i="643"/>
  <c r="B11" i="643"/>
  <c r="B21" i="419"/>
  <c r="A25" i="419"/>
  <c r="F25" i="419" s="1"/>
  <c r="A26" i="419"/>
  <c r="F26" i="419" s="1"/>
  <c r="A25" i="642"/>
  <c r="B21" i="642"/>
  <c r="B13" i="642"/>
  <c r="D21" i="642"/>
  <c r="C21" i="642"/>
  <c r="D19" i="642"/>
  <c r="C19" i="642"/>
  <c r="B19" i="642"/>
  <c r="A19" i="642"/>
  <c r="B15" i="642"/>
  <c r="B11" i="642"/>
  <c r="B21" i="417"/>
  <c r="A25" i="417"/>
  <c r="F25" i="417" s="1"/>
  <c r="A26" i="417"/>
  <c r="F26" i="417" s="1"/>
  <c r="A25" i="641"/>
  <c r="B21" i="641"/>
  <c r="B13" i="641"/>
  <c r="D21" i="641"/>
  <c r="C21" i="641"/>
  <c r="D19" i="641"/>
  <c r="C19" i="641"/>
  <c r="B19" i="641"/>
  <c r="A19" i="641"/>
  <c r="B15" i="641"/>
  <c r="B11" i="641"/>
  <c r="B21" i="415"/>
  <c r="A25" i="415"/>
  <c r="F25" i="415" s="1"/>
  <c r="A26" i="415"/>
  <c r="F26" i="415" s="1"/>
  <c r="A25" i="640"/>
  <c r="B21" i="640"/>
  <c r="B13" i="640"/>
  <c r="D21" i="640"/>
  <c r="C21" i="640"/>
  <c r="D19" i="640"/>
  <c r="C19" i="640"/>
  <c r="B19" i="640"/>
  <c r="A19" i="640"/>
  <c r="B15" i="640"/>
  <c r="B11" i="640"/>
  <c r="B21" i="413"/>
  <c r="A25" i="413"/>
  <c r="F25" i="413" s="1"/>
  <c r="A26" i="413"/>
  <c r="F26" i="413" s="1"/>
  <c r="A25" i="639"/>
  <c r="B21" i="639"/>
  <c r="B13" i="639"/>
  <c r="D21" i="639"/>
  <c r="C21" i="639"/>
  <c r="D19" i="639"/>
  <c r="C19" i="639"/>
  <c r="B19" i="639"/>
  <c r="A19" i="639"/>
  <c r="B15" i="639"/>
  <c r="B11" i="639"/>
  <c r="B21" i="411"/>
  <c r="A25" i="411"/>
  <c r="F25" i="411" s="1"/>
  <c r="A26" i="411"/>
  <c r="F26" i="411" s="1"/>
  <c r="A25" i="637"/>
  <c r="B21" i="637"/>
  <c r="B13" i="637"/>
  <c r="D21" i="637"/>
  <c r="C21" i="637"/>
  <c r="D19" i="637"/>
  <c r="C19" i="637"/>
  <c r="B19" i="637"/>
  <c r="A19" i="637"/>
  <c r="B15" i="637"/>
  <c r="B11" i="637"/>
  <c r="B21" i="409"/>
  <c r="A25" i="409"/>
  <c r="F25" i="409" s="1"/>
  <c r="A26" i="409"/>
  <c r="F26" i="409" s="1"/>
  <c r="A25" i="636"/>
  <c r="B21" i="636"/>
  <c r="B13" i="636"/>
  <c r="D21" i="636"/>
  <c r="C21" i="636"/>
  <c r="D19" i="636"/>
  <c r="C19" i="636"/>
  <c r="B19" i="636"/>
  <c r="A19" i="636"/>
  <c r="B15" i="636"/>
  <c r="B11" i="636"/>
  <c r="B21" i="407"/>
  <c r="A25" i="407"/>
  <c r="F25" i="407" s="1"/>
  <c r="A26" i="407"/>
  <c r="F26" i="407" s="1"/>
  <c r="A25" i="635"/>
  <c r="B21" i="635"/>
  <c r="B13" i="635"/>
  <c r="D21" i="635"/>
  <c r="C21" i="635"/>
  <c r="D19" i="635"/>
  <c r="C19" i="635"/>
  <c r="B19" i="635"/>
  <c r="A19" i="635"/>
  <c r="B15" i="635"/>
  <c r="B11" i="635"/>
  <c r="F25" i="405"/>
  <c r="F26" i="405"/>
  <c r="A25" i="634"/>
  <c r="B21" i="634"/>
  <c r="B13" i="634"/>
  <c r="D21" i="634"/>
  <c r="C21" i="634"/>
  <c r="D19" i="634"/>
  <c r="C19" i="634"/>
  <c r="B19" i="634"/>
  <c r="A19" i="634"/>
  <c r="B15" i="634"/>
  <c r="B11" i="634"/>
  <c r="B21" i="403"/>
  <c r="A25" i="403"/>
  <c r="F25" i="403" s="1"/>
  <c r="A26" i="403"/>
  <c r="F26" i="403" s="1"/>
  <c r="A25" i="633"/>
  <c r="B21" i="633"/>
  <c r="B13" i="633"/>
  <c r="D21" i="633"/>
  <c r="C21" i="633"/>
  <c r="D19" i="633"/>
  <c r="C19" i="633"/>
  <c r="B19" i="633"/>
  <c r="A19" i="633"/>
  <c r="B15" i="633"/>
  <c r="B11" i="633"/>
  <c r="B21" i="401"/>
  <c r="A25" i="401"/>
  <c r="F25" i="401" s="1"/>
  <c r="A26" i="401"/>
  <c r="F26" i="401" s="1"/>
  <c r="B13" i="632"/>
  <c r="A25" i="632"/>
  <c r="B21" i="632"/>
  <c r="D21" i="632"/>
  <c r="C21" i="632"/>
  <c r="D19" i="632"/>
  <c r="C19" i="632"/>
  <c r="B19" i="632"/>
  <c r="A19" i="632"/>
  <c r="B15" i="632"/>
  <c r="B11" i="632"/>
  <c r="B21" i="399"/>
  <c r="A25" i="399"/>
  <c r="F25" i="399" s="1"/>
  <c r="A26" i="399"/>
  <c r="F26" i="399" s="1"/>
  <c r="A25" i="631"/>
  <c r="B21" i="631"/>
  <c r="B13" i="631"/>
  <c r="D21" i="631"/>
  <c r="C21" i="631"/>
  <c r="D19" i="631"/>
  <c r="C19" i="631"/>
  <c r="B19" i="631"/>
  <c r="A19" i="631"/>
  <c r="B15" i="631"/>
  <c r="B11" i="631"/>
  <c r="A26" i="397"/>
  <c r="F26" i="397" s="1"/>
  <c r="A25" i="397"/>
  <c r="F25" i="397" s="1"/>
  <c r="B21" i="397"/>
  <c r="A25" i="630"/>
  <c r="B21" i="630"/>
  <c r="D21" i="630"/>
  <c r="C21" i="630"/>
  <c r="D19" i="630"/>
  <c r="C19" i="630"/>
  <c r="B19" i="630"/>
  <c r="A19" i="630"/>
  <c r="B15" i="630"/>
  <c r="B13" i="630"/>
  <c r="B11" i="630"/>
  <c r="B21" i="395"/>
  <c r="A25" i="395"/>
  <c r="F25" i="395" s="1"/>
  <c r="A26" i="395"/>
  <c r="F26" i="395" s="1"/>
  <c r="B13" i="629"/>
  <c r="A25" i="629"/>
  <c r="B21" i="629"/>
  <c r="D21" i="629"/>
  <c r="C21" i="629"/>
  <c r="D19" i="629"/>
  <c r="C19" i="629"/>
  <c r="B19" i="629"/>
  <c r="A19" i="629"/>
  <c r="B15" i="629"/>
  <c r="B11" i="629"/>
  <c r="B21" i="393"/>
  <c r="A26" i="393"/>
  <c r="F26" i="393" s="1"/>
  <c r="A25" i="393"/>
  <c r="F25" i="393" s="1"/>
  <c r="B21" i="628"/>
  <c r="A25" i="628"/>
  <c r="B13" i="628"/>
  <c r="D21" i="628"/>
  <c r="C21" i="628"/>
  <c r="D19" i="628"/>
  <c r="C19" i="628"/>
  <c r="B19" i="628"/>
  <c r="A19" i="628"/>
  <c r="B15" i="628"/>
  <c r="B11" i="628"/>
  <c r="A26" i="391"/>
  <c r="F26" i="391" s="1"/>
  <c r="B13" i="627"/>
  <c r="C21" i="627"/>
  <c r="D19" i="627"/>
  <c r="C19" i="627"/>
  <c r="B19" i="627"/>
  <c r="A19" i="627"/>
  <c r="B11" i="627"/>
  <c r="A26" i="377"/>
  <c r="F26" i="377" s="1"/>
  <c r="B21" i="626"/>
  <c r="A25" i="626"/>
  <c r="B13" i="626"/>
  <c r="D21" i="626"/>
  <c r="C21" i="626"/>
  <c r="A21" i="626"/>
  <c r="D19" i="626"/>
  <c r="C19" i="626"/>
  <c r="B19" i="626"/>
  <c r="A19" i="626"/>
  <c r="B15" i="626"/>
  <c r="B12" i="626"/>
  <c r="B11" i="626"/>
  <c r="A26" i="373"/>
  <c r="F26" i="373" s="1"/>
  <c r="B13" i="623"/>
  <c r="B13" i="624"/>
  <c r="B13" i="625"/>
  <c r="B21" i="625"/>
  <c r="A25" i="625"/>
  <c r="D21" i="625"/>
  <c r="C21" i="625"/>
  <c r="A21" i="625"/>
  <c r="D19" i="625"/>
  <c r="C19" i="625"/>
  <c r="B19" i="625"/>
  <c r="A19" i="625"/>
  <c r="B15" i="625"/>
  <c r="B12" i="625"/>
  <c r="B11" i="625"/>
  <c r="A26" i="371"/>
  <c r="F26" i="371" s="1"/>
  <c r="A25" i="624"/>
  <c r="B21" i="624"/>
  <c r="D21" i="624"/>
  <c r="C21" i="624"/>
  <c r="D19" i="624"/>
  <c r="C19" i="624"/>
  <c r="B19" i="624"/>
  <c r="A19" i="624"/>
  <c r="B15" i="624"/>
  <c r="B12" i="624"/>
  <c r="B11" i="624"/>
  <c r="A26" i="369"/>
  <c r="F26" i="369" s="1"/>
  <c r="A26" i="367"/>
  <c r="F26" i="367" s="1"/>
  <c r="A25" i="623"/>
  <c r="B21" i="623"/>
  <c r="D21" i="623"/>
  <c r="C21" i="623"/>
  <c r="A21" i="623"/>
  <c r="D19" i="623"/>
  <c r="C19" i="623"/>
  <c r="B19" i="623"/>
  <c r="A19" i="623"/>
  <c r="B15" i="623"/>
  <c r="B12" i="623"/>
  <c r="B11" i="623"/>
  <c r="A26" i="365"/>
  <c r="F25" i="622"/>
  <c r="F29" i="622" s="1"/>
  <c r="A25" i="622"/>
  <c r="B21" i="622"/>
  <c r="F25" i="621"/>
  <c r="F29" i="621" s="1"/>
  <c r="B184" i="362" l="1"/>
  <c r="B12" i="720" s="1"/>
  <c r="E184" i="362"/>
  <c r="B12" i="721" s="1"/>
  <c r="H184" i="362"/>
  <c r="B12" i="722" s="1"/>
  <c r="K184" i="362"/>
  <c r="B12" i="723" s="1"/>
  <c r="N184" i="362"/>
  <c r="B12" i="724" s="1"/>
  <c r="Q184" i="362"/>
  <c r="B12" i="725" s="1"/>
  <c r="B173" i="362"/>
  <c r="B12" i="714" s="1"/>
  <c r="E173" i="362"/>
  <c r="B12" i="715" s="1"/>
  <c r="H173" i="362"/>
  <c r="B12" i="716" s="1"/>
  <c r="K173" i="362"/>
  <c r="B12" i="717" s="1"/>
  <c r="N173" i="362"/>
  <c r="B12" i="718" s="1"/>
  <c r="Q173" i="362"/>
  <c r="B12" i="719" s="1"/>
  <c r="Q162" i="362"/>
  <c r="B12" i="713" s="1"/>
  <c r="N162" i="362"/>
  <c r="B12" i="712" s="1"/>
  <c r="K162" i="362"/>
  <c r="B12" i="711" s="1"/>
  <c r="H162" i="362"/>
  <c r="B12" i="710" s="1"/>
  <c r="E162" i="362"/>
  <c r="B12" i="709" s="1"/>
  <c r="B162" i="362"/>
  <c r="B12" i="708" s="1"/>
  <c r="B151" i="362"/>
  <c r="B12" i="702" s="1"/>
  <c r="E151" i="362"/>
  <c r="B12" i="703" s="1"/>
  <c r="H151" i="362"/>
  <c r="B12" i="704" s="1"/>
  <c r="K151" i="362"/>
  <c r="B12" i="705" s="1"/>
  <c r="N151" i="362"/>
  <c r="B12" i="706" s="1"/>
  <c r="Q151" i="362"/>
  <c r="B12" i="707" s="1"/>
  <c r="Q140" i="362"/>
  <c r="B12" i="701" s="1"/>
  <c r="N140" i="362"/>
  <c r="B12" i="700" s="1"/>
  <c r="K140" i="362"/>
  <c r="B12" i="699" s="1"/>
  <c r="H140" i="362"/>
  <c r="B12" i="698" s="1"/>
  <c r="E140" i="362"/>
  <c r="B12" i="697" s="1"/>
  <c r="B140" i="362"/>
  <c r="B12" i="695" s="1"/>
  <c r="B129" i="362"/>
  <c r="B12" i="689" s="1"/>
  <c r="E129" i="362"/>
  <c r="B12" i="690" s="1"/>
  <c r="H129" i="362"/>
  <c r="B12" i="691" s="1"/>
  <c r="K129" i="362"/>
  <c r="B12" i="692" s="1"/>
  <c r="N129" i="362"/>
  <c r="B12" i="693" s="1"/>
  <c r="Q129" i="362"/>
  <c r="B12" i="694" s="1"/>
  <c r="Q118" i="362"/>
  <c r="B12" i="688" s="1"/>
  <c r="N118" i="362"/>
  <c r="B12" i="687" s="1"/>
  <c r="K118" i="362"/>
  <c r="B12" i="686" s="1"/>
  <c r="H118" i="362"/>
  <c r="B12" i="685" s="1"/>
  <c r="E118" i="362"/>
  <c r="B12" i="684" s="1"/>
  <c r="B118" i="362"/>
  <c r="B12" i="683" s="1"/>
  <c r="B107" i="362"/>
  <c r="B12" i="676" s="1"/>
  <c r="E107" i="362"/>
  <c r="B12" i="677" s="1"/>
  <c r="H107" i="362"/>
  <c r="B12" i="678" s="1"/>
  <c r="K107" i="362"/>
  <c r="B12" i="679" s="1"/>
  <c r="N107" i="362"/>
  <c r="B12" i="681" s="1"/>
  <c r="Q107" i="362"/>
  <c r="B12" i="682" s="1"/>
  <c r="Q96" i="362"/>
  <c r="B12" i="675" s="1"/>
  <c r="N96" i="362"/>
  <c r="B12" i="674" s="1"/>
  <c r="K96" i="362"/>
  <c r="B12" i="673" s="1"/>
  <c r="H96" i="362"/>
  <c r="B12" i="672" s="1"/>
  <c r="E96" i="362"/>
  <c r="B12" i="671" s="1"/>
  <c r="B96" i="362"/>
  <c r="B12" i="670" s="1"/>
  <c r="E85" i="362"/>
  <c r="B12" i="665" s="1"/>
  <c r="H85" i="362"/>
  <c r="B12" i="666" s="1"/>
  <c r="K85" i="362"/>
  <c r="B12" i="667" s="1"/>
  <c r="N85" i="362"/>
  <c r="B12" i="668" s="1"/>
  <c r="Q85" i="362"/>
  <c r="B12" i="669" s="1"/>
  <c r="Q74" i="362"/>
  <c r="B12" i="663" s="1"/>
  <c r="N74" i="362"/>
  <c r="B12" i="662" s="1"/>
  <c r="K74" i="362"/>
  <c r="B12" i="661" s="1"/>
  <c r="H74" i="362"/>
  <c r="B12" i="660" s="1"/>
  <c r="E74" i="362"/>
  <c r="B12" i="659" s="1"/>
  <c r="B74" i="362"/>
  <c r="B12" i="658" s="1"/>
  <c r="B63" i="362"/>
  <c r="B12" i="652" s="1"/>
  <c r="E63" i="362"/>
  <c r="B12" i="653" s="1"/>
  <c r="H63" i="362"/>
  <c r="B12" i="654" s="1"/>
  <c r="K63" i="362"/>
  <c r="B12" i="655" s="1"/>
  <c r="N63" i="362"/>
  <c r="B12" i="656" s="1"/>
  <c r="Q63" i="362"/>
  <c r="B12" i="657" s="1"/>
  <c r="Q52" i="362"/>
  <c r="B12" i="651" s="1"/>
  <c r="N52" i="362"/>
  <c r="B12" i="650" s="1"/>
  <c r="K52" i="362"/>
  <c r="B12" i="649" s="1"/>
  <c r="H52" i="362"/>
  <c r="B12" i="648" s="1"/>
  <c r="E52" i="362"/>
  <c r="B12" i="647" s="1"/>
  <c r="D21" i="622" l="1"/>
  <c r="C21" i="622"/>
  <c r="A21" i="622"/>
  <c r="D19" i="622"/>
  <c r="C19" i="622"/>
  <c r="B19" i="622"/>
  <c r="A19" i="622"/>
  <c r="B15" i="622"/>
  <c r="B12" i="622"/>
  <c r="B11" i="622"/>
  <c r="A25" i="621"/>
  <c r="B21" i="621"/>
  <c r="B21" i="363"/>
  <c r="B15" i="621"/>
  <c r="B13" i="621"/>
  <c r="D21" i="621"/>
  <c r="C21" i="621"/>
  <c r="A21" i="621"/>
  <c r="D19" i="621"/>
  <c r="C19" i="621"/>
  <c r="B19" i="621"/>
  <c r="A19" i="621"/>
  <c r="B12" i="621"/>
  <c r="B11" i="621"/>
  <c r="B85" i="362" l="1"/>
  <c r="B12" i="664" s="1"/>
  <c r="B52" i="362"/>
  <c r="B12" i="646" s="1"/>
  <c r="B41" i="362"/>
  <c r="B30" i="362"/>
  <c r="B19" i="362"/>
  <c r="Q8" i="362"/>
  <c r="N8" i="362"/>
  <c r="K8" i="362"/>
  <c r="E8" i="362"/>
  <c r="H8" i="362" s="1"/>
  <c r="E30" i="362" l="1"/>
  <c r="B12" i="633"/>
  <c r="E41" i="362"/>
  <c r="B12" i="640"/>
  <c r="E19" i="362"/>
  <c r="B12" i="627"/>
  <c r="A26" i="363"/>
  <c r="A25" i="363"/>
  <c r="F25" i="363" s="1"/>
  <c r="F25" i="365"/>
  <c r="H41" i="362" l="1"/>
  <c r="B12" i="417" s="1"/>
  <c r="B12" i="641"/>
  <c r="H19" i="362"/>
  <c r="B12" i="628"/>
  <c r="H30" i="362"/>
  <c r="B12" i="405" s="1"/>
  <c r="B12" i="634"/>
  <c r="B13" i="620"/>
  <c r="B13" i="618"/>
  <c r="B13" i="616"/>
  <c r="B13" i="614"/>
  <c r="B13" i="612"/>
  <c r="B13" i="610"/>
  <c r="B13" i="608"/>
  <c r="B13" i="606"/>
  <c r="B13" i="604"/>
  <c r="B13" i="602"/>
  <c r="B13" i="600"/>
  <c r="B13" i="598"/>
  <c r="B13" i="559"/>
  <c r="B13" i="557"/>
  <c r="B13" i="555"/>
  <c r="B13" i="553"/>
  <c r="B13" i="551"/>
  <c r="B13" i="549"/>
  <c r="B13" i="547"/>
  <c r="B13" i="545"/>
  <c r="B13" i="543"/>
  <c r="B13" i="541"/>
  <c r="B13" i="539"/>
  <c r="B13" i="537"/>
  <c r="B13" i="535"/>
  <c r="B13" i="533"/>
  <c r="B13" i="531"/>
  <c r="B13" i="529"/>
  <c r="B13" i="527"/>
  <c r="B13" i="525"/>
  <c r="B13" i="523"/>
  <c r="B13" i="521"/>
  <c r="B13" i="519"/>
  <c r="B13" i="517"/>
  <c r="B13" i="515"/>
  <c r="B13" i="513"/>
  <c r="B13" i="511"/>
  <c r="B13" i="509"/>
  <c r="B13" i="507"/>
  <c r="B13" i="505"/>
  <c r="B13" i="503"/>
  <c r="B13" i="501"/>
  <c r="B13" i="499"/>
  <c r="B13" i="497"/>
  <c r="B13" i="495"/>
  <c r="B13" i="493"/>
  <c r="B13" i="489"/>
  <c r="B13" i="487"/>
  <c r="B13" i="485"/>
  <c r="B13" i="483"/>
  <c r="B13" i="481"/>
  <c r="B13" i="479"/>
  <c r="B13" i="477"/>
  <c r="B13" i="471"/>
  <c r="B13" i="469"/>
  <c r="B13" i="467"/>
  <c r="B13" i="465"/>
  <c r="B13" i="463"/>
  <c r="B13" i="461"/>
  <c r="B13" i="459"/>
  <c r="B13" i="457"/>
  <c r="B13" i="455"/>
  <c r="B13" i="453"/>
  <c r="B13" i="451"/>
  <c r="B13" i="449"/>
  <c r="B13" i="447"/>
  <c r="B13" i="445"/>
  <c r="B13" i="443"/>
  <c r="B13" i="441"/>
  <c r="B13" i="439"/>
  <c r="B13" i="437"/>
  <c r="B13" i="435"/>
  <c r="B13" i="433"/>
  <c r="B13" i="431"/>
  <c r="B13" i="429"/>
  <c r="B13" i="427"/>
  <c r="B13" i="425"/>
  <c r="B13" i="423"/>
  <c r="B13" i="421"/>
  <c r="B13" i="419"/>
  <c r="B13" i="417"/>
  <c r="B13" i="415"/>
  <c r="B13" i="413"/>
  <c r="B13" i="411"/>
  <c r="B13" i="409"/>
  <c r="B13" i="407"/>
  <c r="B13" i="403"/>
  <c r="B13" i="401"/>
  <c r="B13" i="399"/>
  <c r="B13" i="397"/>
  <c r="B13" i="393"/>
  <c r="B13" i="391"/>
  <c r="B13" i="377"/>
  <c r="A27" i="620"/>
  <c r="F27" i="620" s="1"/>
  <c r="F29" i="620" s="1"/>
  <c r="D21" i="620"/>
  <c r="A21" i="620"/>
  <c r="B15" i="620"/>
  <c r="B12" i="620"/>
  <c r="A27" i="618"/>
  <c r="F27" i="618" s="1"/>
  <c r="F29" i="618" s="1"/>
  <c r="D21" i="618"/>
  <c r="B15" i="618"/>
  <c r="B12" i="618"/>
  <c r="A27" i="616"/>
  <c r="F27" i="616" s="1"/>
  <c r="F29" i="616" s="1"/>
  <c r="D21" i="616"/>
  <c r="A21" i="616"/>
  <c r="B15" i="616"/>
  <c r="B12" i="616"/>
  <c r="A27" i="614"/>
  <c r="F27" i="614" s="1"/>
  <c r="F29" i="614" s="1"/>
  <c r="D21" i="614"/>
  <c r="A21" i="614"/>
  <c r="B15" i="614"/>
  <c r="B12" i="614"/>
  <c r="A27" i="612"/>
  <c r="F27" i="612" s="1"/>
  <c r="F29" i="612" s="1"/>
  <c r="D21" i="612"/>
  <c r="A21" i="612"/>
  <c r="B15" i="612"/>
  <c r="B12" i="612"/>
  <c r="A27" i="610"/>
  <c r="F27" i="610" s="1"/>
  <c r="F29" i="610" s="1"/>
  <c r="D21" i="610"/>
  <c r="A21" i="610"/>
  <c r="B15" i="610"/>
  <c r="B12" i="610"/>
  <c r="C21" i="620"/>
  <c r="D19" i="620"/>
  <c r="C19" i="620"/>
  <c r="B19" i="620"/>
  <c r="A19" i="620"/>
  <c r="B11" i="620"/>
  <c r="C21" i="618"/>
  <c r="D19" i="618"/>
  <c r="C19" i="618"/>
  <c r="B19" i="618"/>
  <c r="A19" i="618"/>
  <c r="B11" i="618"/>
  <c r="C21" i="616"/>
  <c r="D19" i="616"/>
  <c r="C19" i="616"/>
  <c r="B19" i="616"/>
  <c r="A19" i="616"/>
  <c r="B11" i="616"/>
  <c r="C21" i="614"/>
  <c r="D19" i="614"/>
  <c r="C19" i="614"/>
  <c r="B19" i="614"/>
  <c r="A19" i="614"/>
  <c r="B11" i="614"/>
  <c r="C21" i="612"/>
  <c r="D19" i="612"/>
  <c r="C19" i="612"/>
  <c r="B19" i="612"/>
  <c r="A19" i="612"/>
  <c r="B11" i="612"/>
  <c r="C21" i="610"/>
  <c r="D19" i="610"/>
  <c r="C19" i="610"/>
  <c r="B19" i="610"/>
  <c r="A19" i="610"/>
  <c r="B11" i="610"/>
  <c r="A27" i="608"/>
  <c r="F27" i="608" s="1"/>
  <c r="F29" i="608" s="1"/>
  <c r="D21" i="608"/>
  <c r="A21" i="608"/>
  <c r="B15" i="608"/>
  <c r="B12" i="608"/>
  <c r="A27" i="606"/>
  <c r="F27" i="606" s="1"/>
  <c r="F29" i="606" s="1"/>
  <c r="D21" i="606"/>
  <c r="A21" i="606"/>
  <c r="B15" i="606"/>
  <c r="B12" i="606"/>
  <c r="A27" i="604"/>
  <c r="F27" i="604" s="1"/>
  <c r="F29" i="604" s="1"/>
  <c r="D21" i="604"/>
  <c r="B15" i="604"/>
  <c r="B12" i="604"/>
  <c r="A27" i="602"/>
  <c r="F27" i="602" s="1"/>
  <c r="F29" i="602" s="1"/>
  <c r="D21" i="602"/>
  <c r="A21" i="602"/>
  <c r="B15" i="602"/>
  <c r="B12" i="602"/>
  <c r="A27" i="600"/>
  <c r="F27" i="600" s="1"/>
  <c r="F29" i="600" s="1"/>
  <c r="D21" i="600"/>
  <c r="A21" i="600"/>
  <c r="B15" i="600"/>
  <c r="B12" i="600"/>
  <c r="A27" i="598"/>
  <c r="F27" i="598" s="1"/>
  <c r="F29" i="598" s="1"/>
  <c r="D21" i="598"/>
  <c r="A21" i="598"/>
  <c r="B15" i="598"/>
  <c r="B12" i="598"/>
  <c r="C21" i="608"/>
  <c r="D19" i="608"/>
  <c r="C19" i="608"/>
  <c r="B19" i="608"/>
  <c r="A19" i="608"/>
  <c r="B11" i="608"/>
  <c r="C21" i="606"/>
  <c r="D19" i="606"/>
  <c r="C19" i="606"/>
  <c r="B19" i="606"/>
  <c r="A19" i="606"/>
  <c r="B11" i="606"/>
  <c r="C21" i="604"/>
  <c r="D19" i="604"/>
  <c r="C19" i="604"/>
  <c r="B19" i="604"/>
  <c r="A19" i="604"/>
  <c r="B11" i="604"/>
  <c r="C21" i="602"/>
  <c r="D19" i="602"/>
  <c r="C19" i="602"/>
  <c r="B19" i="602"/>
  <c r="A19" i="602"/>
  <c r="B11" i="602"/>
  <c r="C21" i="600"/>
  <c r="D19" i="600"/>
  <c r="C19" i="600"/>
  <c r="B19" i="600"/>
  <c r="A19" i="600"/>
  <c r="B11" i="600"/>
  <c r="C21" i="598"/>
  <c r="D19" i="598"/>
  <c r="C19" i="598"/>
  <c r="B19" i="598"/>
  <c r="A19" i="598"/>
  <c r="B11" i="598"/>
  <c r="A27" i="559"/>
  <c r="F27" i="559" s="1"/>
  <c r="F29" i="559" s="1"/>
  <c r="D21" i="559"/>
  <c r="A21" i="559"/>
  <c r="B15" i="559"/>
  <c r="B12" i="559"/>
  <c r="A27" i="557"/>
  <c r="F27" i="557" s="1"/>
  <c r="F29" i="557" s="1"/>
  <c r="D21" i="557"/>
  <c r="A21" i="557"/>
  <c r="B15" i="557"/>
  <c r="B12" i="557"/>
  <c r="A27" i="555"/>
  <c r="F27" i="555" s="1"/>
  <c r="F29" i="555" s="1"/>
  <c r="D21" i="555"/>
  <c r="A21" i="555"/>
  <c r="B15" i="555"/>
  <c r="B12" i="555"/>
  <c r="A27" i="553"/>
  <c r="F27" i="553" s="1"/>
  <c r="F29" i="553" s="1"/>
  <c r="D21" i="553"/>
  <c r="A21" i="553"/>
  <c r="B15" i="553"/>
  <c r="B12" i="553"/>
  <c r="A27" i="551"/>
  <c r="F27" i="551" s="1"/>
  <c r="F29" i="551" s="1"/>
  <c r="D21" i="551"/>
  <c r="A21" i="551"/>
  <c r="B15" i="551"/>
  <c r="B12" i="551"/>
  <c r="A27" i="549"/>
  <c r="F27" i="549" s="1"/>
  <c r="F29" i="549" s="1"/>
  <c r="D21" i="549"/>
  <c r="A21" i="549"/>
  <c r="B15" i="549"/>
  <c r="B12" i="549"/>
  <c r="C21" i="559"/>
  <c r="D19" i="559"/>
  <c r="C19" i="559"/>
  <c r="B19" i="559"/>
  <c r="A19" i="559"/>
  <c r="B11" i="559"/>
  <c r="C21" i="557"/>
  <c r="D19" i="557"/>
  <c r="C19" i="557"/>
  <c r="B19" i="557"/>
  <c r="A19" i="557"/>
  <c r="B11" i="557"/>
  <c r="C21" i="555"/>
  <c r="D19" i="555"/>
  <c r="C19" i="555"/>
  <c r="B19" i="555"/>
  <c r="A19" i="555"/>
  <c r="B11" i="555"/>
  <c r="C21" i="553"/>
  <c r="D19" i="553"/>
  <c r="C19" i="553"/>
  <c r="B19" i="553"/>
  <c r="A19" i="553"/>
  <c r="B11" i="553"/>
  <c r="C21" i="551"/>
  <c r="D19" i="551"/>
  <c r="C19" i="551"/>
  <c r="B19" i="551"/>
  <c r="A19" i="551"/>
  <c r="B11" i="551"/>
  <c r="C21" i="549"/>
  <c r="D19" i="549"/>
  <c r="C19" i="549"/>
  <c r="B19" i="549"/>
  <c r="A19" i="549"/>
  <c r="B11" i="549"/>
  <c r="B12" i="547"/>
  <c r="A27" i="547"/>
  <c r="F27" i="547" s="1"/>
  <c r="F29" i="547" s="1"/>
  <c r="D21" i="547"/>
  <c r="A21" i="547"/>
  <c r="B15" i="547"/>
  <c r="A27" i="545"/>
  <c r="F27" i="545" s="1"/>
  <c r="F29" i="545" s="1"/>
  <c r="D21" i="545"/>
  <c r="A21" i="545"/>
  <c r="B15" i="545"/>
  <c r="B12" i="545"/>
  <c r="A27" i="543"/>
  <c r="F27" i="543" s="1"/>
  <c r="F29" i="543" s="1"/>
  <c r="D21" i="543"/>
  <c r="A21" i="543"/>
  <c r="B15" i="543"/>
  <c r="B12" i="543"/>
  <c r="A27" i="541"/>
  <c r="F27" i="541" s="1"/>
  <c r="F29" i="541" s="1"/>
  <c r="D21" i="541"/>
  <c r="A21" i="541"/>
  <c r="B15" i="541"/>
  <c r="B12" i="541"/>
  <c r="A27" i="539"/>
  <c r="F27" i="539" s="1"/>
  <c r="F29" i="539" s="1"/>
  <c r="D21" i="539"/>
  <c r="A21" i="539"/>
  <c r="B15" i="539"/>
  <c r="B12" i="539"/>
  <c r="A27" i="537"/>
  <c r="F27" i="537" s="1"/>
  <c r="F29" i="537" s="1"/>
  <c r="D21" i="537"/>
  <c r="A21" i="537"/>
  <c r="B15" i="537"/>
  <c r="B12" i="537"/>
  <c r="C21" i="547"/>
  <c r="D19" i="547"/>
  <c r="C19" i="547"/>
  <c r="B19" i="547"/>
  <c r="A19" i="547"/>
  <c r="B11" i="547"/>
  <c r="C21" i="545"/>
  <c r="D19" i="545"/>
  <c r="C19" i="545"/>
  <c r="B19" i="545"/>
  <c r="A19" i="545"/>
  <c r="B11" i="545"/>
  <c r="C21" i="543"/>
  <c r="D19" i="543"/>
  <c r="C19" i="543"/>
  <c r="B19" i="543"/>
  <c r="A19" i="543"/>
  <c r="B11" i="543"/>
  <c r="C21" i="541"/>
  <c r="D19" i="541"/>
  <c r="C19" i="541"/>
  <c r="B19" i="541"/>
  <c r="A19" i="541"/>
  <c r="B11" i="541"/>
  <c r="C21" i="539"/>
  <c r="D19" i="539"/>
  <c r="C19" i="539"/>
  <c r="B19" i="539"/>
  <c r="A19" i="539"/>
  <c r="B11" i="539"/>
  <c r="C21" i="537"/>
  <c r="D19" i="537"/>
  <c r="C19" i="537"/>
  <c r="B19" i="537"/>
  <c r="A19" i="537"/>
  <c r="B11" i="537"/>
  <c r="A27" i="535"/>
  <c r="F27" i="535" s="1"/>
  <c r="F29" i="535" s="1"/>
  <c r="D21" i="535"/>
  <c r="A21" i="535"/>
  <c r="B15" i="535"/>
  <c r="B12" i="535"/>
  <c r="A27" i="533"/>
  <c r="F27" i="533" s="1"/>
  <c r="F29" i="533" s="1"/>
  <c r="D21" i="533"/>
  <c r="A21" i="533"/>
  <c r="B15" i="533"/>
  <c r="B12" i="533"/>
  <c r="A27" i="531"/>
  <c r="F27" i="531" s="1"/>
  <c r="F29" i="531" s="1"/>
  <c r="D21" i="531"/>
  <c r="A21" i="531"/>
  <c r="B15" i="531"/>
  <c r="B12" i="531"/>
  <c r="A27" i="529"/>
  <c r="F27" i="529" s="1"/>
  <c r="F29" i="529" s="1"/>
  <c r="D21" i="529"/>
  <c r="A21" i="529"/>
  <c r="B15" i="529"/>
  <c r="B12" i="529"/>
  <c r="A27" i="527"/>
  <c r="F27" i="527" s="1"/>
  <c r="F29" i="527" s="1"/>
  <c r="D21" i="527"/>
  <c r="A21" i="527"/>
  <c r="B15" i="527"/>
  <c r="B12" i="527"/>
  <c r="A27" i="525"/>
  <c r="F27" i="525" s="1"/>
  <c r="F29" i="525" s="1"/>
  <c r="D21" i="525"/>
  <c r="A21" i="525"/>
  <c r="B15" i="525"/>
  <c r="B12" i="525"/>
  <c r="C21" i="535"/>
  <c r="D19" i="535"/>
  <c r="C19" i="535"/>
  <c r="B19" i="535"/>
  <c r="A19" i="535"/>
  <c r="B11" i="535"/>
  <c r="C21" i="533"/>
  <c r="D19" i="533"/>
  <c r="C19" i="533"/>
  <c r="B19" i="533"/>
  <c r="A19" i="533"/>
  <c r="B11" i="533"/>
  <c r="C21" i="531"/>
  <c r="D19" i="531"/>
  <c r="C19" i="531"/>
  <c r="B19" i="531"/>
  <c r="A19" i="531"/>
  <c r="B11" i="531"/>
  <c r="C21" i="529"/>
  <c r="D19" i="529"/>
  <c r="C19" i="529"/>
  <c r="B19" i="529"/>
  <c r="A19" i="529"/>
  <c r="B11" i="529"/>
  <c r="C21" i="527"/>
  <c r="D19" i="527"/>
  <c r="C19" i="527"/>
  <c r="B19" i="527"/>
  <c r="A19" i="527"/>
  <c r="B11" i="527"/>
  <c r="C21" i="525"/>
  <c r="D19" i="525"/>
  <c r="C19" i="525"/>
  <c r="B19" i="525"/>
  <c r="A19" i="525"/>
  <c r="B11" i="525"/>
  <c r="A27" i="523"/>
  <c r="F27" i="523" s="1"/>
  <c r="F29" i="523" s="1"/>
  <c r="D21" i="523"/>
  <c r="A21" i="523"/>
  <c r="B15" i="523"/>
  <c r="B12" i="523"/>
  <c r="A27" i="521"/>
  <c r="F27" i="521" s="1"/>
  <c r="F29" i="521" s="1"/>
  <c r="D21" i="521"/>
  <c r="A21" i="521"/>
  <c r="B15" i="521"/>
  <c r="B12" i="521"/>
  <c r="A27" i="519"/>
  <c r="F27" i="519" s="1"/>
  <c r="F29" i="519" s="1"/>
  <c r="D21" i="519"/>
  <c r="A21" i="519"/>
  <c r="B15" i="519"/>
  <c r="B12" i="519"/>
  <c r="A27" i="517"/>
  <c r="F27" i="517" s="1"/>
  <c r="F29" i="517" s="1"/>
  <c r="D21" i="517"/>
  <c r="A21" i="517"/>
  <c r="B15" i="517"/>
  <c r="B12" i="517"/>
  <c r="A27" i="515"/>
  <c r="F27" i="515" s="1"/>
  <c r="F29" i="515" s="1"/>
  <c r="D21" i="515"/>
  <c r="A21" i="515"/>
  <c r="B15" i="515"/>
  <c r="B12" i="515"/>
  <c r="A27" i="513"/>
  <c r="F27" i="513" s="1"/>
  <c r="F29" i="513" s="1"/>
  <c r="D21" i="513"/>
  <c r="A21" i="513"/>
  <c r="B15" i="513"/>
  <c r="B12" i="513"/>
  <c r="C21" i="523"/>
  <c r="D19" i="523"/>
  <c r="C19" i="523"/>
  <c r="B19" i="523"/>
  <c r="A19" i="523"/>
  <c r="B11" i="523"/>
  <c r="C21" i="521"/>
  <c r="D19" i="521"/>
  <c r="C19" i="521"/>
  <c r="B19" i="521"/>
  <c r="A19" i="521"/>
  <c r="B11" i="521"/>
  <c r="C21" i="519"/>
  <c r="D19" i="519"/>
  <c r="C19" i="519"/>
  <c r="B19" i="519"/>
  <c r="A19" i="519"/>
  <c r="B11" i="519"/>
  <c r="C21" i="517"/>
  <c r="D19" i="517"/>
  <c r="C19" i="517"/>
  <c r="B19" i="517"/>
  <c r="A19" i="517"/>
  <c r="B11" i="517"/>
  <c r="C21" i="515"/>
  <c r="D19" i="515"/>
  <c r="C19" i="515"/>
  <c r="B19" i="515"/>
  <c r="A19" i="515"/>
  <c r="B11" i="515"/>
  <c r="C21" i="513"/>
  <c r="D19" i="513"/>
  <c r="C19" i="513"/>
  <c r="B19" i="513"/>
  <c r="A19" i="513"/>
  <c r="B11" i="513"/>
  <c r="A27" i="511"/>
  <c r="F27" i="511" s="1"/>
  <c r="F29" i="511" s="1"/>
  <c r="D21" i="511"/>
  <c r="A21" i="511"/>
  <c r="B15" i="511"/>
  <c r="B12" i="511"/>
  <c r="A27" i="509"/>
  <c r="F27" i="509" s="1"/>
  <c r="F29" i="509" s="1"/>
  <c r="D21" i="509"/>
  <c r="A21" i="509"/>
  <c r="B15" i="509"/>
  <c r="B12" i="509"/>
  <c r="A27" i="507"/>
  <c r="F27" i="507" s="1"/>
  <c r="F29" i="507" s="1"/>
  <c r="D21" i="507"/>
  <c r="A21" i="507"/>
  <c r="B15" i="507"/>
  <c r="B12" i="507"/>
  <c r="A27" i="505"/>
  <c r="F27" i="505" s="1"/>
  <c r="F29" i="505" s="1"/>
  <c r="D21" i="505"/>
  <c r="A21" i="505"/>
  <c r="B15" i="505"/>
  <c r="B12" i="505"/>
  <c r="A27" i="503"/>
  <c r="F27" i="503" s="1"/>
  <c r="F29" i="503" s="1"/>
  <c r="D21" i="503"/>
  <c r="A21" i="503"/>
  <c r="B15" i="503"/>
  <c r="B12" i="503"/>
  <c r="A27" i="501"/>
  <c r="F27" i="501" s="1"/>
  <c r="F29" i="501" s="1"/>
  <c r="D21" i="501"/>
  <c r="A21" i="501"/>
  <c r="B15" i="501"/>
  <c r="B12" i="501"/>
  <c r="C21" i="511"/>
  <c r="D19" i="511"/>
  <c r="C19" i="511"/>
  <c r="B19" i="511"/>
  <c r="A19" i="511"/>
  <c r="B11" i="511"/>
  <c r="C21" i="509"/>
  <c r="D19" i="509"/>
  <c r="C19" i="509"/>
  <c r="B19" i="509"/>
  <c r="A19" i="509"/>
  <c r="B11" i="509"/>
  <c r="C21" i="507"/>
  <c r="D19" i="507"/>
  <c r="C19" i="507"/>
  <c r="B19" i="507"/>
  <c r="A19" i="507"/>
  <c r="B11" i="507"/>
  <c r="C21" i="505"/>
  <c r="D19" i="505"/>
  <c r="C19" i="505"/>
  <c r="B19" i="505"/>
  <c r="A19" i="505"/>
  <c r="B11" i="505"/>
  <c r="C21" i="503"/>
  <c r="D19" i="503"/>
  <c r="C19" i="503"/>
  <c r="B19" i="503"/>
  <c r="A19" i="503"/>
  <c r="B11" i="503"/>
  <c r="C21" i="501"/>
  <c r="D19" i="501"/>
  <c r="C19" i="501"/>
  <c r="B19" i="501"/>
  <c r="A19" i="501"/>
  <c r="B11" i="501"/>
  <c r="A27" i="499"/>
  <c r="F27" i="499" s="1"/>
  <c r="F29" i="499" s="1"/>
  <c r="D21" i="499"/>
  <c r="A21" i="499"/>
  <c r="B15" i="499"/>
  <c r="B12" i="499"/>
  <c r="A27" i="497"/>
  <c r="F27" i="497" s="1"/>
  <c r="F29" i="497" s="1"/>
  <c r="D21" i="497"/>
  <c r="A21" i="497"/>
  <c r="B15" i="497"/>
  <c r="B12" i="497"/>
  <c r="A27" i="495"/>
  <c r="F27" i="495" s="1"/>
  <c r="F29" i="495" s="1"/>
  <c r="D21" i="495"/>
  <c r="A21" i="495"/>
  <c r="B15" i="495"/>
  <c r="B12" i="495"/>
  <c r="A27" i="493"/>
  <c r="F27" i="493" s="1"/>
  <c r="F29" i="493" s="1"/>
  <c r="D21" i="493"/>
  <c r="A21" i="493"/>
  <c r="B15" i="493"/>
  <c r="B12" i="493"/>
  <c r="B12" i="491"/>
  <c r="A27" i="489"/>
  <c r="F27" i="489" s="1"/>
  <c r="F29" i="489" s="1"/>
  <c r="D21" i="489"/>
  <c r="A21" i="489"/>
  <c r="B15" i="489"/>
  <c r="B12" i="489"/>
  <c r="C21" i="499"/>
  <c r="D19" i="499"/>
  <c r="C19" i="499"/>
  <c r="B19" i="499"/>
  <c r="A19" i="499"/>
  <c r="B11" i="499"/>
  <c r="C21" i="497"/>
  <c r="D19" i="497"/>
  <c r="C19" i="497"/>
  <c r="B19" i="497"/>
  <c r="A19" i="497"/>
  <c r="B11" i="497"/>
  <c r="C21" i="495"/>
  <c r="D19" i="495"/>
  <c r="C19" i="495"/>
  <c r="B19" i="495"/>
  <c r="A19" i="495"/>
  <c r="B11" i="495"/>
  <c r="C21" i="493"/>
  <c r="D19" i="493"/>
  <c r="C19" i="493"/>
  <c r="B19" i="493"/>
  <c r="A19" i="493"/>
  <c r="B11" i="493"/>
  <c r="C21" i="491"/>
  <c r="D19" i="491"/>
  <c r="C19" i="491"/>
  <c r="B19" i="491"/>
  <c r="A19" i="491"/>
  <c r="B11" i="491"/>
  <c r="C21" i="489"/>
  <c r="D19" i="489"/>
  <c r="C19" i="489"/>
  <c r="B19" i="489"/>
  <c r="A19" i="489"/>
  <c r="B11" i="489"/>
  <c r="A27" i="487"/>
  <c r="F27" i="487" s="1"/>
  <c r="F29" i="487" s="1"/>
  <c r="D21" i="487"/>
  <c r="A21" i="487"/>
  <c r="B15" i="487"/>
  <c r="B12" i="487"/>
  <c r="A27" i="485"/>
  <c r="F27" i="485" s="1"/>
  <c r="F29" i="485" s="1"/>
  <c r="D21" i="485"/>
  <c r="A21" i="485"/>
  <c r="B15" i="485"/>
  <c r="B12" i="485"/>
  <c r="A27" i="483"/>
  <c r="F27" i="483" s="1"/>
  <c r="F29" i="483" s="1"/>
  <c r="D21" i="483"/>
  <c r="A21" i="483"/>
  <c r="B15" i="483"/>
  <c r="B12" i="483"/>
  <c r="A27" i="481"/>
  <c r="F27" i="481" s="1"/>
  <c r="F29" i="481" s="1"/>
  <c r="D21" i="481"/>
  <c r="A21" i="481"/>
  <c r="B15" i="481"/>
  <c r="B12" i="481"/>
  <c r="A27" i="479"/>
  <c r="F27" i="479" s="1"/>
  <c r="F29" i="479" s="1"/>
  <c r="D21" i="479"/>
  <c r="A21" i="479"/>
  <c r="B15" i="479"/>
  <c r="B12" i="479"/>
  <c r="C21" i="487"/>
  <c r="D19" i="487"/>
  <c r="C19" i="487"/>
  <c r="B19" i="487"/>
  <c r="A19" i="487"/>
  <c r="B11" i="487"/>
  <c r="C21" i="485"/>
  <c r="D19" i="485"/>
  <c r="C19" i="485"/>
  <c r="B19" i="485"/>
  <c r="A19" i="485"/>
  <c r="B11" i="485"/>
  <c r="C21" i="483"/>
  <c r="D19" i="483"/>
  <c r="C19" i="483"/>
  <c r="B19" i="483"/>
  <c r="A19" i="483"/>
  <c r="B11" i="483"/>
  <c r="C21" i="481"/>
  <c r="D19" i="481"/>
  <c r="C19" i="481"/>
  <c r="B19" i="481"/>
  <c r="A19" i="481"/>
  <c r="B11" i="481"/>
  <c r="C21" i="479"/>
  <c r="D19" i="479"/>
  <c r="C19" i="479"/>
  <c r="B19" i="479"/>
  <c r="A19" i="479"/>
  <c r="B11" i="479"/>
  <c r="A27" i="477"/>
  <c r="F27" i="477" s="1"/>
  <c r="F29" i="477" s="1"/>
  <c r="D21" i="477"/>
  <c r="A21" i="477"/>
  <c r="B15" i="477"/>
  <c r="B12" i="477"/>
  <c r="C21" i="477"/>
  <c r="D19" i="477"/>
  <c r="C19" i="477"/>
  <c r="B19" i="477"/>
  <c r="A19" i="477"/>
  <c r="B11" i="477"/>
  <c r="B11" i="471"/>
  <c r="A27" i="471"/>
  <c r="F27" i="471" s="1"/>
  <c r="F29" i="471" s="1"/>
  <c r="D21" i="471"/>
  <c r="A21" i="471"/>
  <c r="B15" i="471"/>
  <c r="B12" i="471"/>
  <c r="A27" i="469"/>
  <c r="F27" i="469" s="1"/>
  <c r="F29" i="469" s="1"/>
  <c r="D21" i="469"/>
  <c r="A21" i="469"/>
  <c r="B15" i="469"/>
  <c r="B12" i="469"/>
  <c r="A27" i="467"/>
  <c r="F27" i="467" s="1"/>
  <c r="F29" i="467" s="1"/>
  <c r="D21" i="467"/>
  <c r="A21" i="467"/>
  <c r="B15" i="467"/>
  <c r="B12" i="467"/>
  <c r="A27" i="465"/>
  <c r="F27" i="465" s="1"/>
  <c r="F29" i="465" s="1"/>
  <c r="D21" i="465"/>
  <c r="A21" i="465"/>
  <c r="B15" i="465"/>
  <c r="B12" i="465"/>
  <c r="A27" i="463"/>
  <c r="F27" i="463" s="1"/>
  <c r="F29" i="463" s="1"/>
  <c r="D21" i="463"/>
  <c r="A21" i="463"/>
  <c r="B15" i="463"/>
  <c r="B12" i="463"/>
  <c r="A27" i="461"/>
  <c r="F27" i="461" s="1"/>
  <c r="F29" i="461" s="1"/>
  <c r="D21" i="461"/>
  <c r="A21" i="461"/>
  <c r="B15" i="461"/>
  <c r="B12" i="461"/>
  <c r="C21" i="471"/>
  <c r="D19" i="471"/>
  <c r="C19" i="471"/>
  <c r="B19" i="471"/>
  <c r="A19" i="471"/>
  <c r="C21" i="469"/>
  <c r="D19" i="469"/>
  <c r="C19" i="469"/>
  <c r="B19" i="469"/>
  <c r="A19" i="469"/>
  <c r="B11" i="469"/>
  <c r="C21" i="467"/>
  <c r="D19" i="467"/>
  <c r="C19" i="467"/>
  <c r="B19" i="467"/>
  <c r="A19" i="467"/>
  <c r="B11" i="467"/>
  <c r="C21" i="465"/>
  <c r="D19" i="465"/>
  <c r="C19" i="465"/>
  <c r="B19" i="465"/>
  <c r="A19" i="465"/>
  <c r="B11" i="465"/>
  <c r="C21" i="463"/>
  <c r="D19" i="463"/>
  <c r="C19" i="463"/>
  <c r="B19" i="463"/>
  <c r="A19" i="463"/>
  <c r="B11" i="463"/>
  <c r="C21" i="461"/>
  <c r="D19" i="461"/>
  <c r="C19" i="461"/>
  <c r="B19" i="461"/>
  <c r="A19" i="461"/>
  <c r="B11" i="461"/>
  <c r="A27" i="459"/>
  <c r="F27" i="459" s="1"/>
  <c r="F29" i="459" s="1"/>
  <c r="D21" i="459"/>
  <c r="A21" i="459"/>
  <c r="B15" i="459"/>
  <c r="B12" i="459"/>
  <c r="A27" i="457"/>
  <c r="F27" i="457" s="1"/>
  <c r="F29" i="457" s="1"/>
  <c r="D21" i="457"/>
  <c r="A21" i="457"/>
  <c r="B15" i="457"/>
  <c r="B12" i="457"/>
  <c r="A27" i="455"/>
  <c r="F27" i="455" s="1"/>
  <c r="F29" i="455" s="1"/>
  <c r="D21" i="455"/>
  <c r="A21" i="455"/>
  <c r="B15" i="455"/>
  <c r="B12" i="455"/>
  <c r="A27" i="453"/>
  <c r="F27" i="453" s="1"/>
  <c r="F29" i="453" s="1"/>
  <c r="D21" i="453"/>
  <c r="A21" i="453"/>
  <c r="B15" i="453"/>
  <c r="B12" i="453"/>
  <c r="A27" i="451"/>
  <c r="F27" i="451" s="1"/>
  <c r="F29" i="451" s="1"/>
  <c r="D21" i="451"/>
  <c r="A21" i="451"/>
  <c r="B15" i="451"/>
  <c r="B12" i="451"/>
  <c r="A27" i="449"/>
  <c r="F27" i="449" s="1"/>
  <c r="F29" i="449" s="1"/>
  <c r="D21" i="449"/>
  <c r="A21" i="449"/>
  <c r="B15" i="449"/>
  <c r="B12" i="449"/>
  <c r="C21" i="459"/>
  <c r="D19" i="459"/>
  <c r="C19" i="459"/>
  <c r="B19" i="459"/>
  <c r="A19" i="459"/>
  <c r="B11" i="459"/>
  <c r="C21" i="457"/>
  <c r="D19" i="457"/>
  <c r="C19" i="457"/>
  <c r="B19" i="457"/>
  <c r="A19" i="457"/>
  <c r="B11" i="457"/>
  <c r="C21" i="455"/>
  <c r="D19" i="455"/>
  <c r="C19" i="455"/>
  <c r="B19" i="455"/>
  <c r="A19" i="455"/>
  <c r="B11" i="455"/>
  <c r="C21" i="453"/>
  <c r="D19" i="453"/>
  <c r="C19" i="453"/>
  <c r="B19" i="453"/>
  <c r="A19" i="453"/>
  <c r="B11" i="453"/>
  <c r="C21" i="451"/>
  <c r="D19" i="451"/>
  <c r="C19" i="451"/>
  <c r="B19" i="451"/>
  <c r="A19" i="451"/>
  <c r="B11" i="451"/>
  <c r="C21" i="449"/>
  <c r="D19" i="449"/>
  <c r="C19" i="449"/>
  <c r="B19" i="449"/>
  <c r="A19" i="449"/>
  <c r="B11" i="449"/>
  <c r="A27" i="447"/>
  <c r="F27" i="447" s="1"/>
  <c r="F29" i="447" s="1"/>
  <c r="D21" i="447"/>
  <c r="A21" i="447"/>
  <c r="B15" i="447"/>
  <c r="B12" i="447"/>
  <c r="A27" i="445"/>
  <c r="F27" i="445" s="1"/>
  <c r="F29" i="445" s="1"/>
  <c r="D21" i="445"/>
  <c r="A21" i="445"/>
  <c r="B15" i="445"/>
  <c r="B12" i="445"/>
  <c r="A27" i="443"/>
  <c r="F27" i="443" s="1"/>
  <c r="F29" i="443" s="1"/>
  <c r="D21" i="443"/>
  <c r="A21" i="443"/>
  <c r="B15" i="443"/>
  <c r="B12" i="443"/>
  <c r="A27" i="441"/>
  <c r="F27" i="441" s="1"/>
  <c r="F29" i="441" s="1"/>
  <c r="D21" i="441"/>
  <c r="A21" i="441"/>
  <c r="B15" i="441"/>
  <c r="B12" i="441"/>
  <c r="A27" i="439"/>
  <c r="F27" i="439" s="1"/>
  <c r="F29" i="439" s="1"/>
  <c r="D21" i="439"/>
  <c r="A21" i="439"/>
  <c r="B15" i="439"/>
  <c r="B12" i="439"/>
  <c r="A27" i="437"/>
  <c r="F27" i="437" s="1"/>
  <c r="F29" i="437" s="1"/>
  <c r="D21" i="437"/>
  <c r="A21" i="437"/>
  <c r="B15" i="437"/>
  <c r="B12" i="437"/>
  <c r="C21" i="447"/>
  <c r="D19" i="447"/>
  <c r="C19" i="447"/>
  <c r="B19" i="447"/>
  <c r="A19" i="447"/>
  <c r="B11" i="447"/>
  <c r="C21" i="445"/>
  <c r="D19" i="445"/>
  <c r="C19" i="445"/>
  <c r="B19" i="445"/>
  <c r="A19" i="445"/>
  <c r="B11" i="445"/>
  <c r="C21" i="443"/>
  <c r="D19" i="443"/>
  <c r="C19" i="443"/>
  <c r="B19" i="443"/>
  <c r="A19" i="443"/>
  <c r="B11" i="443"/>
  <c r="C21" i="441"/>
  <c r="D19" i="441"/>
  <c r="C19" i="441"/>
  <c r="B19" i="441"/>
  <c r="A19" i="441"/>
  <c r="B11" i="441"/>
  <c r="C21" i="439"/>
  <c r="D19" i="439"/>
  <c r="C19" i="439"/>
  <c r="B19" i="439"/>
  <c r="A19" i="439"/>
  <c r="B11" i="439"/>
  <c r="C21" i="437"/>
  <c r="D19" i="437"/>
  <c r="C19" i="437"/>
  <c r="B19" i="437"/>
  <c r="A19" i="437"/>
  <c r="B11" i="437"/>
  <c r="A27" i="435"/>
  <c r="F27" i="435" s="1"/>
  <c r="F29" i="435" s="1"/>
  <c r="D21" i="435"/>
  <c r="A21" i="435"/>
  <c r="B15" i="435"/>
  <c r="B12" i="435"/>
  <c r="A27" i="433"/>
  <c r="F27" i="433" s="1"/>
  <c r="F29" i="433" s="1"/>
  <c r="D21" i="433"/>
  <c r="A21" i="433"/>
  <c r="B15" i="433"/>
  <c r="B12" i="433"/>
  <c r="A27" i="431"/>
  <c r="F27" i="431" s="1"/>
  <c r="F29" i="431" s="1"/>
  <c r="D21" i="431"/>
  <c r="A21" i="431"/>
  <c r="B15" i="431"/>
  <c r="B12" i="431"/>
  <c r="A27" i="429"/>
  <c r="F27" i="429" s="1"/>
  <c r="F29" i="429" s="1"/>
  <c r="D21" i="429"/>
  <c r="A21" i="429"/>
  <c r="B15" i="429"/>
  <c r="B12" i="429"/>
  <c r="A27" i="427"/>
  <c r="F27" i="427" s="1"/>
  <c r="F29" i="427" s="1"/>
  <c r="B12" i="427"/>
  <c r="D21" i="427"/>
  <c r="A21" i="427"/>
  <c r="B15" i="427"/>
  <c r="A27" i="425"/>
  <c r="F27" i="425" s="1"/>
  <c r="F29" i="425" s="1"/>
  <c r="D21" i="425"/>
  <c r="A21" i="425"/>
  <c r="B15" i="425"/>
  <c r="B12" i="425"/>
  <c r="C21" i="435"/>
  <c r="D19" i="435"/>
  <c r="C19" i="435"/>
  <c r="B19" i="435"/>
  <c r="A19" i="435"/>
  <c r="B11" i="435"/>
  <c r="C21" i="433"/>
  <c r="D19" i="433"/>
  <c r="C19" i="433"/>
  <c r="B19" i="433"/>
  <c r="A19" i="433"/>
  <c r="B11" i="433"/>
  <c r="C21" i="431"/>
  <c r="D19" i="431"/>
  <c r="C19" i="431"/>
  <c r="B19" i="431"/>
  <c r="A19" i="431"/>
  <c r="B11" i="431"/>
  <c r="C21" i="429"/>
  <c r="D19" i="429"/>
  <c r="C19" i="429"/>
  <c r="B19" i="429"/>
  <c r="A19" i="429"/>
  <c r="B11" i="429"/>
  <c r="C21" i="427"/>
  <c r="D19" i="427"/>
  <c r="C19" i="427"/>
  <c r="B19" i="427"/>
  <c r="A19" i="427"/>
  <c r="B11" i="427"/>
  <c r="C21" i="425"/>
  <c r="D19" i="425"/>
  <c r="C19" i="425"/>
  <c r="B19" i="425"/>
  <c r="A19" i="425"/>
  <c r="B11" i="425"/>
  <c r="A27" i="423"/>
  <c r="F27" i="423" s="1"/>
  <c r="F29" i="423" s="1"/>
  <c r="D21" i="423"/>
  <c r="A21" i="423"/>
  <c r="B15" i="423"/>
  <c r="A27" i="421"/>
  <c r="F27" i="421" s="1"/>
  <c r="F29" i="421" s="1"/>
  <c r="D21" i="421"/>
  <c r="A21" i="421"/>
  <c r="B15" i="421"/>
  <c r="A27" i="419"/>
  <c r="F27" i="419" s="1"/>
  <c r="F29" i="419" s="1"/>
  <c r="D21" i="419"/>
  <c r="A21" i="419"/>
  <c r="B15" i="419"/>
  <c r="A27" i="417"/>
  <c r="F27" i="417" s="1"/>
  <c r="F29" i="417" s="1"/>
  <c r="D21" i="417"/>
  <c r="A21" i="417"/>
  <c r="B15" i="417"/>
  <c r="A27" i="415"/>
  <c r="F27" i="415" s="1"/>
  <c r="F29" i="415" s="1"/>
  <c r="D21" i="415"/>
  <c r="A21" i="415"/>
  <c r="B15" i="415"/>
  <c r="B12" i="415"/>
  <c r="C21" i="423"/>
  <c r="D19" i="423"/>
  <c r="C19" i="423"/>
  <c r="B19" i="423"/>
  <c r="A19" i="423"/>
  <c r="B11" i="423"/>
  <c r="C21" i="421"/>
  <c r="D19" i="421"/>
  <c r="C19" i="421"/>
  <c r="B19" i="421"/>
  <c r="A19" i="421"/>
  <c r="B11" i="421"/>
  <c r="C21" i="419"/>
  <c r="D19" i="419"/>
  <c r="C19" i="419"/>
  <c r="B19" i="419"/>
  <c r="A19" i="419"/>
  <c r="B11" i="419"/>
  <c r="C21" i="417"/>
  <c r="D19" i="417"/>
  <c r="C19" i="417"/>
  <c r="B19" i="417"/>
  <c r="A19" i="417"/>
  <c r="B11" i="417"/>
  <c r="C21" i="415"/>
  <c r="D19" i="415"/>
  <c r="C19" i="415"/>
  <c r="B19" i="415"/>
  <c r="A19" i="415"/>
  <c r="B11" i="415"/>
  <c r="A27" i="413"/>
  <c r="F27" i="413" s="1"/>
  <c r="F29" i="413" s="1"/>
  <c r="D21" i="413"/>
  <c r="A21" i="413"/>
  <c r="B15" i="413"/>
  <c r="B12" i="413"/>
  <c r="C21" i="413"/>
  <c r="D19" i="413"/>
  <c r="C19" i="413"/>
  <c r="B19" i="413"/>
  <c r="A19" i="413"/>
  <c r="B11" i="413"/>
  <c r="A27" i="411"/>
  <c r="F27" i="411" s="1"/>
  <c r="F29" i="411" s="1"/>
  <c r="D21" i="411"/>
  <c r="A21" i="411"/>
  <c r="B15" i="411"/>
  <c r="A27" i="409"/>
  <c r="F27" i="409" s="1"/>
  <c r="F29" i="409" s="1"/>
  <c r="D21" i="409"/>
  <c r="A21" i="409"/>
  <c r="B15" i="409"/>
  <c r="A27" i="407"/>
  <c r="F27" i="407" s="1"/>
  <c r="F29" i="407" s="1"/>
  <c r="D21" i="407"/>
  <c r="A21" i="407"/>
  <c r="B15" i="407"/>
  <c r="F27" i="405"/>
  <c r="F29" i="405" s="1"/>
  <c r="A27" i="403"/>
  <c r="F27" i="403" s="1"/>
  <c r="F29" i="403" s="1"/>
  <c r="D21" i="403"/>
  <c r="A21" i="403"/>
  <c r="B15" i="403"/>
  <c r="B12" i="403"/>
  <c r="C21" i="411"/>
  <c r="D19" i="411"/>
  <c r="C19" i="411"/>
  <c r="B19" i="411"/>
  <c r="A19" i="411"/>
  <c r="B11" i="411"/>
  <c r="C21" i="409"/>
  <c r="D19" i="409"/>
  <c r="C19" i="409"/>
  <c r="B19" i="409"/>
  <c r="A19" i="409"/>
  <c r="B11" i="409"/>
  <c r="C21" i="407"/>
  <c r="D19" i="407"/>
  <c r="C19" i="407"/>
  <c r="B19" i="407"/>
  <c r="A19" i="407"/>
  <c r="B11" i="407"/>
  <c r="C21" i="405"/>
  <c r="D19" i="405"/>
  <c r="C19" i="405"/>
  <c r="B19" i="405"/>
  <c r="A19" i="405"/>
  <c r="B11" i="405"/>
  <c r="C21" i="403"/>
  <c r="D19" i="403"/>
  <c r="C19" i="403"/>
  <c r="B19" i="403"/>
  <c r="A19" i="403"/>
  <c r="B11" i="403"/>
  <c r="A27" i="401"/>
  <c r="F27" i="401" s="1"/>
  <c r="F29" i="401" s="1"/>
  <c r="D21" i="401"/>
  <c r="A21" i="401"/>
  <c r="B15" i="401"/>
  <c r="B12" i="401"/>
  <c r="C21" i="401"/>
  <c r="D19" i="401"/>
  <c r="C19" i="401"/>
  <c r="B19" i="401"/>
  <c r="A19" i="401"/>
  <c r="B11" i="401"/>
  <c r="A27" i="399"/>
  <c r="F27" i="399" s="1"/>
  <c r="F29" i="399" s="1"/>
  <c r="D21" i="399"/>
  <c r="A21" i="399"/>
  <c r="B15" i="399"/>
  <c r="C21" i="399"/>
  <c r="D19" i="399"/>
  <c r="C19" i="399"/>
  <c r="B19" i="399"/>
  <c r="A19" i="399"/>
  <c r="B11" i="399"/>
  <c r="A27" i="397"/>
  <c r="F27" i="397" s="1"/>
  <c r="F29" i="397" s="1"/>
  <c r="D21" i="397"/>
  <c r="A21" i="397"/>
  <c r="B15" i="397"/>
  <c r="C21" i="397"/>
  <c r="D19" i="397"/>
  <c r="C19" i="397"/>
  <c r="B19" i="397"/>
  <c r="A19" i="397"/>
  <c r="B11" i="397"/>
  <c r="A27" i="395"/>
  <c r="F27" i="395" s="1"/>
  <c r="F29" i="395" s="1"/>
  <c r="D21" i="395"/>
  <c r="A21" i="395"/>
  <c r="B15" i="395"/>
  <c r="C21" i="395"/>
  <c r="D19" i="395"/>
  <c r="C19" i="395"/>
  <c r="B19" i="395"/>
  <c r="A19" i="395"/>
  <c r="B11" i="395"/>
  <c r="A27" i="393"/>
  <c r="F27" i="393" s="1"/>
  <c r="F29" i="393" s="1"/>
  <c r="D21" i="393"/>
  <c r="A21" i="393"/>
  <c r="B15" i="393"/>
  <c r="B12" i="393"/>
  <c r="C21" i="393"/>
  <c r="D19" i="393"/>
  <c r="C19" i="393"/>
  <c r="B19" i="393"/>
  <c r="A19" i="393"/>
  <c r="B11" i="393"/>
  <c r="A27" i="391"/>
  <c r="F27" i="391" s="1"/>
  <c r="F29" i="391" s="1"/>
  <c r="D21" i="391"/>
  <c r="A21" i="391"/>
  <c r="B15" i="391"/>
  <c r="B12" i="391"/>
  <c r="C21" i="391"/>
  <c r="D19" i="391"/>
  <c r="C19" i="391"/>
  <c r="B19" i="391"/>
  <c r="A19" i="391"/>
  <c r="B11" i="391"/>
  <c r="A27" i="377"/>
  <c r="F27" i="377" s="1"/>
  <c r="F29" i="377" s="1"/>
  <c r="A21" i="377"/>
  <c r="B12" i="377"/>
  <c r="B15" i="365"/>
  <c r="C21" i="377"/>
  <c r="D19" i="377"/>
  <c r="C19" i="377"/>
  <c r="B19" i="377"/>
  <c r="A19" i="377"/>
  <c r="B11" i="377"/>
  <c r="A27" i="373"/>
  <c r="F27" i="373" s="1"/>
  <c r="F29" i="373" s="1"/>
  <c r="D21" i="373"/>
  <c r="A21" i="373"/>
  <c r="B15" i="373"/>
  <c r="B13" i="373"/>
  <c r="C21" i="373"/>
  <c r="D19" i="373"/>
  <c r="C19" i="373"/>
  <c r="B19" i="373"/>
  <c r="A19" i="373"/>
  <c r="B12" i="373"/>
  <c r="B11" i="373"/>
  <c r="A27" i="371"/>
  <c r="F27" i="371" s="1"/>
  <c r="F29" i="371" s="1"/>
  <c r="D21" i="371"/>
  <c r="A21" i="371"/>
  <c r="B15" i="371"/>
  <c r="B13" i="371"/>
  <c r="C21" i="371"/>
  <c r="D19" i="371"/>
  <c r="C19" i="371"/>
  <c r="B19" i="371"/>
  <c r="A19" i="371"/>
  <c r="B12" i="371"/>
  <c r="B11" i="371"/>
  <c r="A27" i="369"/>
  <c r="F27" i="369" s="1"/>
  <c r="F29" i="369" s="1"/>
  <c r="D21" i="369"/>
  <c r="A21" i="369"/>
  <c r="B15" i="369"/>
  <c r="B13" i="369"/>
  <c r="C21" i="369"/>
  <c r="D19" i="369"/>
  <c r="C19" i="369"/>
  <c r="B19" i="369"/>
  <c r="A19" i="369"/>
  <c r="B12" i="369"/>
  <c r="B11" i="369"/>
  <c r="A27" i="367"/>
  <c r="F27" i="367" s="1"/>
  <c r="F29" i="367" s="1"/>
  <c r="D21" i="367"/>
  <c r="A21" i="367"/>
  <c r="B15" i="367"/>
  <c r="B13" i="367"/>
  <c r="C21" i="367"/>
  <c r="D19" i="367"/>
  <c r="C19" i="367"/>
  <c r="B19" i="367"/>
  <c r="A19" i="367"/>
  <c r="B12" i="367"/>
  <c r="B11" i="367"/>
  <c r="A27" i="365"/>
  <c r="F27" i="365" s="1"/>
  <c r="F26" i="365"/>
  <c r="D21" i="365"/>
  <c r="A21" i="365"/>
  <c r="B13" i="365"/>
  <c r="C21" i="365"/>
  <c r="D19" i="365"/>
  <c r="C19" i="365"/>
  <c r="B19" i="365"/>
  <c r="A19" i="365"/>
  <c r="B12" i="365"/>
  <c r="B11" i="365"/>
  <c r="A27" i="363"/>
  <c r="F27" i="363" s="1"/>
  <c r="F26" i="363"/>
  <c r="B13" i="363"/>
  <c r="D21" i="363"/>
  <c r="C21" i="363"/>
  <c r="A21" i="363"/>
  <c r="D19" i="363"/>
  <c r="C19" i="363"/>
  <c r="B19" i="363"/>
  <c r="A19" i="363"/>
  <c r="B15" i="363"/>
  <c r="B12" i="363"/>
  <c r="B11" i="363"/>
  <c r="F29" i="363" l="1"/>
  <c r="K19" i="362"/>
  <c r="B12" i="629"/>
  <c r="K30" i="362"/>
  <c r="B12" i="635"/>
  <c r="K41" i="362"/>
  <c r="B12" i="642"/>
  <c r="F29" i="365"/>
  <c r="N30" i="362" l="1"/>
  <c r="B12" i="636"/>
  <c r="B12" i="407"/>
  <c r="N41" i="362"/>
  <c r="B12" i="643"/>
  <c r="B12" i="419"/>
  <c r="N19" i="362"/>
  <c r="Q19" i="362" s="1"/>
  <c r="B12" i="630"/>
  <c r="B12" i="395"/>
  <c r="Q41" i="362" l="1"/>
  <c r="B12" i="644"/>
  <c r="B12" i="421"/>
  <c r="Q30" i="362"/>
  <c r="B12" i="631"/>
  <c r="B12" i="637"/>
  <c r="B12" i="409"/>
  <c r="B12" i="397"/>
  <c r="B12" i="632" l="1"/>
  <c r="B12" i="639"/>
  <c r="B12" i="399"/>
  <c r="B12" i="411"/>
  <c r="B12" i="645"/>
  <c r="B12" i="423"/>
</calcChain>
</file>

<file path=xl/sharedStrings.xml><?xml version="1.0" encoding="utf-8"?>
<sst xmlns="http://schemas.openxmlformats.org/spreadsheetml/2006/main" count="9567" uniqueCount="126">
  <si>
    <t>INVOICE</t>
  </si>
  <si>
    <t>QUANTITY</t>
  </si>
  <si>
    <t>DESCRIPTION</t>
  </si>
  <si>
    <t>UNIT PRICE</t>
  </si>
  <si>
    <t>TOTAL</t>
  </si>
  <si>
    <t>Vessel</t>
  </si>
  <si>
    <t>Arr. Date</t>
  </si>
  <si>
    <t>Voyage No.</t>
  </si>
  <si>
    <t xml:space="preserve">BANK      : </t>
  </si>
  <si>
    <t>ARAB BANK - GARDENS BRANCH</t>
  </si>
  <si>
    <t xml:space="preserve">US$ A/C  :  </t>
  </si>
  <si>
    <t>98111-7/510</t>
  </si>
  <si>
    <t xml:space="preserve">JD   A/C  :  </t>
  </si>
  <si>
    <t>98111-7/500</t>
  </si>
  <si>
    <t>MAKE ALL TRANSFERS PAYABLE TO:</t>
  </si>
  <si>
    <t xml:space="preserve">AMOUNT </t>
  </si>
  <si>
    <t>Weight</t>
  </si>
  <si>
    <t>Packages</t>
  </si>
  <si>
    <t>From / To</t>
  </si>
  <si>
    <t xml:space="preserve">HBL# </t>
  </si>
  <si>
    <t>MBL#</t>
  </si>
  <si>
    <t>نحيطكم علما بأن حسابات الشركة معفاه من عمولات الإيداع</t>
  </si>
  <si>
    <t>MBL</t>
  </si>
  <si>
    <t>FM/TO</t>
  </si>
  <si>
    <t>Date</t>
  </si>
  <si>
    <t>Bill to</t>
  </si>
  <si>
    <t>O/F</t>
  </si>
  <si>
    <t>Small</t>
  </si>
  <si>
    <t>Big</t>
  </si>
  <si>
    <t>D/O</t>
  </si>
  <si>
    <t xml:space="preserve">Vessel </t>
  </si>
  <si>
    <t>HBL</t>
  </si>
  <si>
    <t xml:space="preserve">Voyage </t>
  </si>
  <si>
    <t>Arr.</t>
  </si>
  <si>
    <t>REF</t>
  </si>
  <si>
    <t>DATE</t>
  </si>
  <si>
    <t>INVOICE NO.</t>
  </si>
  <si>
    <t>Bill To</t>
  </si>
  <si>
    <t>DELIVERY ORDER</t>
  </si>
  <si>
    <t>OF INV</t>
  </si>
  <si>
    <t>DO INV</t>
  </si>
  <si>
    <t>VESSEL</t>
  </si>
  <si>
    <t>VOY NO.</t>
  </si>
  <si>
    <t>ARR DTD</t>
  </si>
  <si>
    <t>Customer</t>
  </si>
  <si>
    <t>Agency</t>
  </si>
  <si>
    <t>S. Units</t>
  </si>
  <si>
    <t>B. Units</t>
  </si>
  <si>
    <t>Korea Agent</t>
  </si>
  <si>
    <t>PETRA COMMISSION</t>
  </si>
  <si>
    <t>TTL O/F</t>
  </si>
  <si>
    <t>M E M O</t>
  </si>
  <si>
    <t>VSL AGENT</t>
  </si>
  <si>
    <t>TGF</t>
  </si>
  <si>
    <t>KAWAR</t>
  </si>
  <si>
    <t>TELESTAR</t>
  </si>
  <si>
    <t>AGENCY &amp; D/O</t>
  </si>
  <si>
    <t>`</t>
  </si>
  <si>
    <t>Inv No.</t>
  </si>
  <si>
    <t>O/F TO BE PAID</t>
  </si>
  <si>
    <t xml:space="preserve">DO INV </t>
  </si>
  <si>
    <t xml:space="preserve">OF INV </t>
  </si>
  <si>
    <t>CIG</t>
  </si>
  <si>
    <t xml:space="preserve">MSSP </t>
  </si>
  <si>
    <t>ABLE</t>
  </si>
  <si>
    <t>TRANSRO</t>
  </si>
  <si>
    <t>CNC</t>
  </si>
  <si>
    <t>GAIN</t>
  </si>
  <si>
    <t>FNS</t>
  </si>
  <si>
    <t>TTL UNITS</t>
  </si>
  <si>
    <t xml:space="preserve"> </t>
  </si>
  <si>
    <t>PETRA PROFIT / AGENCY &amp; D/O</t>
  </si>
  <si>
    <t>OCEAN FREIGHT FOR USED CARS</t>
  </si>
  <si>
    <t>AGENCY USED CARS  - Up to 3 tons</t>
  </si>
  <si>
    <t>Checked By</t>
  </si>
  <si>
    <t>Prepared by</t>
  </si>
  <si>
    <t>AGENCY USED CARS -ABOVE 3 TONS</t>
  </si>
  <si>
    <t>AGENCY USED CARS -ABOVE 3-10 TONS</t>
  </si>
  <si>
    <t>AGENCY USED CARS  - UP TO 3 TONS</t>
  </si>
  <si>
    <t>Chief Accountant</t>
  </si>
  <si>
    <t xml:space="preserve">Issued By. </t>
  </si>
  <si>
    <t>Checked By.</t>
  </si>
  <si>
    <t>Approved By.</t>
  </si>
  <si>
    <t xml:space="preserve">Benifeciary Name </t>
  </si>
  <si>
    <t xml:space="preserve">Bank                      </t>
  </si>
  <si>
    <t xml:space="preserve">USD A/C               </t>
  </si>
  <si>
    <t xml:space="preserve">USD IBAN            </t>
  </si>
  <si>
    <t xml:space="preserve">JOD A/C              </t>
  </si>
  <si>
    <t xml:space="preserve">JOD IBAN          </t>
  </si>
  <si>
    <t xml:space="preserve">SWIFT Code       </t>
  </si>
  <si>
    <t xml:space="preserve">WCA ID               </t>
  </si>
  <si>
    <t>: SHERKET PETRA LLMELAH AND ALTEJARA</t>
  </si>
  <si>
    <t>: ARAB BANK - GARDENS BRANCH</t>
  </si>
  <si>
    <t>: 98111-7/510</t>
  </si>
  <si>
    <t>: JO87 ARAB 1280 0000 0012 8098 1115 10</t>
  </si>
  <si>
    <t>: 98111-7/500</t>
  </si>
  <si>
    <t>: JO87 ARAB 1280 0000 0012 8098 1115 00</t>
  </si>
  <si>
    <t>: ARABJOAX128</t>
  </si>
  <si>
    <t>: 61064</t>
  </si>
  <si>
    <t>DEAD SEA</t>
  </si>
  <si>
    <t>AMMON</t>
  </si>
  <si>
    <t>NEO</t>
  </si>
  <si>
    <t>.</t>
  </si>
  <si>
    <t>MALTRANS</t>
  </si>
  <si>
    <t>D/O Charges</t>
  </si>
  <si>
    <t>ZETH</t>
  </si>
  <si>
    <t>COST</t>
  </si>
  <si>
    <t>SELLING</t>
  </si>
  <si>
    <t>Agent</t>
  </si>
  <si>
    <t>Agent Charges</t>
  </si>
  <si>
    <t>PHOENIX</t>
  </si>
  <si>
    <t>INCHEON/AQABA</t>
  </si>
  <si>
    <t>CIG/8</t>
  </si>
  <si>
    <t>SEKINCAQB191203</t>
  </si>
  <si>
    <t xml:space="preserve">MOHAMMAD RAHEM ALI &amp; PARTNERS CO </t>
  </si>
  <si>
    <t xml:space="preserve">PAGNA </t>
  </si>
  <si>
    <t>LMNINCAQB200103 + LMNINCAQB200104</t>
  </si>
  <si>
    <t xml:space="preserve">LUMINOUS ACE </t>
  </si>
  <si>
    <t>CIG/27</t>
  </si>
  <si>
    <t>CIGSINAQ20010104</t>
  </si>
  <si>
    <t xml:space="preserve">MUZAHIM JAAFAR &amp; PARTNERS </t>
  </si>
  <si>
    <t xml:space="preserve">SAFAA HUSSEIN HADI &amp; OARTNERS CO </t>
  </si>
  <si>
    <t>CIGSINAQ20010112</t>
  </si>
  <si>
    <t>CIGSINAQ20010136 + CIGSINAQ20010107</t>
  </si>
  <si>
    <t xml:space="preserve">AL ASALAH </t>
  </si>
  <si>
    <t>CIGSINAQ20010130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</si>
</sst>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164" formatCode="[$-409]mmmm\ d\,\ yyyy;@"/>
    <numFmt numFmtId="165" formatCode="[$-409]d\-mmm\-yyyy;@"/>
    <numFmt numFmtId="166" formatCode="_([$JOD]\ * #,##0.00_);_([$JOD]\ * \(#,##0.00\);_([$JOD]\ * &quot;-&quot;??_);_(@_)"/>
    <numFmt numFmtId="167" formatCode="[$-1010000]d/m/yyyy;@"/>
    <numFmt numFmtId="168" formatCode="_([$USD]\ * #,##0.00_);_([$USD]\ * \(#,##0.00\);_([$USD]\ * &quot;-&quot;??_);_(@_)"/>
    <numFmt numFmtId="169" formatCode="[$JOD]\ #,##0.000"/>
    <numFmt numFmtId="170" formatCode="_([$JOD]\ * #,##0.000_);_([$JOD]\ * \(#,##0.000\);_([$JOD]\ * &quot;-&quot;???_);_(@_)"/>
    <numFmt numFmtId="171" formatCode="_([$USD]\ * #,##0.000_);_([$USD]\ * \(#,##0.000\);_([$USD]\ * &quot;-&quot;???_);_(@_)"/>
  </numFmts>
  <fonts count="5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28"/>
      <color indexed="42"/>
      <name val="Arial Black"/>
      <family val="2"/>
    </font>
    <font>
      <b/>
      <sz val="8.5"/>
      <name val="Tahoma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0"/>
      <name val="Angsana New"/>
      <family val="1"/>
    </font>
    <font>
      <sz val="10"/>
      <name val="AL-mohtrefen 2"/>
      <charset val="178"/>
    </font>
    <font>
      <b/>
      <sz val="12"/>
      <name val="AL-mohtrefen 2"/>
      <charset val="178"/>
    </font>
    <font>
      <b/>
      <sz val="10"/>
      <name val="AL-mohtrefen 2"/>
      <charset val="178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L-mohtrefen 2"/>
      <charset val="178"/>
    </font>
    <font>
      <b/>
      <sz val="11"/>
      <color rgb="FFFF0000"/>
      <name val="Al-Kharashi 34"/>
      <charset val="178"/>
    </font>
    <font>
      <b/>
      <sz val="11"/>
      <color rgb="FFFF0000"/>
      <name val="Al-Kharashi 5"/>
      <charset val="178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indexed="12"/>
      <name val="Arial"/>
      <family val="2"/>
    </font>
    <font>
      <b/>
      <sz val="11"/>
      <color indexed="12"/>
      <name val="Calibri"/>
      <family val="2"/>
      <scheme val="minor"/>
    </font>
    <font>
      <sz val="12"/>
      <name val="Penultimate"/>
    </font>
    <font>
      <sz val="12"/>
      <name val="Angsana New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5" fillId="0" borderId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0" borderId="0"/>
  </cellStyleXfs>
  <cellXfs count="30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0" fontId="2" fillId="0" borderId="0" xfId="0" applyFont="1" applyAlignment="1"/>
    <xf numFmtId="0" fontId="2" fillId="24" borderId="10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4" fontId="0" fillId="0" borderId="0" xfId="0" applyNumberFormat="1" applyFill="1" applyBorder="1" applyAlignment="1">
      <alignment horizontal="left" vertical="center"/>
    </xf>
    <xf numFmtId="0" fontId="8" fillId="0" borderId="15" xfId="0" applyFont="1" applyBorder="1"/>
    <xf numFmtId="0" fontId="8" fillId="0" borderId="0" xfId="0" applyFont="1" applyBorder="1"/>
    <xf numFmtId="0" fontId="0" fillId="0" borderId="16" xfId="0" applyBorder="1"/>
    <xf numFmtId="0" fontId="2" fillId="0" borderId="17" xfId="0" applyFont="1" applyBorder="1"/>
    <xf numFmtId="0" fontId="0" fillId="0" borderId="18" xfId="0" applyBorder="1"/>
    <xf numFmtId="0" fontId="0" fillId="0" borderId="19" xfId="0" applyBorder="1"/>
    <xf numFmtId="0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25" xfId="0" applyFont="1" applyBorder="1"/>
    <xf numFmtId="0" fontId="5" fillId="0" borderId="15" xfId="0" applyFont="1" applyBorder="1"/>
    <xf numFmtId="0" fontId="5" fillId="0" borderId="26" xfId="0" applyFont="1" applyBorder="1"/>
    <xf numFmtId="0" fontId="0" fillId="26" borderId="0" xfId="0" applyFill="1"/>
    <xf numFmtId="165" fontId="32" fillId="0" borderId="10" xfId="0" applyNumberFormat="1" applyFont="1" applyBorder="1" applyAlignment="1">
      <alignment horizontal="center" vertical="center"/>
    </xf>
    <xf numFmtId="14" fontId="32" fillId="0" borderId="10" xfId="0" applyNumberFormat="1" applyFont="1" applyBorder="1" applyAlignment="1">
      <alignment horizontal="center" vertical="center"/>
    </xf>
    <xf numFmtId="164" fontId="33" fillId="0" borderId="0" xfId="0" applyNumberFormat="1" applyFont="1" applyAlignment="1">
      <alignment horizontal="left" shrinkToFit="1"/>
    </xf>
    <xf numFmtId="0" fontId="5" fillId="0" borderId="0" xfId="39"/>
    <xf numFmtId="1" fontId="34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31" fillId="0" borderId="0" xfId="0" applyNumberFormat="1" applyFont="1" applyAlignment="1" applyProtection="1">
      <alignment horizontal="left" shrinkToFit="1"/>
    </xf>
    <xf numFmtId="0" fontId="31" fillId="0" borderId="0" xfId="0" applyNumberFormat="1" applyFont="1" applyAlignment="1" applyProtection="1">
      <alignment horizontal="left" shrinkToFit="1"/>
    </xf>
    <xf numFmtId="0" fontId="29" fillId="0" borderId="0" xfId="0" applyFont="1" applyBorder="1" applyAlignment="1" applyProtection="1">
      <alignment horizontal="center" vertical="center"/>
    </xf>
    <xf numFmtId="0" fontId="29" fillId="0" borderId="32" xfId="0" applyFont="1" applyBorder="1" applyAlignment="1" applyProtection="1">
      <alignment horizontal="center" vertical="center"/>
    </xf>
    <xf numFmtId="0" fontId="29" fillId="26" borderId="0" xfId="0" applyFont="1" applyFill="1" applyBorder="1" applyAlignment="1" applyProtection="1">
      <alignment horizontal="center"/>
    </xf>
    <xf numFmtId="0" fontId="29" fillId="26" borderId="0" xfId="0" applyFont="1" applyFill="1" applyBorder="1" applyAlignment="1" applyProtection="1">
      <alignment horizontal="center" vertical="center"/>
    </xf>
    <xf numFmtId="0" fontId="29" fillId="0" borderId="33" xfId="0" applyFont="1" applyBorder="1" applyAlignment="1" applyProtection="1">
      <alignment horizontal="center"/>
    </xf>
    <xf numFmtId="0" fontId="29" fillId="0" borderId="33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/>
    </xf>
    <xf numFmtId="0" fontId="29" fillId="0" borderId="32" xfId="0" applyFont="1" applyBorder="1" applyAlignment="1" applyProtection="1">
      <alignment horizontal="center"/>
    </xf>
    <xf numFmtId="0" fontId="29" fillId="26" borderId="18" xfId="0" applyFont="1" applyFill="1" applyBorder="1" applyAlignment="1" applyProtection="1">
      <alignment horizontal="center"/>
    </xf>
    <xf numFmtId="0" fontId="29" fillId="26" borderId="18" xfId="0" applyFont="1" applyFill="1" applyBorder="1" applyAlignment="1" applyProtection="1">
      <alignment horizontal="center" vertical="center"/>
    </xf>
    <xf numFmtId="0" fontId="29" fillId="26" borderId="32" xfId="0" applyFont="1" applyFill="1" applyBorder="1" applyAlignment="1" applyProtection="1">
      <alignment horizontal="center"/>
    </xf>
    <xf numFmtId="0" fontId="29" fillId="26" borderId="32" xfId="0" applyFont="1" applyFill="1" applyBorder="1" applyAlignment="1" applyProtection="1">
      <alignment horizontal="center" vertical="center"/>
    </xf>
    <xf numFmtId="44" fontId="39" fillId="26" borderId="35" xfId="28" applyFont="1" applyFill="1" applyBorder="1" applyAlignment="1" applyProtection="1">
      <alignment horizontal="center"/>
    </xf>
    <xf numFmtId="167" fontId="31" fillId="0" borderId="0" xfId="0" applyNumberFormat="1" applyFont="1" applyAlignment="1" applyProtection="1">
      <alignment horizontal="left" shrinkToFit="1"/>
    </xf>
    <xf numFmtId="14" fontId="1" fillId="0" borderId="28" xfId="0" applyNumberFormat="1" applyFont="1" applyBorder="1" applyAlignment="1">
      <alignment horizontal="left" vertical="center"/>
    </xf>
    <xf numFmtId="1" fontId="34" fillId="0" borderId="23" xfId="0" applyNumberFormat="1" applyFont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14" fontId="0" fillId="0" borderId="28" xfId="0" applyNumberFormat="1" applyBorder="1" applyAlignment="1">
      <alignment horizontal="left" vertical="center"/>
    </xf>
    <xf numFmtId="0" fontId="0" fillId="26" borderId="32" xfId="0" applyFill="1" applyBorder="1"/>
    <xf numFmtId="0" fontId="0" fillId="26" borderId="33" xfId="0" applyFill="1" applyBorder="1"/>
    <xf numFmtId="0" fontId="0" fillId="26" borderId="0" xfId="0" applyFill="1" applyBorder="1"/>
    <xf numFmtId="0" fontId="2" fillId="0" borderId="16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4" fontId="2" fillId="0" borderId="16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24" borderId="10" xfId="0" applyFont="1" applyFill="1" applyBorder="1" applyAlignment="1">
      <alignment horizontal="center" vertical="center"/>
    </xf>
    <xf numFmtId="170" fontId="2" fillId="25" borderId="27" xfId="0" applyNumberFormat="1" applyFont="1" applyFill="1" applyBorder="1" applyAlignment="1">
      <alignment horizontal="right" vertical="center"/>
    </xf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 applyAlignment="1">
      <alignment vertical="center"/>
    </xf>
    <xf numFmtId="0" fontId="46" fillId="0" borderId="0" xfId="0" applyFont="1" applyAlignment="1"/>
    <xf numFmtId="164" fontId="47" fillId="0" borderId="0" xfId="0" applyNumberFormat="1" applyFont="1" applyAlignment="1">
      <alignment horizontal="left" shrinkToFit="1"/>
    </xf>
    <xf numFmtId="0" fontId="48" fillId="0" borderId="0" xfId="0" applyFont="1"/>
    <xf numFmtId="0" fontId="46" fillId="0" borderId="0" xfId="0" applyFont="1" applyAlignment="1">
      <alignment horizontal="left"/>
    </xf>
    <xf numFmtId="0" fontId="46" fillId="0" borderId="0" xfId="0" applyFont="1"/>
    <xf numFmtId="0" fontId="46" fillId="24" borderId="10" xfId="0" applyFont="1" applyFill="1" applyBorder="1" applyAlignment="1">
      <alignment horizontal="center" vertical="center"/>
    </xf>
    <xf numFmtId="0" fontId="46" fillId="24" borderId="10" xfId="0" applyFont="1" applyFill="1" applyBorder="1" applyAlignment="1">
      <alignment horizontal="center" vertical="center"/>
    </xf>
    <xf numFmtId="165" fontId="49" fillId="0" borderId="10" xfId="0" applyNumberFormat="1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14" fontId="49" fillId="0" borderId="10" xfId="0" applyNumberFormat="1" applyFont="1" applyBorder="1" applyAlignment="1">
      <alignment horizontal="center" vertical="center"/>
    </xf>
    <xf numFmtId="0" fontId="48" fillId="0" borderId="0" xfId="0" applyNumberFormat="1" applyFont="1" applyBorder="1" applyAlignment="1">
      <alignment horizontal="center" vertical="center"/>
    </xf>
    <xf numFmtId="14" fontId="48" fillId="0" borderId="0" xfId="0" applyNumberFormat="1" applyFont="1" applyBorder="1" applyAlignment="1">
      <alignment horizontal="center" vertical="center"/>
    </xf>
    <xf numFmtId="0" fontId="46" fillId="24" borderId="11" xfId="0" applyFont="1" applyFill="1" applyBorder="1" applyAlignment="1">
      <alignment horizontal="center" vertical="center"/>
    </xf>
    <xf numFmtId="170" fontId="46" fillId="25" borderId="23" xfId="0" applyNumberFormat="1" applyFont="1" applyFill="1" applyBorder="1" applyAlignment="1">
      <alignment horizontal="right" vertical="center"/>
    </xf>
    <xf numFmtId="1" fontId="46" fillId="0" borderId="14" xfId="0" applyNumberFormat="1" applyFont="1" applyBorder="1" applyAlignment="1">
      <alignment horizontal="center" vertical="center"/>
    </xf>
    <xf numFmtId="170" fontId="46" fillId="25" borderId="27" xfId="0" applyNumberFormat="1" applyFont="1" applyFill="1" applyBorder="1" applyAlignment="1">
      <alignment horizontal="right" vertical="center"/>
    </xf>
    <xf numFmtId="0" fontId="46" fillId="0" borderId="0" xfId="0" applyFont="1" applyBorder="1" applyAlignment="1">
      <alignment horizontal="left" vertical="center"/>
    </xf>
    <xf numFmtId="0" fontId="46" fillId="0" borderId="0" xfId="0" applyFont="1" applyAlignment="1">
      <alignment vertical="center"/>
    </xf>
    <xf numFmtId="2" fontId="46" fillId="0" borderId="0" xfId="0" applyNumberFormat="1" applyFont="1" applyAlignment="1">
      <alignment horizontal="right" vertical="center"/>
    </xf>
    <xf numFmtId="170" fontId="46" fillId="25" borderId="24" xfId="0" applyNumberFormat="1" applyFont="1" applyFill="1" applyBorder="1" applyAlignment="1">
      <alignment horizontal="right" vertical="center"/>
    </xf>
    <xf numFmtId="44" fontId="48" fillId="0" borderId="0" xfId="0" applyNumberFormat="1" applyFont="1" applyFill="1" applyBorder="1" applyAlignment="1">
      <alignment horizontal="left" vertical="center"/>
    </xf>
    <xf numFmtId="168" fontId="46" fillId="25" borderId="23" xfId="0" applyNumberFormat="1" applyFont="1" applyFill="1" applyBorder="1" applyAlignment="1">
      <alignment horizontal="right" vertical="center"/>
    </xf>
    <xf numFmtId="168" fontId="46" fillId="25" borderId="24" xfId="0" applyNumberFormat="1" applyFont="1" applyFill="1" applyBorder="1" applyAlignment="1">
      <alignment horizontal="right" vertical="center"/>
    </xf>
    <xf numFmtId="0" fontId="50" fillId="0" borderId="0" xfId="0" applyFont="1"/>
    <xf numFmtId="0" fontId="51" fillId="0" borderId="0" xfId="35" applyFont="1" applyAlignment="1" applyProtection="1">
      <alignment vertical="center"/>
    </xf>
    <xf numFmtId="171" fontId="46" fillId="25" borderId="27" xfId="0" applyNumberFormat="1" applyFont="1" applyFill="1" applyBorder="1" applyAlignment="1">
      <alignment horizontal="right" vertical="center"/>
    </xf>
    <xf numFmtId="170" fontId="48" fillId="0" borderId="0" xfId="0" applyNumberFormat="1" applyFont="1"/>
    <xf numFmtId="166" fontId="46" fillId="25" borderId="27" xfId="0" applyNumberFormat="1" applyFont="1" applyFill="1" applyBorder="1" applyAlignment="1">
      <alignment horizontal="right" vertical="center"/>
    </xf>
    <xf numFmtId="169" fontId="46" fillId="25" borderId="27" xfId="0" applyNumberFormat="1" applyFont="1" applyFill="1" applyBorder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46" fillId="24" borderId="11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2" fillId="24" borderId="10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45" fillId="0" borderId="0" xfId="39" applyFont="1" applyAlignment="1">
      <alignment vertical="center"/>
    </xf>
    <xf numFmtId="0" fontId="42" fillId="0" borderId="0" xfId="39" applyFont="1" applyAlignment="1">
      <alignment vertical="center"/>
    </xf>
    <xf numFmtId="44" fontId="42" fillId="0" borderId="0" xfId="39" applyNumberFormat="1" applyFont="1" applyFill="1" applyBorder="1" applyAlignment="1">
      <alignment horizontal="left" vertical="center"/>
    </xf>
    <xf numFmtId="0" fontId="42" fillId="0" borderId="0" xfId="39" applyFont="1"/>
    <xf numFmtId="0" fontId="45" fillId="0" borderId="0" xfId="39" applyFont="1" applyAlignment="1">
      <alignment horizontal="center" vertical="center"/>
    </xf>
    <xf numFmtId="0" fontId="46" fillId="0" borderId="37" xfId="39" applyFont="1" applyBorder="1" applyAlignment="1">
      <alignment vertical="center" wrapText="1" shrinkToFit="1" readingOrder="1"/>
    </xf>
    <xf numFmtId="0" fontId="46" fillId="0" borderId="40" xfId="39" applyFont="1" applyBorder="1" applyAlignment="1">
      <alignment vertical="center" wrapText="1" shrinkToFit="1" readingOrder="1"/>
    </xf>
    <xf numFmtId="0" fontId="46" fillId="0" borderId="43" xfId="39" applyFont="1" applyBorder="1" applyAlignment="1">
      <alignment vertical="center" wrapText="1" shrinkToFit="1" readingOrder="1"/>
    </xf>
    <xf numFmtId="0" fontId="46" fillId="0" borderId="46" xfId="39" applyFont="1" applyBorder="1" applyAlignment="1">
      <alignment vertical="center" wrapText="1" shrinkToFit="1" readingOrder="1"/>
    </xf>
    <xf numFmtId="0" fontId="46" fillId="0" borderId="17" xfId="39" applyFont="1" applyBorder="1" applyAlignment="1">
      <alignment horizontal="left"/>
    </xf>
    <xf numFmtId="0" fontId="46" fillId="0" borderId="18" xfId="39" applyFont="1" applyBorder="1" applyAlignment="1">
      <alignment horizontal="left"/>
    </xf>
    <xf numFmtId="0" fontId="46" fillId="0" borderId="19" xfId="39" applyFont="1" applyBorder="1" applyAlignment="1">
      <alignment horizontal="left"/>
    </xf>
    <xf numFmtId="0" fontId="46" fillId="0" borderId="38" xfId="39" applyFont="1" applyBorder="1" applyAlignment="1">
      <alignment horizontal="left" vertical="center"/>
    </xf>
    <xf numFmtId="0" fontId="46" fillId="0" borderId="39" xfId="39" applyFont="1" applyBorder="1" applyAlignment="1">
      <alignment horizontal="left" vertical="center"/>
    </xf>
    <xf numFmtId="0" fontId="46" fillId="0" borderId="41" xfId="39" applyFont="1" applyBorder="1" applyAlignment="1">
      <alignment horizontal="left" vertical="center"/>
    </xf>
    <xf numFmtId="0" fontId="46" fillId="0" borderId="42" xfId="39" applyFont="1" applyBorder="1" applyAlignment="1">
      <alignment horizontal="left" vertical="center"/>
    </xf>
    <xf numFmtId="0" fontId="46" fillId="0" borderId="44" xfId="39" applyFont="1" applyBorder="1" applyAlignment="1">
      <alignment horizontal="left" vertical="center"/>
    </xf>
    <xf numFmtId="0" fontId="46" fillId="0" borderId="45" xfId="39" applyFont="1" applyBorder="1" applyAlignment="1">
      <alignment horizontal="left" vertical="center"/>
    </xf>
    <xf numFmtId="0" fontId="46" fillId="0" borderId="47" xfId="39" applyFont="1" applyBorder="1" applyAlignment="1">
      <alignment horizontal="left" vertical="center"/>
    </xf>
    <xf numFmtId="0" fontId="46" fillId="0" borderId="48" xfId="39" applyFont="1" applyBorder="1" applyAlignment="1">
      <alignment horizontal="left" vertical="center"/>
    </xf>
    <xf numFmtId="0" fontId="46" fillId="24" borderId="11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9" fillId="0" borderId="10" xfId="0" applyNumberFormat="1" applyFont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0" fontId="32" fillId="0" borderId="10" xfId="0" applyNumberFormat="1" applyFont="1" applyBorder="1" applyAlignment="1">
      <alignment horizontal="center" vertical="center"/>
    </xf>
    <xf numFmtId="0" fontId="45" fillId="0" borderId="0" xfId="39" applyFont="1" applyAlignment="1">
      <alignment horizontal="center" vertical="center"/>
    </xf>
    <xf numFmtId="164" fontId="52" fillId="0" borderId="0" xfId="0" applyNumberFormat="1" applyFont="1" applyAlignment="1">
      <alignment horizontal="left" shrinkToFit="1"/>
    </xf>
    <xf numFmtId="0" fontId="52" fillId="0" borderId="0" xfId="0" applyFont="1" applyAlignment="1">
      <alignment horizontal="left"/>
    </xf>
    <xf numFmtId="0" fontId="52" fillId="0" borderId="0" xfId="0" applyFont="1"/>
    <xf numFmtId="1" fontId="52" fillId="0" borderId="12" xfId="0" applyNumberFormat="1" applyFont="1" applyBorder="1" applyAlignment="1">
      <alignment horizontal="center" vertical="center"/>
    </xf>
    <xf numFmtId="4" fontId="52" fillId="0" borderId="10" xfId="0" applyNumberFormat="1" applyFont="1" applyBorder="1" applyAlignment="1">
      <alignment horizontal="center" vertical="center"/>
    </xf>
    <xf numFmtId="1" fontId="52" fillId="0" borderId="10" xfId="0" applyNumberFormat="1" applyFont="1" applyBorder="1" applyAlignment="1">
      <alignment horizontal="center" vertical="center"/>
    </xf>
    <xf numFmtId="164" fontId="53" fillId="0" borderId="0" xfId="0" applyNumberFormat="1" applyFont="1" applyAlignment="1">
      <alignment horizontal="left" shrinkToFit="1"/>
    </xf>
    <xf numFmtId="0" fontId="53" fillId="0" borderId="0" xfId="0" applyFont="1" applyAlignment="1">
      <alignment horizontal="left"/>
    </xf>
    <xf numFmtId="0" fontId="53" fillId="0" borderId="0" xfId="0" applyFont="1"/>
    <xf numFmtId="4" fontId="53" fillId="0" borderId="10" xfId="0" applyNumberFormat="1" applyFont="1" applyBorder="1" applyAlignment="1">
      <alignment horizontal="center" vertical="center"/>
    </xf>
    <xf numFmtId="1" fontId="53" fillId="0" borderId="10" xfId="0" applyNumberFormat="1" applyFont="1" applyBorder="1" applyAlignment="1">
      <alignment horizontal="center" vertical="center"/>
    </xf>
    <xf numFmtId="1" fontId="53" fillId="0" borderId="12" xfId="0" applyNumberFormat="1" applyFont="1" applyBorder="1" applyAlignment="1">
      <alignment horizontal="center" vertical="center"/>
    </xf>
    <xf numFmtId="164" fontId="54" fillId="0" borderId="0" xfId="0" applyNumberFormat="1" applyFont="1" applyAlignment="1">
      <alignment horizontal="left" shrinkToFit="1"/>
    </xf>
    <xf numFmtId="0" fontId="54" fillId="0" borderId="0" xfId="0" applyFont="1" applyAlignment="1">
      <alignment horizontal="left"/>
    </xf>
    <xf numFmtId="0" fontId="54" fillId="0" borderId="0" xfId="0" applyFont="1"/>
    <xf numFmtId="4" fontId="54" fillId="0" borderId="10" xfId="0" applyNumberFormat="1" applyFont="1" applyBorder="1" applyAlignment="1">
      <alignment horizontal="center" vertical="center"/>
    </xf>
    <xf numFmtId="1" fontId="54" fillId="0" borderId="10" xfId="0" applyNumberFormat="1" applyFont="1" applyBorder="1" applyAlignment="1">
      <alignment horizontal="center" vertical="center"/>
    </xf>
    <xf numFmtId="1" fontId="54" fillId="0" borderId="12" xfId="0" applyNumberFormat="1" applyFont="1" applyBorder="1" applyAlignment="1">
      <alignment horizontal="center" vertical="center"/>
    </xf>
    <xf numFmtId="1" fontId="52" fillId="0" borderId="23" xfId="0" applyNumberFormat="1" applyFont="1" applyBorder="1" applyAlignment="1">
      <alignment horizontal="center" vertical="center"/>
    </xf>
    <xf numFmtId="1" fontId="52" fillId="0" borderId="13" xfId="0" applyNumberFormat="1" applyFont="1" applyBorder="1" applyAlignment="1">
      <alignment horizontal="center" vertical="center"/>
    </xf>
    <xf numFmtId="1" fontId="54" fillId="0" borderId="24" xfId="0" applyNumberFormat="1" applyFont="1" applyBorder="1" applyAlignment="1">
      <alignment horizontal="center" vertical="center"/>
    </xf>
    <xf numFmtId="0" fontId="29" fillId="0" borderId="0" xfId="45" applyFont="1" applyProtection="1"/>
    <xf numFmtId="0" fontId="29" fillId="0" borderId="0" xfId="45" applyFont="1" applyAlignment="1" applyProtection="1">
      <alignment horizontal="center"/>
    </xf>
    <xf numFmtId="0" fontId="28" fillId="0" borderId="0" xfId="45" applyFont="1" applyProtection="1">
      <protection locked="0"/>
    </xf>
    <xf numFmtId="0" fontId="48" fillId="26" borderId="25" xfId="45" applyFont="1" applyFill="1" applyBorder="1" applyProtection="1"/>
    <xf numFmtId="0" fontId="48" fillId="0" borderId="33" xfId="45" applyFont="1" applyBorder="1" applyProtection="1"/>
    <xf numFmtId="0" fontId="48" fillId="0" borderId="28" xfId="45" applyFont="1" applyBorder="1" applyProtection="1"/>
    <xf numFmtId="0" fontId="48" fillId="0" borderId="0" xfId="45" applyFont="1" applyProtection="1"/>
    <xf numFmtId="0" fontId="48" fillId="27" borderId="25" xfId="45" applyFont="1" applyFill="1" applyBorder="1" applyProtection="1"/>
    <xf numFmtId="0" fontId="48" fillId="27" borderId="33" xfId="45" applyFont="1" applyFill="1" applyBorder="1" applyProtection="1"/>
    <xf numFmtId="0" fontId="48" fillId="27" borderId="28" xfId="45" applyFont="1" applyFill="1" applyBorder="1" applyProtection="1"/>
    <xf numFmtId="0" fontId="48" fillId="28" borderId="25" xfId="45" applyFont="1" applyFill="1" applyBorder="1" applyProtection="1"/>
    <xf numFmtId="0" fontId="29" fillId="28" borderId="33" xfId="45" applyFont="1" applyFill="1" applyBorder="1" applyProtection="1"/>
    <xf numFmtId="0" fontId="29" fillId="28" borderId="28" xfId="45" applyFont="1" applyFill="1" applyBorder="1" applyProtection="1"/>
    <xf numFmtId="0" fontId="48" fillId="26" borderId="15" xfId="45" applyFont="1" applyFill="1" applyBorder="1" applyProtection="1"/>
    <xf numFmtId="0" fontId="48" fillId="0" borderId="0" xfId="45" applyFont="1" applyBorder="1" applyProtection="1"/>
    <xf numFmtId="0" fontId="48" fillId="0" borderId="16" xfId="45" applyFont="1" applyBorder="1" applyProtection="1"/>
    <xf numFmtId="0" fontId="48" fillId="27" borderId="15" xfId="45" applyFont="1" applyFill="1" applyBorder="1" applyProtection="1"/>
    <xf numFmtId="0" fontId="48" fillId="27" borderId="0" xfId="45" applyFont="1" applyFill="1" applyBorder="1" applyProtection="1"/>
    <xf numFmtId="0" fontId="48" fillId="27" borderId="16" xfId="45" applyFont="1" applyFill="1" applyBorder="1" applyProtection="1"/>
    <xf numFmtId="0" fontId="48" fillId="28" borderId="15" xfId="45" applyFont="1" applyFill="1" applyBorder="1" applyProtection="1"/>
    <xf numFmtId="0" fontId="29" fillId="28" borderId="0" xfId="45" applyFont="1" applyFill="1" applyBorder="1" applyProtection="1"/>
    <xf numFmtId="0" fontId="29" fillId="28" borderId="16" xfId="45" applyFont="1" applyFill="1" applyBorder="1" applyProtection="1"/>
    <xf numFmtId="164" fontId="37" fillId="0" borderId="0" xfId="45" applyNumberFormat="1" applyFont="1" applyAlignment="1" applyProtection="1">
      <alignment horizontal="left" shrinkToFit="1"/>
      <protection locked="0"/>
    </xf>
    <xf numFmtId="0" fontId="29" fillId="0" borderId="0" xfId="45" applyFont="1" applyAlignment="1" applyProtection="1"/>
    <xf numFmtId="164" fontId="35" fillId="0" borderId="0" xfId="45" applyNumberFormat="1" applyFont="1" applyAlignment="1" applyProtection="1">
      <alignment horizontal="center" shrinkToFit="1"/>
    </xf>
    <xf numFmtId="164" fontId="31" fillId="0" borderId="0" xfId="45" applyNumberFormat="1" applyFont="1" applyAlignment="1" applyProtection="1">
      <alignment horizontal="center" shrinkToFit="1"/>
    </xf>
    <xf numFmtId="0" fontId="31" fillId="0" borderId="0" xfId="45" applyNumberFormat="1" applyFont="1" applyAlignment="1" applyProtection="1">
      <alignment horizontal="center" shrinkToFit="1"/>
    </xf>
    <xf numFmtId="0" fontId="48" fillId="26" borderId="26" xfId="45" applyFont="1" applyFill="1" applyBorder="1" applyProtection="1"/>
    <xf numFmtId="0" fontId="48" fillId="0" borderId="32" xfId="45" applyFont="1" applyBorder="1" applyProtection="1"/>
    <xf numFmtId="0" fontId="48" fillId="0" borderId="29" xfId="45" applyFont="1" applyBorder="1" applyProtection="1"/>
    <xf numFmtId="0" fontId="48" fillId="28" borderId="26" xfId="45" applyFont="1" applyFill="1" applyBorder="1" applyProtection="1"/>
    <xf numFmtId="0" fontId="29" fillId="28" borderId="32" xfId="45" applyFont="1" applyFill="1" applyBorder="1" applyProtection="1"/>
    <xf numFmtId="0" fontId="29" fillId="28" borderId="29" xfId="45" applyFont="1" applyFill="1" applyBorder="1" applyProtection="1"/>
    <xf numFmtId="14" fontId="31" fillId="0" borderId="0" xfId="45" applyNumberFormat="1" applyFont="1" applyAlignment="1" applyProtection="1">
      <alignment horizontal="center" shrinkToFit="1"/>
    </xf>
    <xf numFmtId="0" fontId="48" fillId="0" borderId="0" xfId="45" applyFont="1" applyProtection="1">
      <protection locked="0"/>
    </xf>
    <xf numFmtId="0" fontId="48" fillId="27" borderId="26" xfId="45" applyFont="1" applyFill="1" applyBorder="1" applyProtection="1"/>
    <xf numFmtId="0" fontId="48" fillId="27" borderId="32" xfId="45" applyFont="1" applyFill="1" applyBorder="1" applyProtection="1"/>
    <xf numFmtId="0" fontId="48" fillId="27" borderId="29" xfId="45" applyFont="1" applyFill="1" applyBorder="1" applyProtection="1"/>
    <xf numFmtId="14" fontId="36" fillId="0" borderId="0" xfId="45" applyNumberFormat="1" applyFont="1" applyAlignment="1" applyProtection="1">
      <alignment horizontal="left" shrinkToFit="1"/>
      <protection locked="0"/>
    </xf>
    <xf numFmtId="0" fontId="29" fillId="0" borderId="18" xfId="45" applyFont="1" applyBorder="1" applyAlignment="1" applyProtection="1">
      <alignment horizontal="center"/>
    </xf>
    <xf numFmtId="0" fontId="29" fillId="0" borderId="19" xfId="45" applyFont="1" applyBorder="1" applyAlignment="1" applyProtection="1">
      <alignment horizontal="center"/>
    </xf>
    <xf numFmtId="0" fontId="29" fillId="0" borderId="16" xfId="45" applyFont="1" applyBorder="1" applyAlignment="1" applyProtection="1">
      <alignment horizontal="center" vertical="center"/>
    </xf>
    <xf numFmtId="0" fontId="29" fillId="0" borderId="0" xfId="45" applyFont="1" applyAlignment="1" applyProtection="1">
      <alignment horizontal="left"/>
    </xf>
    <xf numFmtId="0" fontId="29" fillId="26" borderId="15" xfId="45" applyFont="1" applyFill="1" applyBorder="1" applyAlignment="1" applyProtection="1">
      <alignment horizontal="left"/>
    </xf>
    <xf numFmtId="0" fontId="29" fillId="26" borderId="0" xfId="45" applyFont="1" applyFill="1" applyBorder="1" applyAlignment="1" applyProtection="1">
      <alignment horizontal="left"/>
    </xf>
    <xf numFmtId="0" fontId="29" fillId="26" borderId="18" xfId="45" applyFont="1" applyFill="1" applyBorder="1" applyAlignment="1" applyProtection="1">
      <alignment horizontal="center" vertical="center"/>
    </xf>
    <xf numFmtId="0" fontId="29" fillId="26" borderId="17" xfId="45" applyFont="1" applyFill="1" applyBorder="1" applyAlignment="1" applyProtection="1">
      <alignment horizontal="left"/>
    </xf>
    <xf numFmtId="0" fontId="29" fillId="26" borderId="18" xfId="45" applyFont="1" applyFill="1" applyBorder="1" applyAlignment="1" applyProtection="1">
      <alignment horizontal="left"/>
    </xf>
    <xf numFmtId="0" fontId="29" fillId="26" borderId="26" xfId="45" applyFont="1" applyFill="1" applyBorder="1" applyAlignment="1" applyProtection="1">
      <alignment horizontal="left"/>
    </xf>
    <xf numFmtId="0" fontId="29" fillId="26" borderId="32" xfId="45" applyFont="1" applyFill="1" applyBorder="1" applyAlignment="1" applyProtection="1">
      <alignment horizontal="left"/>
    </xf>
    <xf numFmtId="0" fontId="29" fillId="26" borderId="32" xfId="45" applyFont="1" applyFill="1" applyBorder="1" applyAlignment="1" applyProtection="1">
      <alignment horizontal="center"/>
    </xf>
    <xf numFmtId="0" fontId="29" fillId="26" borderId="32" xfId="45" applyFont="1" applyFill="1" applyBorder="1" applyAlignment="1" applyProtection="1">
      <alignment horizontal="center" vertical="center"/>
    </xf>
    <xf numFmtId="0" fontId="31" fillId="0" borderId="0" xfId="45" applyFont="1" applyAlignment="1" applyProtection="1">
      <alignment horizontal="center" vertical="center"/>
    </xf>
    <xf numFmtId="0" fontId="31" fillId="0" borderId="0" xfId="45" applyFont="1" applyProtection="1"/>
    <xf numFmtId="0" fontId="29" fillId="0" borderId="0" xfId="45" applyFont="1" applyAlignment="1" applyProtection="1">
      <alignment horizontal="center" vertical="center"/>
    </xf>
    <xf numFmtId="0" fontId="38" fillId="0" borderId="0" xfId="45" applyFont="1" applyProtection="1"/>
    <xf numFmtId="44" fontId="39" fillId="26" borderId="34" xfId="45" applyNumberFormat="1" applyFont="1" applyFill="1" applyBorder="1" applyAlignment="1" applyProtection="1">
      <alignment horizontal="center"/>
    </xf>
    <xf numFmtId="0" fontId="40" fillId="0" borderId="0" xfId="45" applyFont="1" applyProtection="1"/>
    <xf numFmtId="14" fontId="40" fillId="0" borderId="0" xfId="45" applyNumberFormat="1" applyFont="1" applyProtection="1"/>
    <xf numFmtId="166" fontId="39" fillId="26" borderId="34" xfId="45" applyNumberFormat="1" applyFont="1" applyFill="1" applyBorder="1" applyAlignment="1" applyProtection="1">
      <alignment horizontal="center"/>
    </xf>
    <xf numFmtId="0" fontId="39" fillId="26" borderId="34" xfId="45" applyFont="1" applyFill="1" applyBorder="1" applyAlignment="1" applyProtection="1">
      <alignment horizontal="center"/>
    </xf>
    <xf numFmtId="0" fontId="38" fillId="0" borderId="0" xfId="45" applyFont="1" applyProtection="1">
      <protection locked="0"/>
    </xf>
    <xf numFmtId="0" fontId="28" fillId="0" borderId="0" xfId="45" applyFont="1" applyAlignment="1" applyProtection="1">
      <alignment horizontal="center"/>
      <protection locked="0"/>
    </xf>
    <xf numFmtId="166" fontId="39" fillId="26" borderId="34" xfId="45" applyNumberFormat="1" applyFont="1" applyFill="1" applyBorder="1" applyAlignment="1" applyProtection="1">
      <alignment horizontal="center"/>
      <protection locked="0"/>
    </xf>
    <xf numFmtId="0" fontId="29" fillId="0" borderId="33" xfId="45" applyFont="1" applyFill="1" applyBorder="1" applyProtection="1"/>
    <xf numFmtId="0" fontId="29" fillId="0" borderId="28" xfId="45" applyFont="1" applyFill="1" applyBorder="1" applyProtection="1"/>
    <xf numFmtId="0" fontId="29" fillId="0" borderId="0" xfId="45" applyFont="1" applyFill="1" applyBorder="1" applyProtection="1"/>
    <xf numFmtId="0" fontId="29" fillId="0" borderId="16" xfId="45" applyFont="1" applyFill="1" applyBorder="1" applyProtection="1"/>
    <xf numFmtId="0" fontId="29" fillId="0" borderId="32" xfId="45" applyFont="1" applyFill="1" applyBorder="1" applyProtection="1"/>
    <xf numFmtId="0" fontId="29" fillId="0" borderId="29" xfId="45" applyFont="1" applyFill="1" applyBorder="1" applyProtection="1"/>
    <xf numFmtId="0" fontId="5" fillId="29" borderId="0" xfId="39" applyFill="1"/>
    <xf numFmtId="0" fontId="1" fillId="29" borderId="0" xfId="39" applyFont="1" applyFill="1" applyAlignment="1">
      <alignment horizontal="center"/>
    </xf>
    <xf numFmtId="0" fontId="5" fillId="29" borderId="0" xfId="39" applyFill="1" applyAlignment="1">
      <alignment horizontal="center"/>
    </xf>
    <xf numFmtId="0" fontId="55" fillId="29" borderId="0" xfId="39" applyFont="1" applyFill="1"/>
    <xf numFmtId="0" fontId="1" fillId="28" borderId="18" xfId="39" applyFont="1" applyFill="1" applyBorder="1" applyAlignment="1">
      <alignment horizontal="center"/>
    </xf>
    <xf numFmtId="0" fontId="1" fillId="28" borderId="19" xfId="39" applyFont="1" applyFill="1" applyBorder="1" applyAlignment="1">
      <alignment horizontal="center"/>
    </xf>
    <xf numFmtId="0" fontId="1" fillId="26" borderId="18" xfId="39" applyFont="1" applyFill="1" applyBorder="1" applyAlignment="1">
      <alignment horizontal="center"/>
    </xf>
    <xf numFmtId="0" fontId="1" fillId="26" borderId="19" xfId="39" applyFont="1" applyFill="1" applyBorder="1" applyAlignment="1">
      <alignment horizontal="center"/>
    </xf>
    <xf numFmtId="0" fontId="1" fillId="28" borderId="34" xfId="39" applyFont="1" applyFill="1" applyBorder="1" applyAlignment="1">
      <alignment horizontal="center"/>
    </xf>
    <xf numFmtId="0" fontId="48" fillId="28" borderId="49" xfId="45" applyFont="1" applyFill="1" applyBorder="1" applyProtection="1"/>
    <xf numFmtId="0" fontId="48" fillId="28" borderId="50" xfId="45" applyFont="1" applyFill="1" applyBorder="1" applyProtection="1"/>
    <xf numFmtId="0" fontId="48" fillId="28" borderId="35" xfId="45" applyFont="1" applyFill="1" applyBorder="1" applyProtection="1"/>
    <xf numFmtId="0" fontId="1" fillId="26" borderId="34" xfId="39" applyFont="1" applyFill="1" applyBorder="1" applyAlignment="1">
      <alignment horizontal="center"/>
    </xf>
    <xf numFmtId="0" fontId="48" fillId="26" borderId="49" xfId="45" applyFont="1" applyFill="1" applyBorder="1" applyProtection="1"/>
    <xf numFmtId="0" fontId="48" fillId="26" borderId="50" xfId="45" applyFont="1" applyFill="1" applyBorder="1" applyProtection="1"/>
    <xf numFmtId="0" fontId="48" fillId="26" borderId="35" xfId="45" applyFont="1" applyFill="1" applyBorder="1" applyProtection="1"/>
    <xf numFmtId="0" fontId="2" fillId="0" borderId="16" xfId="0" applyFont="1" applyBorder="1" applyAlignment="1">
      <alignment horizontal="left"/>
    </xf>
    <xf numFmtId="0" fontId="29" fillId="0" borderId="15" xfId="45" applyFont="1" applyBorder="1" applyAlignment="1" applyProtection="1">
      <alignment horizontal="center"/>
    </xf>
    <xf numFmtId="0" fontId="56" fillId="0" borderId="0" xfId="45" applyFont="1" applyAlignment="1" applyProtection="1">
      <alignment horizontal="left"/>
      <protection locked="0"/>
    </xf>
    <xf numFmtId="4" fontId="29" fillId="0" borderId="0" xfId="0" applyNumberFormat="1" applyFont="1" applyBorder="1" applyAlignment="1" applyProtection="1">
      <alignment horizontal="center"/>
    </xf>
    <xf numFmtId="0" fontId="1" fillId="0" borderId="0" xfId="0" applyFont="1" applyAlignment="1">
      <alignment horizontal="left"/>
    </xf>
    <xf numFmtId="0" fontId="55" fillId="26" borderId="0" xfId="39" applyFont="1" applyFill="1" applyAlignment="1">
      <alignment horizontal="center"/>
    </xf>
    <xf numFmtId="0" fontId="55" fillId="28" borderId="0" xfId="39" applyFont="1" applyFill="1" applyAlignment="1">
      <alignment horizontal="center"/>
    </xf>
    <xf numFmtId="0" fontId="0" fillId="26" borderId="0" xfId="0" applyFill="1" applyBorder="1" applyAlignment="1">
      <alignment horizontal="center"/>
    </xf>
    <xf numFmtId="0" fontId="30" fillId="0" borderId="0" xfId="45" applyFont="1" applyAlignment="1" applyProtection="1">
      <alignment horizontal="center"/>
    </xf>
    <xf numFmtId="0" fontId="29" fillId="0" borderId="17" xfId="45" applyFont="1" applyBorder="1" applyAlignment="1" applyProtection="1">
      <alignment horizontal="left"/>
    </xf>
    <xf numFmtId="0" fontId="29" fillId="0" borderId="18" xfId="45" applyFont="1" applyBorder="1" applyAlignment="1" applyProtection="1">
      <alignment horizontal="left"/>
    </xf>
    <xf numFmtId="0" fontId="29" fillId="0" borderId="15" xfId="45" applyFont="1" applyBorder="1" applyAlignment="1" applyProtection="1">
      <alignment horizontal="left"/>
    </xf>
    <xf numFmtId="0" fontId="29" fillId="0" borderId="0" xfId="45" applyFont="1" applyBorder="1" applyAlignment="1" applyProtection="1">
      <alignment horizontal="left"/>
    </xf>
    <xf numFmtId="0" fontId="29" fillId="0" borderId="26" xfId="45" applyFont="1" applyBorder="1" applyAlignment="1" applyProtection="1">
      <alignment horizontal="left"/>
    </xf>
    <xf numFmtId="0" fontId="29" fillId="0" borderId="32" xfId="45" applyFont="1" applyBorder="1" applyAlignment="1" applyProtection="1">
      <alignment horizontal="left"/>
    </xf>
    <xf numFmtId="0" fontId="29" fillId="0" borderId="25" xfId="45" applyFont="1" applyBorder="1" applyAlignment="1" applyProtection="1">
      <alignment horizontal="left"/>
    </xf>
    <xf numFmtId="0" fontId="29" fillId="0" borderId="33" xfId="45" applyFont="1" applyBorder="1" applyAlignment="1" applyProtection="1">
      <alignment horizontal="left"/>
    </xf>
    <xf numFmtId="14" fontId="31" fillId="0" borderId="0" xfId="0" applyNumberFormat="1" applyFont="1" applyAlignment="1" applyProtection="1">
      <alignment horizontal="center" vertical="justify" shrinkToFit="1"/>
    </xf>
    <xf numFmtId="0" fontId="46" fillId="0" borderId="17" xfId="39" applyFont="1" applyBorder="1" applyAlignment="1">
      <alignment horizontal="center"/>
    </xf>
    <xf numFmtId="0" fontId="46" fillId="0" borderId="18" xfId="39" applyFont="1" applyBorder="1" applyAlignment="1">
      <alignment horizontal="center"/>
    </xf>
    <xf numFmtId="0" fontId="46" fillId="0" borderId="19" xfId="39" applyFont="1" applyBorder="1" applyAlignment="1">
      <alignment horizontal="center"/>
    </xf>
    <xf numFmtId="0" fontId="46" fillId="24" borderId="10" xfId="0" applyFont="1" applyFill="1" applyBorder="1" applyAlignment="1">
      <alignment horizontal="center" vertical="center"/>
    </xf>
    <xf numFmtId="0" fontId="46" fillId="24" borderId="36" xfId="0" applyFont="1" applyFill="1" applyBorder="1" applyAlignment="1">
      <alignment horizontal="center" vertical="center"/>
    </xf>
    <xf numFmtId="0" fontId="46" fillId="24" borderId="11" xfId="0" applyFont="1" applyFill="1" applyBorder="1" applyAlignment="1">
      <alignment horizontal="center" vertical="center"/>
    </xf>
    <xf numFmtId="0" fontId="49" fillId="0" borderId="10" xfId="0" applyNumberFormat="1" applyFont="1" applyBorder="1" applyAlignment="1">
      <alignment horizontal="center" vertical="center"/>
    </xf>
    <xf numFmtId="0" fontId="49" fillId="0" borderId="36" xfId="0" applyNumberFormat="1" applyFont="1" applyBorder="1" applyAlignment="1">
      <alignment horizontal="center" vertical="center"/>
    </xf>
    <xf numFmtId="0" fontId="49" fillId="0" borderId="11" xfId="0" applyNumberFormat="1" applyFont="1" applyBorder="1" applyAlignment="1">
      <alignment horizontal="center" vertical="center"/>
    </xf>
    <xf numFmtId="0" fontId="52" fillId="0" borderId="10" xfId="0" applyNumberFormat="1" applyFont="1" applyBorder="1" applyAlignment="1">
      <alignment horizontal="center" vertical="center" wrapText="1"/>
    </xf>
    <xf numFmtId="0" fontId="52" fillId="0" borderId="36" xfId="0" applyNumberFormat="1" applyFont="1" applyBorder="1" applyAlignment="1">
      <alignment horizontal="center" vertical="center" wrapText="1"/>
    </xf>
    <xf numFmtId="0" fontId="52" fillId="0" borderId="11" xfId="0" applyNumberFormat="1" applyFont="1" applyBorder="1" applyAlignment="1">
      <alignment horizontal="center" vertical="center" wrapText="1"/>
    </xf>
    <xf numFmtId="0" fontId="46" fillId="0" borderId="12" xfId="0" applyFont="1" applyBorder="1" applyAlignment="1">
      <alignment horizontal="left" vertical="center" wrapText="1"/>
    </xf>
    <xf numFmtId="0" fontId="46" fillId="0" borderId="30" xfId="0" applyFont="1" applyBorder="1" applyAlignment="1">
      <alignment horizontal="left" vertical="center" wrapText="1"/>
    </xf>
    <xf numFmtId="0" fontId="46" fillId="0" borderId="22" xfId="0" applyFont="1" applyBorder="1" applyAlignment="1">
      <alignment horizontal="left" vertical="center" wrapText="1"/>
    </xf>
    <xf numFmtId="0" fontId="46" fillId="0" borderId="13" xfId="0" applyFont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46" fillId="0" borderId="20" xfId="0" applyFont="1" applyBorder="1" applyAlignment="1">
      <alignment horizontal="left" vertical="center" wrapText="1"/>
    </xf>
    <xf numFmtId="0" fontId="46" fillId="0" borderId="13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6" fillId="0" borderId="14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21" xfId="0" applyFont="1" applyBorder="1" applyAlignment="1">
      <alignment horizontal="left" vertical="center"/>
    </xf>
    <xf numFmtId="0" fontId="46" fillId="0" borderId="13" xfId="0" applyFont="1" applyBorder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20" xfId="0" applyFont="1" applyBorder="1" applyAlignment="1">
      <alignment vertical="center"/>
    </xf>
    <xf numFmtId="0" fontId="46" fillId="0" borderId="31" xfId="0" applyFont="1" applyBorder="1" applyAlignment="1">
      <alignment vertical="center"/>
    </xf>
    <xf numFmtId="0" fontId="46" fillId="0" borderId="21" xfId="0" applyFont="1" applyBorder="1" applyAlignment="1">
      <alignment vertical="center"/>
    </xf>
    <xf numFmtId="0" fontId="54" fillId="0" borderId="10" xfId="0" applyNumberFormat="1" applyFont="1" applyBorder="1" applyAlignment="1">
      <alignment horizontal="center" vertical="center" wrapText="1"/>
    </xf>
    <xf numFmtId="0" fontId="54" fillId="0" borderId="36" xfId="0" applyNumberFormat="1" applyFont="1" applyBorder="1" applyAlignment="1">
      <alignment horizontal="center" vertical="center" wrapText="1"/>
    </xf>
    <xf numFmtId="0" fontId="54" fillId="0" borderId="11" xfId="0" applyNumberFormat="1" applyFont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/>
    </xf>
    <xf numFmtId="0" fontId="2" fillId="24" borderId="36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32" fillId="0" borderId="10" xfId="0" applyNumberFormat="1" applyFont="1" applyBorder="1" applyAlignment="1">
      <alignment horizontal="center" vertical="center"/>
    </xf>
    <xf numFmtId="0" fontId="32" fillId="0" borderId="36" xfId="0" applyNumberFormat="1" applyFont="1" applyBorder="1" applyAlignment="1">
      <alignment horizontal="center" vertical="center"/>
    </xf>
    <xf numFmtId="0" fontId="32" fillId="0" borderId="11" xfId="0" applyNumberFormat="1" applyFont="1" applyBorder="1" applyAlignment="1">
      <alignment horizontal="center" vertical="center"/>
    </xf>
    <xf numFmtId="0" fontId="53" fillId="0" borderId="10" xfId="0" applyNumberFormat="1" applyFont="1" applyBorder="1" applyAlignment="1">
      <alignment horizontal="center" vertical="center" wrapText="1"/>
    </xf>
    <xf numFmtId="0" fontId="53" fillId="0" borderId="36" xfId="0" applyNumberFormat="1" applyFont="1" applyBorder="1" applyAlignment="1">
      <alignment horizontal="center" vertical="center" wrapText="1"/>
    </xf>
    <xf numFmtId="0" fontId="53" fillId="0" borderId="1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3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27" fillId="0" borderId="26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45" fillId="0" borderId="0" xfId="39" applyFont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 3" xfId="45"/>
    <cellStyle name="Normal 9" xfId="46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8E4E8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styles" Target="styles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calcChain" Target="calcChain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32.xml><?xml version="1.0" encoding="utf-8"?>
<formControlPr xmlns="http://schemas.microsoft.com/office/spreadsheetml/2009/9/main" objectType="Button" lockText="1"/>
</file>

<file path=xl/ctrlProps/ctrlProp233.xml><?xml version="1.0" encoding="utf-8"?>
<formControlPr xmlns="http://schemas.microsoft.com/office/spreadsheetml/2009/9/main" objectType="Button" lockText="1"/>
</file>

<file path=xl/ctrlProps/ctrlProp234.xml><?xml version="1.0" encoding="utf-8"?>
<formControlPr xmlns="http://schemas.microsoft.com/office/spreadsheetml/2009/9/main" objectType="Button" lockText="1"/>
</file>

<file path=xl/ctrlProps/ctrlProp235.xml><?xml version="1.0" encoding="utf-8"?>
<formControlPr xmlns="http://schemas.microsoft.com/office/spreadsheetml/2009/9/main" objectType="Button" lockText="1"/>
</file>

<file path=xl/ctrlProps/ctrlProp236.xml><?xml version="1.0" encoding="utf-8"?>
<formControlPr xmlns="http://schemas.microsoft.com/office/spreadsheetml/2009/9/main" objectType="Button" lockText="1"/>
</file>

<file path=xl/ctrlProps/ctrlProp237.xml><?xml version="1.0" encoding="utf-8"?>
<formControlPr xmlns="http://schemas.microsoft.com/office/spreadsheetml/2009/9/main" objectType="Button" lockText="1"/>
</file>

<file path=xl/ctrlProps/ctrlProp238.xml><?xml version="1.0" encoding="utf-8"?>
<formControlPr xmlns="http://schemas.microsoft.com/office/spreadsheetml/2009/9/main" objectType="Button" lockText="1"/>
</file>

<file path=xl/ctrlProps/ctrlProp239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40.xml><?xml version="1.0" encoding="utf-8"?>
<formControlPr xmlns="http://schemas.microsoft.com/office/spreadsheetml/2009/9/main" objectType="Button" lockText="1"/>
</file>

<file path=xl/ctrlProps/ctrlProp241.xml><?xml version="1.0" encoding="utf-8"?>
<formControlPr xmlns="http://schemas.microsoft.com/office/spreadsheetml/2009/9/main" objectType="Button" lockText="1"/>
</file>

<file path=xl/ctrlProps/ctrlProp242.xml><?xml version="1.0" encoding="utf-8"?>
<formControlPr xmlns="http://schemas.microsoft.com/office/spreadsheetml/2009/9/main" objectType="Button" lockText="1"/>
</file>

<file path=xl/ctrlProps/ctrlProp243.xml><?xml version="1.0" encoding="utf-8"?>
<formControlPr xmlns="http://schemas.microsoft.com/office/spreadsheetml/2009/9/main" objectType="Button" lockText="1"/>
</file>

<file path=xl/ctrlProps/ctrlProp244.xml><?xml version="1.0" encoding="utf-8"?>
<formControlPr xmlns="http://schemas.microsoft.com/office/spreadsheetml/2009/9/main" objectType="Button" lockText="1"/>
</file>

<file path=xl/ctrlProps/ctrlProp245.xml><?xml version="1.0" encoding="utf-8"?>
<formControlPr xmlns="http://schemas.microsoft.com/office/spreadsheetml/2009/9/main" objectType="Button" lockText="1"/>
</file>

<file path=xl/ctrlProps/ctrlProp246.xml><?xml version="1.0" encoding="utf-8"?>
<formControlPr xmlns="http://schemas.microsoft.com/office/spreadsheetml/2009/9/main" objectType="Button" lockText="1"/>
</file>

<file path=xl/ctrlProps/ctrlProp247.xml><?xml version="1.0" encoding="utf-8"?>
<formControlPr xmlns="http://schemas.microsoft.com/office/spreadsheetml/2009/9/main" objectType="Button" lockText="1"/>
</file>

<file path=xl/ctrlProps/ctrlProp248.xml><?xml version="1.0" encoding="utf-8"?>
<formControlPr xmlns="http://schemas.microsoft.com/office/spreadsheetml/2009/9/main" objectType="Button" lockText="1"/>
</file>

<file path=xl/ctrlProps/ctrlProp249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50.xml><?xml version="1.0" encoding="utf-8"?>
<formControlPr xmlns="http://schemas.microsoft.com/office/spreadsheetml/2009/9/main" objectType="Button" lockText="1"/>
</file>

<file path=xl/ctrlProps/ctrlProp251.xml><?xml version="1.0" encoding="utf-8"?>
<formControlPr xmlns="http://schemas.microsoft.com/office/spreadsheetml/2009/9/main" objectType="Button" lockText="1"/>
</file>

<file path=xl/ctrlProps/ctrlProp252.xml><?xml version="1.0" encoding="utf-8"?>
<formControlPr xmlns="http://schemas.microsoft.com/office/spreadsheetml/2009/9/main" objectType="Button" lockText="1"/>
</file>

<file path=xl/ctrlProps/ctrlProp253.xml><?xml version="1.0" encoding="utf-8"?>
<formControlPr xmlns="http://schemas.microsoft.com/office/spreadsheetml/2009/9/main" objectType="Button" lockText="1"/>
</file>

<file path=xl/ctrlProps/ctrlProp254.xml><?xml version="1.0" encoding="utf-8"?>
<formControlPr xmlns="http://schemas.microsoft.com/office/spreadsheetml/2009/9/main" objectType="Button" lockText="1"/>
</file>

<file path=xl/ctrlProps/ctrlProp255.xml><?xml version="1.0" encoding="utf-8"?>
<formControlPr xmlns="http://schemas.microsoft.com/office/spreadsheetml/2009/9/main" objectType="Button" lockText="1"/>
</file>

<file path=xl/ctrlProps/ctrlProp256.xml><?xml version="1.0" encoding="utf-8"?>
<formControlPr xmlns="http://schemas.microsoft.com/office/spreadsheetml/2009/9/main" objectType="Button" lockText="1"/>
</file>

<file path=xl/ctrlProps/ctrlProp257.xml><?xml version="1.0" encoding="utf-8"?>
<formControlPr xmlns="http://schemas.microsoft.com/office/spreadsheetml/2009/9/main" objectType="Button" lockText="1"/>
</file>

<file path=xl/ctrlProps/ctrlProp258.xml><?xml version="1.0" encoding="utf-8"?>
<formControlPr xmlns="http://schemas.microsoft.com/office/spreadsheetml/2009/9/main" objectType="Button" lockText="1"/>
</file>

<file path=xl/ctrlProps/ctrlProp259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60.xml><?xml version="1.0" encoding="utf-8"?>
<formControlPr xmlns="http://schemas.microsoft.com/office/spreadsheetml/2009/9/main" objectType="Button" lockText="1"/>
</file>

<file path=xl/ctrlProps/ctrlProp261.xml><?xml version="1.0" encoding="utf-8"?>
<formControlPr xmlns="http://schemas.microsoft.com/office/spreadsheetml/2009/9/main" objectType="Button" lockText="1"/>
</file>

<file path=xl/ctrlProps/ctrlProp262.xml><?xml version="1.0" encoding="utf-8"?>
<formControlPr xmlns="http://schemas.microsoft.com/office/spreadsheetml/2009/9/main" objectType="Button" lockText="1"/>
</file>

<file path=xl/ctrlProps/ctrlProp263.xml><?xml version="1.0" encoding="utf-8"?>
<formControlPr xmlns="http://schemas.microsoft.com/office/spreadsheetml/2009/9/main" objectType="Button" lockText="1"/>
</file>

<file path=xl/ctrlProps/ctrlProp264.xml><?xml version="1.0" encoding="utf-8"?>
<formControlPr xmlns="http://schemas.microsoft.com/office/spreadsheetml/2009/9/main" objectType="Button" lockText="1"/>
</file>

<file path=xl/ctrlProps/ctrlProp265.xml><?xml version="1.0" encoding="utf-8"?>
<formControlPr xmlns="http://schemas.microsoft.com/office/spreadsheetml/2009/9/main" objectType="Button" lockText="1"/>
</file>

<file path=xl/ctrlProps/ctrlProp266.xml><?xml version="1.0" encoding="utf-8"?>
<formControlPr xmlns="http://schemas.microsoft.com/office/spreadsheetml/2009/9/main" objectType="Button" lockText="1"/>
</file>

<file path=xl/ctrlProps/ctrlProp267.xml><?xml version="1.0" encoding="utf-8"?>
<formControlPr xmlns="http://schemas.microsoft.com/office/spreadsheetml/2009/9/main" objectType="Button" lockText="1"/>
</file>

<file path=xl/ctrlProps/ctrlProp268.xml><?xml version="1.0" encoding="utf-8"?>
<formControlPr xmlns="http://schemas.microsoft.com/office/spreadsheetml/2009/9/main" objectType="Button" lockText="1"/>
</file>

<file path=xl/ctrlProps/ctrlProp269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70.xml><?xml version="1.0" encoding="utf-8"?>
<formControlPr xmlns="http://schemas.microsoft.com/office/spreadsheetml/2009/9/main" objectType="Button" lockText="1"/>
</file>

<file path=xl/ctrlProps/ctrlProp271.xml><?xml version="1.0" encoding="utf-8"?>
<formControlPr xmlns="http://schemas.microsoft.com/office/spreadsheetml/2009/9/main" objectType="Button" lockText="1"/>
</file>

<file path=xl/ctrlProps/ctrlProp272.xml><?xml version="1.0" encoding="utf-8"?>
<formControlPr xmlns="http://schemas.microsoft.com/office/spreadsheetml/2009/9/main" objectType="Button" lockText="1"/>
</file>

<file path=xl/ctrlProps/ctrlProp273.xml><?xml version="1.0" encoding="utf-8"?>
<formControlPr xmlns="http://schemas.microsoft.com/office/spreadsheetml/2009/9/main" objectType="Button" lockText="1"/>
</file>

<file path=xl/ctrlProps/ctrlProp274.xml><?xml version="1.0" encoding="utf-8"?>
<formControlPr xmlns="http://schemas.microsoft.com/office/spreadsheetml/2009/9/main" objectType="Button" lockText="1"/>
</file>

<file path=xl/ctrlProps/ctrlProp275.xml><?xml version="1.0" encoding="utf-8"?>
<formControlPr xmlns="http://schemas.microsoft.com/office/spreadsheetml/2009/9/main" objectType="Button" lockText="1"/>
</file>

<file path=xl/ctrlProps/ctrlProp276.xml><?xml version="1.0" encoding="utf-8"?>
<formControlPr xmlns="http://schemas.microsoft.com/office/spreadsheetml/2009/9/main" objectType="Button" lockText="1"/>
</file>

<file path=xl/ctrlProps/ctrlProp277.xml><?xml version="1.0" encoding="utf-8"?>
<formControlPr xmlns="http://schemas.microsoft.com/office/spreadsheetml/2009/9/main" objectType="Button" lockText="1"/>
</file>

<file path=xl/ctrlProps/ctrlProp278.xml><?xml version="1.0" encoding="utf-8"?>
<formControlPr xmlns="http://schemas.microsoft.com/office/spreadsheetml/2009/9/main" objectType="Button" lockText="1"/>
</file>

<file path=xl/ctrlProps/ctrlProp279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80.xml><?xml version="1.0" encoding="utf-8"?>
<formControlPr xmlns="http://schemas.microsoft.com/office/spreadsheetml/2009/9/main" objectType="Button" lockText="1"/>
</file>

<file path=xl/ctrlProps/ctrlProp281.xml><?xml version="1.0" encoding="utf-8"?>
<formControlPr xmlns="http://schemas.microsoft.com/office/spreadsheetml/2009/9/main" objectType="Button" lockText="1"/>
</file>

<file path=xl/ctrlProps/ctrlProp282.xml><?xml version="1.0" encoding="utf-8"?>
<formControlPr xmlns="http://schemas.microsoft.com/office/spreadsheetml/2009/9/main" objectType="Button" lockText="1"/>
</file>

<file path=xl/ctrlProps/ctrlProp283.xml><?xml version="1.0" encoding="utf-8"?>
<formControlPr xmlns="http://schemas.microsoft.com/office/spreadsheetml/2009/9/main" objectType="Button" lockText="1"/>
</file>

<file path=xl/ctrlProps/ctrlProp284.xml><?xml version="1.0" encoding="utf-8"?>
<formControlPr xmlns="http://schemas.microsoft.com/office/spreadsheetml/2009/9/main" objectType="Button" lockText="1"/>
</file>

<file path=xl/ctrlProps/ctrlProp285.xml><?xml version="1.0" encoding="utf-8"?>
<formControlPr xmlns="http://schemas.microsoft.com/office/spreadsheetml/2009/9/main" objectType="Button" lockText="1"/>
</file>

<file path=xl/ctrlProps/ctrlProp286.xml><?xml version="1.0" encoding="utf-8"?>
<formControlPr xmlns="http://schemas.microsoft.com/office/spreadsheetml/2009/9/main" objectType="Button" lockText="1"/>
</file>

<file path=xl/ctrlProps/ctrlProp287.xml><?xml version="1.0" encoding="utf-8"?>
<formControlPr xmlns="http://schemas.microsoft.com/office/spreadsheetml/2009/9/main" objectType="Button" lockText="1"/>
</file>

<file path=xl/ctrlProps/ctrlProp28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0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2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3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5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6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7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8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19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0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0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0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0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0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0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5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6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7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8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_rels/vmlDrawing9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</xdr:row>
          <xdr:rowOff>28575</xdr:rowOff>
        </xdr:from>
        <xdr:to>
          <xdr:col>1</xdr:col>
          <xdr:colOff>1409700</xdr:colOff>
          <xdr:row>8</xdr:row>
          <xdr:rowOff>0</xdr:rowOff>
        </xdr:to>
        <xdr:sp macro="" textlink="">
          <xdr:nvSpPr>
            <xdr:cNvPr id="431105" name="Button 1" hidden="1">
              <a:extLst>
                <a:ext uri="{63B3BB69-23CF-44E3-9099-C40C66FF867C}">
                  <a14:compatExt spid="_x0000_s43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7</xdr:row>
          <xdr:rowOff>28575</xdr:rowOff>
        </xdr:from>
        <xdr:to>
          <xdr:col>7</xdr:col>
          <xdr:colOff>1409700</xdr:colOff>
          <xdr:row>8</xdr:row>
          <xdr:rowOff>0</xdr:rowOff>
        </xdr:to>
        <xdr:sp macro="" textlink="">
          <xdr:nvSpPr>
            <xdr:cNvPr id="431107" name="Button 3" hidden="1">
              <a:extLst>
                <a:ext uri="{63B3BB69-23CF-44E3-9099-C40C66FF867C}">
                  <a14:compatExt spid="_x0000_s43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7</xdr:row>
          <xdr:rowOff>28575</xdr:rowOff>
        </xdr:from>
        <xdr:to>
          <xdr:col>10</xdr:col>
          <xdr:colOff>1409700</xdr:colOff>
          <xdr:row>8</xdr:row>
          <xdr:rowOff>0</xdr:rowOff>
        </xdr:to>
        <xdr:sp macro="" textlink="">
          <xdr:nvSpPr>
            <xdr:cNvPr id="431108" name="Button 4" hidden="1">
              <a:extLst>
                <a:ext uri="{63B3BB69-23CF-44E3-9099-C40C66FF867C}">
                  <a14:compatExt spid="_x0000_s43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7</xdr:row>
          <xdr:rowOff>28575</xdr:rowOff>
        </xdr:from>
        <xdr:to>
          <xdr:col>13</xdr:col>
          <xdr:colOff>1409700</xdr:colOff>
          <xdr:row>8</xdr:row>
          <xdr:rowOff>0</xdr:rowOff>
        </xdr:to>
        <xdr:sp macro="" textlink="">
          <xdr:nvSpPr>
            <xdr:cNvPr id="431109" name="Button 5" hidden="1">
              <a:extLst>
                <a:ext uri="{63B3BB69-23CF-44E3-9099-C40C66FF867C}">
                  <a14:compatExt spid="_x0000_s43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7</xdr:row>
          <xdr:rowOff>28575</xdr:rowOff>
        </xdr:from>
        <xdr:to>
          <xdr:col>16</xdr:col>
          <xdr:colOff>1409700</xdr:colOff>
          <xdr:row>8</xdr:row>
          <xdr:rowOff>0</xdr:rowOff>
        </xdr:to>
        <xdr:sp macro="" textlink="">
          <xdr:nvSpPr>
            <xdr:cNvPr id="431110" name="Button 6" hidden="1">
              <a:extLst>
                <a:ext uri="{63B3BB69-23CF-44E3-9099-C40C66FF867C}">
                  <a14:compatExt spid="_x0000_s43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</xdr:row>
          <xdr:rowOff>28575</xdr:rowOff>
        </xdr:from>
        <xdr:to>
          <xdr:col>1</xdr:col>
          <xdr:colOff>1409700</xdr:colOff>
          <xdr:row>19</xdr:row>
          <xdr:rowOff>0</xdr:rowOff>
        </xdr:to>
        <xdr:sp macro="" textlink="">
          <xdr:nvSpPr>
            <xdr:cNvPr id="431111" name="Button 7" hidden="1">
              <a:extLst>
                <a:ext uri="{63B3BB69-23CF-44E3-9099-C40C66FF867C}">
                  <a14:compatExt spid="_x0000_s43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18</xdr:row>
          <xdr:rowOff>28575</xdr:rowOff>
        </xdr:from>
        <xdr:to>
          <xdr:col>4</xdr:col>
          <xdr:colOff>1409700</xdr:colOff>
          <xdr:row>19</xdr:row>
          <xdr:rowOff>0</xdr:rowOff>
        </xdr:to>
        <xdr:sp macro="" textlink="">
          <xdr:nvSpPr>
            <xdr:cNvPr id="431112" name="Button 8" hidden="1">
              <a:extLst>
                <a:ext uri="{63B3BB69-23CF-44E3-9099-C40C66FF867C}">
                  <a14:compatExt spid="_x0000_s43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18</xdr:row>
          <xdr:rowOff>28575</xdr:rowOff>
        </xdr:from>
        <xdr:to>
          <xdr:col>7</xdr:col>
          <xdr:colOff>1409700</xdr:colOff>
          <xdr:row>19</xdr:row>
          <xdr:rowOff>0</xdr:rowOff>
        </xdr:to>
        <xdr:sp macro="" textlink="">
          <xdr:nvSpPr>
            <xdr:cNvPr id="431113" name="Button 9" hidden="1">
              <a:extLst>
                <a:ext uri="{63B3BB69-23CF-44E3-9099-C40C66FF867C}">
                  <a14:compatExt spid="_x0000_s43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18</xdr:row>
          <xdr:rowOff>28575</xdr:rowOff>
        </xdr:from>
        <xdr:to>
          <xdr:col>10</xdr:col>
          <xdr:colOff>1409700</xdr:colOff>
          <xdr:row>19</xdr:row>
          <xdr:rowOff>0</xdr:rowOff>
        </xdr:to>
        <xdr:sp macro="" textlink="">
          <xdr:nvSpPr>
            <xdr:cNvPr id="431114" name="Button 10" hidden="1">
              <a:extLst>
                <a:ext uri="{63B3BB69-23CF-44E3-9099-C40C66FF867C}">
                  <a14:compatExt spid="_x0000_s43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18</xdr:row>
          <xdr:rowOff>28575</xdr:rowOff>
        </xdr:from>
        <xdr:to>
          <xdr:col>13</xdr:col>
          <xdr:colOff>1409700</xdr:colOff>
          <xdr:row>19</xdr:row>
          <xdr:rowOff>0</xdr:rowOff>
        </xdr:to>
        <xdr:sp macro="" textlink="">
          <xdr:nvSpPr>
            <xdr:cNvPr id="431115" name="Button 11" hidden="1">
              <a:extLst>
                <a:ext uri="{63B3BB69-23CF-44E3-9099-C40C66FF867C}">
                  <a14:compatExt spid="_x0000_s43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18</xdr:row>
          <xdr:rowOff>28575</xdr:rowOff>
        </xdr:from>
        <xdr:to>
          <xdr:col>16</xdr:col>
          <xdr:colOff>1409700</xdr:colOff>
          <xdr:row>19</xdr:row>
          <xdr:rowOff>0</xdr:rowOff>
        </xdr:to>
        <xdr:sp macro="" textlink="">
          <xdr:nvSpPr>
            <xdr:cNvPr id="431116" name="Button 12" hidden="1">
              <a:extLst>
                <a:ext uri="{63B3BB69-23CF-44E3-9099-C40C66FF867C}">
                  <a14:compatExt spid="_x0000_s43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29</xdr:row>
          <xdr:rowOff>28575</xdr:rowOff>
        </xdr:from>
        <xdr:to>
          <xdr:col>1</xdr:col>
          <xdr:colOff>1409700</xdr:colOff>
          <xdr:row>30</xdr:row>
          <xdr:rowOff>0</xdr:rowOff>
        </xdr:to>
        <xdr:sp macro="" textlink="">
          <xdr:nvSpPr>
            <xdr:cNvPr id="431117" name="Button 13" hidden="1">
              <a:extLst>
                <a:ext uri="{63B3BB69-23CF-44E3-9099-C40C66FF867C}">
                  <a14:compatExt spid="_x0000_s43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29</xdr:row>
          <xdr:rowOff>28575</xdr:rowOff>
        </xdr:from>
        <xdr:to>
          <xdr:col>4</xdr:col>
          <xdr:colOff>1409700</xdr:colOff>
          <xdr:row>30</xdr:row>
          <xdr:rowOff>0</xdr:rowOff>
        </xdr:to>
        <xdr:sp macro="" textlink="">
          <xdr:nvSpPr>
            <xdr:cNvPr id="431118" name="Button 14" hidden="1">
              <a:extLst>
                <a:ext uri="{63B3BB69-23CF-44E3-9099-C40C66FF867C}">
                  <a14:compatExt spid="_x0000_s43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29</xdr:row>
          <xdr:rowOff>28575</xdr:rowOff>
        </xdr:from>
        <xdr:to>
          <xdr:col>7</xdr:col>
          <xdr:colOff>1409700</xdr:colOff>
          <xdr:row>30</xdr:row>
          <xdr:rowOff>0</xdr:rowOff>
        </xdr:to>
        <xdr:sp macro="" textlink="">
          <xdr:nvSpPr>
            <xdr:cNvPr id="431119" name="Button 15" hidden="1">
              <a:extLst>
                <a:ext uri="{63B3BB69-23CF-44E3-9099-C40C66FF867C}">
                  <a14:compatExt spid="_x0000_s43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29</xdr:row>
          <xdr:rowOff>28575</xdr:rowOff>
        </xdr:from>
        <xdr:to>
          <xdr:col>10</xdr:col>
          <xdr:colOff>1409700</xdr:colOff>
          <xdr:row>30</xdr:row>
          <xdr:rowOff>0</xdr:rowOff>
        </xdr:to>
        <xdr:sp macro="" textlink="">
          <xdr:nvSpPr>
            <xdr:cNvPr id="431120" name="Button 16" hidden="1">
              <a:extLst>
                <a:ext uri="{63B3BB69-23CF-44E3-9099-C40C66FF867C}">
                  <a14:compatExt spid="_x0000_s43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29</xdr:row>
          <xdr:rowOff>28575</xdr:rowOff>
        </xdr:from>
        <xdr:to>
          <xdr:col>13</xdr:col>
          <xdr:colOff>1409700</xdr:colOff>
          <xdr:row>30</xdr:row>
          <xdr:rowOff>0</xdr:rowOff>
        </xdr:to>
        <xdr:sp macro="" textlink="">
          <xdr:nvSpPr>
            <xdr:cNvPr id="431121" name="Button 17" hidden="1">
              <a:extLst>
                <a:ext uri="{63B3BB69-23CF-44E3-9099-C40C66FF867C}">
                  <a14:compatExt spid="_x0000_s43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29</xdr:row>
          <xdr:rowOff>28575</xdr:rowOff>
        </xdr:from>
        <xdr:to>
          <xdr:col>16</xdr:col>
          <xdr:colOff>1409700</xdr:colOff>
          <xdr:row>30</xdr:row>
          <xdr:rowOff>0</xdr:rowOff>
        </xdr:to>
        <xdr:sp macro="" textlink="">
          <xdr:nvSpPr>
            <xdr:cNvPr id="431122" name="Button 18" hidden="1">
              <a:extLst>
                <a:ext uri="{63B3BB69-23CF-44E3-9099-C40C66FF867C}">
                  <a14:compatExt spid="_x0000_s43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123" name="Button 19" hidden="1">
              <a:extLst>
                <a:ext uri="{63B3BB69-23CF-44E3-9099-C40C66FF867C}">
                  <a14:compatExt spid="_x0000_s43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40</xdr:row>
          <xdr:rowOff>28575</xdr:rowOff>
        </xdr:from>
        <xdr:to>
          <xdr:col>4</xdr:col>
          <xdr:colOff>1409700</xdr:colOff>
          <xdr:row>41</xdr:row>
          <xdr:rowOff>0</xdr:rowOff>
        </xdr:to>
        <xdr:sp macro="" textlink="">
          <xdr:nvSpPr>
            <xdr:cNvPr id="431124" name="Button 20" hidden="1">
              <a:extLst>
                <a:ext uri="{63B3BB69-23CF-44E3-9099-C40C66FF867C}">
                  <a14:compatExt spid="_x0000_s43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40</xdr:row>
          <xdr:rowOff>28575</xdr:rowOff>
        </xdr:from>
        <xdr:to>
          <xdr:col>7</xdr:col>
          <xdr:colOff>1409700</xdr:colOff>
          <xdr:row>41</xdr:row>
          <xdr:rowOff>0</xdr:rowOff>
        </xdr:to>
        <xdr:sp macro="" textlink="">
          <xdr:nvSpPr>
            <xdr:cNvPr id="431125" name="Button 21" hidden="1">
              <a:extLst>
                <a:ext uri="{63B3BB69-23CF-44E3-9099-C40C66FF867C}">
                  <a14:compatExt spid="_x0000_s43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40</xdr:row>
          <xdr:rowOff>28575</xdr:rowOff>
        </xdr:from>
        <xdr:to>
          <xdr:col>10</xdr:col>
          <xdr:colOff>1409700</xdr:colOff>
          <xdr:row>41</xdr:row>
          <xdr:rowOff>0</xdr:rowOff>
        </xdr:to>
        <xdr:sp macro="" textlink="">
          <xdr:nvSpPr>
            <xdr:cNvPr id="431126" name="Button 22" hidden="1">
              <a:extLst>
                <a:ext uri="{63B3BB69-23CF-44E3-9099-C40C66FF867C}">
                  <a14:compatExt spid="_x0000_s43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40</xdr:row>
          <xdr:rowOff>28575</xdr:rowOff>
        </xdr:from>
        <xdr:to>
          <xdr:col>13</xdr:col>
          <xdr:colOff>1409700</xdr:colOff>
          <xdr:row>41</xdr:row>
          <xdr:rowOff>0</xdr:rowOff>
        </xdr:to>
        <xdr:sp macro="" textlink="">
          <xdr:nvSpPr>
            <xdr:cNvPr id="431127" name="Button 23" hidden="1">
              <a:extLst>
                <a:ext uri="{63B3BB69-23CF-44E3-9099-C40C66FF867C}">
                  <a14:compatExt spid="_x0000_s43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40</xdr:row>
          <xdr:rowOff>28575</xdr:rowOff>
        </xdr:from>
        <xdr:to>
          <xdr:col>16</xdr:col>
          <xdr:colOff>1409700</xdr:colOff>
          <xdr:row>41</xdr:row>
          <xdr:rowOff>0</xdr:rowOff>
        </xdr:to>
        <xdr:sp macro="" textlink="">
          <xdr:nvSpPr>
            <xdr:cNvPr id="431128" name="Button 24" hidden="1">
              <a:extLst>
                <a:ext uri="{63B3BB69-23CF-44E3-9099-C40C66FF867C}">
                  <a14:compatExt spid="_x0000_s43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129" name="Button 25" hidden="1">
              <a:extLst>
                <a:ext uri="{63B3BB69-23CF-44E3-9099-C40C66FF867C}">
                  <a14:compatExt spid="_x0000_s43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51</xdr:row>
          <xdr:rowOff>28575</xdr:rowOff>
        </xdr:from>
        <xdr:to>
          <xdr:col>4</xdr:col>
          <xdr:colOff>1409700</xdr:colOff>
          <xdr:row>52</xdr:row>
          <xdr:rowOff>0</xdr:rowOff>
        </xdr:to>
        <xdr:sp macro="" textlink="">
          <xdr:nvSpPr>
            <xdr:cNvPr id="431130" name="Button 26" hidden="1">
              <a:extLst>
                <a:ext uri="{63B3BB69-23CF-44E3-9099-C40C66FF867C}">
                  <a14:compatExt spid="_x0000_s43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51</xdr:row>
          <xdr:rowOff>28575</xdr:rowOff>
        </xdr:from>
        <xdr:to>
          <xdr:col>7</xdr:col>
          <xdr:colOff>1409700</xdr:colOff>
          <xdr:row>52</xdr:row>
          <xdr:rowOff>0</xdr:rowOff>
        </xdr:to>
        <xdr:sp macro="" textlink="">
          <xdr:nvSpPr>
            <xdr:cNvPr id="431131" name="Button 27" hidden="1">
              <a:extLst>
                <a:ext uri="{63B3BB69-23CF-44E3-9099-C40C66FF867C}">
                  <a14:compatExt spid="_x0000_s43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51</xdr:row>
          <xdr:rowOff>28575</xdr:rowOff>
        </xdr:from>
        <xdr:to>
          <xdr:col>10</xdr:col>
          <xdr:colOff>1409700</xdr:colOff>
          <xdr:row>52</xdr:row>
          <xdr:rowOff>0</xdr:rowOff>
        </xdr:to>
        <xdr:sp macro="" textlink="">
          <xdr:nvSpPr>
            <xdr:cNvPr id="431132" name="Button 28" hidden="1">
              <a:extLst>
                <a:ext uri="{63B3BB69-23CF-44E3-9099-C40C66FF867C}">
                  <a14:compatExt spid="_x0000_s43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51</xdr:row>
          <xdr:rowOff>28575</xdr:rowOff>
        </xdr:from>
        <xdr:to>
          <xdr:col>13</xdr:col>
          <xdr:colOff>1409700</xdr:colOff>
          <xdr:row>52</xdr:row>
          <xdr:rowOff>0</xdr:rowOff>
        </xdr:to>
        <xdr:sp macro="" textlink="">
          <xdr:nvSpPr>
            <xdr:cNvPr id="431133" name="Button 29" hidden="1">
              <a:extLst>
                <a:ext uri="{63B3BB69-23CF-44E3-9099-C40C66FF867C}">
                  <a14:compatExt spid="_x0000_s43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51</xdr:row>
          <xdr:rowOff>28575</xdr:rowOff>
        </xdr:from>
        <xdr:to>
          <xdr:col>16</xdr:col>
          <xdr:colOff>1409700</xdr:colOff>
          <xdr:row>52</xdr:row>
          <xdr:rowOff>0</xdr:rowOff>
        </xdr:to>
        <xdr:sp macro="" textlink="">
          <xdr:nvSpPr>
            <xdr:cNvPr id="431134" name="Button 30" hidden="1">
              <a:extLst>
                <a:ext uri="{63B3BB69-23CF-44E3-9099-C40C66FF867C}">
                  <a14:compatExt spid="_x0000_s43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135" name="Button 31" hidden="1">
              <a:extLst>
                <a:ext uri="{63B3BB69-23CF-44E3-9099-C40C66FF867C}">
                  <a14:compatExt spid="_x0000_s43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62</xdr:row>
          <xdr:rowOff>28575</xdr:rowOff>
        </xdr:from>
        <xdr:to>
          <xdr:col>4</xdr:col>
          <xdr:colOff>1409700</xdr:colOff>
          <xdr:row>63</xdr:row>
          <xdr:rowOff>0</xdr:rowOff>
        </xdr:to>
        <xdr:sp macro="" textlink="">
          <xdr:nvSpPr>
            <xdr:cNvPr id="431136" name="Button 32" hidden="1">
              <a:extLst>
                <a:ext uri="{63B3BB69-23CF-44E3-9099-C40C66FF867C}">
                  <a14:compatExt spid="_x0000_s43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62</xdr:row>
          <xdr:rowOff>28575</xdr:rowOff>
        </xdr:from>
        <xdr:to>
          <xdr:col>7</xdr:col>
          <xdr:colOff>1409700</xdr:colOff>
          <xdr:row>63</xdr:row>
          <xdr:rowOff>0</xdr:rowOff>
        </xdr:to>
        <xdr:sp macro="" textlink="">
          <xdr:nvSpPr>
            <xdr:cNvPr id="431137" name="Button 33" hidden="1">
              <a:extLst>
                <a:ext uri="{63B3BB69-23CF-44E3-9099-C40C66FF867C}">
                  <a14:compatExt spid="_x0000_s43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62</xdr:row>
          <xdr:rowOff>28575</xdr:rowOff>
        </xdr:from>
        <xdr:to>
          <xdr:col>10</xdr:col>
          <xdr:colOff>1409700</xdr:colOff>
          <xdr:row>63</xdr:row>
          <xdr:rowOff>0</xdr:rowOff>
        </xdr:to>
        <xdr:sp macro="" textlink="">
          <xdr:nvSpPr>
            <xdr:cNvPr id="431138" name="Button 34" hidden="1">
              <a:extLst>
                <a:ext uri="{63B3BB69-23CF-44E3-9099-C40C66FF867C}">
                  <a14:compatExt spid="_x0000_s43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62</xdr:row>
          <xdr:rowOff>28575</xdr:rowOff>
        </xdr:from>
        <xdr:to>
          <xdr:col>13</xdr:col>
          <xdr:colOff>1409700</xdr:colOff>
          <xdr:row>63</xdr:row>
          <xdr:rowOff>0</xdr:rowOff>
        </xdr:to>
        <xdr:sp macro="" textlink="">
          <xdr:nvSpPr>
            <xdr:cNvPr id="431139" name="Button 35" hidden="1">
              <a:extLst>
                <a:ext uri="{63B3BB69-23CF-44E3-9099-C40C66FF867C}">
                  <a14:compatExt spid="_x0000_s43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62</xdr:row>
          <xdr:rowOff>28575</xdr:rowOff>
        </xdr:from>
        <xdr:to>
          <xdr:col>16</xdr:col>
          <xdr:colOff>1409700</xdr:colOff>
          <xdr:row>63</xdr:row>
          <xdr:rowOff>0</xdr:rowOff>
        </xdr:to>
        <xdr:sp macro="" textlink="">
          <xdr:nvSpPr>
            <xdr:cNvPr id="431140" name="Button 36" hidden="1">
              <a:extLst>
                <a:ext uri="{63B3BB69-23CF-44E3-9099-C40C66FF867C}">
                  <a14:compatExt spid="_x0000_s43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141" name="Button 37" hidden="1">
              <a:extLst>
                <a:ext uri="{63B3BB69-23CF-44E3-9099-C40C66FF867C}">
                  <a14:compatExt spid="_x0000_s43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73</xdr:row>
          <xdr:rowOff>28575</xdr:rowOff>
        </xdr:from>
        <xdr:to>
          <xdr:col>4</xdr:col>
          <xdr:colOff>1409700</xdr:colOff>
          <xdr:row>74</xdr:row>
          <xdr:rowOff>0</xdr:rowOff>
        </xdr:to>
        <xdr:sp macro="" textlink="">
          <xdr:nvSpPr>
            <xdr:cNvPr id="431142" name="Button 38" hidden="1">
              <a:extLst>
                <a:ext uri="{63B3BB69-23CF-44E3-9099-C40C66FF867C}">
                  <a14:compatExt spid="_x0000_s43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73</xdr:row>
          <xdr:rowOff>28575</xdr:rowOff>
        </xdr:from>
        <xdr:to>
          <xdr:col>7</xdr:col>
          <xdr:colOff>1409700</xdr:colOff>
          <xdr:row>74</xdr:row>
          <xdr:rowOff>0</xdr:rowOff>
        </xdr:to>
        <xdr:sp macro="" textlink="">
          <xdr:nvSpPr>
            <xdr:cNvPr id="431143" name="Button 39" hidden="1">
              <a:extLst>
                <a:ext uri="{63B3BB69-23CF-44E3-9099-C40C66FF867C}">
                  <a14:compatExt spid="_x0000_s43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73</xdr:row>
          <xdr:rowOff>28575</xdr:rowOff>
        </xdr:from>
        <xdr:to>
          <xdr:col>10</xdr:col>
          <xdr:colOff>1409700</xdr:colOff>
          <xdr:row>74</xdr:row>
          <xdr:rowOff>0</xdr:rowOff>
        </xdr:to>
        <xdr:sp macro="" textlink="">
          <xdr:nvSpPr>
            <xdr:cNvPr id="431144" name="Button 40" hidden="1">
              <a:extLst>
                <a:ext uri="{63B3BB69-23CF-44E3-9099-C40C66FF867C}">
                  <a14:compatExt spid="_x0000_s43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73</xdr:row>
          <xdr:rowOff>28575</xdr:rowOff>
        </xdr:from>
        <xdr:to>
          <xdr:col>13</xdr:col>
          <xdr:colOff>1409700</xdr:colOff>
          <xdr:row>74</xdr:row>
          <xdr:rowOff>0</xdr:rowOff>
        </xdr:to>
        <xdr:sp macro="" textlink="">
          <xdr:nvSpPr>
            <xdr:cNvPr id="431145" name="Button 41" hidden="1">
              <a:extLst>
                <a:ext uri="{63B3BB69-23CF-44E3-9099-C40C66FF867C}">
                  <a14:compatExt spid="_x0000_s43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73</xdr:row>
          <xdr:rowOff>28575</xdr:rowOff>
        </xdr:from>
        <xdr:to>
          <xdr:col>16</xdr:col>
          <xdr:colOff>1409700</xdr:colOff>
          <xdr:row>74</xdr:row>
          <xdr:rowOff>0</xdr:rowOff>
        </xdr:to>
        <xdr:sp macro="" textlink="">
          <xdr:nvSpPr>
            <xdr:cNvPr id="431146" name="Button 42" hidden="1">
              <a:extLst>
                <a:ext uri="{63B3BB69-23CF-44E3-9099-C40C66FF867C}">
                  <a14:compatExt spid="_x0000_s43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147" name="Button 43" hidden="1">
              <a:extLst>
                <a:ext uri="{63B3BB69-23CF-44E3-9099-C40C66FF867C}">
                  <a14:compatExt spid="_x0000_s43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84</xdr:row>
          <xdr:rowOff>28575</xdr:rowOff>
        </xdr:from>
        <xdr:to>
          <xdr:col>4</xdr:col>
          <xdr:colOff>1409700</xdr:colOff>
          <xdr:row>85</xdr:row>
          <xdr:rowOff>0</xdr:rowOff>
        </xdr:to>
        <xdr:sp macro="" textlink="">
          <xdr:nvSpPr>
            <xdr:cNvPr id="431148" name="Button 44" hidden="1">
              <a:extLst>
                <a:ext uri="{63B3BB69-23CF-44E3-9099-C40C66FF867C}">
                  <a14:compatExt spid="_x0000_s43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84</xdr:row>
          <xdr:rowOff>28575</xdr:rowOff>
        </xdr:from>
        <xdr:to>
          <xdr:col>7</xdr:col>
          <xdr:colOff>1409700</xdr:colOff>
          <xdr:row>85</xdr:row>
          <xdr:rowOff>0</xdr:rowOff>
        </xdr:to>
        <xdr:sp macro="" textlink="">
          <xdr:nvSpPr>
            <xdr:cNvPr id="431149" name="Button 45" hidden="1">
              <a:extLst>
                <a:ext uri="{63B3BB69-23CF-44E3-9099-C40C66FF867C}">
                  <a14:compatExt spid="_x0000_s43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84</xdr:row>
          <xdr:rowOff>28575</xdr:rowOff>
        </xdr:from>
        <xdr:to>
          <xdr:col>10</xdr:col>
          <xdr:colOff>1409700</xdr:colOff>
          <xdr:row>85</xdr:row>
          <xdr:rowOff>0</xdr:rowOff>
        </xdr:to>
        <xdr:sp macro="" textlink="">
          <xdr:nvSpPr>
            <xdr:cNvPr id="431150" name="Button 46" hidden="1">
              <a:extLst>
                <a:ext uri="{63B3BB69-23CF-44E3-9099-C40C66FF867C}">
                  <a14:compatExt spid="_x0000_s43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84</xdr:row>
          <xdr:rowOff>28575</xdr:rowOff>
        </xdr:from>
        <xdr:to>
          <xdr:col>13</xdr:col>
          <xdr:colOff>1409700</xdr:colOff>
          <xdr:row>85</xdr:row>
          <xdr:rowOff>0</xdr:rowOff>
        </xdr:to>
        <xdr:sp macro="" textlink="">
          <xdr:nvSpPr>
            <xdr:cNvPr id="431151" name="Button 47" hidden="1">
              <a:extLst>
                <a:ext uri="{63B3BB69-23CF-44E3-9099-C40C66FF867C}">
                  <a14:compatExt spid="_x0000_s43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84</xdr:row>
          <xdr:rowOff>28575</xdr:rowOff>
        </xdr:from>
        <xdr:to>
          <xdr:col>16</xdr:col>
          <xdr:colOff>1409700</xdr:colOff>
          <xdr:row>85</xdr:row>
          <xdr:rowOff>0</xdr:rowOff>
        </xdr:to>
        <xdr:sp macro="" textlink="">
          <xdr:nvSpPr>
            <xdr:cNvPr id="431152" name="Button 48" hidden="1">
              <a:extLst>
                <a:ext uri="{63B3BB69-23CF-44E3-9099-C40C66FF867C}">
                  <a14:compatExt spid="_x0000_s43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153" name="Button 49" hidden="1">
              <a:extLst>
                <a:ext uri="{63B3BB69-23CF-44E3-9099-C40C66FF867C}">
                  <a14:compatExt spid="_x0000_s43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95</xdr:row>
          <xdr:rowOff>28575</xdr:rowOff>
        </xdr:from>
        <xdr:to>
          <xdr:col>4</xdr:col>
          <xdr:colOff>1409700</xdr:colOff>
          <xdr:row>96</xdr:row>
          <xdr:rowOff>0</xdr:rowOff>
        </xdr:to>
        <xdr:sp macro="" textlink="">
          <xdr:nvSpPr>
            <xdr:cNvPr id="431154" name="Button 50" hidden="1">
              <a:extLst>
                <a:ext uri="{63B3BB69-23CF-44E3-9099-C40C66FF867C}">
                  <a14:compatExt spid="_x0000_s43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95</xdr:row>
          <xdr:rowOff>28575</xdr:rowOff>
        </xdr:from>
        <xdr:to>
          <xdr:col>7</xdr:col>
          <xdr:colOff>1409700</xdr:colOff>
          <xdr:row>96</xdr:row>
          <xdr:rowOff>0</xdr:rowOff>
        </xdr:to>
        <xdr:sp macro="" textlink="">
          <xdr:nvSpPr>
            <xdr:cNvPr id="431155" name="Button 51" hidden="1">
              <a:extLst>
                <a:ext uri="{63B3BB69-23CF-44E3-9099-C40C66FF867C}">
                  <a14:compatExt spid="_x0000_s43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95</xdr:row>
          <xdr:rowOff>28575</xdr:rowOff>
        </xdr:from>
        <xdr:to>
          <xdr:col>10</xdr:col>
          <xdr:colOff>1409700</xdr:colOff>
          <xdr:row>96</xdr:row>
          <xdr:rowOff>0</xdr:rowOff>
        </xdr:to>
        <xdr:sp macro="" textlink="">
          <xdr:nvSpPr>
            <xdr:cNvPr id="431156" name="Button 52" hidden="1">
              <a:extLst>
                <a:ext uri="{63B3BB69-23CF-44E3-9099-C40C66FF867C}">
                  <a14:compatExt spid="_x0000_s43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95</xdr:row>
          <xdr:rowOff>28575</xdr:rowOff>
        </xdr:from>
        <xdr:to>
          <xdr:col>13</xdr:col>
          <xdr:colOff>1409700</xdr:colOff>
          <xdr:row>96</xdr:row>
          <xdr:rowOff>0</xdr:rowOff>
        </xdr:to>
        <xdr:sp macro="" textlink="">
          <xdr:nvSpPr>
            <xdr:cNvPr id="431157" name="Button 53" hidden="1">
              <a:extLst>
                <a:ext uri="{63B3BB69-23CF-44E3-9099-C40C66FF867C}">
                  <a14:compatExt spid="_x0000_s43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95</xdr:row>
          <xdr:rowOff>28575</xdr:rowOff>
        </xdr:from>
        <xdr:to>
          <xdr:col>16</xdr:col>
          <xdr:colOff>1409700</xdr:colOff>
          <xdr:row>96</xdr:row>
          <xdr:rowOff>0</xdr:rowOff>
        </xdr:to>
        <xdr:sp macro="" textlink="">
          <xdr:nvSpPr>
            <xdr:cNvPr id="431158" name="Button 54" hidden="1">
              <a:extLst>
                <a:ext uri="{63B3BB69-23CF-44E3-9099-C40C66FF867C}">
                  <a14:compatExt spid="_x0000_s43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159" name="Button 55" hidden="1">
              <a:extLst>
                <a:ext uri="{63B3BB69-23CF-44E3-9099-C40C66FF867C}">
                  <a14:compatExt spid="_x0000_s43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106</xdr:row>
          <xdr:rowOff>28575</xdr:rowOff>
        </xdr:from>
        <xdr:to>
          <xdr:col>4</xdr:col>
          <xdr:colOff>1409700</xdr:colOff>
          <xdr:row>107</xdr:row>
          <xdr:rowOff>0</xdr:rowOff>
        </xdr:to>
        <xdr:sp macro="" textlink="">
          <xdr:nvSpPr>
            <xdr:cNvPr id="431160" name="Button 56" hidden="1">
              <a:extLst>
                <a:ext uri="{63B3BB69-23CF-44E3-9099-C40C66FF867C}">
                  <a14:compatExt spid="_x0000_s43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106</xdr:row>
          <xdr:rowOff>28575</xdr:rowOff>
        </xdr:from>
        <xdr:to>
          <xdr:col>7</xdr:col>
          <xdr:colOff>1409700</xdr:colOff>
          <xdr:row>107</xdr:row>
          <xdr:rowOff>0</xdr:rowOff>
        </xdr:to>
        <xdr:sp macro="" textlink="">
          <xdr:nvSpPr>
            <xdr:cNvPr id="431161" name="Button 57" hidden="1">
              <a:extLst>
                <a:ext uri="{63B3BB69-23CF-44E3-9099-C40C66FF867C}">
                  <a14:compatExt spid="_x0000_s43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106</xdr:row>
          <xdr:rowOff>28575</xdr:rowOff>
        </xdr:from>
        <xdr:to>
          <xdr:col>10</xdr:col>
          <xdr:colOff>1409700</xdr:colOff>
          <xdr:row>107</xdr:row>
          <xdr:rowOff>0</xdr:rowOff>
        </xdr:to>
        <xdr:sp macro="" textlink="">
          <xdr:nvSpPr>
            <xdr:cNvPr id="431162" name="Button 58" hidden="1">
              <a:extLst>
                <a:ext uri="{63B3BB69-23CF-44E3-9099-C40C66FF867C}">
                  <a14:compatExt spid="_x0000_s43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106</xdr:row>
          <xdr:rowOff>28575</xdr:rowOff>
        </xdr:from>
        <xdr:to>
          <xdr:col>13</xdr:col>
          <xdr:colOff>1409700</xdr:colOff>
          <xdr:row>107</xdr:row>
          <xdr:rowOff>0</xdr:rowOff>
        </xdr:to>
        <xdr:sp macro="" textlink="">
          <xdr:nvSpPr>
            <xdr:cNvPr id="431163" name="Button 59" hidden="1">
              <a:extLst>
                <a:ext uri="{63B3BB69-23CF-44E3-9099-C40C66FF867C}">
                  <a14:compatExt spid="_x0000_s43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106</xdr:row>
          <xdr:rowOff>28575</xdr:rowOff>
        </xdr:from>
        <xdr:to>
          <xdr:col>16</xdr:col>
          <xdr:colOff>1409700</xdr:colOff>
          <xdr:row>107</xdr:row>
          <xdr:rowOff>0</xdr:rowOff>
        </xdr:to>
        <xdr:sp macro="" textlink="">
          <xdr:nvSpPr>
            <xdr:cNvPr id="431164" name="Button 60" hidden="1">
              <a:extLst>
                <a:ext uri="{63B3BB69-23CF-44E3-9099-C40C66FF867C}">
                  <a14:compatExt spid="_x0000_s43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165" name="Button 61" hidden="1">
              <a:extLst>
                <a:ext uri="{63B3BB69-23CF-44E3-9099-C40C66FF867C}">
                  <a14:compatExt spid="_x0000_s43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117</xdr:row>
          <xdr:rowOff>28575</xdr:rowOff>
        </xdr:from>
        <xdr:to>
          <xdr:col>4</xdr:col>
          <xdr:colOff>1409700</xdr:colOff>
          <xdr:row>118</xdr:row>
          <xdr:rowOff>0</xdr:rowOff>
        </xdr:to>
        <xdr:sp macro="" textlink="">
          <xdr:nvSpPr>
            <xdr:cNvPr id="431166" name="Button 62" hidden="1">
              <a:extLst>
                <a:ext uri="{63B3BB69-23CF-44E3-9099-C40C66FF867C}">
                  <a14:compatExt spid="_x0000_s43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117</xdr:row>
          <xdr:rowOff>28575</xdr:rowOff>
        </xdr:from>
        <xdr:to>
          <xdr:col>7</xdr:col>
          <xdr:colOff>1409700</xdr:colOff>
          <xdr:row>118</xdr:row>
          <xdr:rowOff>0</xdr:rowOff>
        </xdr:to>
        <xdr:sp macro="" textlink="">
          <xdr:nvSpPr>
            <xdr:cNvPr id="431167" name="Button 63" hidden="1">
              <a:extLst>
                <a:ext uri="{63B3BB69-23CF-44E3-9099-C40C66FF867C}">
                  <a14:compatExt spid="_x0000_s43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117</xdr:row>
          <xdr:rowOff>28575</xdr:rowOff>
        </xdr:from>
        <xdr:to>
          <xdr:col>10</xdr:col>
          <xdr:colOff>1409700</xdr:colOff>
          <xdr:row>118</xdr:row>
          <xdr:rowOff>0</xdr:rowOff>
        </xdr:to>
        <xdr:sp macro="" textlink="">
          <xdr:nvSpPr>
            <xdr:cNvPr id="431168" name="Button 64" hidden="1">
              <a:extLst>
                <a:ext uri="{63B3BB69-23CF-44E3-9099-C40C66FF867C}">
                  <a14:compatExt spid="_x0000_s43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117</xdr:row>
          <xdr:rowOff>28575</xdr:rowOff>
        </xdr:from>
        <xdr:to>
          <xdr:col>13</xdr:col>
          <xdr:colOff>1409700</xdr:colOff>
          <xdr:row>118</xdr:row>
          <xdr:rowOff>0</xdr:rowOff>
        </xdr:to>
        <xdr:sp macro="" textlink="">
          <xdr:nvSpPr>
            <xdr:cNvPr id="431169" name="Button 65" hidden="1">
              <a:extLst>
                <a:ext uri="{63B3BB69-23CF-44E3-9099-C40C66FF867C}">
                  <a14:compatExt spid="_x0000_s43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117</xdr:row>
          <xdr:rowOff>28575</xdr:rowOff>
        </xdr:from>
        <xdr:to>
          <xdr:col>16</xdr:col>
          <xdr:colOff>1409700</xdr:colOff>
          <xdr:row>118</xdr:row>
          <xdr:rowOff>0</xdr:rowOff>
        </xdr:to>
        <xdr:sp macro="" textlink="">
          <xdr:nvSpPr>
            <xdr:cNvPr id="431170" name="Button 66" hidden="1">
              <a:extLst>
                <a:ext uri="{63B3BB69-23CF-44E3-9099-C40C66FF867C}">
                  <a14:compatExt spid="_x0000_s43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171" name="Button 67" hidden="1">
              <a:extLst>
                <a:ext uri="{63B3BB69-23CF-44E3-9099-C40C66FF867C}">
                  <a14:compatExt spid="_x0000_s43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128</xdr:row>
          <xdr:rowOff>28575</xdr:rowOff>
        </xdr:from>
        <xdr:to>
          <xdr:col>4</xdr:col>
          <xdr:colOff>1409700</xdr:colOff>
          <xdr:row>129</xdr:row>
          <xdr:rowOff>0</xdr:rowOff>
        </xdr:to>
        <xdr:sp macro="" textlink="">
          <xdr:nvSpPr>
            <xdr:cNvPr id="431172" name="Button 68" hidden="1">
              <a:extLst>
                <a:ext uri="{63B3BB69-23CF-44E3-9099-C40C66FF867C}">
                  <a14:compatExt spid="_x0000_s43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128</xdr:row>
          <xdr:rowOff>28575</xdr:rowOff>
        </xdr:from>
        <xdr:to>
          <xdr:col>7</xdr:col>
          <xdr:colOff>1409700</xdr:colOff>
          <xdr:row>129</xdr:row>
          <xdr:rowOff>0</xdr:rowOff>
        </xdr:to>
        <xdr:sp macro="" textlink="">
          <xdr:nvSpPr>
            <xdr:cNvPr id="431173" name="Button 69" hidden="1">
              <a:extLst>
                <a:ext uri="{63B3BB69-23CF-44E3-9099-C40C66FF867C}">
                  <a14:compatExt spid="_x0000_s43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128</xdr:row>
          <xdr:rowOff>28575</xdr:rowOff>
        </xdr:from>
        <xdr:to>
          <xdr:col>10</xdr:col>
          <xdr:colOff>1409700</xdr:colOff>
          <xdr:row>129</xdr:row>
          <xdr:rowOff>0</xdr:rowOff>
        </xdr:to>
        <xdr:sp macro="" textlink="">
          <xdr:nvSpPr>
            <xdr:cNvPr id="431174" name="Button 70" hidden="1">
              <a:extLst>
                <a:ext uri="{63B3BB69-23CF-44E3-9099-C40C66FF867C}">
                  <a14:compatExt spid="_x0000_s43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128</xdr:row>
          <xdr:rowOff>28575</xdr:rowOff>
        </xdr:from>
        <xdr:to>
          <xdr:col>13</xdr:col>
          <xdr:colOff>1409700</xdr:colOff>
          <xdr:row>129</xdr:row>
          <xdr:rowOff>0</xdr:rowOff>
        </xdr:to>
        <xdr:sp macro="" textlink="">
          <xdr:nvSpPr>
            <xdr:cNvPr id="431175" name="Button 71" hidden="1">
              <a:extLst>
                <a:ext uri="{63B3BB69-23CF-44E3-9099-C40C66FF867C}">
                  <a14:compatExt spid="_x0000_s43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128</xdr:row>
          <xdr:rowOff>28575</xdr:rowOff>
        </xdr:from>
        <xdr:to>
          <xdr:col>16</xdr:col>
          <xdr:colOff>1409700</xdr:colOff>
          <xdr:row>129</xdr:row>
          <xdr:rowOff>0</xdr:rowOff>
        </xdr:to>
        <xdr:sp macro="" textlink="">
          <xdr:nvSpPr>
            <xdr:cNvPr id="431176" name="Button 72" hidden="1">
              <a:extLst>
                <a:ext uri="{63B3BB69-23CF-44E3-9099-C40C66FF867C}">
                  <a14:compatExt spid="_x0000_s43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177" name="Button 73" hidden="1">
              <a:extLst>
                <a:ext uri="{63B3BB69-23CF-44E3-9099-C40C66FF867C}">
                  <a14:compatExt spid="_x0000_s43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139</xdr:row>
          <xdr:rowOff>28575</xdr:rowOff>
        </xdr:from>
        <xdr:to>
          <xdr:col>4</xdr:col>
          <xdr:colOff>1409700</xdr:colOff>
          <xdr:row>140</xdr:row>
          <xdr:rowOff>0</xdr:rowOff>
        </xdr:to>
        <xdr:sp macro="" textlink="">
          <xdr:nvSpPr>
            <xdr:cNvPr id="431178" name="Button 74" hidden="1">
              <a:extLst>
                <a:ext uri="{63B3BB69-23CF-44E3-9099-C40C66FF867C}">
                  <a14:compatExt spid="_x0000_s43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139</xdr:row>
          <xdr:rowOff>28575</xdr:rowOff>
        </xdr:from>
        <xdr:to>
          <xdr:col>7</xdr:col>
          <xdr:colOff>1409700</xdr:colOff>
          <xdr:row>140</xdr:row>
          <xdr:rowOff>0</xdr:rowOff>
        </xdr:to>
        <xdr:sp macro="" textlink="">
          <xdr:nvSpPr>
            <xdr:cNvPr id="431179" name="Button 75" hidden="1">
              <a:extLst>
                <a:ext uri="{63B3BB69-23CF-44E3-9099-C40C66FF867C}">
                  <a14:compatExt spid="_x0000_s43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139</xdr:row>
          <xdr:rowOff>28575</xdr:rowOff>
        </xdr:from>
        <xdr:to>
          <xdr:col>10</xdr:col>
          <xdr:colOff>1409700</xdr:colOff>
          <xdr:row>140</xdr:row>
          <xdr:rowOff>0</xdr:rowOff>
        </xdr:to>
        <xdr:sp macro="" textlink="">
          <xdr:nvSpPr>
            <xdr:cNvPr id="431180" name="Button 76" hidden="1">
              <a:extLst>
                <a:ext uri="{63B3BB69-23CF-44E3-9099-C40C66FF867C}">
                  <a14:compatExt spid="_x0000_s43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139</xdr:row>
          <xdr:rowOff>28575</xdr:rowOff>
        </xdr:from>
        <xdr:to>
          <xdr:col>13</xdr:col>
          <xdr:colOff>1409700</xdr:colOff>
          <xdr:row>140</xdr:row>
          <xdr:rowOff>0</xdr:rowOff>
        </xdr:to>
        <xdr:sp macro="" textlink="">
          <xdr:nvSpPr>
            <xdr:cNvPr id="431181" name="Button 77" hidden="1">
              <a:extLst>
                <a:ext uri="{63B3BB69-23CF-44E3-9099-C40C66FF867C}">
                  <a14:compatExt spid="_x0000_s43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139</xdr:row>
          <xdr:rowOff>28575</xdr:rowOff>
        </xdr:from>
        <xdr:to>
          <xdr:col>16</xdr:col>
          <xdr:colOff>1409700</xdr:colOff>
          <xdr:row>140</xdr:row>
          <xdr:rowOff>0</xdr:rowOff>
        </xdr:to>
        <xdr:sp macro="" textlink="">
          <xdr:nvSpPr>
            <xdr:cNvPr id="431182" name="Button 78" hidden="1">
              <a:extLst>
                <a:ext uri="{63B3BB69-23CF-44E3-9099-C40C66FF867C}">
                  <a14:compatExt spid="_x0000_s43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183" name="Button 79" hidden="1">
              <a:extLst>
                <a:ext uri="{63B3BB69-23CF-44E3-9099-C40C66FF867C}">
                  <a14:compatExt spid="_x0000_s43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150</xdr:row>
          <xdr:rowOff>28575</xdr:rowOff>
        </xdr:from>
        <xdr:to>
          <xdr:col>4</xdr:col>
          <xdr:colOff>1409700</xdr:colOff>
          <xdr:row>151</xdr:row>
          <xdr:rowOff>0</xdr:rowOff>
        </xdr:to>
        <xdr:sp macro="" textlink="">
          <xdr:nvSpPr>
            <xdr:cNvPr id="431184" name="Button 80" hidden="1">
              <a:extLst>
                <a:ext uri="{63B3BB69-23CF-44E3-9099-C40C66FF867C}">
                  <a14:compatExt spid="_x0000_s43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150</xdr:row>
          <xdr:rowOff>28575</xdr:rowOff>
        </xdr:from>
        <xdr:to>
          <xdr:col>7</xdr:col>
          <xdr:colOff>1409700</xdr:colOff>
          <xdr:row>151</xdr:row>
          <xdr:rowOff>0</xdr:rowOff>
        </xdr:to>
        <xdr:sp macro="" textlink="">
          <xdr:nvSpPr>
            <xdr:cNvPr id="431185" name="Button 81" hidden="1">
              <a:extLst>
                <a:ext uri="{63B3BB69-23CF-44E3-9099-C40C66FF867C}">
                  <a14:compatExt spid="_x0000_s43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150</xdr:row>
          <xdr:rowOff>28575</xdr:rowOff>
        </xdr:from>
        <xdr:to>
          <xdr:col>10</xdr:col>
          <xdr:colOff>1409700</xdr:colOff>
          <xdr:row>151</xdr:row>
          <xdr:rowOff>0</xdr:rowOff>
        </xdr:to>
        <xdr:sp macro="" textlink="">
          <xdr:nvSpPr>
            <xdr:cNvPr id="431186" name="Button 82" hidden="1">
              <a:extLst>
                <a:ext uri="{63B3BB69-23CF-44E3-9099-C40C66FF867C}">
                  <a14:compatExt spid="_x0000_s43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150</xdr:row>
          <xdr:rowOff>28575</xdr:rowOff>
        </xdr:from>
        <xdr:to>
          <xdr:col>13</xdr:col>
          <xdr:colOff>1409700</xdr:colOff>
          <xdr:row>151</xdr:row>
          <xdr:rowOff>0</xdr:rowOff>
        </xdr:to>
        <xdr:sp macro="" textlink="">
          <xdr:nvSpPr>
            <xdr:cNvPr id="431187" name="Button 83" hidden="1">
              <a:extLst>
                <a:ext uri="{63B3BB69-23CF-44E3-9099-C40C66FF867C}">
                  <a14:compatExt spid="_x0000_s43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150</xdr:row>
          <xdr:rowOff>28575</xdr:rowOff>
        </xdr:from>
        <xdr:to>
          <xdr:col>16</xdr:col>
          <xdr:colOff>1409700</xdr:colOff>
          <xdr:row>151</xdr:row>
          <xdr:rowOff>0</xdr:rowOff>
        </xdr:to>
        <xdr:sp macro="" textlink="">
          <xdr:nvSpPr>
            <xdr:cNvPr id="431188" name="Button 84" hidden="1">
              <a:extLst>
                <a:ext uri="{63B3BB69-23CF-44E3-9099-C40C66FF867C}">
                  <a14:compatExt spid="_x0000_s43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189" name="Button 85" hidden="1">
              <a:extLst>
                <a:ext uri="{63B3BB69-23CF-44E3-9099-C40C66FF867C}">
                  <a14:compatExt spid="_x0000_s43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161</xdr:row>
          <xdr:rowOff>28575</xdr:rowOff>
        </xdr:from>
        <xdr:to>
          <xdr:col>4</xdr:col>
          <xdr:colOff>1409700</xdr:colOff>
          <xdr:row>162</xdr:row>
          <xdr:rowOff>0</xdr:rowOff>
        </xdr:to>
        <xdr:sp macro="" textlink="">
          <xdr:nvSpPr>
            <xdr:cNvPr id="431190" name="Button 86" hidden="1">
              <a:extLst>
                <a:ext uri="{63B3BB69-23CF-44E3-9099-C40C66FF867C}">
                  <a14:compatExt spid="_x0000_s43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161</xdr:row>
          <xdr:rowOff>28575</xdr:rowOff>
        </xdr:from>
        <xdr:to>
          <xdr:col>7</xdr:col>
          <xdr:colOff>1409700</xdr:colOff>
          <xdr:row>162</xdr:row>
          <xdr:rowOff>0</xdr:rowOff>
        </xdr:to>
        <xdr:sp macro="" textlink="">
          <xdr:nvSpPr>
            <xdr:cNvPr id="431191" name="Button 87" hidden="1">
              <a:extLst>
                <a:ext uri="{63B3BB69-23CF-44E3-9099-C40C66FF867C}">
                  <a14:compatExt spid="_x0000_s43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161</xdr:row>
          <xdr:rowOff>28575</xdr:rowOff>
        </xdr:from>
        <xdr:to>
          <xdr:col>10</xdr:col>
          <xdr:colOff>1409700</xdr:colOff>
          <xdr:row>162</xdr:row>
          <xdr:rowOff>0</xdr:rowOff>
        </xdr:to>
        <xdr:sp macro="" textlink="">
          <xdr:nvSpPr>
            <xdr:cNvPr id="431192" name="Button 88" hidden="1">
              <a:extLst>
                <a:ext uri="{63B3BB69-23CF-44E3-9099-C40C66FF867C}">
                  <a14:compatExt spid="_x0000_s43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161</xdr:row>
          <xdr:rowOff>28575</xdr:rowOff>
        </xdr:from>
        <xdr:to>
          <xdr:col>13</xdr:col>
          <xdr:colOff>1409700</xdr:colOff>
          <xdr:row>162</xdr:row>
          <xdr:rowOff>0</xdr:rowOff>
        </xdr:to>
        <xdr:sp macro="" textlink="">
          <xdr:nvSpPr>
            <xdr:cNvPr id="431193" name="Button 89" hidden="1">
              <a:extLst>
                <a:ext uri="{63B3BB69-23CF-44E3-9099-C40C66FF867C}">
                  <a14:compatExt spid="_x0000_s43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161</xdr:row>
          <xdr:rowOff>28575</xdr:rowOff>
        </xdr:from>
        <xdr:to>
          <xdr:col>16</xdr:col>
          <xdr:colOff>1409700</xdr:colOff>
          <xdr:row>162</xdr:row>
          <xdr:rowOff>0</xdr:rowOff>
        </xdr:to>
        <xdr:sp macro="" textlink="">
          <xdr:nvSpPr>
            <xdr:cNvPr id="431194" name="Button 90" hidden="1">
              <a:extLst>
                <a:ext uri="{63B3BB69-23CF-44E3-9099-C40C66FF867C}">
                  <a14:compatExt spid="_x0000_s43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195" name="Button 91" hidden="1">
              <a:extLst>
                <a:ext uri="{63B3BB69-23CF-44E3-9099-C40C66FF867C}">
                  <a14:compatExt spid="_x0000_s43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172</xdr:row>
          <xdr:rowOff>28575</xdr:rowOff>
        </xdr:from>
        <xdr:to>
          <xdr:col>4</xdr:col>
          <xdr:colOff>1409700</xdr:colOff>
          <xdr:row>173</xdr:row>
          <xdr:rowOff>0</xdr:rowOff>
        </xdr:to>
        <xdr:sp macro="" textlink="">
          <xdr:nvSpPr>
            <xdr:cNvPr id="431196" name="Button 92" hidden="1">
              <a:extLst>
                <a:ext uri="{63B3BB69-23CF-44E3-9099-C40C66FF867C}">
                  <a14:compatExt spid="_x0000_s43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172</xdr:row>
          <xdr:rowOff>28575</xdr:rowOff>
        </xdr:from>
        <xdr:to>
          <xdr:col>7</xdr:col>
          <xdr:colOff>1409700</xdr:colOff>
          <xdr:row>173</xdr:row>
          <xdr:rowOff>0</xdr:rowOff>
        </xdr:to>
        <xdr:sp macro="" textlink="">
          <xdr:nvSpPr>
            <xdr:cNvPr id="431197" name="Button 93" hidden="1">
              <a:extLst>
                <a:ext uri="{63B3BB69-23CF-44E3-9099-C40C66FF867C}">
                  <a14:compatExt spid="_x0000_s43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172</xdr:row>
          <xdr:rowOff>28575</xdr:rowOff>
        </xdr:from>
        <xdr:to>
          <xdr:col>10</xdr:col>
          <xdr:colOff>1409700</xdr:colOff>
          <xdr:row>173</xdr:row>
          <xdr:rowOff>0</xdr:rowOff>
        </xdr:to>
        <xdr:sp macro="" textlink="">
          <xdr:nvSpPr>
            <xdr:cNvPr id="431198" name="Button 94" hidden="1">
              <a:extLst>
                <a:ext uri="{63B3BB69-23CF-44E3-9099-C40C66FF867C}">
                  <a14:compatExt spid="_x0000_s43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172</xdr:row>
          <xdr:rowOff>28575</xdr:rowOff>
        </xdr:from>
        <xdr:to>
          <xdr:col>13</xdr:col>
          <xdr:colOff>1409700</xdr:colOff>
          <xdr:row>173</xdr:row>
          <xdr:rowOff>0</xdr:rowOff>
        </xdr:to>
        <xdr:sp macro="" textlink="">
          <xdr:nvSpPr>
            <xdr:cNvPr id="431199" name="Button 95" hidden="1">
              <a:extLst>
                <a:ext uri="{63B3BB69-23CF-44E3-9099-C40C66FF867C}">
                  <a14:compatExt spid="_x0000_s43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172</xdr:row>
          <xdr:rowOff>28575</xdr:rowOff>
        </xdr:from>
        <xdr:to>
          <xdr:col>16</xdr:col>
          <xdr:colOff>1409700</xdr:colOff>
          <xdr:row>173</xdr:row>
          <xdr:rowOff>0</xdr:rowOff>
        </xdr:to>
        <xdr:sp macro="" textlink="">
          <xdr:nvSpPr>
            <xdr:cNvPr id="431200" name="Button 96" hidden="1">
              <a:extLst>
                <a:ext uri="{63B3BB69-23CF-44E3-9099-C40C66FF867C}">
                  <a14:compatExt spid="_x0000_s43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201" name="Button 97" hidden="1">
              <a:extLst>
                <a:ext uri="{63B3BB69-23CF-44E3-9099-C40C66FF867C}">
                  <a14:compatExt spid="_x0000_s43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183</xdr:row>
          <xdr:rowOff>28575</xdr:rowOff>
        </xdr:from>
        <xdr:to>
          <xdr:col>4</xdr:col>
          <xdr:colOff>1409700</xdr:colOff>
          <xdr:row>184</xdr:row>
          <xdr:rowOff>0</xdr:rowOff>
        </xdr:to>
        <xdr:sp macro="" textlink="">
          <xdr:nvSpPr>
            <xdr:cNvPr id="431202" name="Button 98" hidden="1">
              <a:extLst>
                <a:ext uri="{63B3BB69-23CF-44E3-9099-C40C66FF867C}">
                  <a14:compatExt spid="_x0000_s43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183</xdr:row>
          <xdr:rowOff>28575</xdr:rowOff>
        </xdr:from>
        <xdr:to>
          <xdr:col>7</xdr:col>
          <xdr:colOff>1409700</xdr:colOff>
          <xdr:row>184</xdr:row>
          <xdr:rowOff>0</xdr:rowOff>
        </xdr:to>
        <xdr:sp macro="" textlink="">
          <xdr:nvSpPr>
            <xdr:cNvPr id="431203" name="Button 99" hidden="1">
              <a:extLst>
                <a:ext uri="{63B3BB69-23CF-44E3-9099-C40C66FF867C}">
                  <a14:compatExt spid="_x0000_s43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183</xdr:row>
          <xdr:rowOff>28575</xdr:rowOff>
        </xdr:from>
        <xdr:to>
          <xdr:col>10</xdr:col>
          <xdr:colOff>1409700</xdr:colOff>
          <xdr:row>184</xdr:row>
          <xdr:rowOff>0</xdr:rowOff>
        </xdr:to>
        <xdr:sp macro="" textlink="">
          <xdr:nvSpPr>
            <xdr:cNvPr id="431204" name="Button 100" hidden="1">
              <a:extLst>
                <a:ext uri="{63B3BB69-23CF-44E3-9099-C40C66FF867C}">
                  <a14:compatExt spid="_x0000_s43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183</xdr:row>
          <xdr:rowOff>28575</xdr:rowOff>
        </xdr:from>
        <xdr:to>
          <xdr:col>13</xdr:col>
          <xdr:colOff>1409700</xdr:colOff>
          <xdr:row>184</xdr:row>
          <xdr:rowOff>0</xdr:rowOff>
        </xdr:to>
        <xdr:sp macro="" textlink="">
          <xdr:nvSpPr>
            <xdr:cNvPr id="431205" name="Button 101" hidden="1">
              <a:extLst>
                <a:ext uri="{63B3BB69-23CF-44E3-9099-C40C66FF867C}">
                  <a14:compatExt spid="_x0000_s43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183</xdr:row>
          <xdr:rowOff>28575</xdr:rowOff>
        </xdr:from>
        <xdr:to>
          <xdr:col>16</xdr:col>
          <xdr:colOff>1409700</xdr:colOff>
          <xdr:row>184</xdr:row>
          <xdr:rowOff>0</xdr:rowOff>
        </xdr:to>
        <xdr:sp macro="" textlink="">
          <xdr:nvSpPr>
            <xdr:cNvPr id="431206" name="Button 102" hidden="1">
              <a:extLst>
                <a:ext uri="{63B3BB69-23CF-44E3-9099-C40C66FF867C}">
                  <a14:compatExt spid="_x0000_s43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29</xdr:row>
          <xdr:rowOff>28575</xdr:rowOff>
        </xdr:from>
        <xdr:to>
          <xdr:col>1</xdr:col>
          <xdr:colOff>1409700</xdr:colOff>
          <xdr:row>30</xdr:row>
          <xdr:rowOff>0</xdr:rowOff>
        </xdr:to>
        <xdr:sp macro="" textlink="">
          <xdr:nvSpPr>
            <xdr:cNvPr id="431207" name="Button 103" hidden="1">
              <a:extLst>
                <a:ext uri="{63B3BB69-23CF-44E3-9099-C40C66FF867C}">
                  <a14:compatExt spid="_x0000_s43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208" name="Button 104" hidden="1">
              <a:extLst>
                <a:ext uri="{63B3BB69-23CF-44E3-9099-C40C66FF867C}">
                  <a14:compatExt spid="_x0000_s43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209" name="Button 105" hidden="1">
              <a:extLst>
                <a:ext uri="{63B3BB69-23CF-44E3-9099-C40C66FF867C}">
                  <a14:compatExt spid="_x0000_s43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210" name="Button 106" hidden="1">
              <a:extLst>
                <a:ext uri="{63B3BB69-23CF-44E3-9099-C40C66FF867C}">
                  <a14:compatExt spid="_x0000_s43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211" name="Button 107" hidden="1">
              <a:extLst>
                <a:ext uri="{63B3BB69-23CF-44E3-9099-C40C66FF867C}">
                  <a14:compatExt spid="_x0000_s43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212" name="Button 108" hidden="1">
              <a:extLst>
                <a:ext uri="{63B3BB69-23CF-44E3-9099-C40C66FF867C}">
                  <a14:compatExt spid="_x0000_s43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3" name="Button 109" hidden="1">
              <a:extLst>
                <a:ext uri="{63B3BB69-23CF-44E3-9099-C40C66FF867C}">
                  <a14:compatExt spid="_x0000_s43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4" name="Button 110" hidden="1">
              <a:extLst>
                <a:ext uri="{63B3BB69-23CF-44E3-9099-C40C66FF867C}">
                  <a14:compatExt spid="_x0000_s43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5" name="Button 111" hidden="1">
              <a:extLst>
                <a:ext uri="{63B3BB69-23CF-44E3-9099-C40C66FF867C}">
                  <a14:compatExt spid="_x0000_s43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6" name="Button 112" hidden="1">
              <a:extLst>
                <a:ext uri="{63B3BB69-23CF-44E3-9099-C40C66FF867C}">
                  <a14:compatExt spid="_x0000_s43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17" name="Button 113" hidden="1">
              <a:extLst>
                <a:ext uri="{63B3BB69-23CF-44E3-9099-C40C66FF867C}">
                  <a14:compatExt spid="_x0000_s43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18" name="Button 114" hidden="1">
              <a:extLst>
                <a:ext uri="{63B3BB69-23CF-44E3-9099-C40C66FF867C}">
                  <a14:compatExt spid="_x0000_s431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19" name="Button 115" hidden="1">
              <a:extLst>
                <a:ext uri="{63B3BB69-23CF-44E3-9099-C40C66FF867C}">
                  <a14:compatExt spid="_x0000_s431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20" name="Button 116" hidden="1">
              <a:extLst>
                <a:ext uri="{63B3BB69-23CF-44E3-9099-C40C66FF867C}">
                  <a14:compatExt spid="_x0000_s431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21" name="Button 117" hidden="1">
              <a:extLst>
                <a:ext uri="{63B3BB69-23CF-44E3-9099-C40C66FF867C}">
                  <a14:compatExt spid="_x0000_s431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2" name="Button 118" hidden="1">
              <a:extLst>
                <a:ext uri="{63B3BB69-23CF-44E3-9099-C40C66FF867C}">
                  <a14:compatExt spid="_x0000_s43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3" name="Button 119" hidden="1">
              <a:extLst>
                <a:ext uri="{63B3BB69-23CF-44E3-9099-C40C66FF867C}">
                  <a14:compatExt spid="_x0000_s431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4" name="Button 120" hidden="1">
              <a:extLst>
                <a:ext uri="{63B3BB69-23CF-44E3-9099-C40C66FF867C}">
                  <a14:compatExt spid="_x0000_s43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5" name="Button 121" hidden="1">
              <a:extLst>
                <a:ext uri="{63B3BB69-23CF-44E3-9099-C40C66FF867C}">
                  <a14:compatExt spid="_x0000_s43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6" name="Button 122" hidden="1">
              <a:extLst>
                <a:ext uri="{63B3BB69-23CF-44E3-9099-C40C66FF867C}">
                  <a14:compatExt spid="_x0000_s43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7" name="Button 123" hidden="1">
              <a:extLst>
                <a:ext uri="{63B3BB69-23CF-44E3-9099-C40C66FF867C}">
                  <a14:compatExt spid="_x0000_s43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28" name="Button 124" hidden="1">
              <a:extLst>
                <a:ext uri="{63B3BB69-23CF-44E3-9099-C40C66FF867C}">
                  <a14:compatExt spid="_x0000_s43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29" name="Button 125" hidden="1">
              <a:extLst>
                <a:ext uri="{63B3BB69-23CF-44E3-9099-C40C66FF867C}">
                  <a14:compatExt spid="_x0000_s43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0" name="Button 126" hidden="1">
              <a:extLst>
                <a:ext uri="{63B3BB69-23CF-44E3-9099-C40C66FF867C}">
                  <a14:compatExt spid="_x0000_s43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1" name="Button 127" hidden="1">
              <a:extLst>
                <a:ext uri="{63B3BB69-23CF-44E3-9099-C40C66FF867C}">
                  <a14:compatExt spid="_x0000_s43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2" name="Button 128" hidden="1">
              <a:extLst>
                <a:ext uri="{63B3BB69-23CF-44E3-9099-C40C66FF867C}">
                  <a14:compatExt spid="_x0000_s43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3" name="Button 129" hidden="1">
              <a:extLst>
                <a:ext uri="{63B3BB69-23CF-44E3-9099-C40C66FF867C}">
                  <a14:compatExt spid="_x0000_s43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4" name="Button 130" hidden="1">
              <a:extLst>
                <a:ext uri="{63B3BB69-23CF-44E3-9099-C40C66FF867C}">
                  <a14:compatExt spid="_x0000_s43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5" name="Button 131" hidden="1">
              <a:extLst>
                <a:ext uri="{63B3BB69-23CF-44E3-9099-C40C66FF867C}">
                  <a14:compatExt spid="_x0000_s43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6" name="Button 132" hidden="1">
              <a:extLst>
                <a:ext uri="{63B3BB69-23CF-44E3-9099-C40C66FF867C}">
                  <a14:compatExt spid="_x0000_s43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7" name="Button 133" hidden="1">
              <a:extLst>
                <a:ext uri="{63B3BB69-23CF-44E3-9099-C40C66FF867C}">
                  <a14:compatExt spid="_x0000_s43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8" name="Button 134" hidden="1">
              <a:extLst>
                <a:ext uri="{63B3BB69-23CF-44E3-9099-C40C66FF867C}">
                  <a14:compatExt spid="_x0000_s43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9" name="Button 135" hidden="1">
              <a:extLst>
                <a:ext uri="{63B3BB69-23CF-44E3-9099-C40C66FF867C}">
                  <a14:compatExt spid="_x0000_s43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40" name="Button 136" hidden="1">
              <a:extLst>
                <a:ext uri="{63B3BB69-23CF-44E3-9099-C40C66FF867C}">
                  <a14:compatExt spid="_x0000_s43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41" name="Button 137" hidden="1">
              <a:extLst>
                <a:ext uri="{63B3BB69-23CF-44E3-9099-C40C66FF867C}">
                  <a14:compatExt spid="_x0000_s43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42" name="Button 138" hidden="1">
              <a:extLst>
                <a:ext uri="{63B3BB69-23CF-44E3-9099-C40C66FF867C}">
                  <a14:compatExt spid="_x0000_s43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3" name="Button 139" hidden="1">
              <a:extLst>
                <a:ext uri="{63B3BB69-23CF-44E3-9099-C40C66FF867C}">
                  <a14:compatExt spid="_x0000_s43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4" name="Button 140" hidden="1">
              <a:extLst>
                <a:ext uri="{63B3BB69-23CF-44E3-9099-C40C66FF867C}">
                  <a14:compatExt spid="_x0000_s431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5" name="Button 141" hidden="1">
              <a:extLst>
                <a:ext uri="{63B3BB69-23CF-44E3-9099-C40C66FF867C}">
                  <a14:compatExt spid="_x0000_s43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6" name="Button 142" hidden="1">
              <a:extLst>
                <a:ext uri="{63B3BB69-23CF-44E3-9099-C40C66FF867C}">
                  <a14:compatExt spid="_x0000_s43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7" name="Button 143" hidden="1">
              <a:extLst>
                <a:ext uri="{63B3BB69-23CF-44E3-9099-C40C66FF867C}">
                  <a14:compatExt spid="_x0000_s43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8" name="Button 144" hidden="1">
              <a:extLst>
                <a:ext uri="{63B3BB69-23CF-44E3-9099-C40C66FF867C}">
                  <a14:compatExt spid="_x0000_s43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9" name="Button 145" hidden="1">
              <a:extLst>
                <a:ext uri="{63B3BB69-23CF-44E3-9099-C40C66FF867C}">
                  <a14:compatExt spid="_x0000_s43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50" name="Button 146" hidden="1">
              <a:extLst>
                <a:ext uri="{63B3BB69-23CF-44E3-9099-C40C66FF867C}">
                  <a14:compatExt spid="_x0000_s43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51" name="Button 147" hidden="1">
              <a:extLst>
                <a:ext uri="{63B3BB69-23CF-44E3-9099-C40C66FF867C}">
                  <a14:compatExt spid="_x0000_s43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2" name="Button 148" hidden="1">
              <a:extLst>
                <a:ext uri="{63B3BB69-23CF-44E3-9099-C40C66FF867C}">
                  <a14:compatExt spid="_x0000_s43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3" name="Button 149" hidden="1">
              <a:extLst>
                <a:ext uri="{63B3BB69-23CF-44E3-9099-C40C66FF867C}">
                  <a14:compatExt spid="_x0000_s43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4" name="Button 150" hidden="1">
              <a:extLst>
                <a:ext uri="{63B3BB69-23CF-44E3-9099-C40C66FF867C}">
                  <a14:compatExt spid="_x0000_s43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5" name="Button 151" hidden="1">
              <a:extLst>
                <a:ext uri="{63B3BB69-23CF-44E3-9099-C40C66FF867C}">
                  <a14:compatExt spid="_x0000_s43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6" name="Button 152" hidden="1">
              <a:extLst>
                <a:ext uri="{63B3BB69-23CF-44E3-9099-C40C66FF867C}">
                  <a14:compatExt spid="_x0000_s43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7" name="Button 153" hidden="1">
              <a:extLst>
                <a:ext uri="{63B3BB69-23CF-44E3-9099-C40C66FF867C}">
                  <a14:compatExt spid="_x0000_s43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8" name="Button 154" hidden="1">
              <a:extLst>
                <a:ext uri="{63B3BB69-23CF-44E3-9099-C40C66FF867C}">
                  <a14:compatExt spid="_x0000_s43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9" name="Button 155" hidden="1">
              <a:extLst>
                <a:ext uri="{63B3BB69-23CF-44E3-9099-C40C66FF867C}">
                  <a14:compatExt spid="_x0000_s43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60" name="Button 156" hidden="1">
              <a:extLst>
                <a:ext uri="{63B3BB69-23CF-44E3-9099-C40C66FF867C}">
                  <a14:compatExt spid="_x0000_s43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61" name="Button 157" hidden="1">
              <a:extLst>
                <a:ext uri="{63B3BB69-23CF-44E3-9099-C40C66FF867C}">
                  <a14:compatExt spid="_x0000_s43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2" name="Button 158" hidden="1">
              <a:extLst>
                <a:ext uri="{63B3BB69-23CF-44E3-9099-C40C66FF867C}">
                  <a14:compatExt spid="_x0000_s43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3" name="Button 159" hidden="1">
              <a:extLst>
                <a:ext uri="{63B3BB69-23CF-44E3-9099-C40C66FF867C}">
                  <a14:compatExt spid="_x0000_s43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4" name="Button 160" hidden="1">
              <a:extLst>
                <a:ext uri="{63B3BB69-23CF-44E3-9099-C40C66FF867C}">
                  <a14:compatExt spid="_x0000_s43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5" name="Button 161" hidden="1">
              <a:extLst>
                <a:ext uri="{63B3BB69-23CF-44E3-9099-C40C66FF867C}">
                  <a14:compatExt spid="_x0000_s43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6" name="Button 162" hidden="1">
              <a:extLst>
                <a:ext uri="{63B3BB69-23CF-44E3-9099-C40C66FF867C}">
                  <a14:compatExt spid="_x0000_s43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7" name="Button 163" hidden="1">
              <a:extLst>
                <a:ext uri="{63B3BB69-23CF-44E3-9099-C40C66FF867C}">
                  <a14:compatExt spid="_x0000_s43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8" name="Button 164" hidden="1">
              <a:extLst>
                <a:ext uri="{63B3BB69-23CF-44E3-9099-C40C66FF867C}">
                  <a14:compatExt spid="_x0000_s43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9" name="Button 165" hidden="1">
              <a:extLst>
                <a:ext uri="{63B3BB69-23CF-44E3-9099-C40C66FF867C}">
                  <a14:compatExt spid="_x0000_s43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70" name="Button 166" hidden="1">
              <a:extLst>
                <a:ext uri="{63B3BB69-23CF-44E3-9099-C40C66FF867C}">
                  <a14:compatExt spid="_x0000_s43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71" name="Button 167" hidden="1">
              <a:extLst>
                <a:ext uri="{63B3BB69-23CF-44E3-9099-C40C66FF867C}">
                  <a14:compatExt spid="_x0000_s43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72" name="Button 168" hidden="1">
              <a:extLst>
                <a:ext uri="{63B3BB69-23CF-44E3-9099-C40C66FF867C}">
                  <a14:compatExt spid="_x0000_s43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3" name="Button 169" hidden="1">
              <a:extLst>
                <a:ext uri="{63B3BB69-23CF-44E3-9099-C40C66FF867C}">
                  <a14:compatExt spid="_x0000_s43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4" name="Button 170" hidden="1">
              <a:extLst>
                <a:ext uri="{63B3BB69-23CF-44E3-9099-C40C66FF867C}">
                  <a14:compatExt spid="_x0000_s43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5" name="Button 171" hidden="1">
              <a:extLst>
                <a:ext uri="{63B3BB69-23CF-44E3-9099-C40C66FF867C}">
                  <a14:compatExt spid="_x0000_s43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6" name="Button 172" hidden="1">
              <a:extLst>
                <a:ext uri="{63B3BB69-23CF-44E3-9099-C40C66FF867C}">
                  <a14:compatExt spid="_x0000_s43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7" name="Button 173" hidden="1">
              <a:extLst>
                <a:ext uri="{63B3BB69-23CF-44E3-9099-C40C66FF867C}">
                  <a14:compatExt spid="_x0000_s43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8" name="Button 174" hidden="1">
              <a:extLst>
                <a:ext uri="{63B3BB69-23CF-44E3-9099-C40C66FF867C}">
                  <a14:compatExt spid="_x0000_s43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9" name="Button 175" hidden="1">
              <a:extLst>
                <a:ext uri="{63B3BB69-23CF-44E3-9099-C40C66FF867C}">
                  <a14:compatExt spid="_x0000_s43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0" name="Button 176" hidden="1">
              <a:extLst>
                <a:ext uri="{63B3BB69-23CF-44E3-9099-C40C66FF867C}">
                  <a14:compatExt spid="_x0000_s43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1" name="Button 177" hidden="1">
              <a:extLst>
                <a:ext uri="{63B3BB69-23CF-44E3-9099-C40C66FF867C}">
                  <a14:compatExt spid="_x0000_s43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2" name="Button 178" hidden="1">
              <a:extLst>
                <a:ext uri="{63B3BB69-23CF-44E3-9099-C40C66FF867C}">
                  <a14:compatExt spid="_x0000_s43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3" name="Button 179" hidden="1">
              <a:extLst>
                <a:ext uri="{63B3BB69-23CF-44E3-9099-C40C66FF867C}">
                  <a14:compatExt spid="_x0000_s43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4" name="Button 180" hidden="1">
              <a:extLst>
                <a:ext uri="{63B3BB69-23CF-44E3-9099-C40C66FF867C}">
                  <a14:compatExt spid="_x0000_s43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5" name="Button 181" hidden="1">
              <a:extLst>
                <a:ext uri="{63B3BB69-23CF-44E3-9099-C40C66FF867C}">
                  <a14:compatExt spid="_x0000_s43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6" name="Button 182" hidden="1">
              <a:extLst>
                <a:ext uri="{63B3BB69-23CF-44E3-9099-C40C66FF867C}">
                  <a14:compatExt spid="_x0000_s43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7" name="Button 183" hidden="1">
              <a:extLst>
                <a:ext uri="{63B3BB69-23CF-44E3-9099-C40C66FF867C}">
                  <a14:compatExt spid="_x0000_s43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8" name="Button 184" hidden="1">
              <a:extLst>
                <a:ext uri="{63B3BB69-23CF-44E3-9099-C40C66FF867C}">
                  <a14:compatExt spid="_x0000_s43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9" name="Button 185" hidden="1">
              <a:extLst>
                <a:ext uri="{63B3BB69-23CF-44E3-9099-C40C66FF867C}">
                  <a14:compatExt spid="_x0000_s43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0" name="Button 186" hidden="1">
              <a:extLst>
                <a:ext uri="{63B3BB69-23CF-44E3-9099-C40C66FF867C}">
                  <a14:compatExt spid="_x0000_s43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1" name="Button 187" hidden="1">
              <a:extLst>
                <a:ext uri="{63B3BB69-23CF-44E3-9099-C40C66FF867C}">
                  <a14:compatExt spid="_x0000_s43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2" name="Button 188" hidden="1">
              <a:extLst>
                <a:ext uri="{63B3BB69-23CF-44E3-9099-C40C66FF867C}">
                  <a14:compatExt spid="_x0000_s43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3" name="Button 189" hidden="1">
              <a:extLst>
                <a:ext uri="{63B3BB69-23CF-44E3-9099-C40C66FF867C}">
                  <a14:compatExt spid="_x0000_s43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4" name="Button 190" hidden="1">
              <a:extLst>
                <a:ext uri="{63B3BB69-23CF-44E3-9099-C40C66FF867C}">
                  <a14:compatExt spid="_x0000_s43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5" name="Button 191" hidden="1">
              <a:extLst>
                <a:ext uri="{63B3BB69-23CF-44E3-9099-C40C66FF867C}">
                  <a14:compatExt spid="_x0000_s43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6" name="Button 192" hidden="1">
              <a:extLst>
                <a:ext uri="{63B3BB69-23CF-44E3-9099-C40C66FF867C}">
                  <a14:compatExt spid="_x0000_s43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7" name="Button 193" hidden="1">
              <a:extLst>
                <a:ext uri="{63B3BB69-23CF-44E3-9099-C40C66FF867C}">
                  <a14:compatExt spid="_x0000_s43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298" name="Button 194" hidden="1">
              <a:extLst>
                <a:ext uri="{63B3BB69-23CF-44E3-9099-C40C66FF867C}">
                  <a14:compatExt spid="_x0000_s43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299" name="Button 195" hidden="1">
              <a:extLst>
                <a:ext uri="{63B3BB69-23CF-44E3-9099-C40C66FF867C}">
                  <a14:compatExt spid="_x0000_s43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0" name="Button 196" hidden="1">
              <a:extLst>
                <a:ext uri="{63B3BB69-23CF-44E3-9099-C40C66FF867C}">
                  <a14:compatExt spid="_x0000_s43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1" name="Button 197" hidden="1">
              <a:extLst>
                <a:ext uri="{63B3BB69-23CF-44E3-9099-C40C66FF867C}">
                  <a14:compatExt spid="_x0000_s43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2" name="Button 198" hidden="1">
              <a:extLst>
                <a:ext uri="{63B3BB69-23CF-44E3-9099-C40C66FF867C}">
                  <a14:compatExt spid="_x0000_s43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3" name="Button 199" hidden="1">
              <a:extLst>
                <a:ext uri="{63B3BB69-23CF-44E3-9099-C40C66FF867C}">
                  <a14:compatExt spid="_x0000_s43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4" name="Button 200" hidden="1">
              <a:extLst>
                <a:ext uri="{63B3BB69-23CF-44E3-9099-C40C66FF867C}">
                  <a14:compatExt spid="_x0000_s43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5" name="Button 201" hidden="1">
              <a:extLst>
                <a:ext uri="{63B3BB69-23CF-44E3-9099-C40C66FF867C}">
                  <a14:compatExt spid="_x0000_s43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6" name="Button 202" hidden="1">
              <a:extLst>
                <a:ext uri="{63B3BB69-23CF-44E3-9099-C40C66FF867C}">
                  <a14:compatExt spid="_x0000_s43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7" name="Button 203" hidden="1">
              <a:extLst>
                <a:ext uri="{63B3BB69-23CF-44E3-9099-C40C66FF867C}">
                  <a14:compatExt spid="_x0000_s43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8" name="Button 204" hidden="1">
              <a:extLst>
                <a:ext uri="{63B3BB69-23CF-44E3-9099-C40C66FF867C}">
                  <a14:compatExt spid="_x0000_s43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9" name="Button 205" hidden="1">
              <a:extLst>
                <a:ext uri="{63B3BB69-23CF-44E3-9099-C40C66FF867C}">
                  <a14:compatExt spid="_x0000_s43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10" name="Button 206" hidden="1">
              <a:extLst>
                <a:ext uri="{63B3BB69-23CF-44E3-9099-C40C66FF867C}">
                  <a14:compatExt spid="_x0000_s43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11" name="Button 207" hidden="1">
              <a:extLst>
                <a:ext uri="{63B3BB69-23CF-44E3-9099-C40C66FF867C}">
                  <a14:compatExt spid="_x0000_s43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2" name="Button 208" hidden="1">
              <a:extLst>
                <a:ext uri="{63B3BB69-23CF-44E3-9099-C40C66FF867C}">
                  <a14:compatExt spid="_x0000_s43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3" name="Button 209" hidden="1">
              <a:extLst>
                <a:ext uri="{63B3BB69-23CF-44E3-9099-C40C66FF867C}">
                  <a14:compatExt spid="_x0000_s43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4" name="Button 210" hidden="1">
              <a:extLst>
                <a:ext uri="{63B3BB69-23CF-44E3-9099-C40C66FF867C}">
                  <a14:compatExt spid="_x0000_s43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5" name="Button 211" hidden="1">
              <a:extLst>
                <a:ext uri="{63B3BB69-23CF-44E3-9099-C40C66FF867C}">
                  <a14:compatExt spid="_x0000_s43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6" name="Button 212" hidden="1">
              <a:extLst>
                <a:ext uri="{63B3BB69-23CF-44E3-9099-C40C66FF867C}">
                  <a14:compatExt spid="_x0000_s43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7" name="Button 213" hidden="1">
              <a:extLst>
                <a:ext uri="{63B3BB69-23CF-44E3-9099-C40C66FF867C}">
                  <a14:compatExt spid="_x0000_s43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8" name="Button 214" hidden="1">
              <a:extLst>
                <a:ext uri="{63B3BB69-23CF-44E3-9099-C40C66FF867C}">
                  <a14:compatExt spid="_x0000_s43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9" name="Button 215" hidden="1">
              <a:extLst>
                <a:ext uri="{63B3BB69-23CF-44E3-9099-C40C66FF867C}">
                  <a14:compatExt spid="_x0000_s43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0" name="Button 216" hidden="1">
              <a:extLst>
                <a:ext uri="{63B3BB69-23CF-44E3-9099-C40C66FF867C}">
                  <a14:compatExt spid="_x0000_s43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1" name="Button 217" hidden="1">
              <a:extLst>
                <a:ext uri="{63B3BB69-23CF-44E3-9099-C40C66FF867C}">
                  <a14:compatExt spid="_x0000_s43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2" name="Button 218" hidden="1">
              <a:extLst>
                <a:ext uri="{63B3BB69-23CF-44E3-9099-C40C66FF867C}">
                  <a14:compatExt spid="_x0000_s43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3" name="Button 219" hidden="1">
              <a:extLst>
                <a:ext uri="{63B3BB69-23CF-44E3-9099-C40C66FF867C}">
                  <a14:compatExt spid="_x0000_s43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4" name="Button 220" hidden="1">
              <a:extLst>
                <a:ext uri="{63B3BB69-23CF-44E3-9099-C40C66FF867C}">
                  <a14:compatExt spid="_x0000_s43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5" name="Button 221" hidden="1">
              <a:extLst>
                <a:ext uri="{63B3BB69-23CF-44E3-9099-C40C66FF867C}">
                  <a14:compatExt spid="_x0000_s43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6" name="Button 222" hidden="1">
              <a:extLst>
                <a:ext uri="{63B3BB69-23CF-44E3-9099-C40C66FF867C}">
                  <a14:compatExt spid="_x0000_s43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7</xdr:row>
          <xdr:rowOff>28575</xdr:rowOff>
        </xdr:from>
        <xdr:to>
          <xdr:col>7</xdr:col>
          <xdr:colOff>1409700</xdr:colOff>
          <xdr:row>8</xdr:row>
          <xdr:rowOff>0</xdr:rowOff>
        </xdr:to>
        <xdr:sp macro="" textlink="">
          <xdr:nvSpPr>
            <xdr:cNvPr id="431327" name="Button 223" hidden="1">
              <a:extLst>
                <a:ext uri="{63B3BB69-23CF-44E3-9099-C40C66FF867C}">
                  <a14:compatExt spid="_x0000_s43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7</xdr:row>
          <xdr:rowOff>28575</xdr:rowOff>
        </xdr:from>
        <xdr:to>
          <xdr:col>10</xdr:col>
          <xdr:colOff>1409700</xdr:colOff>
          <xdr:row>8</xdr:row>
          <xdr:rowOff>0</xdr:rowOff>
        </xdr:to>
        <xdr:sp macro="" textlink="">
          <xdr:nvSpPr>
            <xdr:cNvPr id="431328" name="Button 224" hidden="1">
              <a:extLst>
                <a:ext uri="{63B3BB69-23CF-44E3-9099-C40C66FF867C}">
                  <a14:compatExt spid="_x0000_s43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7</xdr:row>
          <xdr:rowOff>28575</xdr:rowOff>
        </xdr:from>
        <xdr:to>
          <xdr:col>13</xdr:col>
          <xdr:colOff>1409700</xdr:colOff>
          <xdr:row>8</xdr:row>
          <xdr:rowOff>0</xdr:rowOff>
        </xdr:to>
        <xdr:sp macro="" textlink="">
          <xdr:nvSpPr>
            <xdr:cNvPr id="431329" name="Button 225" hidden="1">
              <a:extLst>
                <a:ext uri="{63B3BB69-23CF-44E3-9099-C40C66FF867C}">
                  <a14:compatExt spid="_x0000_s43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7</xdr:row>
          <xdr:rowOff>28575</xdr:rowOff>
        </xdr:from>
        <xdr:to>
          <xdr:col>16</xdr:col>
          <xdr:colOff>1409700</xdr:colOff>
          <xdr:row>8</xdr:row>
          <xdr:rowOff>0</xdr:rowOff>
        </xdr:to>
        <xdr:sp macro="" textlink="">
          <xdr:nvSpPr>
            <xdr:cNvPr id="431330" name="Button 226" hidden="1">
              <a:extLst>
                <a:ext uri="{63B3BB69-23CF-44E3-9099-C40C66FF867C}">
                  <a14:compatExt spid="_x0000_s43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7</xdr:row>
          <xdr:rowOff>28575</xdr:rowOff>
        </xdr:from>
        <xdr:to>
          <xdr:col>4</xdr:col>
          <xdr:colOff>1409700</xdr:colOff>
          <xdr:row>8</xdr:row>
          <xdr:rowOff>0</xdr:rowOff>
        </xdr:to>
        <xdr:sp macro="" textlink="">
          <xdr:nvSpPr>
            <xdr:cNvPr id="431106" name="Button 2" hidden="1">
              <a:extLst>
                <a:ext uri="{63B3BB69-23CF-44E3-9099-C40C66FF867C}">
                  <a14:compatExt spid="_x0000_s43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</xdr:row>
          <xdr:rowOff>28575</xdr:rowOff>
        </xdr:from>
        <xdr:to>
          <xdr:col>1</xdr:col>
          <xdr:colOff>1409700</xdr:colOff>
          <xdr:row>19</xdr:row>
          <xdr:rowOff>0</xdr:rowOff>
        </xdr:to>
        <xdr:sp macro="" textlink="">
          <xdr:nvSpPr>
            <xdr:cNvPr id="431331" name="Button 227" hidden="1">
              <a:extLst>
                <a:ext uri="{63B3BB69-23CF-44E3-9099-C40C66FF867C}">
                  <a14:compatExt spid="_x0000_s43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18</xdr:row>
          <xdr:rowOff>28575</xdr:rowOff>
        </xdr:from>
        <xdr:to>
          <xdr:col>4</xdr:col>
          <xdr:colOff>1409700</xdr:colOff>
          <xdr:row>19</xdr:row>
          <xdr:rowOff>0</xdr:rowOff>
        </xdr:to>
        <xdr:sp macro="" textlink="">
          <xdr:nvSpPr>
            <xdr:cNvPr id="431332" name="Button 228" hidden="1">
              <a:extLst>
                <a:ext uri="{63B3BB69-23CF-44E3-9099-C40C66FF867C}">
                  <a14:compatExt spid="_x0000_s43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18</xdr:row>
          <xdr:rowOff>28575</xdr:rowOff>
        </xdr:from>
        <xdr:to>
          <xdr:col>7</xdr:col>
          <xdr:colOff>1409700</xdr:colOff>
          <xdr:row>19</xdr:row>
          <xdr:rowOff>0</xdr:rowOff>
        </xdr:to>
        <xdr:sp macro="" textlink="">
          <xdr:nvSpPr>
            <xdr:cNvPr id="431333" name="Button 229" hidden="1">
              <a:extLst>
                <a:ext uri="{63B3BB69-23CF-44E3-9099-C40C66FF867C}">
                  <a14:compatExt spid="_x0000_s43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18</xdr:row>
          <xdr:rowOff>28575</xdr:rowOff>
        </xdr:from>
        <xdr:to>
          <xdr:col>10</xdr:col>
          <xdr:colOff>1409700</xdr:colOff>
          <xdr:row>19</xdr:row>
          <xdr:rowOff>0</xdr:rowOff>
        </xdr:to>
        <xdr:sp macro="" textlink="">
          <xdr:nvSpPr>
            <xdr:cNvPr id="431334" name="Button 230" hidden="1">
              <a:extLst>
                <a:ext uri="{63B3BB69-23CF-44E3-9099-C40C66FF867C}">
                  <a14:compatExt spid="_x0000_s43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18</xdr:row>
          <xdr:rowOff>28575</xdr:rowOff>
        </xdr:from>
        <xdr:to>
          <xdr:col>13</xdr:col>
          <xdr:colOff>1409700</xdr:colOff>
          <xdr:row>19</xdr:row>
          <xdr:rowOff>0</xdr:rowOff>
        </xdr:to>
        <xdr:sp macro="" textlink="">
          <xdr:nvSpPr>
            <xdr:cNvPr id="431335" name="Button 231" hidden="1">
              <a:extLst>
                <a:ext uri="{63B3BB69-23CF-44E3-9099-C40C66FF867C}">
                  <a14:compatExt spid="_x0000_s43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18</xdr:row>
          <xdr:rowOff>28575</xdr:rowOff>
        </xdr:from>
        <xdr:to>
          <xdr:col>16</xdr:col>
          <xdr:colOff>1409700</xdr:colOff>
          <xdr:row>19</xdr:row>
          <xdr:rowOff>0</xdr:rowOff>
        </xdr:to>
        <xdr:sp macro="" textlink="">
          <xdr:nvSpPr>
            <xdr:cNvPr id="431336" name="Button 232" hidden="1">
              <a:extLst>
                <a:ext uri="{63B3BB69-23CF-44E3-9099-C40C66FF867C}">
                  <a14:compatExt spid="_x0000_s43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29</xdr:row>
          <xdr:rowOff>28575</xdr:rowOff>
        </xdr:from>
        <xdr:to>
          <xdr:col>1</xdr:col>
          <xdr:colOff>1409700</xdr:colOff>
          <xdr:row>30</xdr:row>
          <xdr:rowOff>0</xdr:rowOff>
        </xdr:to>
        <xdr:sp macro="" textlink="">
          <xdr:nvSpPr>
            <xdr:cNvPr id="431337" name="Button 233" hidden="1">
              <a:extLst>
                <a:ext uri="{63B3BB69-23CF-44E3-9099-C40C66FF867C}">
                  <a14:compatExt spid="_x0000_s43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29</xdr:row>
          <xdr:rowOff>28575</xdr:rowOff>
        </xdr:from>
        <xdr:to>
          <xdr:col>4</xdr:col>
          <xdr:colOff>1409700</xdr:colOff>
          <xdr:row>30</xdr:row>
          <xdr:rowOff>0</xdr:rowOff>
        </xdr:to>
        <xdr:sp macro="" textlink="">
          <xdr:nvSpPr>
            <xdr:cNvPr id="431338" name="Button 234" hidden="1">
              <a:extLst>
                <a:ext uri="{63B3BB69-23CF-44E3-9099-C40C66FF867C}">
                  <a14:compatExt spid="_x0000_s43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29</xdr:row>
          <xdr:rowOff>28575</xdr:rowOff>
        </xdr:from>
        <xdr:to>
          <xdr:col>7</xdr:col>
          <xdr:colOff>1409700</xdr:colOff>
          <xdr:row>30</xdr:row>
          <xdr:rowOff>0</xdr:rowOff>
        </xdr:to>
        <xdr:sp macro="" textlink="">
          <xdr:nvSpPr>
            <xdr:cNvPr id="431339" name="Button 235" hidden="1">
              <a:extLst>
                <a:ext uri="{63B3BB69-23CF-44E3-9099-C40C66FF867C}">
                  <a14:compatExt spid="_x0000_s43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29</xdr:row>
          <xdr:rowOff>28575</xdr:rowOff>
        </xdr:from>
        <xdr:to>
          <xdr:col>10</xdr:col>
          <xdr:colOff>1409700</xdr:colOff>
          <xdr:row>30</xdr:row>
          <xdr:rowOff>0</xdr:rowOff>
        </xdr:to>
        <xdr:sp macro="" textlink="">
          <xdr:nvSpPr>
            <xdr:cNvPr id="431340" name="Button 236" hidden="1">
              <a:extLst>
                <a:ext uri="{63B3BB69-23CF-44E3-9099-C40C66FF867C}">
                  <a14:compatExt spid="_x0000_s43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29</xdr:row>
          <xdr:rowOff>28575</xdr:rowOff>
        </xdr:from>
        <xdr:to>
          <xdr:col>13</xdr:col>
          <xdr:colOff>1409700</xdr:colOff>
          <xdr:row>30</xdr:row>
          <xdr:rowOff>0</xdr:rowOff>
        </xdr:to>
        <xdr:sp macro="" textlink="">
          <xdr:nvSpPr>
            <xdr:cNvPr id="431341" name="Button 237" hidden="1">
              <a:extLst>
                <a:ext uri="{63B3BB69-23CF-44E3-9099-C40C66FF867C}">
                  <a14:compatExt spid="_x0000_s43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29</xdr:row>
          <xdr:rowOff>28575</xdr:rowOff>
        </xdr:from>
        <xdr:to>
          <xdr:col>16</xdr:col>
          <xdr:colOff>1409700</xdr:colOff>
          <xdr:row>30</xdr:row>
          <xdr:rowOff>0</xdr:rowOff>
        </xdr:to>
        <xdr:sp macro="" textlink="">
          <xdr:nvSpPr>
            <xdr:cNvPr id="431342" name="Button 238" hidden="1">
              <a:extLst>
                <a:ext uri="{63B3BB69-23CF-44E3-9099-C40C66FF867C}">
                  <a14:compatExt spid="_x0000_s43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40</xdr:row>
          <xdr:rowOff>28575</xdr:rowOff>
        </xdr:from>
        <xdr:to>
          <xdr:col>16</xdr:col>
          <xdr:colOff>1409700</xdr:colOff>
          <xdr:row>41</xdr:row>
          <xdr:rowOff>0</xdr:rowOff>
        </xdr:to>
        <xdr:sp macro="" textlink="">
          <xdr:nvSpPr>
            <xdr:cNvPr id="431343" name="Button 239" hidden="1">
              <a:extLst>
                <a:ext uri="{63B3BB69-23CF-44E3-9099-C40C66FF867C}">
                  <a14:compatExt spid="_x0000_s43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40</xdr:row>
          <xdr:rowOff>28575</xdr:rowOff>
        </xdr:from>
        <xdr:to>
          <xdr:col>13</xdr:col>
          <xdr:colOff>1409700</xdr:colOff>
          <xdr:row>41</xdr:row>
          <xdr:rowOff>0</xdr:rowOff>
        </xdr:to>
        <xdr:sp macro="" textlink="">
          <xdr:nvSpPr>
            <xdr:cNvPr id="431344" name="Button 240" hidden="1">
              <a:extLst>
                <a:ext uri="{63B3BB69-23CF-44E3-9099-C40C66FF867C}">
                  <a14:compatExt spid="_x0000_s43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40</xdr:row>
          <xdr:rowOff>28575</xdr:rowOff>
        </xdr:from>
        <xdr:to>
          <xdr:col>10</xdr:col>
          <xdr:colOff>1409700</xdr:colOff>
          <xdr:row>41</xdr:row>
          <xdr:rowOff>0</xdr:rowOff>
        </xdr:to>
        <xdr:sp macro="" textlink="">
          <xdr:nvSpPr>
            <xdr:cNvPr id="431345" name="Button 241" hidden="1">
              <a:extLst>
                <a:ext uri="{63B3BB69-23CF-44E3-9099-C40C66FF867C}">
                  <a14:compatExt spid="_x0000_s43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40</xdr:row>
          <xdr:rowOff>28575</xdr:rowOff>
        </xdr:from>
        <xdr:to>
          <xdr:col>7</xdr:col>
          <xdr:colOff>1409700</xdr:colOff>
          <xdr:row>41</xdr:row>
          <xdr:rowOff>0</xdr:rowOff>
        </xdr:to>
        <xdr:sp macro="" textlink="">
          <xdr:nvSpPr>
            <xdr:cNvPr id="431346" name="Button 242" hidden="1">
              <a:extLst>
                <a:ext uri="{63B3BB69-23CF-44E3-9099-C40C66FF867C}">
                  <a14:compatExt spid="_x0000_s43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40</xdr:row>
          <xdr:rowOff>28575</xdr:rowOff>
        </xdr:from>
        <xdr:to>
          <xdr:col>4</xdr:col>
          <xdr:colOff>1409700</xdr:colOff>
          <xdr:row>41</xdr:row>
          <xdr:rowOff>0</xdr:rowOff>
        </xdr:to>
        <xdr:sp macro="" textlink="">
          <xdr:nvSpPr>
            <xdr:cNvPr id="431347" name="Button 243" hidden="1">
              <a:extLst>
                <a:ext uri="{63B3BB69-23CF-44E3-9099-C40C66FF867C}">
                  <a14:compatExt spid="_x0000_s43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348" name="Button 244" hidden="1">
              <a:extLst>
                <a:ext uri="{63B3BB69-23CF-44E3-9099-C40C66FF867C}">
                  <a14:compatExt spid="_x0000_s431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49" name="Button 245" hidden="1">
              <a:extLst>
                <a:ext uri="{63B3BB69-23CF-44E3-9099-C40C66FF867C}">
                  <a14:compatExt spid="_x0000_s431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50" name="Button 246" hidden="1">
              <a:extLst>
                <a:ext uri="{63B3BB69-23CF-44E3-9099-C40C66FF867C}">
                  <a14:compatExt spid="_x0000_s431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51" name="Button 247" hidden="1">
              <a:extLst>
                <a:ext uri="{63B3BB69-23CF-44E3-9099-C40C66FF867C}">
                  <a14:compatExt spid="_x0000_s431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52" name="Button 248" hidden="1">
              <a:extLst>
                <a:ext uri="{63B3BB69-23CF-44E3-9099-C40C66FF867C}">
                  <a14:compatExt spid="_x0000_s43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3" name="Button 249" hidden="1">
              <a:extLst>
                <a:ext uri="{63B3BB69-23CF-44E3-9099-C40C66FF867C}">
                  <a14:compatExt spid="_x0000_s43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4" name="Button 250" hidden="1">
              <a:extLst>
                <a:ext uri="{63B3BB69-23CF-44E3-9099-C40C66FF867C}">
                  <a14:compatExt spid="_x0000_s43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5" name="Button 251" hidden="1">
              <a:extLst>
                <a:ext uri="{63B3BB69-23CF-44E3-9099-C40C66FF867C}">
                  <a14:compatExt spid="_x0000_s43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6" name="Button 252" hidden="1">
              <a:extLst>
                <a:ext uri="{63B3BB69-23CF-44E3-9099-C40C66FF867C}">
                  <a14:compatExt spid="_x0000_s43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7" name="Button 253" hidden="1">
              <a:extLst>
                <a:ext uri="{63B3BB69-23CF-44E3-9099-C40C66FF867C}">
                  <a14:compatExt spid="_x0000_s43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8" name="Button 254" hidden="1">
              <a:extLst>
                <a:ext uri="{63B3BB69-23CF-44E3-9099-C40C66FF867C}">
                  <a14:compatExt spid="_x0000_s43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9" name="Button 255" hidden="1">
              <a:extLst>
                <a:ext uri="{63B3BB69-23CF-44E3-9099-C40C66FF867C}">
                  <a14:compatExt spid="_x0000_s43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60" name="Button 256" hidden="1">
              <a:extLst>
                <a:ext uri="{63B3BB69-23CF-44E3-9099-C40C66FF867C}">
                  <a14:compatExt spid="_x0000_s43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1" name="Button 257" hidden="1">
              <a:extLst>
                <a:ext uri="{63B3BB69-23CF-44E3-9099-C40C66FF867C}">
                  <a14:compatExt spid="_x0000_s43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2" name="Button 258" hidden="1">
              <a:extLst>
                <a:ext uri="{63B3BB69-23CF-44E3-9099-C40C66FF867C}">
                  <a14:compatExt spid="_x0000_s43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3" name="Button 259" hidden="1">
              <a:extLst>
                <a:ext uri="{63B3BB69-23CF-44E3-9099-C40C66FF867C}">
                  <a14:compatExt spid="_x0000_s43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4" name="Button 260" hidden="1">
              <a:extLst>
                <a:ext uri="{63B3BB69-23CF-44E3-9099-C40C66FF867C}">
                  <a14:compatExt spid="_x0000_s43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5" name="Button 261" hidden="1">
              <a:extLst>
                <a:ext uri="{63B3BB69-23CF-44E3-9099-C40C66FF867C}">
                  <a14:compatExt spid="_x0000_s43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6" name="Button 262" hidden="1">
              <a:extLst>
                <a:ext uri="{63B3BB69-23CF-44E3-9099-C40C66FF867C}">
                  <a14:compatExt spid="_x0000_s43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7" name="Button 263" hidden="1">
              <a:extLst>
                <a:ext uri="{63B3BB69-23CF-44E3-9099-C40C66FF867C}">
                  <a14:compatExt spid="_x0000_s43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8" name="Button 264" hidden="1">
              <a:extLst>
                <a:ext uri="{63B3BB69-23CF-44E3-9099-C40C66FF867C}">
                  <a14:compatExt spid="_x0000_s431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9" name="Button 265" hidden="1">
              <a:extLst>
                <a:ext uri="{63B3BB69-23CF-44E3-9099-C40C66FF867C}">
                  <a14:compatExt spid="_x0000_s431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0" name="Button 266" hidden="1">
              <a:extLst>
                <a:ext uri="{63B3BB69-23CF-44E3-9099-C40C66FF867C}">
                  <a14:compatExt spid="_x0000_s431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1" name="Button 267" hidden="1">
              <a:extLst>
                <a:ext uri="{63B3BB69-23CF-44E3-9099-C40C66FF867C}">
                  <a14:compatExt spid="_x0000_s431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2" name="Button 268" hidden="1">
              <a:extLst>
                <a:ext uri="{63B3BB69-23CF-44E3-9099-C40C66FF867C}">
                  <a14:compatExt spid="_x0000_s431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3" name="Button 269" hidden="1">
              <a:extLst>
                <a:ext uri="{63B3BB69-23CF-44E3-9099-C40C66FF867C}">
                  <a14:compatExt spid="_x0000_s431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4" name="Button 270" hidden="1">
              <a:extLst>
                <a:ext uri="{63B3BB69-23CF-44E3-9099-C40C66FF867C}">
                  <a14:compatExt spid="_x0000_s43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5" name="Button 271" hidden="1">
              <a:extLst>
                <a:ext uri="{63B3BB69-23CF-44E3-9099-C40C66FF867C}">
                  <a14:compatExt spid="_x0000_s43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6" name="Button 272" hidden="1">
              <a:extLst>
                <a:ext uri="{63B3BB69-23CF-44E3-9099-C40C66FF867C}">
                  <a14:compatExt spid="_x0000_s43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7" name="Button 273" hidden="1">
              <a:extLst>
                <a:ext uri="{63B3BB69-23CF-44E3-9099-C40C66FF867C}">
                  <a14:compatExt spid="_x0000_s43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8" name="Button 274" hidden="1">
              <a:extLst>
                <a:ext uri="{63B3BB69-23CF-44E3-9099-C40C66FF867C}">
                  <a14:compatExt spid="_x0000_s43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9" name="Button 275" hidden="1">
              <a:extLst>
                <a:ext uri="{63B3BB69-23CF-44E3-9099-C40C66FF867C}">
                  <a14:compatExt spid="_x0000_s43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0" name="Button 276" hidden="1">
              <a:extLst>
                <a:ext uri="{63B3BB69-23CF-44E3-9099-C40C66FF867C}">
                  <a14:compatExt spid="_x0000_s43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1" name="Button 277" hidden="1">
              <a:extLst>
                <a:ext uri="{63B3BB69-23CF-44E3-9099-C40C66FF867C}">
                  <a14:compatExt spid="_x0000_s43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2" name="Button 278" hidden="1">
              <a:extLst>
                <a:ext uri="{63B3BB69-23CF-44E3-9099-C40C66FF867C}">
                  <a14:compatExt spid="_x0000_s43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3" name="Button 279" hidden="1">
              <a:extLst>
                <a:ext uri="{63B3BB69-23CF-44E3-9099-C40C66FF867C}">
                  <a14:compatExt spid="_x0000_s43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4" name="Button 280" hidden="1">
              <a:extLst>
                <a:ext uri="{63B3BB69-23CF-44E3-9099-C40C66FF867C}">
                  <a14:compatExt spid="_x0000_s43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5" name="Button 281" hidden="1">
              <a:extLst>
                <a:ext uri="{63B3BB69-23CF-44E3-9099-C40C66FF867C}">
                  <a14:compatExt spid="_x0000_s43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6" name="Button 282" hidden="1">
              <a:extLst>
                <a:ext uri="{63B3BB69-23CF-44E3-9099-C40C66FF867C}">
                  <a14:compatExt spid="_x0000_s43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7" name="Button 283" hidden="1">
              <a:extLst>
                <a:ext uri="{63B3BB69-23CF-44E3-9099-C40C66FF867C}">
                  <a14:compatExt spid="_x0000_s43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8" name="Button 284" hidden="1">
              <a:extLst>
                <a:ext uri="{63B3BB69-23CF-44E3-9099-C40C66FF867C}">
                  <a14:compatExt spid="_x0000_s43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9" name="Button 285" hidden="1">
              <a:extLst>
                <a:ext uri="{63B3BB69-23CF-44E3-9099-C40C66FF867C}">
                  <a14:compatExt spid="_x0000_s43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90" name="Button 286" hidden="1">
              <a:extLst>
                <a:ext uri="{63B3BB69-23CF-44E3-9099-C40C66FF867C}">
                  <a14:compatExt spid="_x0000_s43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91" name="Button 287" hidden="1">
              <a:extLst>
                <a:ext uri="{63B3BB69-23CF-44E3-9099-C40C66FF867C}">
                  <a14:compatExt spid="_x0000_s43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92" name="Button 288" hidden="1">
              <a:extLst>
                <a:ext uri="{63B3BB69-23CF-44E3-9099-C40C66FF867C}">
                  <a14:compatExt spid="_x0000_s431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566</xdr:colOff>
      <xdr:row>6</xdr:row>
      <xdr:rowOff>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652997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8.v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9.v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0.v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1.v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2.v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3.v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4.v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5.v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6.v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7.v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8.v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9.v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0.v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1.v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2.v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3.v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4.v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5.v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6.v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7.v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8.v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9.v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0.v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1.v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2.v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3.v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4.v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5.v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6.v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7.v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8.v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9.v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0.v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1.v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2.v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3.v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4.v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5.v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6.v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7.v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8.v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9.v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0.v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1.v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2.v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3.v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4.v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5.v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6.v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7.v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8.v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9.v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0.v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1.v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2.v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3.v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4.v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5.v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6.v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7.v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8.v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9.v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0.v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1.v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2.v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3.v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4.v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5.v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6.v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7.v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8.v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9.v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0.v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1.v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2.v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3.v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4.v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5.v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6.v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7.v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8.v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9.v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0.v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1.v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2.v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3.v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4.v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5.v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6.v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7.v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8.v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9.v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0.v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1.v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2.v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3.v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4.v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5.v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6.v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7.v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8.v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9.v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0.v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1.v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2.v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3.v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4.v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5.vml"/><Relationship Id="rId1" Type="http://schemas.openxmlformats.org/officeDocument/2006/relationships/printerSettings" Target="../printerSettings/printerSettings20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1.v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2.v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3.v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4.v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5.v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6.v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7.v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25"/>
  <sheetViews>
    <sheetView workbookViewId="0">
      <selection activeCell="Q10" sqref="Q10"/>
    </sheetView>
  </sheetViews>
  <sheetFormatPr defaultColWidth="9.140625" defaultRowHeight="12.75"/>
  <cols>
    <col min="1" max="16384" width="9.140625" style="33"/>
  </cols>
  <sheetData>
    <row r="1" spans="1:21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</row>
    <row r="2" spans="1:21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</row>
    <row r="3" spans="1:21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</row>
    <row r="4" spans="1:21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</row>
    <row r="5" spans="1:21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</row>
    <row r="6" spans="1:21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</row>
    <row r="7" spans="1:21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</row>
    <row r="8" spans="1:21" ht="15">
      <c r="A8" s="220"/>
      <c r="B8" s="220"/>
      <c r="C8" s="220"/>
      <c r="D8" s="220"/>
      <c r="E8" s="241" t="s">
        <v>106</v>
      </c>
      <c r="F8" s="241"/>
      <c r="G8" s="241"/>
      <c r="H8" s="241"/>
      <c r="I8" s="223"/>
      <c r="J8" s="223"/>
      <c r="K8" s="242" t="s">
        <v>107</v>
      </c>
      <c r="L8" s="242"/>
      <c r="M8" s="242"/>
      <c r="N8" s="242"/>
      <c r="O8" s="220"/>
      <c r="P8" s="220"/>
      <c r="Q8" s="220"/>
      <c r="R8" s="220"/>
      <c r="S8" s="220"/>
      <c r="T8" s="220"/>
      <c r="U8" s="220"/>
    </row>
    <row r="9" spans="1:21" ht="13.5" thickBot="1">
      <c r="A9" s="220"/>
      <c r="B9" s="220"/>
      <c r="C9" s="220"/>
      <c r="D9" s="220"/>
      <c r="E9" s="221"/>
      <c r="F9" s="222"/>
      <c r="G9" s="222"/>
      <c r="H9" s="222"/>
      <c r="I9" s="220"/>
      <c r="J9" s="220"/>
      <c r="K9" s="221"/>
      <c r="L9" s="222"/>
      <c r="M9" s="222"/>
      <c r="N9" s="222"/>
      <c r="O9" s="220"/>
      <c r="P9" s="220"/>
      <c r="Q9" s="220"/>
      <c r="R9" s="220"/>
      <c r="S9" s="220"/>
      <c r="T9" s="220"/>
      <c r="U9" s="220"/>
    </row>
    <row r="10" spans="1:21" ht="13.5" thickBot="1">
      <c r="A10" s="220"/>
      <c r="B10" s="220"/>
      <c r="C10" s="220"/>
      <c r="D10" s="220"/>
      <c r="E10" s="232" t="s">
        <v>108</v>
      </c>
      <c r="F10" s="226" t="s">
        <v>27</v>
      </c>
      <c r="G10" s="226" t="s">
        <v>28</v>
      </c>
      <c r="H10" s="227" t="s">
        <v>29</v>
      </c>
      <c r="I10" s="222"/>
      <c r="J10" s="222"/>
      <c r="K10" s="228" t="s">
        <v>108</v>
      </c>
      <c r="L10" s="224" t="s">
        <v>27</v>
      </c>
      <c r="M10" s="224" t="s">
        <v>28</v>
      </c>
      <c r="N10" s="225" t="s">
        <v>29</v>
      </c>
      <c r="O10" s="220"/>
      <c r="P10" s="220"/>
      <c r="Q10" s="220"/>
      <c r="R10" s="220"/>
      <c r="S10" s="220"/>
      <c r="T10" s="220"/>
      <c r="U10" s="220"/>
    </row>
    <row r="11" spans="1:21" ht="15">
      <c r="A11" s="220"/>
      <c r="B11" s="220"/>
      <c r="C11" s="220"/>
      <c r="D11" s="220"/>
      <c r="E11" s="233" t="s">
        <v>53</v>
      </c>
      <c r="F11" s="154">
        <v>17.5</v>
      </c>
      <c r="G11" s="154">
        <v>28</v>
      </c>
      <c r="H11" s="155">
        <v>3</v>
      </c>
      <c r="I11" s="220"/>
      <c r="J11" s="220"/>
      <c r="K11" s="229" t="s">
        <v>53</v>
      </c>
      <c r="L11" s="214">
        <v>25</v>
      </c>
      <c r="M11" s="214">
        <v>33</v>
      </c>
      <c r="N11" s="215">
        <v>10</v>
      </c>
      <c r="O11" s="220"/>
      <c r="P11" s="220"/>
      <c r="Q11" s="220"/>
      <c r="R11" s="220"/>
      <c r="S11" s="220"/>
      <c r="T11" s="220"/>
      <c r="U11" s="220"/>
    </row>
    <row r="12" spans="1:21" ht="15">
      <c r="A12" s="220"/>
      <c r="B12" s="220"/>
      <c r="C12" s="220"/>
      <c r="D12" s="220"/>
      <c r="E12" s="234" t="s">
        <v>54</v>
      </c>
      <c r="F12" s="164">
        <v>20</v>
      </c>
      <c r="G12" s="164">
        <v>28</v>
      </c>
      <c r="H12" s="165">
        <v>3</v>
      </c>
      <c r="I12" s="220"/>
      <c r="J12" s="220"/>
      <c r="K12" s="230" t="s">
        <v>54</v>
      </c>
      <c r="L12" s="216">
        <v>25</v>
      </c>
      <c r="M12" s="216">
        <v>33</v>
      </c>
      <c r="N12" s="217">
        <v>10</v>
      </c>
      <c r="O12" s="220"/>
      <c r="P12" s="220"/>
      <c r="Q12" s="220"/>
      <c r="R12" s="220"/>
      <c r="S12" s="220"/>
      <c r="T12" s="220"/>
      <c r="U12" s="220"/>
    </row>
    <row r="13" spans="1:21" ht="15">
      <c r="A13" s="220"/>
      <c r="B13" s="220"/>
      <c r="C13" s="220"/>
      <c r="D13" s="220"/>
      <c r="E13" s="234" t="s">
        <v>105</v>
      </c>
      <c r="F13" s="164">
        <v>23</v>
      </c>
      <c r="G13" s="164">
        <v>23</v>
      </c>
      <c r="H13" s="165">
        <v>3</v>
      </c>
      <c r="I13" s="220"/>
      <c r="J13" s="220"/>
      <c r="K13" s="230" t="s">
        <v>105</v>
      </c>
      <c r="L13" s="216">
        <v>28</v>
      </c>
      <c r="M13" s="216">
        <v>33</v>
      </c>
      <c r="N13" s="217">
        <v>10</v>
      </c>
      <c r="O13" s="220"/>
      <c r="P13" s="220"/>
      <c r="Q13" s="220"/>
      <c r="R13" s="220"/>
      <c r="S13" s="220"/>
      <c r="T13" s="220"/>
      <c r="U13" s="220"/>
    </row>
    <row r="14" spans="1:21" ht="15">
      <c r="A14" s="220"/>
      <c r="B14" s="220"/>
      <c r="C14" s="220"/>
      <c r="D14" s="220"/>
      <c r="E14" s="234" t="s">
        <v>55</v>
      </c>
      <c r="F14" s="164">
        <v>20</v>
      </c>
      <c r="G14" s="164">
        <v>20</v>
      </c>
      <c r="H14" s="165">
        <v>5</v>
      </c>
      <c r="I14" s="220"/>
      <c r="J14" s="220"/>
      <c r="K14" s="230" t="s">
        <v>55</v>
      </c>
      <c r="L14" s="216">
        <v>25</v>
      </c>
      <c r="M14" s="216">
        <v>33</v>
      </c>
      <c r="N14" s="217">
        <v>10</v>
      </c>
      <c r="O14" s="220"/>
      <c r="P14" s="220"/>
      <c r="Q14" s="220"/>
      <c r="R14" s="220"/>
      <c r="S14" s="220"/>
      <c r="T14" s="220"/>
      <c r="U14" s="220"/>
    </row>
    <row r="15" spans="1:21" ht="15">
      <c r="A15" s="220"/>
      <c r="B15" s="220"/>
      <c r="C15" s="220"/>
      <c r="D15" s="220"/>
      <c r="E15" s="234" t="s">
        <v>99</v>
      </c>
      <c r="F15" s="164">
        <v>25</v>
      </c>
      <c r="G15" s="164">
        <v>25</v>
      </c>
      <c r="H15" s="165">
        <v>5</v>
      </c>
      <c r="I15" s="220"/>
      <c r="J15" s="220"/>
      <c r="K15" s="230" t="s">
        <v>99</v>
      </c>
      <c r="L15" s="216">
        <v>28</v>
      </c>
      <c r="M15" s="216">
        <v>33</v>
      </c>
      <c r="N15" s="217">
        <v>10</v>
      </c>
      <c r="O15" s="220"/>
      <c r="P15" s="220"/>
      <c r="Q15" s="220"/>
      <c r="R15" s="220"/>
      <c r="S15" s="220"/>
      <c r="T15" s="220"/>
      <c r="U15" s="220"/>
    </row>
    <row r="16" spans="1:21" ht="15">
      <c r="A16" s="220"/>
      <c r="B16" s="220"/>
      <c r="C16" s="220"/>
      <c r="D16" s="220"/>
      <c r="E16" s="234" t="s">
        <v>100</v>
      </c>
      <c r="F16" s="164">
        <v>25</v>
      </c>
      <c r="G16" s="164">
        <v>35</v>
      </c>
      <c r="H16" s="165">
        <v>5</v>
      </c>
      <c r="I16" s="220"/>
      <c r="J16" s="220"/>
      <c r="K16" s="230" t="s">
        <v>100</v>
      </c>
      <c r="L16" s="216">
        <v>28</v>
      </c>
      <c r="M16" s="216">
        <v>38</v>
      </c>
      <c r="N16" s="217">
        <v>10</v>
      </c>
      <c r="O16" s="220"/>
      <c r="P16" s="220"/>
      <c r="Q16" s="220"/>
      <c r="R16" s="220"/>
      <c r="S16" s="220"/>
      <c r="T16" s="220"/>
      <c r="U16" s="220"/>
    </row>
    <row r="17" spans="1:21" ht="15.75" thickBot="1">
      <c r="A17" s="220"/>
      <c r="B17" s="220"/>
      <c r="C17" s="220"/>
      <c r="D17" s="220"/>
      <c r="E17" s="235" t="s">
        <v>103</v>
      </c>
      <c r="F17" s="178">
        <v>20</v>
      </c>
      <c r="G17" s="178">
        <v>28</v>
      </c>
      <c r="H17" s="179">
        <v>3</v>
      </c>
      <c r="I17" s="220"/>
      <c r="J17" s="220"/>
      <c r="K17" s="231" t="s">
        <v>103</v>
      </c>
      <c r="L17" s="218">
        <v>25</v>
      </c>
      <c r="M17" s="218">
        <v>33</v>
      </c>
      <c r="N17" s="219">
        <v>10</v>
      </c>
      <c r="O17" s="220"/>
      <c r="P17" s="220"/>
      <c r="Q17" s="220"/>
      <c r="R17" s="220"/>
      <c r="S17" s="220"/>
      <c r="T17" s="220"/>
      <c r="U17" s="220"/>
    </row>
    <row r="18" spans="1:21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</row>
    <row r="19" spans="1:2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</row>
    <row r="20" spans="1:21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</row>
    <row r="21" spans="1:21">
      <c r="A21" s="220"/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</row>
    <row r="22" spans="1:21">
      <c r="A22" s="220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</row>
    <row r="23" spans="1:21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</row>
    <row r="24" spans="1:21">
      <c r="A24" s="220"/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</row>
    <row r="25" spans="1:21" ht="33.75" customHeight="1">
      <c r="A25" s="220"/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</row>
  </sheetData>
  <mergeCells count="2">
    <mergeCell ref="E8:H8"/>
    <mergeCell ref="K8:N8"/>
  </mergeCells>
  <dataValidations count="1">
    <dataValidation type="list" allowBlank="1" showInputMessage="1" showErrorMessage="1" sqref="E11:E14 K11:K14">
      <formula1>$J$10:$J$13</formula1>
    </dataValidation>
  </dataValidations>
  <pageMargins left="0.2" right="0.2" top="0.26" bottom="0.75" header="0.17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1" zoomScaleNormal="100" workbookViewId="0">
      <selection activeCell="K32" sqref="K32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Sheet1!K9</f>
        <v>0</v>
      </c>
    </row>
    <row r="14" spans="1:6" s="71" customFormat="1" ht="15"/>
    <row r="15" spans="1:6" s="71" customFormat="1" ht="21.75" customHeight="1">
      <c r="A15" s="73" t="s">
        <v>37</v>
      </c>
      <c r="B15" s="143" t="str">
        <f>Sheet1!K11</f>
        <v xml:space="preserve">AL ASALAH 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Sheet1!K15</f>
        <v>1800</v>
      </c>
      <c r="B21" s="145">
        <f>Sheet1!K13+Sheet1!K14</f>
        <v>1</v>
      </c>
      <c r="C21" s="78" t="str">
        <f>Sheet1!B6</f>
        <v>INCHEON/AQABA</v>
      </c>
      <c r="D21" s="283" t="str">
        <f>Sheet1!K12</f>
        <v>CIGSINAQ20010130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Sheet1!K13+Sheet1!K14</f>
        <v>1</v>
      </c>
      <c r="B25" s="266" t="s">
        <v>72</v>
      </c>
      <c r="C25" s="267"/>
      <c r="D25" s="267"/>
      <c r="E25" s="268"/>
      <c r="F25" s="90">
        <f>Sheet1!K16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Sheet1!B96</f>
        <v>43872</v>
      </c>
    </row>
    <row r="13" spans="1:6" s="71" customFormat="1" ht="15">
      <c r="A13" s="72" t="s">
        <v>36</v>
      </c>
      <c r="B13" s="142">
        <f>Sheet1!B97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Sheet1!B99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Sheet1!B103</f>
        <v>0</v>
      </c>
      <c r="B21" s="145">
        <f>Sheet1!B101+Sheet1!B102</f>
        <v>0</v>
      </c>
      <c r="C21" s="78" t="str">
        <f>Sheet1!B6</f>
        <v>INCHEON/AQABA</v>
      </c>
      <c r="D21" s="283">
        <f>Sheet1!B100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Sheet1!B101+Sheet1!B102</f>
        <v>0</v>
      </c>
      <c r="B25" s="266" t="s">
        <v>72</v>
      </c>
      <c r="C25" s="267"/>
      <c r="D25" s="267"/>
      <c r="E25" s="268"/>
      <c r="F25" s="90">
        <f>Sheet1!B104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Sheet1!B96</f>
        <v>43872</v>
      </c>
    </row>
    <row r="13" spans="1:6" s="71" customFormat="1" ht="15">
      <c r="A13" s="72" t="s">
        <v>36</v>
      </c>
      <c r="B13" s="142">
        <f>Sheet1!B98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Sheet1!B99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Sheet1!B103</f>
        <v>0</v>
      </c>
      <c r="B21" s="145">
        <f>Sheet1!B101+Sheet1!B102</f>
        <v>0</v>
      </c>
      <c r="C21" s="78" t="str">
        <f>Sheet1!B6</f>
        <v>INCHEON/AQABA</v>
      </c>
      <c r="D21" s="283">
        <f>Sheet1!B100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Sheet1!B101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Sheet1!B102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Sheet1!B105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Sheet1!E96</f>
        <v>43872</v>
      </c>
    </row>
    <row r="13" spans="1:6" s="71" customFormat="1" ht="15">
      <c r="A13" s="72" t="s">
        <v>36</v>
      </c>
      <c r="B13" s="142">
        <f>Sheet1!E97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Sheet1!E99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Sheet1!E103</f>
        <v>0</v>
      </c>
      <c r="B21" s="145">
        <f>Sheet1!E101+Sheet1!E102</f>
        <v>0</v>
      </c>
      <c r="C21" s="78" t="str">
        <f>Sheet1!B6</f>
        <v>INCHEON/AQABA</v>
      </c>
      <c r="D21" s="283">
        <f>Sheet1!E100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Sheet1!E101+Sheet1!E102</f>
        <v>0</v>
      </c>
      <c r="B25" s="266" t="s">
        <v>72</v>
      </c>
      <c r="C25" s="267"/>
      <c r="D25" s="267"/>
      <c r="E25" s="268"/>
      <c r="F25" s="90">
        <f>Sheet1!E104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Sheet1!E96</f>
        <v>43872</v>
      </c>
    </row>
    <row r="13" spans="1:6" s="71" customFormat="1" ht="15">
      <c r="A13" s="72" t="s">
        <v>36</v>
      </c>
      <c r="B13" s="142">
        <f>Sheet1!E98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Sheet1!E99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Sheet1!E103</f>
        <v>0</v>
      </c>
      <c r="B21" s="145">
        <f>Sheet1!E101+Sheet1!E102</f>
        <v>0</v>
      </c>
      <c r="C21" s="78" t="str">
        <f>Sheet1!B6</f>
        <v>INCHEON/AQABA</v>
      </c>
      <c r="D21" s="283">
        <f>Sheet1!E100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Sheet1!E101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Sheet1!E102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Sheet1!E105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Sheet1!H96</f>
        <v>43872</v>
      </c>
    </row>
    <row r="13" spans="1:6" s="71" customFormat="1" ht="15">
      <c r="A13" s="72" t="s">
        <v>36</v>
      </c>
      <c r="B13" s="142">
        <f>Sheet1!H97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Sheet1!H99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Sheet1!H103</f>
        <v>0</v>
      </c>
      <c r="B21" s="145">
        <f>Sheet1!H101+Sheet1!H102</f>
        <v>0</v>
      </c>
      <c r="C21" s="78" t="str">
        <f>Sheet1!B6</f>
        <v>INCHEON/AQABA</v>
      </c>
      <c r="D21" s="283">
        <f>Sheet1!H100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Sheet1!H101+Sheet1!H102</f>
        <v>0</v>
      </c>
      <c r="B25" s="266" t="s">
        <v>72</v>
      </c>
      <c r="C25" s="267"/>
      <c r="D25" s="267"/>
      <c r="E25" s="268"/>
      <c r="F25" s="90">
        <f>Sheet1!H104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Sheet1!H96</f>
        <v>43872</v>
      </c>
    </row>
    <row r="13" spans="1:6" s="71" customFormat="1" ht="15">
      <c r="A13" s="72" t="s">
        <v>36</v>
      </c>
      <c r="B13" s="142">
        <f>Sheet1!H98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Sheet1!H99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Sheet1!H103</f>
        <v>0</v>
      </c>
      <c r="B21" s="145">
        <f>Sheet1!H101+Sheet1!H102</f>
        <v>0</v>
      </c>
      <c r="C21" s="78" t="str">
        <f>Sheet1!B6</f>
        <v>INCHEON/AQABA</v>
      </c>
      <c r="D21" s="283">
        <f>Sheet1!H100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Sheet1!H101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Sheet1!H102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Sheet1!H105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Sheet1!K96</f>
        <v>43872</v>
      </c>
    </row>
    <row r="13" spans="1:6">
      <c r="A13" s="9" t="s">
        <v>36</v>
      </c>
      <c r="B13" s="136">
        <f>Sheet1!K97</f>
        <v>0</v>
      </c>
    </row>
    <row r="15" spans="1:6" ht="21.75" customHeight="1">
      <c r="A15" s="3" t="s">
        <v>37</v>
      </c>
      <c r="B15" s="137">
        <f>Sheet1!K99</f>
        <v>0</v>
      </c>
      <c r="E15" s="6"/>
    </row>
    <row r="16" spans="1:6">
      <c r="B16" s="3"/>
    </row>
    <row r="18" spans="1:6">
      <c r="A18" s="63" t="s">
        <v>5</v>
      </c>
      <c r="B18" s="63" t="s">
        <v>7</v>
      </c>
      <c r="C18" s="63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63" t="s">
        <v>16</v>
      </c>
      <c r="B20" s="63" t="s">
        <v>17</v>
      </c>
      <c r="C20" s="63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Sheet1!K103</f>
        <v>0</v>
      </c>
      <c r="B21" s="139">
        <f>Sheet1!K101+Sheet1!K102</f>
        <v>0</v>
      </c>
      <c r="C21" s="31" t="str">
        <f>Sheet1!B6</f>
        <v>INCHEON/AQABA</v>
      </c>
      <c r="D21" s="292">
        <f>Sheet1!K100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63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4" customFormat="1" ht="24" customHeight="1">
      <c r="A25" s="140">
        <f>Sheet1!K101+Sheet1!K102</f>
        <v>0</v>
      </c>
      <c r="B25" s="266" t="s">
        <v>72</v>
      </c>
      <c r="C25" s="267"/>
      <c r="D25" s="267"/>
      <c r="E25" s="268"/>
      <c r="F25" s="90">
        <f>Sheet1!K104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86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7:F46"/>
  <sheetViews>
    <sheetView topLeftCell="A1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Sheet1!K96</f>
        <v>43872</v>
      </c>
    </row>
    <row r="13" spans="1:6">
      <c r="A13" s="9" t="s">
        <v>36</v>
      </c>
      <c r="B13" s="136">
        <f>Sheet1!K98</f>
        <v>0</v>
      </c>
    </row>
    <row r="15" spans="1:6" ht="21.75" customHeight="1">
      <c r="A15" s="3" t="s">
        <v>37</v>
      </c>
      <c r="B15" s="137">
        <f>Sheet1!K99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Sheet1!K103</f>
        <v>0</v>
      </c>
      <c r="B21" s="139">
        <f>Sheet1!K101+Sheet1!K102</f>
        <v>0</v>
      </c>
      <c r="C21" s="31" t="str">
        <f>Sheet1!B6</f>
        <v>INCHEON/AQABA</v>
      </c>
      <c r="D21" s="292">
        <f>Sheet1!K100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Sheet1!K101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Sheet1!K102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Sheet1!K105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Sheet1!N96</f>
        <v>43872</v>
      </c>
    </row>
    <row r="13" spans="1:6">
      <c r="A13" s="9" t="s">
        <v>36</v>
      </c>
      <c r="B13" s="136">
        <f>Sheet1!N97</f>
        <v>0</v>
      </c>
    </row>
    <row r="15" spans="1:6" ht="21.75" customHeight="1">
      <c r="A15" s="3" t="s">
        <v>37</v>
      </c>
      <c r="B15" s="137">
        <f>Sheet1!N99</f>
        <v>0</v>
      </c>
      <c r="E15" s="6"/>
    </row>
    <row r="16" spans="1:6">
      <c r="B16" s="3"/>
    </row>
    <row r="18" spans="1:6">
      <c r="A18" s="63" t="s">
        <v>5</v>
      </c>
      <c r="B18" s="63" t="s">
        <v>7</v>
      </c>
      <c r="C18" s="63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63" t="s">
        <v>16</v>
      </c>
      <c r="B20" s="63" t="s">
        <v>17</v>
      </c>
      <c r="C20" s="63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Sheet1!N103</f>
        <v>0</v>
      </c>
      <c r="B21" s="139">
        <f>Sheet1!N101+Sheet1!N102</f>
        <v>0</v>
      </c>
      <c r="C21" s="31" t="str">
        <f>Sheet1!B6</f>
        <v>INCHEON/AQABA</v>
      </c>
      <c r="D21" s="292">
        <f>Sheet1!N100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63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4" customFormat="1" ht="24" customHeight="1">
      <c r="A25" s="140">
        <f>Sheet1!N101+Sheet1!N102</f>
        <v>0</v>
      </c>
      <c r="B25" s="266" t="s">
        <v>72</v>
      </c>
      <c r="C25" s="267"/>
      <c r="D25" s="267"/>
      <c r="E25" s="268"/>
      <c r="F25" s="90">
        <f>Sheet1!N104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86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7:F46"/>
  <sheetViews>
    <sheetView topLeftCell="A1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Sheet1!N96</f>
        <v>43872</v>
      </c>
    </row>
    <row r="13" spans="1:6">
      <c r="A13" s="9" t="s">
        <v>36</v>
      </c>
      <c r="B13" s="136">
        <f>Sheet1!N98</f>
        <v>0</v>
      </c>
    </row>
    <row r="15" spans="1:6" ht="21.75" customHeight="1">
      <c r="A15" s="3" t="s">
        <v>37</v>
      </c>
      <c r="B15" s="137">
        <f>Sheet1!N99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Sheet1!N103</f>
        <v>0</v>
      </c>
      <c r="B21" s="139">
        <f>Sheet1!N101+Sheet1!N102</f>
        <v>0</v>
      </c>
      <c r="C21" s="31" t="str">
        <f>Sheet1!B6</f>
        <v>INCHEON/AQABA</v>
      </c>
      <c r="D21" s="292">
        <f>Sheet1!N100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Sheet1!N101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Sheet1!N102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Sheet1!N105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7:F46"/>
  <sheetViews>
    <sheetView topLeftCell="A3" zoomScaleNormal="100" workbookViewId="0">
      <selection activeCell="D32" sqref="D32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Sheet1!K10</f>
        <v>334</v>
      </c>
    </row>
    <row r="14" spans="1:6" s="71" customFormat="1" ht="15"/>
    <row r="15" spans="1:6" s="71" customFormat="1" ht="21.75" customHeight="1">
      <c r="A15" s="73" t="s">
        <v>37</v>
      </c>
      <c r="B15" s="143" t="str">
        <f>Sheet1!K11</f>
        <v xml:space="preserve">AL ASALAH 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Sheet1!K15</f>
        <v>1800</v>
      </c>
      <c r="B21" s="145">
        <f>Sheet1!K13+Sheet1!K14</f>
        <v>1</v>
      </c>
      <c r="C21" s="78" t="str">
        <f>Sheet1!B6</f>
        <v>INCHEON/AQABA</v>
      </c>
      <c r="D21" s="283" t="str">
        <f>Sheet1!K12</f>
        <v>CIGSINAQ20010130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Sheet1!K13</f>
        <v>1</v>
      </c>
      <c r="B25" s="269" t="s">
        <v>78</v>
      </c>
      <c r="C25" s="270"/>
      <c r="D25" s="271"/>
      <c r="E25" s="82">
        <f>DO!E25</f>
        <v>28</v>
      </c>
      <c r="F25" s="82">
        <f>A25*E25</f>
        <v>28</v>
      </c>
    </row>
    <row r="26" spans="1:6" s="77" customFormat="1" ht="24" customHeight="1">
      <c r="A26" s="147">
        <f>Sheet1!K14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Sheet1!K17</f>
        <v>1</v>
      </c>
      <c r="B27" s="278" t="s">
        <v>38</v>
      </c>
      <c r="C27" s="279"/>
      <c r="D27" s="280"/>
      <c r="E27" s="82">
        <f>DO!E27</f>
        <v>10</v>
      </c>
      <c r="F27" s="82">
        <f>A27*E27</f>
        <v>10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38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3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Sheet1!Q96</f>
        <v>43872</v>
      </c>
    </row>
    <row r="13" spans="1:6" s="71" customFormat="1" ht="15">
      <c r="A13" s="72" t="s">
        <v>36</v>
      </c>
      <c r="B13" s="142">
        <f>Sheet1!Q97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Sheet1!Q99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Sheet1!Q103</f>
        <v>0</v>
      </c>
      <c r="B21" s="145">
        <f>Sheet1!Q101+Sheet1!Q102</f>
        <v>0</v>
      </c>
      <c r="C21" s="78" t="str">
        <f>Sheet1!B6</f>
        <v>INCHEON/AQABA</v>
      </c>
      <c r="D21" s="283">
        <f>Sheet1!Q100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Sheet1!Q101+Sheet1!Q102</f>
        <v>0</v>
      </c>
      <c r="B25" s="266" t="s">
        <v>72</v>
      </c>
      <c r="C25" s="267"/>
      <c r="D25" s="267"/>
      <c r="E25" s="268"/>
      <c r="F25" s="90">
        <f>Sheet1!Q104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7:F46"/>
  <sheetViews>
    <sheetView topLeftCell="A3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Sheet1!Q96</f>
        <v>43872</v>
      </c>
    </row>
    <row r="13" spans="1:6" s="71" customFormat="1" ht="15">
      <c r="A13" s="72" t="s">
        <v>36</v>
      </c>
      <c r="B13" s="142">
        <f>Sheet1!Q98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Sheet1!Q99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Sheet1!Q103</f>
        <v>0</v>
      </c>
      <c r="B21" s="145">
        <f>Sheet1!Q101+Sheet1!Q102</f>
        <v>0</v>
      </c>
      <c r="C21" s="78" t="str">
        <f>Sheet1!B6</f>
        <v>INCHEON/AQABA</v>
      </c>
      <c r="D21" s="283">
        <f>Sheet1!Q100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Sheet1!Q101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Sheet1!Q102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Sheet1!Q105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Sheet1!B107</f>
        <v>43872</v>
      </c>
    </row>
    <row r="13" spans="1:6">
      <c r="A13" s="9" t="s">
        <v>36</v>
      </c>
      <c r="B13" s="136">
        <f>Sheet1!E108</f>
        <v>0</v>
      </c>
    </row>
    <row r="15" spans="1:6" ht="21.75" customHeight="1">
      <c r="A15" s="3" t="s">
        <v>37</v>
      </c>
      <c r="B15" s="137">
        <f>Sheet1!E110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Sheet1!B114</f>
        <v>0</v>
      </c>
      <c r="B21" s="139">
        <f>Sheet1!E112+Sheet1!E113</f>
        <v>0</v>
      </c>
      <c r="C21" s="31" t="str">
        <f>Sheet1!B6</f>
        <v>INCHEON/AQABA</v>
      </c>
      <c r="D21" s="292">
        <f>Sheet1!E111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Sheet1!E112+Sheet1!E113</f>
        <v>0</v>
      </c>
      <c r="B25" s="266" t="s">
        <v>72</v>
      </c>
      <c r="C25" s="267"/>
      <c r="D25" s="267"/>
      <c r="E25" s="268"/>
      <c r="F25" s="90">
        <f>Sheet1!B115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7:F46"/>
  <sheetViews>
    <sheetView topLeftCell="A1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Sheet1!B107</f>
        <v>43872</v>
      </c>
    </row>
    <row r="13" spans="1:6">
      <c r="A13" s="9" t="s">
        <v>36</v>
      </c>
      <c r="B13" s="136">
        <f>Sheet1!E109</f>
        <v>0</v>
      </c>
    </row>
    <row r="15" spans="1:6" ht="21.75" customHeight="1">
      <c r="A15" s="3" t="s">
        <v>37</v>
      </c>
      <c r="B15" s="137">
        <f>Sheet1!E110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Sheet1!E114</f>
        <v>0</v>
      </c>
      <c r="B21" s="139">
        <f>Sheet1!E112+Sheet1!E113</f>
        <v>0</v>
      </c>
      <c r="C21" s="31" t="str">
        <f>Sheet1!B6</f>
        <v>INCHEON/AQABA</v>
      </c>
      <c r="D21" s="292">
        <f>Sheet1!E111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Sheet1!E112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Sheet1!E113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Sheet1!E116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Sheet1!E107</f>
        <v>43872</v>
      </c>
    </row>
    <row r="13" spans="1:6">
      <c r="A13" s="9" t="s">
        <v>36</v>
      </c>
      <c r="B13" s="136">
        <f>Sheet1!E108</f>
        <v>0</v>
      </c>
    </row>
    <row r="15" spans="1:6" ht="21.75" customHeight="1">
      <c r="A15" s="3" t="s">
        <v>37</v>
      </c>
      <c r="B15" s="137">
        <f>Sheet1!E110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Sheet1!E114</f>
        <v>0</v>
      </c>
      <c r="B21" s="139">
        <f>Sheet1!E112+Sheet1!E113</f>
        <v>0</v>
      </c>
      <c r="C21" s="31" t="str">
        <f>Sheet1!B6</f>
        <v>INCHEON/AQABA</v>
      </c>
      <c r="D21" s="292">
        <f>Sheet1!E111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Sheet1!E112+Sheet1!E113</f>
        <v>0</v>
      </c>
      <c r="B25" s="266" t="s">
        <v>72</v>
      </c>
      <c r="C25" s="267"/>
      <c r="D25" s="267"/>
      <c r="E25" s="268"/>
      <c r="F25" s="90">
        <f>Sheet1!E115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7:F46"/>
  <sheetViews>
    <sheetView topLeftCell="A13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Sheet1!E107</f>
        <v>43872</v>
      </c>
    </row>
    <row r="13" spans="1:6">
      <c r="A13" s="9" t="s">
        <v>36</v>
      </c>
      <c r="B13" s="136">
        <f>Sheet1!E109</f>
        <v>0</v>
      </c>
    </row>
    <row r="15" spans="1:6" ht="21.75" customHeight="1">
      <c r="A15" s="3" t="s">
        <v>37</v>
      </c>
      <c r="B15" s="137">
        <f>Sheet1!E110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Sheet1!E114</f>
        <v>0</v>
      </c>
      <c r="B21" s="139">
        <f>Sheet1!E112+Sheet1!E113</f>
        <v>0</v>
      </c>
      <c r="C21" s="31" t="str">
        <f>Sheet1!B6</f>
        <v>INCHEON/AQABA</v>
      </c>
      <c r="D21" s="292">
        <f>Sheet1!E111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Sheet1!E112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Sheet1!E113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Sheet1!E116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2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Sheet1!H107</f>
        <v>43872</v>
      </c>
    </row>
    <row r="13" spans="1:6">
      <c r="A13" s="9" t="s">
        <v>36</v>
      </c>
      <c r="B13" s="136">
        <f>Sheet1!H108</f>
        <v>0</v>
      </c>
    </row>
    <row r="15" spans="1:6" ht="21.75" customHeight="1">
      <c r="A15" s="3" t="s">
        <v>37</v>
      </c>
      <c r="B15" s="137">
        <f>Sheet1!H110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Sheet1!H114</f>
        <v>0</v>
      </c>
      <c r="B21" s="139">
        <f>Sheet1!H112+Sheet1!H113</f>
        <v>0</v>
      </c>
      <c r="C21" s="31" t="str">
        <f>Sheet1!B6</f>
        <v>INCHEON/AQABA</v>
      </c>
      <c r="D21" s="292">
        <f>Sheet1!H111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Sheet1!H112+Sheet1!H113</f>
        <v>0</v>
      </c>
      <c r="B25" s="266" t="s">
        <v>72</v>
      </c>
      <c r="C25" s="267"/>
      <c r="D25" s="267"/>
      <c r="E25" s="268"/>
      <c r="F25" s="90">
        <f>Sheet1!H115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77" customFormat="1" ht="20.100000000000001" customHeight="1">
      <c r="A32" s="68" t="s">
        <v>75</v>
      </c>
      <c r="B32" s="68"/>
      <c r="C32" s="301" t="s">
        <v>74</v>
      </c>
      <c r="D32" s="301"/>
      <c r="F32" s="98" t="s">
        <v>79</v>
      </c>
    </row>
    <row r="33" spans="1:6" s="77" customFormat="1" ht="20.100000000000001" customHeight="1"/>
    <row r="34" spans="1:6" s="4" customFormat="1" ht="20.100000000000001" customHeight="1">
      <c r="F34" s="14"/>
    </row>
    <row r="35" spans="1:6" s="4" customFormat="1" ht="20.100000000000001" customHeight="1">
      <c r="F35" s="14"/>
    </row>
    <row r="36" spans="1:6" s="4" customFormat="1" ht="20.100000000000001" customHeight="1">
      <c r="F36" s="14"/>
    </row>
    <row r="37" spans="1:6" s="4" customFormat="1" ht="20.100000000000001" customHeight="1" thickBot="1">
      <c r="A37" s="10"/>
      <c r="F37" s="14"/>
    </row>
    <row r="38" spans="1:6" ht="13.5" thickBot="1">
      <c r="A38" s="18" t="s">
        <v>14</v>
      </c>
      <c r="B38" s="19"/>
      <c r="C38" s="20"/>
    </row>
    <row r="39" spans="1:6">
      <c r="A39" s="15" t="s">
        <v>8</v>
      </c>
      <c r="B39" s="16" t="s">
        <v>9</v>
      </c>
      <c r="C39" s="17"/>
    </row>
    <row r="40" spans="1:6">
      <c r="A40" s="15" t="s">
        <v>10</v>
      </c>
      <c r="B40" s="16" t="s">
        <v>11</v>
      </c>
      <c r="C40" s="17"/>
    </row>
    <row r="41" spans="1:6">
      <c r="A41" s="15" t="s">
        <v>12</v>
      </c>
      <c r="B41" s="16" t="s">
        <v>13</v>
      </c>
      <c r="C41" s="17"/>
    </row>
    <row r="42" spans="1:6" ht="16.5" thickBot="1">
      <c r="A42" s="302" t="s">
        <v>21</v>
      </c>
      <c r="B42" s="303"/>
      <c r="C42" s="304"/>
    </row>
  </sheetData>
  <mergeCells count="11">
    <mergeCell ref="A42:C42"/>
    <mergeCell ref="B24:E24"/>
    <mergeCell ref="B25:E25"/>
    <mergeCell ref="B26:E26"/>
    <mergeCell ref="B27:E27"/>
    <mergeCell ref="B28:E28"/>
    <mergeCell ref="D18:F18"/>
    <mergeCell ref="D19:F19"/>
    <mergeCell ref="D20:F20"/>
    <mergeCell ref="D21:F21"/>
    <mergeCell ref="C32:D32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Sheet1!H107</f>
        <v>43872</v>
      </c>
    </row>
    <row r="13" spans="1:6">
      <c r="A13" s="9" t="s">
        <v>36</v>
      </c>
      <c r="B13" s="136">
        <f>Sheet1!H109</f>
        <v>0</v>
      </c>
    </row>
    <row r="15" spans="1:6" ht="21.75" customHeight="1">
      <c r="A15" s="3" t="s">
        <v>37</v>
      </c>
      <c r="B15" s="137">
        <f>Sheet1!H110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Sheet1!H114</f>
        <v>0</v>
      </c>
      <c r="B21" s="139">
        <f>Sheet1!H112+Sheet1!H113</f>
        <v>0</v>
      </c>
      <c r="C21" s="31" t="str">
        <f>Sheet1!B6</f>
        <v>INCHEON/AQABA</v>
      </c>
      <c r="D21" s="292">
        <f>Sheet1!H111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Sheet1!H112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Sheet1!H113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Sheet1!H116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2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Sheet1!K107</f>
        <v>43872</v>
      </c>
    </row>
    <row r="13" spans="1:6">
      <c r="A13" s="9" t="s">
        <v>36</v>
      </c>
      <c r="B13" s="136">
        <f>Sheet1!K108</f>
        <v>0</v>
      </c>
    </row>
    <row r="15" spans="1:6" ht="21.75" customHeight="1">
      <c r="A15" s="3" t="s">
        <v>37</v>
      </c>
      <c r="B15" s="137">
        <f>Sheet1!K110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Sheet1!K114</f>
        <v>0</v>
      </c>
      <c r="B21" s="139">
        <f>Sheet1!K112+Sheet1!K113</f>
        <v>0</v>
      </c>
      <c r="C21" s="31" t="str">
        <f>Sheet1!B6</f>
        <v>INCHEON/AQABA</v>
      </c>
      <c r="D21" s="292">
        <f>Sheet1!K111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Sheet1!K112+Sheet1!K113</f>
        <v>0</v>
      </c>
      <c r="B25" s="266" t="s">
        <v>72</v>
      </c>
      <c r="C25" s="267"/>
      <c r="D25" s="267"/>
      <c r="E25" s="268"/>
      <c r="F25" s="90">
        <f>Sheet1!K115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77" customFormat="1" ht="20.100000000000001" customHeight="1">
      <c r="A32" s="68" t="s">
        <v>75</v>
      </c>
      <c r="B32" s="68"/>
      <c r="C32" s="301" t="s">
        <v>74</v>
      </c>
      <c r="D32" s="301"/>
      <c r="F32" s="98" t="s">
        <v>79</v>
      </c>
    </row>
    <row r="33" spans="1:6" s="77" customFormat="1" ht="20.100000000000001" customHeight="1"/>
    <row r="34" spans="1:6" s="4" customFormat="1" ht="20.100000000000001" customHeight="1">
      <c r="F34" s="14"/>
    </row>
    <row r="35" spans="1:6" s="4" customFormat="1" ht="20.100000000000001" customHeight="1">
      <c r="F35" s="14"/>
    </row>
    <row r="36" spans="1:6" s="4" customFormat="1" ht="20.100000000000001" customHeight="1">
      <c r="F36" s="14"/>
    </row>
    <row r="37" spans="1:6" s="4" customFormat="1" ht="20.100000000000001" customHeight="1" thickBot="1">
      <c r="A37" s="10"/>
      <c r="F37" s="14"/>
    </row>
    <row r="38" spans="1:6" ht="13.5" thickBot="1">
      <c r="A38" s="18" t="s">
        <v>14</v>
      </c>
      <c r="B38" s="19"/>
      <c r="C38" s="20"/>
    </row>
    <row r="39" spans="1:6">
      <c r="A39" s="15" t="s">
        <v>8</v>
      </c>
      <c r="B39" s="16" t="s">
        <v>9</v>
      </c>
      <c r="C39" s="17"/>
    </row>
    <row r="40" spans="1:6">
      <c r="A40" s="15" t="s">
        <v>10</v>
      </c>
      <c r="B40" s="16" t="s">
        <v>11</v>
      </c>
      <c r="C40" s="17"/>
    </row>
    <row r="41" spans="1:6">
      <c r="A41" s="15" t="s">
        <v>12</v>
      </c>
      <c r="B41" s="16" t="s">
        <v>13</v>
      </c>
      <c r="C41" s="17"/>
    </row>
    <row r="42" spans="1:6" ht="16.5" thickBot="1">
      <c r="A42" s="302" t="s">
        <v>21</v>
      </c>
      <c r="B42" s="303"/>
      <c r="C42" s="304"/>
    </row>
  </sheetData>
  <mergeCells count="11">
    <mergeCell ref="A42:C42"/>
    <mergeCell ref="B24:E24"/>
    <mergeCell ref="B25:E25"/>
    <mergeCell ref="B26:E26"/>
    <mergeCell ref="B27:E27"/>
    <mergeCell ref="B28:E28"/>
    <mergeCell ref="D18:F18"/>
    <mergeCell ref="D19:F19"/>
    <mergeCell ref="D20:F20"/>
    <mergeCell ref="D21:F21"/>
    <mergeCell ref="C32:D32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Sheet1!K107</f>
        <v>43872</v>
      </c>
    </row>
    <row r="13" spans="1:6">
      <c r="A13" s="9" t="s">
        <v>36</v>
      </c>
      <c r="B13" s="136">
        <f>Sheet1!K109</f>
        <v>0</v>
      </c>
    </row>
    <row r="15" spans="1:6" ht="21.75" customHeight="1">
      <c r="A15" s="3" t="s">
        <v>37</v>
      </c>
      <c r="B15" s="137">
        <f>Sheet1!K110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Sheet1!K114</f>
        <v>0</v>
      </c>
      <c r="B21" s="139">
        <f>Sheet1!K112+Sheet1!K113</f>
        <v>0</v>
      </c>
      <c r="C21" s="31" t="str">
        <f>Sheet1!B6</f>
        <v>INCHEON/AQABA</v>
      </c>
      <c r="D21" s="292">
        <f>Sheet1!K111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Sheet1!K112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Sheet1!K113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Sheet1!K116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8" zoomScaleNormal="100" workbookViewId="0">
      <selection activeCell="K32" sqref="K32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Sheet1!N9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Sheet1!N11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Sheet1!N15</f>
        <v>0</v>
      </c>
      <c r="B21" s="145">
        <f>Sheet1!N13+Sheet1!N14</f>
        <v>0</v>
      </c>
      <c r="C21" s="78" t="str">
        <f>Sheet1!B6</f>
        <v>INCHEON/AQABA</v>
      </c>
      <c r="D21" s="283">
        <f>Sheet1!N12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Sheet1!N13+Sheet1!N14</f>
        <v>0</v>
      </c>
      <c r="B25" s="266" t="s">
        <v>72</v>
      </c>
      <c r="C25" s="267"/>
      <c r="D25" s="267"/>
      <c r="E25" s="268"/>
      <c r="F25" s="90">
        <f>Sheet1!N16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Sheet1!N107</f>
        <v>43872</v>
      </c>
    </row>
    <row r="13" spans="1:6">
      <c r="A13" s="9" t="s">
        <v>36</v>
      </c>
      <c r="B13" s="136">
        <f>Sheet1!N108</f>
        <v>0</v>
      </c>
    </row>
    <row r="15" spans="1:6" ht="21.75" customHeight="1">
      <c r="A15" s="3" t="s">
        <v>37</v>
      </c>
      <c r="B15" s="137">
        <f>Sheet1!N110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Sheet1!N114</f>
        <v>0</v>
      </c>
      <c r="B21" s="139">
        <f>Sheet1!N112+Sheet1!N113</f>
        <v>0</v>
      </c>
      <c r="C21" s="31" t="str">
        <f>Sheet1!B6</f>
        <v>INCHEON/AQABA</v>
      </c>
      <c r="D21" s="292">
        <f>Sheet1!N111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Sheet1!N112+Sheet1!N113</f>
        <v>0</v>
      </c>
      <c r="B25" s="266" t="s">
        <v>72</v>
      </c>
      <c r="C25" s="267"/>
      <c r="D25" s="267"/>
      <c r="E25" s="268"/>
      <c r="F25" s="90">
        <f>Sheet1!N115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Sheet1!N107</f>
        <v>43872</v>
      </c>
    </row>
    <row r="13" spans="1:6">
      <c r="A13" s="9" t="s">
        <v>36</v>
      </c>
      <c r="B13" s="136">
        <f>Sheet1!N109</f>
        <v>0</v>
      </c>
    </row>
    <row r="15" spans="1:6" ht="21.75" customHeight="1">
      <c r="A15" s="3" t="s">
        <v>37</v>
      </c>
      <c r="B15" s="137">
        <f>Sheet1!N110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Sheet1!N114</f>
        <v>0</v>
      </c>
      <c r="B21" s="139">
        <f>Sheet1!N112+Sheet1!N113</f>
        <v>0</v>
      </c>
      <c r="C21" s="31" t="str">
        <f>Sheet1!B6</f>
        <v>INCHEON/AQABA</v>
      </c>
      <c r="D21" s="292">
        <f>Sheet1!N111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Sheet1!N112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Sheet1!N113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Sheet1!N116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7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Sheet1!Q107</f>
        <v>43872</v>
      </c>
    </row>
    <row r="13" spans="1:6">
      <c r="A13" s="9" t="s">
        <v>36</v>
      </c>
      <c r="B13" s="136">
        <f>Sheet1!Q108</f>
        <v>0</v>
      </c>
    </row>
    <row r="15" spans="1:6" ht="21.75" customHeight="1">
      <c r="A15" s="3" t="s">
        <v>37</v>
      </c>
      <c r="B15" s="137">
        <f>Sheet1!Q110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Sheet1!Q114</f>
        <v>0</v>
      </c>
      <c r="B21" s="139">
        <f>Sheet1!Q112+Sheet1!Q113</f>
        <v>0</v>
      </c>
      <c r="C21" s="31" t="str">
        <f>Sheet1!B6</f>
        <v>INCHEON/AQABA</v>
      </c>
      <c r="D21" s="292">
        <f>Sheet1!Q111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Sheet1!Q112+Sheet1!Q113</f>
        <v>0</v>
      </c>
      <c r="B25" s="266" t="s">
        <v>72</v>
      </c>
      <c r="C25" s="267"/>
      <c r="D25" s="267"/>
      <c r="E25" s="268"/>
      <c r="F25" s="90">
        <f>Sheet1!Q115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7:F46"/>
  <sheetViews>
    <sheetView topLeftCell="A7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Sheet1!Q107</f>
        <v>43872</v>
      </c>
    </row>
    <row r="13" spans="1:6">
      <c r="A13" s="9" t="s">
        <v>36</v>
      </c>
      <c r="B13" s="136">
        <f>Sheet1!Q109</f>
        <v>0</v>
      </c>
    </row>
    <row r="15" spans="1:6" ht="21.75" customHeight="1">
      <c r="A15" s="3" t="s">
        <v>37</v>
      </c>
      <c r="B15" s="137">
        <f>Sheet1!Q110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Sheet1!Q114</f>
        <v>0</v>
      </c>
      <c r="B21" s="139">
        <f>Sheet1!Q112+Sheet1!Q113</f>
        <v>0</v>
      </c>
      <c r="C21" s="31" t="str">
        <f>Sheet1!B6</f>
        <v>INCHEON/AQABA</v>
      </c>
      <c r="D21" s="292">
        <f>Sheet1!Q111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Sheet1!Q112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Sheet1!Q113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Sheet1!Q116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Sheet1!B118</f>
        <v>43872</v>
      </c>
    </row>
    <row r="13" spans="1:6">
      <c r="A13" s="9" t="s">
        <v>36</v>
      </c>
      <c r="B13" s="136">
        <f>Sheet1!B119</f>
        <v>0</v>
      </c>
    </row>
    <row r="15" spans="1:6" ht="21.75" customHeight="1">
      <c r="A15" s="3" t="s">
        <v>37</v>
      </c>
      <c r="B15" s="137">
        <f>Sheet1!B121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Sheet1!B125</f>
        <v>0</v>
      </c>
      <c r="B21" s="139">
        <f>Sheet1!B123+Sheet1!B124</f>
        <v>0</v>
      </c>
      <c r="C21" s="31" t="str">
        <f>Sheet1!B6</f>
        <v>INCHEON/AQABA</v>
      </c>
      <c r="D21" s="292">
        <f>Sheet1!B122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Sheet1!B123+Sheet1!B124</f>
        <v>0</v>
      </c>
      <c r="B25" s="266" t="s">
        <v>72</v>
      </c>
      <c r="C25" s="267"/>
      <c r="D25" s="267"/>
      <c r="E25" s="268"/>
      <c r="F25" s="90">
        <f>Sheet1!B126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Sheet1!B118</f>
        <v>43872</v>
      </c>
    </row>
    <row r="13" spans="1:6">
      <c r="A13" s="9" t="s">
        <v>36</v>
      </c>
      <c r="B13" s="136">
        <f>Sheet1!B120</f>
        <v>0</v>
      </c>
    </row>
    <row r="15" spans="1:6" ht="21.75" customHeight="1">
      <c r="A15" s="3" t="s">
        <v>37</v>
      </c>
      <c r="B15" s="137">
        <f>Sheet1!B121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Sheet1!B125</f>
        <v>0</v>
      </c>
      <c r="B21" s="139">
        <f>Sheet1!B123+Sheet1!B124</f>
        <v>0</v>
      </c>
      <c r="C21" s="31" t="str">
        <f>Sheet1!B6</f>
        <v>INCHEON/AQABA</v>
      </c>
      <c r="D21" s="292">
        <f>Sheet1!B122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Sheet1!B123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Sheet1!B124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Sheet1!B127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2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Sheet1!E118</f>
        <v>43872</v>
      </c>
    </row>
    <row r="13" spans="1:6">
      <c r="A13" s="9" t="s">
        <v>36</v>
      </c>
      <c r="B13" s="136">
        <f>Sheet1!E119</f>
        <v>0</v>
      </c>
    </row>
    <row r="15" spans="1:6" ht="21.75" customHeight="1">
      <c r="A15" s="3" t="s">
        <v>37</v>
      </c>
      <c r="B15" s="137">
        <f>Sheet1!E121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Sheet1!E125</f>
        <v>0</v>
      </c>
      <c r="B21" s="139">
        <f>Sheet1!E123+Sheet1!E124</f>
        <v>0</v>
      </c>
      <c r="C21" s="31" t="str">
        <f>Sheet1!B6</f>
        <v>INCHEON/AQABA</v>
      </c>
      <c r="D21" s="292">
        <f>Sheet1!E122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Sheet1!E123+Sheet1!E124</f>
        <v>0</v>
      </c>
      <c r="B25" s="266" t="s">
        <v>72</v>
      </c>
      <c r="C25" s="267"/>
      <c r="D25" s="267"/>
      <c r="E25" s="268"/>
      <c r="F25" s="90">
        <f>Sheet1!E126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Sheet1!E118</f>
        <v>43872</v>
      </c>
    </row>
    <row r="13" spans="1:6">
      <c r="A13" s="9" t="s">
        <v>36</v>
      </c>
      <c r="B13" s="136">
        <f>Sheet1!E120</f>
        <v>0</v>
      </c>
    </row>
    <row r="15" spans="1:6" ht="21.75" customHeight="1">
      <c r="A15" s="3" t="s">
        <v>37</v>
      </c>
      <c r="B15" s="137">
        <f>Sheet1!E121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Sheet1!E125</f>
        <v>0</v>
      </c>
      <c r="B21" s="139">
        <f>Sheet1!E123+Sheet1!E124</f>
        <v>0</v>
      </c>
      <c r="C21" s="31" t="str">
        <f>Sheet1!B6</f>
        <v>INCHEON/AQABA</v>
      </c>
      <c r="D21" s="292">
        <f>Sheet1!E122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Sheet1!E123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Sheet1!E124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Sheet1!E127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Sheet1!H118</f>
        <v>43872</v>
      </c>
    </row>
    <row r="13" spans="1:6">
      <c r="A13" s="9" t="s">
        <v>36</v>
      </c>
      <c r="B13" s="136">
        <f>Sheet1!H119</f>
        <v>0</v>
      </c>
    </row>
    <row r="15" spans="1:6" ht="21.75" customHeight="1">
      <c r="A15" s="3" t="s">
        <v>37</v>
      </c>
      <c r="B15" s="137">
        <f>Sheet1!H121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Sheet1!H125</f>
        <v>0</v>
      </c>
      <c r="B21" s="139">
        <f>Sheet1!H123+Sheet1!H124</f>
        <v>0</v>
      </c>
      <c r="C21" s="31" t="str">
        <f>Sheet1!B6</f>
        <v>INCHEON/AQABA</v>
      </c>
      <c r="D21" s="292">
        <f>Sheet1!H122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Sheet1!H123+Sheet1!H124</f>
        <v>0</v>
      </c>
      <c r="B25" s="266" t="s">
        <v>72</v>
      </c>
      <c r="C25" s="267"/>
      <c r="D25" s="267"/>
      <c r="E25" s="268"/>
      <c r="F25" s="90">
        <f>Sheet1!H126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Sheet1!H118</f>
        <v>43872</v>
      </c>
    </row>
    <row r="13" spans="1:6">
      <c r="A13" s="9" t="s">
        <v>36</v>
      </c>
      <c r="B13" s="136">
        <f>Sheet1!H120</f>
        <v>0</v>
      </c>
    </row>
    <row r="15" spans="1:6" ht="21.75" customHeight="1">
      <c r="A15" s="3" t="s">
        <v>37</v>
      </c>
      <c r="B15" s="137">
        <f>Sheet1!H121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Sheet1!H125</f>
        <v>0</v>
      </c>
      <c r="B21" s="139">
        <f>Sheet1!H123+Sheet1!H124</f>
        <v>0</v>
      </c>
      <c r="C21" s="31" t="str">
        <f>Sheet1!B6</f>
        <v>INCHEON/AQABA</v>
      </c>
      <c r="D21" s="292">
        <f>Sheet1!H122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Sheet1!H123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Sheet1!H124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Sheet1!H127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7:F46"/>
  <sheetViews>
    <sheetView topLeftCell="A9" zoomScaleNormal="100" workbookViewId="0">
      <selection activeCell="K32" sqref="K32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Sheet1!N10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Sheet1!N11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Sheet1!N15</f>
        <v>0</v>
      </c>
      <c r="B21" s="145">
        <f>Sheet1!N13+Sheet1!N14</f>
        <v>0</v>
      </c>
      <c r="C21" s="78" t="str">
        <f>Sheet1!B6</f>
        <v>INCHEON/AQABA</v>
      </c>
      <c r="D21" s="283">
        <f>Sheet1!N12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Sheet1!N13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Sheet1!N14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Sheet1!N17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Sheet1!K118</f>
        <v>43872</v>
      </c>
    </row>
    <row r="13" spans="1:6">
      <c r="A13" s="9" t="s">
        <v>36</v>
      </c>
      <c r="B13" s="136">
        <f>Sheet1!K119</f>
        <v>0</v>
      </c>
    </row>
    <row r="15" spans="1:6" ht="21.75" customHeight="1">
      <c r="A15" s="3" t="s">
        <v>37</v>
      </c>
      <c r="B15" s="137">
        <f>Sheet1!K121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Sheet1!K125</f>
        <v>0</v>
      </c>
      <c r="B21" s="139">
        <f>Sheet1!K123+Sheet1!K124</f>
        <v>0</v>
      </c>
      <c r="C21" s="31" t="str">
        <f>Sheet1!B6</f>
        <v>INCHEON/AQABA</v>
      </c>
      <c r="D21" s="292">
        <f>Sheet1!K122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Sheet1!K123+Sheet1!K124</f>
        <v>0</v>
      </c>
      <c r="B25" s="266" t="s">
        <v>72</v>
      </c>
      <c r="C25" s="267"/>
      <c r="D25" s="267"/>
      <c r="E25" s="268"/>
      <c r="F25" s="90">
        <f>Sheet1!K126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Sheet1!K118</f>
        <v>43872</v>
      </c>
    </row>
    <row r="13" spans="1:6">
      <c r="A13" s="9" t="s">
        <v>36</v>
      </c>
      <c r="B13" s="136">
        <f>Sheet1!K120</f>
        <v>0</v>
      </c>
    </row>
    <row r="15" spans="1:6" ht="21.75" customHeight="1">
      <c r="A15" s="3" t="s">
        <v>37</v>
      </c>
      <c r="B15" s="137">
        <f>Sheet1!K121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Sheet1!K125</f>
        <v>0</v>
      </c>
      <c r="B21" s="139">
        <f>Sheet1!K123+Sheet1!K124</f>
        <v>0</v>
      </c>
      <c r="C21" s="31" t="str">
        <f>Sheet1!B6</f>
        <v>INCHEON/AQABA</v>
      </c>
      <c r="D21" s="292">
        <f>Sheet1!K122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Sheet1!K123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Sheet1!K124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Sheet1!K127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Sheet1!N118</f>
        <v>43872</v>
      </c>
    </row>
    <row r="13" spans="1:6">
      <c r="A13" s="9" t="s">
        <v>36</v>
      </c>
      <c r="B13" s="136">
        <f>Sheet1!N119</f>
        <v>0</v>
      </c>
    </row>
    <row r="15" spans="1:6" ht="21.75" customHeight="1">
      <c r="A15" s="3" t="s">
        <v>37</v>
      </c>
      <c r="B15" s="137">
        <f>Sheet1!N121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Sheet1!N125</f>
        <v>0</v>
      </c>
      <c r="B21" s="139">
        <f>Sheet1!N123+Sheet1!N124</f>
        <v>0</v>
      </c>
      <c r="C21" s="31" t="str">
        <f>Sheet1!B6</f>
        <v>INCHEON/AQABA</v>
      </c>
      <c r="D21" s="292">
        <f>Sheet1!N122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Sheet1!N123+Sheet1!N124</f>
        <v>0</v>
      </c>
      <c r="B25" s="266" t="s">
        <v>72</v>
      </c>
      <c r="C25" s="267"/>
      <c r="D25" s="267"/>
      <c r="E25" s="268"/>
      <c r="F25" s="90">
        <f>Sheet1!N126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Sheet1!N118</f>
        <v>43872</v>
      </c>
    </row>
    <row r="13" spans="1:6">
      <c r="A13" s="9" t="s">
        <v>36</v>
      </c>
      <c r="B13" s="136">
        <f>Sheet1!N120</f>
        <v>0</v>
      </c>
    </row>
    <row r="15" spans="1:6" ht="21.75" customHeight="1">
      <c r="A15" s="3" t="s">
        <v>37</v>
      </c>
      <c r="B15" s="137">
        <f>Sheet1!N121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Sheet1!N125</f>
        <v>0</v>
      </c>
      <c r="B21" s="139">
        <f>Sheet1!N123+Sheet1!N124</f>
        <v>0</v>
      </c>
      <c r="C21" s="31" t="str">
        <f>Sheet1!B6</f>
        <v>INCHEON/AQABA</v>
      </c>
      <c r="D21" s="292">
        <f>Sheet1!N122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Sheet1!N123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Sheet1!N124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Sheet1!N127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Sheet1!Q118</f>
        <v>43872</v>
      </c>
    </row>
    <row r="13" spans="1:6">
      <c r="A13" s="9" t="s">
        <v>36</v>
      </c>
      <c r="B13" s="136">
        <f>Sheet1!Q119</f>
        <v>0</v>
      </c>
    </row>
    <row r="15" spans="1:6" ht="21.75" customHeight="1">
      <c r="A15" s="3" t="s">
        <v>37</v>
      </c>
      <c r="B15" s="137">
        <f>Sheet1!Q121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Sheet1!Q125</f>
        <v>0</v>
      </c>
      <c r="B21" s="139">
        <f>Sheet1!Q123+Sheet1!Q124</f>
        <v>0</v>
      </c>
      <c r="C21" s="31" t="str">
        <f>Sheet1!B6</f>
        <v>INCHEON/AQABA</v>
      </c>
      <c r="D21" s="292">
        <f>Sheet1!Q122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Sheet1!Q123+Sheet1!Q124</f>
        <v>0</v>
      </c>
      <c r="B25" s="266" t="s">
        <v>72</v>
      </c>
      <c r="C25" s="267"/>
      <c r="D25" s="267"/>
      <c r="E25" s="268"/>
      <c r="F25" s="90">
        <f>Sheet1!Q126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Sheet1!Q118</f>
        <v>43872</v>
      </c>
    </row>
    <row r="13" spans="1:6">
      <c r="A13" s="9" t="s">
        <v>36</v>
      </c>
      <c r="B13" s="136">
        <f>Sheet1!Q120</f>
        <v>0</v>
      </c>
    </row>
    <row r="15" spans="1:6" ht="21.75" customHeight="1">
      <c r="A15" s="3" t="s">
        <v>37</v>
      </c>
      <c r="B15" s="137">
        <f>Sheet1!Q121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Sheet1!Q125</f>
        <v>0</v>
      </c>
      <c r="B21" s="139">
        <f>Sheet1!Q123+Sheet1!Q124</f>
        <v>0</v>
      </c>
      <c r="C21" s="31" t="str">
        <f>Sheet1!B6</f>
        <v>INCHEON/AQABA</v>
      </c>
      <c r="D21" s="292">
        <f>Sheet1!Q122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Sheet1!Q123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Sheet1!Q124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Sheet1!Q127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Sheet1!B129</f>
        <v>43872</v>
      </c>
    </row>
    <row r="13" spans="1:6">
      <c r="A13" s="9" t="s">
        <v>36</v>
      </c>
      <c r="B13" s="136">
        <f>Sheet1!B130</f>
        <v>0</v>
      </c>
    </row>
    <row r="15" spans="1:6" ht="21.75" customHeight="1">
      <c r="A15" s="3" t="s">
        <v>37</v>
      </c>
      <c r="B15" s="137">
        <f>Sheet1!B132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Sheet1!B136</f>
        <v>0</v>
      </c>
      <c r="B21" s="139">
        <f>Sheet1!B134+Sheet1!B135</f>
        <v>0</v>
      </c>
      <c r="C21" s="31" t="str">
        <f>Sheet1!B6</f>
        <v>INCHEON/AQABA</v>
      </c>
      <c r="D21" s="292">
        <f>Sheet1!B133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Sheet1!B134+Sheet1!B135</f>
        <v>0</v>
      </c>
      <c r="B25" s="266" t="s">
        <v>72</v>
      </c>
      <c r="C25" s="267"/>
      <c r="D25" s="267"/>
      <c r="E25" s="268"/>
      <c r="F25" s="90">
        <f>Sheet1!B137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Sheet1!B129</f>
        <v>43872</v>
      </c>
    </row>
    <row r="13" spans="1:6">
      <c r="A13" s="9" t="s">
        <v>36</v>
      </c>
      <c r="B13" s="136">
        <f>Sheet1!B131</f>
        <v>0</v>
      </c>
    </row>
    <row r="15" spans="1:6" ht="21.75" customHeight="1">
      <c r="A15" s="3" t="s">
        <v>37</v>
      </c>
      <c r="B15" s="137">
        <f>Sheet1!B132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Sheet1!B136</f>
        <v>0</v>
      </c>
      <c r="B21" s="139">
        <f>Sheet1!B134+Sheet1!B135</f>
        <v>0</v>
      </c>
      <c r="C21" s="31" t="str">
        <f>Sheet1!B6</f>
        <v>INCHEON/AQABA</v>
      </c>
      <c r="D21" s="292">
        <f>Sheet1!B133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Sheet1!B134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Sheet1!B135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Sheet1!B138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Sheet1!E129</f>
        <v>43872</v>
      </c>
    </row>
    <row r="13" spans="1:6">
      <c r="A13" s="9" t="s">
        <v>36</v>
      </c>
      <c r="B13" s="136">
        <f>Sheet1!E130</f>
        <v>0</v>
      </c>
    </row>
    <row r="15" spans="1:6" ht="21.75" customHeight="1">
      <c r="A15" s="3" t="s">
        <v>37</v>
      </c>
      <c r="B15" s="137">
        <f>Sheet1!E132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Sheet1!E136</f>
        <v>0</v>
      </c>
      <c r="B21" s="139">
        <f>Sheet1!E134+Sheet1!E135</f>
        <v>0</v>
      </c>
      <c r="C21" s="31" t="str">
        <f>Sheet1!B6</f>
        <v>INCHEON/AQABA</v>
      </c>
      <c r="D21" s="292">
        <f>Sheet1!E133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Sheet1!E134+Sheet1!E135</f>
        <v>0</v>
      </c>
      <c r="B25" s="266" t="s">
        <v>72</v>
      </c>
      <c r="C25" s="267"/>
      <c r="D25" s="267"/>
      <c r="E25" s="268"/>
      <c r="F25" s="90">
        <f>Sheet1!E137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Sheet1!E129</f>
        <v>43872</v>
      </c>
    </row>
    <row r="13" spans="1:6">
      <c r="A13" s="9" t="s">
        <v>36</v>
      </c>
      <c r="B13" s="136">
        <f>Sheet1!E131</f>
        <v>0</v>
      </c>
    </row>
    <row r="15" spans="1:6" ht="21.75" customHeight="1">
      <c r="A15" s="3" t="s">
        <v>37</v>
      </c>
      <c r="B15" s="137">
        <f>Sheet1!E132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Sheet1!E136</f>
        <v>0</v>
      </c>
      <c r="B21" s="139">
        <f>Sheet1!E134+Sheet1!E135</f>
        <v>0</v>
      </c>
      <c r="C21" s="31" t="str">
        <f>Sheet1!B6</f>
        <v>INCHEON/AQABA</v>
      </c>
      <c r="D21" s="292">
        <f>Sheet1!E133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Sheet1!E134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Sheet1!E135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Sheet1!E138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46"/>
  <sheetViews>
    <sheetView topLeftCell="A12" zoomScaleNormal="100" workbookViewId="0">
      <selection activeCell="I25" sqref="I25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Sheet1!Q9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Sheet1!Q11</f>
        <v>0</v>
      </c>
      <c r="E15" s="69"/>
    </row>
    <row r="16" spans="1:6" s="71" customFormat="1" ht="15">
      <c r="B16" s="73"/>
    </row>
    <row r="17" spans="1:8" s="71" customFormat="1" ht="15"/>
    <row r="18" spans="1:8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8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8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8" s="77" customFormat="1" ht="24" customHeight="1">
      <c r="A21" s="144">
        <f>Sheet1!Q15</f>
        <v>0</v>
      </c>
      <c r="B21" s="145">
        <f>Sheet1!Q13+Sheet1!Q14</f>
        <v>0</v>
      </c>
      <c r="C21" s="78" t="str">
        <f>Sheet1!B6</f>
        <v>INCHEON/AQABA</v>
      </c>
      <c r="D21" s="283">
        <f>Sheet1!Q12</f>
        <v>0</v>
      </c>
      <c r="E21" s="284"/>
      <c r="F21" s="285"/>
    </row>
    <row r="22" spans="1:8" s="77" customFormat="1" ht="20.100000000000001" customHeight="1">
      <c r="A22" s="79"/>
      <c r="B22" s="79"/>
      <c r="C22" s="80"/>
      <c r="D22" s="79"/>
      <c r="E22" s="79"/>
      <c r="F22" s="79"/>
    </row>
    <row r="23" spans="1:8" s="71" customFormat="1" ht="20.25" customHeight="1"/>
    <row r="24" spans="1:8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8" s="77" customFormat="1" ht="24" customHeight="1">
      <c r="A25" s="146">
        <f>Sheet1!Q13+Sheet1!Q14</f>
        <v>0</v>
      </c>
      <c r="B25" s="266" t="s">
        <v>72</v>
      </c>
      <c r="C25" s="267"/>
      <c r="D25" s="267"/>
      <c r="E25" s="268"/>
      <c r="F25" s="90">
        <f>Sheet1!Q16</f>
        <v>0</v>
      </c>
    </row>
    <row r="26" spans="1:8" s="77" customFormat="1" ht="24" customHeight="1">
      <c r="A26" s="147"/>
      <c r="B26" s="269"/>
      <c r="C26" s="270"/>
      <c r="D26" s="270"/>
      <c r="E26" s="271"/>
      <c r="F26" s="90"/>
    </row>
    <row r="27" spans="1:8" s="77" customFormat="1" ht="24" customHeight="1">
      <c r="A27" s="148"/>
      <c r="B27" s="272"/>
      <c r="C27" s="273"/>
      <c r="D27" s="273"/>
      <c r="E27" s="274"/>
      <c r="F27" s="90"/>
    </row>
    <row r="28" spans="1:8" s="77" customFormat="1" ht="24" customHeight="1">
      <c r="A28" s="83"/>
      <c r="B28" s="275"/>
      <c r="C28" s="276"/>
      <c r="D28" s="276"/>
      <c r="E28" s="277"/>
      <c r="F28" s="90"/>
      <c r="H28" s="93"/>
    </row>
    <row r="29" spans="1:8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8" s="71" customFormat="1" ht="20.25" customHeight="1"/>
    <row r="31" spans="1:8" s="77" customFormat="1" ht="20.100000000000001" customHeight="1">
      <c r="F31" s="89"/>
    </row>
    <row r="32" spans="1:8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B24:E24"/>
    <mergeCell ref="A46:D46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Sheet1!H129</f>
        <v>43872</v>
      </c>
    </row>
    <row r="13" spans="1:6">
      <c r="A13" s="9" t="s">
        <v>36</v>
      </c>
      <c r="B13" s="136">
        <f>Sheet1!H130</f>
        <v>0</v>
      </c>
    </row>
    <row r="15" spans="1:6" ht="21.75" customHeight="1">
      <c r="A15" s="3" t="s">
        <v>37</v>
      </c>
      <c r="B15" s="137">
        <f>Sheet1!H132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Sheet1!H136</f>
        <v>0</v>
      </c>
      <c r="B21" s="139">
        <f>Sheet1!H134+Sheet1!H135</f>
        <v>0</v>
      </c>
      <c r="C21" s="31" t="str">
        <f>Sheet1!B6</f>
        <v>INCHEON/AQABA</v>
      </c>
      <c r="D21" s="292">
        <f>Sheet1!H133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Sheet1!H134+Sheet1!H135</f>
        <v>0</v>
      </c>
      <c r="B25" s="266" t="s">
        <v>72</v>
      </c>
      <c r="C25" s="267"/>
      <c r="D25" s="267"/>
      <c r="E25" s="268"/>
      <c r="F25" s="90">
        <f>Sheet1!H137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Sheet1!H129</f>
        <v>43872</v>
      </c>
    </row>
    <row r="13" spans="1:6">
      <c r="A13" s="9" t="s">
        <v>36</v>
      </c>
      <c r="B13" s="136">
        <f>Sheet1!H131</f>
        <v>0</v>
      </c>
    </row>
    <row r="15" spans="1:6" ht="21.75" customHeight="1">
      <c r="A15" s="3" t="s">
        <v>37</v>
      </c>
      <c r="B15" s="137">
        <f>Sheet1!H132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Sheet1!H136</f>
        <v>0</v>
      </c>
      <c r="B21" s="139">
        <f>Sheet1!H134+Sheet1!H135</f>
        <v>0</v>
      </c>
      <c r="C21" s="31" t="str">
        <f>Sheet1!B6</f>
        <v>INCHEON/AQABA</v>
      </c>
      <c r="D21" s="292">
        <f>Sheet1!H133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Sheet1!H134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Sheet1!H135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Sheet1!H138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Sheet1!K129</f>
        <v>43872</v>
      </c>
    </row>
    <row r="13" spans="1:6">
      <c r="A13" s="9" t="s">
        <v>36</v>
      </c>
      <c r="B13" s="136">
        <f>Sheet1!K130</f>
        <v>0</v>
      </c>
    </row>
    <row r="15" spans="1:6" ht="21.75" customHeight="1">
      <c r="A15" s="3" t="s">
        <v>37</v>
      </c>
      <c r="B15" s="137">
        <f>Sheet1!K132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Sheet1!K136</f>
        <v>0</v>
      </c>
      <c r="B21" s="139">
        <f>Sheet1!K134+Sheet1!K135</f>
        <v>0</v>
      </c>
      <c r="C21" s="31" t="str">
        <f>Sheet1!B6</f>
        <v>INCHEON/AQABA</v>
      </c>
      <c r="D21" s="292">
        <f>Sheet1!K133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Sheet1!K134+Sheet1!K135</f>
        <v>0</v>
      </c>
      <c r="B25" s="266" t="s">
        <v>72</v>
      </c>
      <c r="C25" s="267"/>
      <c r="D25" s="267"/>
      <c r="E25" s="268"/>
      <c r="F25" s="90">
        <f>Sheet1!K137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Sheet1!K129</f>
        <v>43872</v>
      </c>
    </row>
    <row r="13" spans="1:6">
      <c r="A13" s="9" t="s">
        <v>36</v>
      </c>
      <c r="B13" s="136">
        <f>Sheet1!K131</f>
        <v>0</v>
      </c>
    </row>
    <row r="15" spans="1:6" ht="21.75" customHeight="1">
      <c r="A15" s="3" t="s">
        <v>37</v>
      </c>
      <c r="B15" s="137">
        <f>Sheet1!K132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Sheet1!K136</f>
        <v>0</v>
      </c>
      <c r="B21" s="139">
        <f>Sheet1!K134+Sheet1!K135</f>
        <v>0</v>
      </c>
      <c r="C21" s="31" t="str">
        <f>Sheet1!B6</f>
        <v>INCHEON/AQABA</v>
      </c>
      <c r="D21" s="292">
        <f>Sheet1!K133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Sheet1!K134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Sheet1!K135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Sheet1!K138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Sheet1!N129</f>
        <v>43872</v>
      </c>
    </row>
    <row r="13" spans="1:6">
      <c r="A13" s="9" t="s">
        <v>36</v>
      </c>
      <c r="B13" s="136">
        <f>Sheet1!N130</f>
        <v>0</v>
      </c>
    </row>
    <row r="15" spans="1:6" ht="21.75" customHeight="1">
      <c r="A15" s="3" t="s">
        <v>37</v>
      </c>
      <c r="B15" s="137">
        <f>Sheet1!N132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Sheet1!N136</f>
        <v>0</v>
      </c>
      <c r="B21" s="139">
        <f>Sheet1!N134+Sheet1!N135</f>
        <v>0</v>
      </c>
      <c r="C21" s="31" t="str">
        <f>Sheet1!B6</f>
        <v>INCHEON/AQABA</v>
      </c>
      <c r="D21" s="292">
        <f>Sheet1!N133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Sheet1!N134+Sheet1!N135</f>
        <v>0</v>
      </c>
      <c r="B25" s="266" t="s">
        <v>72</v>
      </c>
      <c r="C25" s="267"/>
      <c r="D25" s="267"/>
      <c r="E25" s="268"/>
      <c r="F25" s="90">
        <f>Sheet1!N137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7:F46"/>
  <sheetViews>
    <sheetView topLeftCell="A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Sheet1!N129</f>
        <v>43872</v>
      </c>
    </row>
    <row r="13" spans="1:6">
      <c r="A13" s="9" t="s">
        <v>36</v>
      </c>
      <c r="B13" s="136">
        <f>Sheet1!N131</f>
        <v>0</v>
      </c>
    </row>
    <row r="15" spans="1:6" ht="21.75" customHeight="1">
      <c r="A15" s="3" t="s">
        <v>37</v>
      </c>
      <c r="B15" s="137">
        <f>Sheet1!N132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Sheet1!N136</f>
        <v>0</v>
      </c>
      <c r="B21" s="139">
        <f>Sheet1!N134+Sheet1!N135</f>
        <v>0</v>
      </c>
      <c r="C21" s="31" t="str">
        <f>Sheet1!B6</f>
        <v>INCHEON/AQABA</v>
      </c>
      <c r="D21" s="292">
        <f>Sheet1!N133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Sheet1!N134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Sheet1!N135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Sheet1!N138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Sheet1!Q129</f>
        <v>43872</v>
      </c>
    </row>
    <row r="13" spans="1:6">
      <c r="A13" s="9" t="s">
        <v>36</v>
      </c>
      <c r="B13" s="136">
        <f>Sheet1!Q130</f>
        <v>0</v>
      </c>
    </row>
    <row r="15" spans="1:6" ht="21.75" customHeight="1">
      <c r="A15" s="3" t="s">
        <v>37</v>
      </c>
      <c r="B15" s="137">
        <f>Sheet1!Q132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Sheet1!Q136</f>
        <v>0</v>
      </c>
      <c r="B21" s="139">
        <f>Sheet1!Q134+Sheet1!Q135</f>
        <v>0</v>
      </c>
      <c r="C21" s="31" t="str">
        <f>Sheet1!B6</f>
        <v>INCHEON/AQABA</v>
      </c>
      <c r="D21" s="292">
        <f>Sheet1!Q133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Sheet1!Q134+Sheet1!Q135</f>
        <v>0</v>
      </c>
      <c r="B25" s="266" t="s">
        <v>72</v>
      </c>
      <c r="C25" s="267"/>
      <c r="D25" s="267"/>
      <c r="E25" s="268"/>
      <c r="F25" s="90">
        <f>Sheet1!Q137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7:F46"/>
  <sheetViews>
    <sheetView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Sheet1!Q129</f>
        <v>43872</v>
      </c>
    </row>
    <row r="13" spans="1:6">
      <c r="A13" s="9" t="s">
        <v>36</v>
      </c>
      <c r="B13" s="136">
        <f>Sheet1!Q131</f>
        <v>0</v>
      </c>
    </row>
    <row r="15" spans="1:6" ht="21.75" customHeight="1">
      <c r="A15" s="3" t="s">
        <v>37</v>
      </c>
      <c r="B15" s="137">
        <f>Sheet1!Q132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Sheet1!Q136</f>
        <v>0</v>
      </c>
      <c r="B21" s="139">
        <f>Sheet1!Q134+Sheet1!Q135</f>
        <v>0</v>
      </c>
      <c r="C21" s="31" t="str">
        <f>Sheet1!B6</f>
        <v>INCHEON/AQABA</v>
      </c>
      <c r="D21" s="292">
        <f>Sheet1!Q133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Sheet1!Q134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Sheet1!Q135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Sheet1!Q138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Sheet1!B140</f>
        <v>43872</v>
      </c>
    </row>
    <row r="13" spans="1:6">
      <c r="A13" s="9" t="s">
        <v>36</v>
      </c>
      <c r="B13" s="136">
        <f>Sheet1!B141</f>
        <v>0</v>
      </c>
    </row>
    <row r="15" spans="1:6" ht="21.75" customHeight="1">
      <c r="A15" s="3" t="s">
        <v>37</v>
      </c>
      <c r="B15" s="137">
        <f>Sheet1!B143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Sheet1!B147</f>
        <v>0</v>
      </c>
      <c r="B21" s="139">
        <f>Sheet1!B145+Sheet1!B146</f>
        <v>0</v>
      </c>
      <c r="C21" s="31" t="str">
        <f>Sheet1!B6</f>
        <v>INCHEON/AQABA</v>
      </c>
      <c r="D21" s="292">
        <f>Sheet1!B144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Sheet1!B145+Sheet1!B146</f>
        <v>0</v>
      </c>
      <c r="B25" s="266" t="s">
        <v>72</v>
      </c>
      <c r="C25" s="267"/>
      <c r="D25" s="267"/>
      <c r="E25" s="268"/>
      <c r="F25" s="90">
        <f>Sheet1!B148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Sheet1!B140</f>
        <v>43872</v>
      </c>
    </row>
    <row r="13" spans="1:6">
      <c r="A13" s="9" t="s">
        <v>36</v>
      </c>
      <c r="B13" s="136">
        <f>Sheet1!B142</f>
        <v>0</v>
      </c>
    </row>
    <row r="15" spans="1:6" ht="21.75" customHeight="1">
      <c r="A15" s="3" t="s">
        <v>37</v>
      </c>
      <c r="B15" s="137">
        <f>Sheet1!B143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Sheet1!B147</f>
        <v>0</v>
      </c>
      <c r="B21" s="139">
        <f>Sheet1!B145+Sheet1!B146</f>
        <v>0</v>
      </c>
      <c r="C21" s="31" t="str">
        <f>Sheet1!B6</f>
        <v>INCHEON/AQABA</v>
      </c>
      <c r="D21" s="292">
        <f>Sheet1!B144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102" t="s">
        <v>3</v>
      </c>
      <c r="F24" s="102" t="s">
        <v>15</v>
      </c>
    </row>
    <row r="25" spans="1:6" s="4" customFormat="1" ht="24" customHeight="1">
      <c r="A25" s="140">
        <f>Sheet1!B145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Sheet1!B146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Sheet1!B149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7:H46"/>
  <sheetViews>
    <sheetView topLeftCell="A11" workbookViewId="0">
      <selection activeCell="B27" sqref="B27:D27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Sheet1!Q10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Sheet1!Q11</f>
        <v>0</v>
      </c>
      <c r="E15" s="69"/>
    </row>
    <row r="16" spans="1:6" s="71" customFormat="1" ht="15">
      <c r="B16" s="73"/>
    </row>
    <row r="17" spans="1:8" s="71" customFormat="1" ht="15"/>
    <row r="18" spans="1:8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8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8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8" s="77" customFormat="1" ht="24" customHeight="1">
      <c r="A21" s="144">
        <f>Sheet1!Q15</f>
        <v>0</v>
      </c>
      <c r="B21" s="145">
        <f>Sheet1!Q13+Sheet1!Q14</f>
        <v>0</v>
      </c>
      <c r="C21" s="78" t="str">
        <f>Sheet1!B6</f>
        <v>INCHEON/AQABA</v>
      </c>
      <c r="D21" s="283">
        <f>Sheet1!Q12</f>
        <v>0</v>
      </c>
      <c r="E21" s="284"/>
      <c r="F21" s="285"/>
    </row>
    <row r="22" spans="1:8" s="77" customFormat="1" ht="20.100000000000001" customHeight="1">
      <c r="A22" s="79"/>
      <c r="B22" s="79"/>
      <c r="C22" s="80"/>
      <c r="D22" s="79"/>
      <c r="E22" s="79"/>
      <c r="F22" s="79"/>
    </row>
    <row r="23" spans="1:8" s="71" customFormat="1" ht="20.25" customHeight="1"/>
    <row r="24" spans="1:8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8" s="77" customFormat="1" ht="24" customHeight="1">
      <c r="A25" s="146">
        <f>Sheet1!Q13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8" s="77" customFormat="1" ht="24" customHeight="1">
      <c r="A26" s="147">
        <f>Sheet1!Q14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8" s="77" customFormat="1" ht="24" customHeight="1">
      <c r="A27" s="148">
        <f>Sheet1!Q17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8" s="77" customFormat="1" ht="24" customHeight="1">
      <c r="A28" s="83"/>
      <c r="B28" s="275"/>
      <c r="C28" s="281"/>
      <c r="D28" s="282"/>
      <c r="E28" s="84"/>
      <c r="F28" s="82"/>
      <c r="H28" s="93"/>
    </row>
    <row r="29" spans="1:8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8" s="71" customFormat="1" ht="20.25" customHeight="1"/>
    <row r="31" spans="1:8" s="77" customFormat="1" ht="20.100000000000001" customHeight="1">
      <c r="F31" s="89"/>
    </row>
    <row r="32" spans="1:8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Sheet1!E140</f>
        <v>43872</v>
      </c>
    </row>
    <row r="13" spans="1:6">
      <c r="A13" s="9" t="s">
        <v>36</v>
      </c>
      <c r="B13" s="136">
        <f>Sheet1!E141</f>
        <v>0</v>
      </c>
    </row>
    <row r="15" spans="1:6" ht="21.75" customHeight="1">
      <c r="A15" s="3" t="s">
        <v>37</v>
      </c>
      <c r="B15" s="137">
        <f>Sheet1!E143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Sheet1!E147</f>
        <v>0</v>
      </c>
      <c r="B21" s="139">
        <f>Sheet1!E145+Sheet1!E146</f>
        <v>0</v>
      </c>
      <c r="C21" s="31" t="str">
        <f>Sheet1!B6</f>
        <v>INCHEON/AQABA</v>
      </c>
      <c r="D21" s="292">
        <f>Sheet1!E144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Sheet1!E145+Sheet1!E146</f>
        <v>0</v>
      </c>
      <c r="B25" s="266" t="s">
        <v>72</v>
      </c>
      <c r="C25" s="267"/>
      <c r="D25" s="267"/>
      <c r="E25" s="268"/>
      <c r="F25" s="90">
        <f>Sheet1!E148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/>
  <dimension ref="A7:F46"/>
  <sheetViews>
    <sheetView topLeftCell="A7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Sheet1!E140</f>
        <v>43872</v>
      </c>
    </row>
    <row r="13" spans="1:6">
      <c r="A13" s="9" t="s">
        <v>36</v>
      </c>
      <c r="B13" s="136">
        <f>Sheet1!E142</f>
        <v>0</v>
      </c>
    </row>
    <row r="15" spans="1:6" ht="21.75" customHeight="1">
      <c r="A15" s="3" t="s">
        <v>37</v>
      </c>
      <c r="B15" s="137">
        <f>Sheet1!E143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Sheet1!E147</f>
        <v>0</v>
      </c>
      <c r="B21" s="139">
        <f>Sheet1!E145+Sheet1!E146</f>
        <v>0</v>
      </c>
      <c r="C21" s="31" t="str">
        <f>Sheet1!B6</f>
        <v>INCHEON/AQABA</v>
      </c>
      <c r="D21" s="292">
        <f>Sheet1!E144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Sheet1!E145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Sheet1!E146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Sheet1!E149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7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Sheet1!H140</f>
        <v>43872</v>
      </c>
    </row>
    <row r="13" spans="1:6">
      <c r="A13" s="9" t="s">
        <v>36</v>
      </c>
      <c r="B13" s="136">
        <f>Sheet1!H141</f>
        <v>0</v>
      </c>
    </row>
    <row r="15" spans="1:6" ht="21.75" customHeight="1">
      <c r="A15" s="3" t="s">
        <v>37</v>
      </c>
      <c r="B15" s="137">
        <f>Sheet1!H143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Sheet1!H147</f>
        <v>0</v>
      </c>
      <c r="B21" s="139">
        <f>Sheet1!H145+Sheet1!H146</f>
        <v>0</v>
      </c>
      <c r="C21" s="31" t="str">
        <f>Sheet1!B6</f>
        <v>INCHEON/AQABA</v>
      </c>
      <c r="D21" s="292">
        <f>Sheet1!H144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Sheet1!H145+Sheet1!H146</f>
        <v>0</v>
      </c>
      <c r="B25" s="266" t="s">
        <v>72</v>
      </c>
      <c r="C25" s="267"/>
      <c r="D25" s="267"/>
      <c r="E25" s="268"/>
      <c r="F25" s="90">
        <f>Sheet1!H148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/>
  <dimension ref="A7:F46"/>
  <sheetViews>
    <sheetView topLeftCell="A7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Sheet1!H140</f>
        <v>43872</v>
      </c>
    </row>
    <row r="13" spans="1:6">
      <c r="A13" s="9" t="s">
        <v>36</v>
      </c>
      <c r="B13" s="136">
        <f>Sheet1!H142</f>
        <v>0</v>
      </c>
    </row>
    <row r="15" spans="1:6" ht="21.75" customHeight="1">
      <c r="A15" s="3" t="s">
        <v>37</v>
      </c>
      <c r="B15" s="137">
        <f>Sheet1!H143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Sheet1!H147</f>
        <v>0</v>
      </c>
      <c r="B21" s="139">
        <f>Sheet1!H145+Sheet1!H146</f>
        <v>0</v>
      </c>
      <c r="C21" s="31" t="str">
        <f>Sheet1!B6</f>
        <v>INCHEON/AQABA</v>
      </c>
      <c r="D21" s="292">
        <f>Sheet1!H144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Sheet1!H145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Sheet1!H146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Sheet1!H149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Sheet1!K140</f>
        <v>43872</v>
      </c>
    </row>
    <row r="13" spans="1:6">
      <c r="A13" s="9" t="s">
        <v>36</v>
      </c>
      <c r="B13" s="136">
        <f>Sheet1!K141</f>
        <v>0</v>
      </c>
    </row>
    <row r="15" spans="1:6" ht="21.75" customHeight="1">
      <c r="A15" s="3" t="s">
        <v>37</v>
      </c>
      <c r="B15" s="137">
        <f>Sheet1!K143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Sheet1!K147</f>
        <v>0</v>
      </c>
      <c r="B21" s="139">
        <f>Sheet1!K145+Sheet1!K146</f>
        <v>0</v>
      </c>
      <c r="C21" s="31" t="str">
        <f>Sheet1!B6</f>
        <v>INCHEON/AQABA</v>
      </c>
      <c r="D21" s="292">
        <f>Sheet1!K144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Sheet1!K145+Sheet1!K146</f>
        <v>0</v>
      </c>
      <c r="B25" s="266" t="s">
        <v>72</v>
      </c>
      <c r="C25" s="267"/>
      <c r="D25" s="267"/>
      <c r="E25" s="268"/>
      <c r="F25" s="90">
        <f>Sheet1!K148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Sheet1!K140</f>
        <v>43872</v>
      </c>
    </row>
    <row r="13" spans="1:6">
      <c r="A13" s="9" t="s">
        <v>36</v>
      </c>
      <c r="B13" s="136">
        <f>Sheet1!K142</f>
        <v>0</v>
      </c>
    </row>
    <row r="15" spans="1:6" ht="21.75" customHeight="1">
      <c r="A15" s="3" t="s">
        <v>37</v>
      </c>
      <c r="B15" s="137">
        <f>Sheet1!K143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Sheet1!K147</f>
        <v>0</v>
      </c>
      <c r="B21" s="139">
        <f>Sheet1!K145+Sheet1!K146</f>
        <v>0</v>
      </c>
      <c r="C21" s="31" t="str">
        <f>Sheet1!B6</f>
        <v>INCHEON/AQABA</v>
      </c>
      <c r="D21" s="292">
        <f>Sheet1!K144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Sheet1!K145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Sheet1!K146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Sheet1!K149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Sheet1!N140</f>
        <v>43872</v>
      </c>
    </row>
    <row r="13" spans="1:6">
      <c r="A13" s="9" t="s">
        <v>36</v>
      </c>
      <c r="B13" s="136">
        <f>Sheet1!N141</f>
        <v>0</v>
      </c>
    </row>
    <row r="15" spans="1:6" ht="21.75" customHeight="1">
      <c r="A15" s="3" t="s">
        <v>37</v>
      </c>
      <c r="B15" s="137">
        <f>Sheet1!N143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Sheet1!N147</f>
        <v>0</v>
      </c>
      <c r="B21" s="139">
        <f>Sheet1!N145+Sheet1!N146</f>
        <v>0</v>
      </c>
      <c r="C21" s="31" t="str">
        <f>Sheet1!B6</f>
        <v>INCHEON/AQABA</v>
      </c>
      <c r="D21" s="292">
        <f>Sheet1!N144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Sheet1!N145+Sheet1!N146</f>
        <v>0</v>
      </c>
      <c r="B25" s="266" t="s">
        <v>72</v>
      </c>
      <c r="C25" s="267"/>
      <c r="D25" s="267"/>
      <c r="E25" s="268"/>
      <c r="F25" s="90">
        <f>Sheet1!N148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Sheet1!N140</f>
        <v>43872</v>
      </c>
    </row>
    <row r="13" spans="1:6">
      <c r="A13" s="9" t="s">
        <v>36</v>
      </c>
      <c r="B13" s="136">
        <f>Sheet1!N142</f>
        <v>0</v>
      </c>
    </row>
    <row r="15" spans="1:6" ht="21.75" customHeight="1">
      <c r="A15" s="3" t="s">
        <v>37</v>
      </c>
      <c r="B15" s="137">
        <f>Sheet1!N143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Sheet1!N147</f>
        <v>0</v>
      </c>
      <c r="B21" s="139">
        <f>Sheet1!N145+Sheet1!N146</f>
        <v>0</v>
      </c>
      <c r="C21" s="31" t="str">
        <f>Sheet1!B6</f>
        <v>INCHEON/AQABA</v>
      </c>
      <c r="D21" s="292">
        <f>Sheet1!N144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Sheet1!N145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Sheet1!N146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Sheet1!N149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Sheet1!Q140</f>
        <v>43872</v>
      </c>
    </row>
    <row r="13" spans="1:6">
      <c r="A13" s="9" t="s">
        <v>36</v>
      </c>
      <c r="B13" s="136">
        <f>Sheet1!Q141</f>
        <v>0</v>
      </c>
    </row>
    <row r="15" spans="1:6" ht="21.75" customHeight="1">
      <c r="A15" s="3" t="s">
        <v>37</v>
      </c>
      <c r="B15" s="137">
        <f>Sheet1!Q143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Sheet1!Q147</f>
        <v>0</v>
      </c>
      <c r="B21" s="139">
        <f>Sheet1!Q145+Sheet1!Q146</f>
        <v>0</v>
      </c>
      <c r="C21" s="31" t="str">
        <f>Sheet1!B6</f>
        <v>INCHEON/AQABA</v>
      </c>
      <c r="D21" s="292">
        <f>Sheet1!Q144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Sheet1!Q145+Sheet1!Q146</f>
        <v>0</v>
      </c>
      <c r="B25" s="266" t="s">
        <v>72</v>
      </c>
      <c r="C25" s="267"/>
      <c r="D25" s="267"/>
      <c r="E25" s="268"/>
      <c r="F25" s="90">
        <f>Sheet1!Q148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Sheet1!Q140</f>
        <v>43872</v>
      </c>
    </row>
    <row r="13" spans="1:6">
      <c r="A13" s="9" t="s">
        <v>36</v>
      </c>
      <c r="B13" s="136">
        <f>Sheet1!Q142</f>
        <v>0</v>
      </c>
    </row>
    <row r="15" spans="1:6" ht="21.75" customHeight="1">
      <c r="A15" s="3" t="s">
        <v>37</v>
      </c>
      <c r="B15" s="137">
        <f>Sheet1!Q143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Sheet1!Q147</f>
        <v>0</v>
      </c>
      <c r="B21" s="139">
        <f>Sheet1!Q145+Sheet1!Q146</f>
        <v>0</v>
      </c>
      <c r="C21" s="31" t="str">
        <f>Sheet1!B6</f>
        <v>INCHEON/AQABA</v>
      </c>
      <c r="D21" s="292">
        <f>Sheet1!Q144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Sheet1!Q145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Sheet1!Q146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Sheet1!Q149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7" workbookViewId="0">
      <selection activeCell="A17" sqref="A17:B17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Sheet1!B19</f>
        <v>43872</v>
      </c>
    </row>
    <row r="13" spans="1:6" s="71" customFormat="1" ht="15">
      <c r="A13" s="72" t="s">
        <v>36</v>
      </c>
      <c r="B13" s="142">
        <f>Sheet1!B20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Sheet1!B26</f>
        <v>0</v>
      </c>
      <c r="B21" s="145">
        <f>Sheet1!B24+Sheet1!B25</f>
        <v>0</v>
      </c>
      <c r="C21" s="78" t="str">
        <f>Sheet1!B6</f>
        <v>INCHEON/AQABA</v>
      </c>
      <c r="D21" s="283">
        <f>Sheet1!B23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Sheet1!B24+Sheet1!B25</f>
        <v>0</v>
      </c>
      <c r="B25" s="266" t="s">
        <v>72</v>
      </c>
      <c r="C25" s="267"/>
      <c r="D25" s="267"/>
      <c r="E25" s="268"/>
      <c r="F25" s="90">
        <f>Sheet1!B27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Sheet1!B151</f>
        <v>43872</v>
      </c>
    </row>
    <row r="13" spans="1:6">
      <c r="A13" s="9" t="s">
        <v>36</v>
      </c>
      <c r="B13" s="136">
        <f>Sheet1!B152</f>
        <v>0</v>
      </c>
    </row>
    <row r="15" spans="1:6" ht="21.75" customHeight="1">
      <c r="A15" s="3" t="s">
        <v>37</v>
      </c>
      <c r="B15" s="137">
        <f>Sheet1!B154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Sheet1!B158</f>
        <v>0</v>
      </c>
      <c r="B21" s="139">
        <f>Sheet1!B156+Sheet1!B157</f>
        <v>0</v>
      </c>
      <c r="C21" s="31" t="str">
        <f>Sheet1!B6</f>
        <v>INCHEON/AQABA</v>
      </c>
      <c r="D21" s="292">
        <f>Sheet1!B155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Sheet1!B156+Sheet1!B157</f>
        <v>0</v>
      </c>
      <c r="B25" s="266" t="s">
        <v>72</v>
      </c>
      <c r="C25" s="267"/>
      <c r="D25" s="267"/>
      <c r="E25" s="268"/>
      <c r="F25" s="90">
        <f>Sheet1!B159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E32" s="305" t="s">
        <v>82</v>
      </c>
      <c r="F32" s="305"/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1">
    <mergeCell ref="A46:D46"/>
    <mergeCell ref="B24:E24"/>
    <mergeCell ref="B25:E25"/>
    <mergeCell ref="B26:E26"/>
    <mergeCell ref="B27:E27"/>
    <mergeCell ref="B28:E28"/>
    <mergeCell ref="D18:F18"/>
    <mergeCell ref="D19:F19"/>
    <mergeCell ref="D20:F20"/>
    <mergeCell ref="D21:F21"/>
    <mergeCell ref="E32:F32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Sheet1!B151</f>
        <v>43872</v>
      </c>
    </row>
    <row r="13" spans="1:6">
      <c r="A13" s="9" t="s">
        <v>36</v>
      </c>
      <c r="B13" s="136">
        <f>Sheet1!B153</f>
        <v>0</v>
      </c>
    </row>
    <row r="15" spans="1:6" ht="21.75" customHeight="1">
      <c r="A15" s="3" t="s">
        <v>37</v>
      </c>
      <c r="B15" s="137">
        <f>Sheet1!B154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Sheet1!B158</f>
        <v>0</v>
      </c>
      <c r="B21" s="139">
        <f>Sheet1!B156+Sheet1!B157</f>
        <v>0</v>
      </c>
      <c r="C21" s="31" t="str">
        <f>Sheet1!B6</f>
        <v>INCHEON/AQABA</v>
      </c>
      <c r="D21" s="292">
        <f>Sheet1!B155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Sheet1!B156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Sheet1!B157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Sheet1!B160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E32" s="305" t="s">
        <v>82</v>
      </c>
      <c r="F32" s="305"/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1">
    <mergeCell ref="A46:D46"/>
    <mergeCell ref="E32:F32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Sheet1!E151</f>
        <v>43872</v>
      </c>
    </row>
    <row r="13" spans="1:6">
      <c r="A13" s="9" t="s">
        <v>36</v>
      </c>
      <c r="B13" s="136">
        <f>Sheet1!E152</f>
        <v>0</v>
      </c>
    </row>
    <row r="15" spans="1:6" ht="21.75" customHeight="1">
      <c r="A15" s="3" t="s">
        <v>37</v>
      </c>
      <c r="B15" s="137">
        <f>Sheet1!E154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Sheet1!E158</f>
        <v>0</v>
      </c>
      <c r="B21" s="139">
        <f>Sheet1!E156+Sheet1!E157</f>
        <v>0</v>
      </c>
      <c r="C21" s="31" t="str">
        <f>Sheet1!B6</f>
        <v>INCHEON/AQABA</v>
      </c>
      <c r="D21" s="292">
        <f>Sheet1!E155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Sheet1!E156+Sheet1!E157</f>
        <v>0</v>
      </c>
      <c r="B25" s="266" t="s">
        <v>72</v>
      </c>
      <c r="C25" s="267"/>
      <c r="D25" s="267"/>
      <c r="E25" s="268"/>
      <c r="F25" s="90">
        <f>Sheet1!E159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Sheet1!E151</f>
        <v>43872</v>
      </c>
    </row>
    <row r="13" spans="1:6">
      <c r="A13" s="9" t="s">
        <v>36</v>
      </c>
      <c r="B13" s="136">
        <f>Sheet1!E153</f>
        <v>0</v>
      </c>
    </row>
    <row r="15" spans="1:6" ht="21.75" customHeight="1">
      <c r="A15" s="3" t="s">
        <v>37</v>
      </c>
      <c r="B15" s="137">
        <f>Sheet1!E154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Sheet1!E158</f>
        <v>0</v>
      </c>
      <c r="B21" s="139">
        <f>Sheet1!E156+Sheet1!E157</f>
        <v>0</v>
      </c>
      <c r="C21" s="31" t="str">
        <f>Sheet1!B6</f>
        <v>INCHEON/AQABA</v>
      </c>
      <c r="D21" s="292">
        <f>Sheet1!E155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Sheet1!E156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Sheet1!E157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Sheet1!E160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Sheet1!H151</f>
        <v>43872</v>
      </c>
    </row>
    <row r="13" spans="1:6">
      <c r="A13" s="9" t="s">
        <v>36</v>
      </c>
      <c r="B13" s="136">
        <f>Sheet1!H152</f>
        <v>0</v>
      </c>
    </row>
    <row r="15" spans="1:6" ht="21.75" customHeight="1">
      <c r="A15" s="3" t="s">
        <v>37</v>
      </c>
      <c r="B15" s="137">
        <f>Sheet1!H154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Sheet1!H158</f>
        <v>0</v>
      </c>
      <c r="B21" s="139">
        <f>Sheet1!H156+Sheet1!H157</f>
        <v>0</v>
      </c>
      <c r="C21" s="31" t="str">
        <f>Sheet1!B6</f>
        <v>INCHEON/AQABA</v>
      </c>
      <c r="D21" s="292">
        <f>Sheet1!H155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Sheet1!H156+Sheet1!H157</f>
        <v>0</v>
      </c>
      <c r="B25" s="266" t="s">
        <v>72</v>
      </c>
      <c r="C25" s="267"/>
      <c r="D25" s="267"/>
      <c r="E25" s="268"/>
      <c r="F25" s="90">
        <f>Sheet1!H159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Sheet1!H151</f>
        <v>43872</v>
      </c>
    </row>
    <row r="13" spans="1:6">
      <c r="A13" s="9" t="s">
        <v>36</v>
      </c>
      <c r="B13" s="136">
        <f>Sheet1!H153</f>
        <v>0</v>
      </c>
    </row>
    <row r="15" spans="1:6" ht="21.75" customHeight="1">
      <c r="A15" s="3" t="s">
        <v>37</v>
      </c>
      <c r="B15" s="137">
        <f>Sheet1!H154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Sheet1!H158</f>
        <v>0</v>
      </c>
      <c r="B21" s="139">
        <f>Sheet1!H156+Sheet1!H157</f>
        <v>0</v>
      </c>
      <c r="C21" s="31" t="str">
        <f>Sheet1!B6</f>
        <v>INCHEON/AQABA</v>
      </c>
      <c r="D21" s="292">
        <f>Sheet1!H155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Sheet1!H156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Sheet1!H157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Sheet1!H160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Sheet1!K151</f>
        <v>43872</v>
      </c>
    </row>
    <row r="13" spans="1:6">
      <c r="A13" s="9" t="s">
        <v>36</v>
      </c>
      <c r="B13" s="136">
        <f>Sheet1!K152</f>
        <v>0</v>
      </c>
    </row>
    <row r="15" spans="1:6" ht="21.75" customHeight="1">
      <c r="A15" s="3" t="s">
        <v>37</v>
      </c>
      <c r="B15" s="137">
        <f>Sheet1!K154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Sheet1!K158</f>
        <v>0</v>
      </c>
      <c r="B21" s="139">
        <f>Sheet1!K156+Sheet1!K157</f>
        <v>0</v>
      </c>
      <c r="C21" s="31" t="str">
        <f>Sheet1!B6</f>
        <v>INCHEON/AQABA</v>
      </c>
      <c r="D21" s="292">
        <f>Sheet1!K155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Sheet1!K156+Sheet1!K157</f>
        <v>0</v>
      </c>
      <c r="B25" s="266" t="s">
        <v>72</v>
      </c>
      <c r="C25" s="267"/>
      <c r="D25" s="267"/>
      <c r="E25" s="268"/>
      <c r="F25" s="90">
        <f>Sheet1!K159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Sheet1!K151</f>
        <v>43872</v>
      </c>
    </row>
    <row r="13" spans="1:6">
      <c r="A13" s="9" t="s">
        <v>36</v>
      </c>
      <c r="B13" s="136">
        <f>Sheet1!K153</f>
        <v>0</v>
      </c>
    </row>
    <row r="15" spans="1:6" ht="21.75" customHeight="1">
      <c r="A15" s="3" t="s">
        <v>37</v>
      </c>
      <c r="B15" s="137">
        <f>Sheet1!K154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Sheet1!K158</f>
        <v>0</v>
      </c>
      <c r="B21" s="139">
        <f>Sheet1!K156+Sheet1!K157</f>
        <v>0</v>
      </c>
      <c r="C21" s="31" t="str">
        <f>Sheet1!B6</f>
        <v>INCHEON/AQABA</v>
      </c>
      <c r="D21" s="292">
        <f>Sheet1!K155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Sheet1!K156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Sheet1!K157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Sheet1!K160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Sheet1!N151</f>
        <v>43872</v>
      </c>
    </row>
    <row r="13" spans="1:6">
      <c r="A13" s="9" t="s">
        <v>36</v>
      </c>
      <c r="B13" s="136">
        <f>Sheet1!N152</f>
        <v>0</v>
      </c>
    </row>
    <row r="15" spans="1:6" ht="21.75" customHeight="1">
      <c r="A15" s="3" t="s">
        <v>37</v>
      </c>
      <c r="B15" s="137">
        <f>Sheet1!N154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Sheet1!N158</f>
        <v>0</v>
      </c>
      <c r="B21" s="139">
        <f>Sheet1!N156+Sheet1!N157</f>
        <v>0</v>
      </c>
      <c r="C21" s="31" t="str">
        <f>Sheet1!B6</f>
        <v>INCHEON/AQABA</v>
      </c>
      <c r="D21" s="292">
        <f>Sheet1!N155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Sheet1!N156+Sheet1!N157</f>
        <v>0</v>
      </c>
      <c r="B25" s="266" t="s">
        <v>72</v>
      </c>
      <c r="C25" s="267"/>
      <c r="D25" s="267"/>
      <c r="E25" s="268"/>
      <c r="F25" s="90">
        <f>Sheet1!N159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Sheet1!N151</f>
        <v>43872</v>
      </c>
    </row>
    <row r="13" spans="1:6">
      <c r="A13" s="9" t="s">
        <v>36</v>
      </c>
      <c r="B13" s="136">
        <f>Sheet1!N153</f>
        <v>0</v>
      </c>
    </row>
    <row r="15" spans="1:6" ht="21.75" customHeight="1">
      <c r="A15" s="3" t="s">
        <v>37</v>
      </c>
      <c r="B15" s="137">
        <f>Sheet1!N154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Sheet1!N158</f>
        <v>0</v>
      </c>
      <c r="B21" s="139">
        <f>Sheet1!N156+Sheet1!N157</f>
        <v>0</v>
      </c>
      <c r="C21" s="31" t="str">
        <f>Sheet1!B6</f>
        <v>INCHEON/AQABA</v>
      </c>
      <c r="D21" s="292">
        <f>Sheet1!N155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Sheet1!N156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Sheet1!N157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Sheet1!N160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7:F46"/>
  <sheetViews>
    <sheetView topLeftCell="A13" workbookViewId="0">
      <selection activeCell="F14" sqref="F14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Sheet1!B19</f>
        <v>43872</v>
      </c>
    </row>
    <row r="13" spans="1:6" s="71" customFormat="1" ht="15">
      <c r="A13" s="72" t="s">
        <v>36</v>
      </c>
      <c r="B13" s="142">
        <f>Sheet1!B21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Sheet1!B26</f>
        <v>0</v>
      </c>
      <c r="B21" s="145">
        <f>Sheet1!B24+Sheet1!B25</f>
        <v>0</v>
      </c>
      <c r="C21" s="78" t="str">
        <f>Sheet1!B6</f>
        <v>INCHEON/AQABA</v>
      </c>
      <c r="D21" s="283">
        <f>Sheet1!B23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Sheet1!B24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Sheet1!B25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Sheet1!B28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9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Sheet1!Q151</f>
        <v>43872</v>
      </c>
    </row>
    <row r="13" spans="1:6">
      <c r="A13" s="9" t="s">
        <v>36</v>
      </c>
      <c r="B13" s="136">
        <f>Sheet1!Q152</f>
        <v>0</v>
      </c>
    </row>
    <row r="15" spans="1:6" ht="21.75" customHeight="1">
      <c r="A15" s="3" t="s">
        <v>37</v>
      </c>
      <c r="B15" s="137">
        <f>Sheet1!Q154</f>
        <v>0</v>
      </c>
      <c r="E15" s="6"/>
    </row>
    <row r="16" spans="1:6">
      <c r="B16" s="3"/>
    </row>
    <row r="18" spans="1:6">
      <c r="A18" s="101" t="s">
        <v>5</v>
      </c>
      <c r="B18" s="101" t="s">
        <v>7</v>
      </c>
      <c r="C18" s="101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01" t="s">
        <v>16</v>
      </c>
      <c r="B20" s="101" t="s">
        <v>17</v>
      </c>
      <c r="C20" s="101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Sheet1!Q158</f>
        <v>0</v>
      </c>
      <c r="B21" s="139">
        <f>Sheet1!Q156+Sheet1!Q157</f>
        <v>0</v>
      </c>
      <c r="C21" s="31" t="str">
        <f>Sheet1!B6</f>
        <v>INCHEON/AQABA</v>
      </c>
      <c r="D21" s="292">
        <f>Sheet1!Q155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01" t="s">
        <v>1</v>
      </c>
      <c r="B24" s="257" t="s">
        <v>2</v>
      </c>
      <c r="C24" s="258"/>
      <c r="D24" s="258"/>
      <c r="E24" s="259"/>
      <c r="F24" s="99" t="s">
        <v>15</v>
      </c>
    </row>
    <row r="25" spans="1:6" s="4" customFormat="1" ht="24" customHeight="1">
      <c r="A25" s="140">
        <f>Sheet1!Q156+Sheet1!Q157</f>
        <v>0</v>
      </c>
      <c r="B25" s="266" t="s">
        <v>72</v>
      </c>
      <c r="C25" s="267"/>
      <c r="D25" s="267"/>
      <c r="E25" s="268"/>
      <c r="F25" s="90">
        <f>Sheet1!Q159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00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Sheet1!Q151</f>
        <v>43872</v>
      </c>
    </row>
    <row r="13" spans="1:6">
      <c r="A13" s="9" t="s">
        <v>36</v>
      </c>
      <c r="B13" s="136">
        <f>Sheet1!Q153</f>
        <v>0</v>
      </c>
    </row>
    <row r="15" spans="1:6" ht="21.75" customHeight="1">
      <c r="A15" s="3" t="s">
        <v>37</v>
      </c>
      <c r="B15" s="137">
        <f>Sheet1!Q154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Sheet1!Q158</f>
        <v>0</v>
      </c>
      <c r="B21" s="139">
        <f>Sheet1!Q156+Sheet1!Q157</f>
        <v>0</v>
      </c>
      <c r="C21" s="31" t="str">
        <f>Sheet1!B6</f>
        <v>INCHEON/AQABA</v>
      </c>
      <c r="D21" s="292">
        <f>Sheet1!Q155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Sheet1!Q156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Sheet1!Q157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Sheet1!Q160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Sheet1!B162</f>
        <v>43872</v>
      </c>
    </row>
    <row r="13" spans="1:6">
      <c r="A13" s="9" t="s">
        <v>36</v>
      </c>
      <c r="B13" s="136">
        <f>Sheet1!B163</f>
        <v>0</v>
      </c>
    </row>
    <row r="15" spans="1:6" ht="21.75" customHeight="1">
      <c r="A15" s="3" t="s">
        <v>37</v>
      </c>
      <c r="B15" s="137">
        <f>Sheet1!B165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Sheet1!B169</f>
        <v>0</v>
      </c>
      <c r="B21" s="139">
        <f>Sheet1!B167+Sheet1!B168</f>
        <v>0</v>
      </c>
      <c r="C21" s="31" t="str">
        <f>Sheet1!B6</f>
        <v>INCHEON/AQABA</v>
      </c>
      <c r="D21" s="292">
        <f>Sheet1!B166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Sheet1!B167+Sheet1!B168</f>
        <v>0</v>
      </c>
      <c r="B25" s="266" t="s">
        <v>72</v>
      </c>
      <c r="C25" s="267"/>
      <c r="D25" s="267"/>
      <c r="E25" s="268"/>
      <c r="F25" s="90">
        <f>Sheet1!B170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/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Sheet1!B162</f>
        <v>43872</v>
      </c>
    </row>
    <row r="13" spans="1:6">
      <c r="A13" s="9" t="s">
        <v>36</v>
      </c>
      <c r="B13" s="136">
        <f>Sheet1!B164</f>
        <v>0</v>
      </c>
    </row>
    <row r="15" spans="1:6" ht="21.75" customHeight="1">
      <c r="A15" s="3" t="s">
        <v>37</v>
      </c>
      <c r="B15" s="137">
        <f>Sheet1!B165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Sheet1!B169</f>
        <v>0</v>
      </c>
      <c r="B21" s="139">
        <f>Sheet1!B167+Sheet1!B168</f>
        <v>0</v>
      </c>
      <c r="C21" s="31" t="str">
        <f>Sheet1!B6</f>
        <v>INCHEON/AQABA</v>
      </c>
      <c r="D21" s="292">
        <f>Sheet1!B166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Sheet1!B167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Sheet1!B168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Sheet1!B171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Sheet1!E162</f>
        <v>43872</v>
      </c>
    </row>
    <row r="13" spans="1:6">
      <c r="A13" s="9" t="s">
        <v>36</v>
      </c>
      <c r="B13" s="136">
        <f>Sheet1!E163</f>
        <v>0</v>
      </c>
    </row>
    <row r="15" spans="1:6" ht="21.75" customHeight="1">
      <c r="A15" s="3" t="s">
        <v>37</v>
      </c>
      <c r="B15" s="137">
        <f>Sheet1!E165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Sheet1!E169</f>
        <v>0</v>
      </c>
      <c r="B21" s="139">
        <f>Sheet1!E167+Sheet1!E168</f>
        <v>0</v>
      </c>
      <c r="C21" s="31" t="str">
        <f>Sheet1!B6</f>
        <v>INCHEON/AQABA</v>
      </c>
      <c r="D21" s="292">
        <f>Sheet1!E166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Sheet1!E167+Sheet1!E168</f>
        <v>0</v>
      </c>
      <c r="B25" s="266" t="s">
        <v>72</v>
      </c>
      <c r="C25" s="267"/>
      <c r="D25" s="267"/>
      <c r="E25" s="268"/>
      <c r="F25" s="90">
        <f>Sheet1!E170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Sheet1!E162</f>
        <v>43872</v>
      </c>
    </row>
    <row r="13" spans="1:6">
      <c r="A13" s="9" t="s">
        <v>36</v>
      </c>
      <c r="B13" s="136">
        <f>Sheet1!E164</f>
        <v>0</v>
      </c>
    </row>
    <row r="15" spans="1:6" ht="21.75" customHeight="1">
      <c r="A15" s="3" t="s">
        <v>37</v>
      </c>
      <c r="B15" s="137">
        <f>Sheet1!E165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Sheet1!E169</f>
        <v>0</v>
      </c>
      <c r="B21" s="139">
        <f>Sheet1!E167+Sheet1!E168</f>
        <v>0</v>
      </c>
      <c r="C21" s="31" t="str">
        <f>Sheet1!B6</f>
        <v>INCHEON/AQABA</v>
      </c>
      <c r="D21" s="292">
        <f>Sheet1!E166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Sheet1!E167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Sheet1!E168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Sheet1!E171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Sheet1!H162</f>
        <v>43872</v>
      </c>
    </row>
    <row r="13" spans="1:6">
      <c r="A13" s="9" t="s">
        <v>36</v>
      </c>
      <c r="B13" s="136">
        <f>Sheet1!H163</f>
        <v>0</v>
      </c>
    </row>
    <row r="15" spans="1:6" ht="21.75" customHeight="1">
      <c r="A15" s="3" t="s">
        <v>37</v>
      </c>
      <c r="B15" s="137">
        <f>Sheet1!H165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Sheet1!H169</f>
        <v>0</v>
      </c>
      <c r="B21" s="139">
        <f>Sheet1!H167+Sheet1!H168</f>
        <v>0</v>
      </c>
      <c r="C21" s="31" t="str">
        <f>Sheet1!B6</f>
        <v>INCHEON/AQABA</v>
      </c>
      <c r="D21" s="292">
        <f>Sheet1!H166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Sheet1!H167+Sheet1!H168</f>
        <v>0</v>
      </c>
      <c r="B25" s="266" t="s">
        <v>72</v>
      </c>
      <c r="C25" s="267"/>
      <c r="D25" s="267"/>
      <c r="E25" s="268"/>
      <c r="F25" s="90">
        <f>Sheet1!H170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Sheet1!H162</f>
        <v>43872</v>
      </c>
    </row>
    <row r="13" spans="1:6">
      <c r="A13" s="9" t="s">
        <v>36</v>
      </c>
      <c r="B13" s="136">
        <f>Sheet1!H164</f>
        <v>0</v>
      </c>
    </row>
    <row r="15" spans="1:6" ht="21.75" customHeight="1">
      <c r="A15" s="3" t="s">
        <v>37</v>
      </c>
      <c r="B15" s="137">
        <f>Sheet1!H165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Sheet1!H169</f>
        <v>0</v>
      </c>
      <c r="B21" s="139">
        <f>Sheet1!H167+Sheet1!H168</f>
        <v>0</v>
      </c>
      <c r="C21" s="31" t="str">
        <f>Sheet1!B6</f>
        <v>INCHEON/AQABA</v>
      </c>
      <c r="D21" s="292">
        <f>Sheet1!H166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Sheet1!H167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Sheet1!H168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Sheet1!H171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Sheet1!K162</f>
        <v>43872</v>
      </c>
    </row>
    <row r="13" spans="1:6">
      <c r="A13" s="9" t="s">
        <v>36</v>
      </c>
      <c r="B13" s="136">
        <f>Sheet1!K163</f>
        <v>0</v>
      </c>
    </row>
    <row r="15" spans="1:6" ht="21.75" customHeight="1">
      <c r="A15" s="3" t="s">
        <v>37</v>
      </c>
      <c r="B15" s="137">
        <f>Sheet1!K165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Sheet1!K169</f>
        <v>0</v>
      </c>
      <c r="B21" s="139">
        <f>Sheet1!K167+Sheet1!K168</f>
        <v>0</v>
      </c>
      <c r="C21" s="31" t="str">
        <f>Sheet1!B6</f>
        <v>INCHEON/AQABA</v>
      </c>
      <c r="D21" s="292">
        <f>Sheet1!K166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Sheet1!K167+Sheet1!K168</f>
        <v>0</v>
      </c>
      <c r="B25" s="266" t="s">
        <v>72</v>
      </c>
      <c r="C25" s="267"/>
      <c r="D25" s="267"/>
      <c r="E25" s="268"/>
      <c r="F25" s="90">
        <f>Sheet1!K170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Sheet1!K162</f>
        <v>43872</v>
      </c>
    </row>
    <row r="13" spans="1:6">
      <c r="A13" s="9" t="s">
        <v>36</v>
      </c>
      <c r="B13" s="136">
        <f>Sheet1!K164</f>
        <v>0</v>
      </c>
    </row>
    <row r="15" spans="1:6" ht="21.75" customHeight="1">
      <c r="A15" s="3" t="s">
        <v>37</v>
      </c>
      <c r="B15" s="137">
        <f>Sheet1!K165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Sheet1!K169</f>
        <v>0</v>
      </c>
      <c r="B21" s="139">
        <f>Sheet1!K167+Sheet1!K168</f>
        <v>0</v>
      </c>
      <c r="C21" s="31" t="str">
        <f>Sheet1!B6</f>
        <v>INCHEON/AQABA</v>
      </c>
      <c r="D21" s="292">
        <f>Sheet1!K166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Sheet1!K167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Sheet1!K168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Sheet1!K171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7" workbookViewId="0">
      <selection activeCell="L35" sqref="L35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Sheet1!E19</f>
        <v>43872</v>
      </c>
    </row>
    <row r="13" spans="1:6" s="71" customFormat="1" ht="15">
      <c r="A13" s="72" t="s">
        <v>36</v>
      </c>
      <c r="B13" s="142">
        <f>Sheet1!E20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Sheet1!E26</f>
        <v>0</v>
      </c>
      <c r="B21" s="149">
        <f>Sheet1!E24+Sheet1!E25</f>
        <v>0</v>
      </c>
      <c r="C21" s="78" t="str">
        <f>Sheet1!B6</f>
        <v>INCHEON/AQABA</v>
      </c>
      <c r="D21" s="283">
        <f>Sheet1!E23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Sheet1!E24+Sheet1!E25</f>
        <v>0</v>
      </c>
      <c r="B25" s="266" t="s">
        <v>72</v>
      </c>
      <c r="C25" s="267"/>
      <c r="D25" s="267"/>
      <c r="E25" s="268"/>
      <c r="F25" s="90">
        <f>Sheet1!E27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0.100000000000001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Sheet1!N162</f>
        <v>43872</v>
      </c>
    </row>
    <row r="13" spans="1:6">
      <c r="A13" s="9" t="s">
        <v>36</v>
      </c>
      <c r="B13" s="136">
        <f>Sheet1!N163</f>
        <v>0</v>
      </c>
    </row>
    <row r="15" spans="1:6" ht="21.75" customHeight="1">
      <c r="A15" s="3" t="s">
        <v>37</v>
      </c>
      <c r="B15" s="137">
        <f>Sheet1!N165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Sheet1!N169</f>
        <v>0</v>
      </c>
      <c r="B21" s="139">
        <f>Sheet1!N167+Sheet1!N168</f>
        <v>0</v>
      </c>
      <c r="C21" s="31" t="str">
        <f>Sheet1!B6</f>
        <v>INCHEON/AQABA</v>
      </c>
      <c r="D21" s="292">
        <f>Sheet1!N166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Sheet1!N167+Sheet1!N168</f>
        <v>0</v>
      </c>
      <c r="B25" s="266" t="s">
        <v>72</v>
      </c>
      <c r="C25" s="267"/>
      <c r="D25" s="267"/>
      <c r="E25" s="268"/>
      <c r="F25" s="90">
        <f>Sheet1!N170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/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Sheet1!N162</f>
        <v>43872</v>
      </c>
    </row>
    <row r="13" spans="1:6">
      <c r="A13" s="9" t="s">
        <v>36</v>
      </c>
      <c r="B13" s="136">
        <f>Sheet1!N164</f>
        <v>0</v>
      </c>
    </row>
    <row r="15" spans="1:6" ht="21.75" customHeight="1">
      <c r="A15" s="3" t="s">
        <v>37</v>
      </c>
      <c r="B15" s="137">
        <f>Sheet1!N165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Sheet1!N169</f>
        <v>0</v>
      </c>
      <c r="B21" s="139">
        <f>Sheet1!N167+Sheet1!N168</f>
        <v>0</v>
      </c>
      <c r="C21" s="31" t="str">
        <f>Sheet1!B6</f>
        <v>INCHEON/AQABA</v>
      </c>
      <c r="D21" s="292">
        <f>Sheet1!N166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Sheet1!N167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Sheet1!N168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Sheet1!N171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Sheet1!Q162</f>
        <v>43872</v>
      </c>
    </row>
    <row r="13" spans="1:6">
      <c r="A13" s="9" t="s">
        <v>36</v>
      </c>
      <c r="B13" s="136">
        <f>Sheet1!Q163</f>
        <v>0</v>
      </c>
    </row>
    <row r="15" spans="1:6" ht="21.75" customHeight="1">
      <c r="A15" s="3" t="s">
        <v>37</v>
      </c>
      <c r="B15" s="137">
        <f>Sheet1!Q165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Sheet1!Q169</f>
        <v>0</v>
      </c>
      <c r="B21" s="139">
        <f>Sheet1!Q167+Sheet1!Q168</f>
        <v>0</v>
      </c>
      <c r="C21" s="31" t="str">
        <f>Sheet1!B6</f>
        <v>INCHEON/AQABA</v>
      </c>
      <c r="D21" s="292">
        <f>Sheet1!Q166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Sheet1!Q167+Sheet1!Q168</f>
        <v>0</v>
      </c>
      <c r="B25" s="266" t="s">
        <v>72</v>
      </c>
      <c r="C25" s="267"/>
      <c r="D25" s="267"/>
      <c r="E25" s="268"/>
      <c r="F25" s="90">
        <f>Sheet1!Q170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Sheet1!Q162</f>
        <v>43872</v>
      </c>
    </row>
    <row r="13" spans="1:6">
      <c r="A13" s="9" t="s">
        <v>36</v>
      </c>
      <c r="B13" s="136">
        <f>Sheet1!Q164</f>
        <v>0</v>
      </c>
    </row>
    <row r="15" spans="1:6" ht="21.75" customHeight="1">
      <c r="A15" s="3" t="s">
        <v>37</v>
      </c>
      <c r="B15" s="137">
        <f>Sheet1!Q165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Sheet1!Q169</f>
        <v>0</v>
      </c>
      <c r="B21" s="139">
        <f>Sheet1!Q167+Sheet1!Q168</f>
        <v>0</v>
      </c>
      <c r="C21" s="31" t="str">
        <f>Sheet1!B6</f>
        <v>INCHEON/AQABA</v>
      </c>
      <c r="D21" s="292">
        <f>Sheet1!Q166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Sheet1!Q167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Sheet1!Q168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Sheet1!Q171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Sheet1!B173</f>
        <v>43872</v>
      </c>
    </row>
    <row r="13" spans="1:6">
      <c r="A13" s="9" t="s">
        <v>36</v>
      </c>
      <c r="B13" s="136">
        <f>Sheet1!B174</f>
        <v>0</v>
      </c>
    </row>
    <row r="15" spans="1:6" ht="21.75" customHeight="1">
      <c r="A15" s="3" t="s">
        <v>37</v>
      </c>
      <c r="B15" s="137">
        <f>Sheet1!B176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Sheet1!B180</f>
        <v>0</v>
      </c>
      <c r="B21" s="139">
        <f>Sheet1!B178+Sheet1!B179</f>
        <v>0</v>
      </c>
      <c r="C21" s="31" t="str">
        <f>Sheet1!B6</f>
        <v>INCHEON/AQABA</v>
      </c>
      <c r="D21" s="292">
        <f>Sheet1!B177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Sheet1!B178+Sheet1!B179</f>
        <v>0</v>
      </c>
      <c r="B25" s="266" t="s">
        <v>72</v>
      </c>
      <c r="C25" s="267"/>
      <c r="D25" s="267"/>
      <c r="E25" s="268"/>
      <c r="F25" s="90">
        <f>Sheet1!B181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Sheet1!B173</f>
        <v>43872</v>
      </c>
    </row>
    <row r="13" spans="1:6">
      <c r="A13" s="9" t="s">
        <v>36</v>
      </c>
      <c r="B13" s="136">
        <f>Sheet1!B175</f>
        <v>0</v>
      </c>
    </row>
    <row r="15" spans="1:6" ht="21.75" customHeight="1">
      <c r="A15" s="3" t="s">
        <v>37</v>
      </c>
      <c r="B15" s="137">
        <f>Sheet1!B176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Sheet1!B180</f>
        <v>0</v>
      </c>
      <c r="B21" s="139">
        <f>Sheet1!B178+Sheet1!B179</f>
        <v>0</v>
      </c>
      <c r="C21" s="31" t="str">
        <f>Sheet1!B6</f>
        <v>INCHEON/AQABA</v>
      </c>
      <c r="D21" s="292">
        <f>Sheet1!B177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Sheet1!B178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Sheet1!B179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Sheet1!B182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Sheet1!E173</f>
        <v>43872</v>
      </c>
    </row>
    <row r="13" spans="1:6">
      <c r="A13" s="9" t="s">
        <v>36</v>
      </c>
      <c r="B13" s="136">
        <f>Sheet1!E174</f>
        <v>0</v>
      </c>
    </row>
    <row r="15" spans="1:6" ht="21.75" customHeight="1">
      <c r="A15" s="3" t="s">
        <v>37</v>
      </c>
      <c r="B15" s="137">
        <f>Sheet1!E176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Sheet1!E180</f>
        <v>0</v>
      </c>
      <c r="B21" s="139">
        <f>Sheet1!E178+Sheet1!E179</f>
        <v>0</v>
      </c>
      <c r="C21" s="31" t="str">
        <f>Sheet1!B6</f>
        <v>INCHEON/AQABA</v>
      </c>
      <c r="D21" s="292">
        <f>Sheet1!E177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Sheet1!E178+Sheet1!E179</f>
        <v>0</v>
      </c>
      <c r="B25" s="266" t="s">
        <v>72</v>
      </c>
      <c r="C25" s="267"/>
      <c r="D25" s="267"/>
      <c r="E25" s="268"/>
      <c r="F25" s="90">
        <f>Sheet1!E181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Sheet1!E173</f>
        <v>43872</v>
      </c>
    </row>
    <row r="13" spans="1:6">
      <c r="A13" s="9" t="s">
        <v>36</v>
      </c>
      <c r="B13" s="136">
        <f>Sheet1!E175</f>
        <v>0</v>
      </c>
    </row>
    <row r="15" spans="1:6" ht="21.75" customHeight="1">
      <c r="A15" s="3" t="s">
        <v>37</v>
      </c>
      <c r="B15" s="137">
        <f>Sheet1!E176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Sheet1!E180</f>
        <v>0</v>
      </c>
      <c r="B21" s="139">
        <f>Sheet1!E178+Sheet1!E179</f>
        <v>0</v>
      </c>
      <c r="C21" s="31" t="str">
        <f>Sheet1!B6</f>
        <v>INCHEON/AQABA</v>
      </c>
      <c r="D21" s="292">
        <f>Sheet1!E177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Sheet1!E178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Sheet1!E179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Sheet1!E182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Sheet1!H173</f>
        <v>43872</v>
      </c>
    </row>
    <row r="13" spans="1:6">
      <c r="A13" s="9" t="s">
        <v>36</v>
      </c>
      <c r="B13" s="136">
        <f>Sheet1!H174</f>
        <v>0</v>
      </c>
    </row>
    <row r="15" spans="1:6" ht="21.75" customHeight="1">
      <c r="A15" s="3" t="s">
        <v>37</v>
      </c>
      <c r="B15" s="137">
        <f>Sheet1!H176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Sheet1!H180</f>
        <v>0</v>
      </c>
      <c r="B21" s="139">
        <f>Sheet1!H178+Sheet1!H179</f>
        <v>0</v>
      </c>
      <c r="C21" s="31" t="str">
        <f>Sheet1!B6</f>
        <v>INCHEON/AQABA</v>
      </c>
      <c r="D21" s="292">
        <f>Sheet1!H177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Sheet1!H178+Sheet1!H179</f>
        <v>0</v>
      </c>
      <c r="B25" s="266" t="s">
        <v>72</v>
      </c>
      <c r="C25" s="267"/>
      <c r="D25" s="267"/>
      <c r="E25" s="268"/>
      <c r="F25" s="90">
        <f>Sheet1!H181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Sheet1!H173</f>
        <v>43872</v>
      </c>
    </row>
    <row r="13" spans="1:6">
      <c r="A13" s="9" t="s">
        <v>36</v>
      </c>
      <c r="B13" s="136">
        <f>Sheet1!H175</f>
        <v>0</v>
      </c>
    </row>
    <row r="15" spans="1:6" ht="21.75" customHeight="1">
      <c r="A15" s="3" t="s">
        <v>37</v>
      </c>
      <c r="B15" s="137">
        <f>Sheet1!H176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Sheet1!H180</f>
        <v>0</v>
      </c>
      <c r="B21" s="139">
        <f>Sheet1!H178+Sheet1!H179</f>
        <v>0</v>
      </c>
      <c r="C21" s="31" t="str">
        <f>Sheet1!B6</f>
        <v>INCHEON/AQABA</v>
      </c>
      <c r="D21" s="292">
        <f>Sheet1!H177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Sheet1!H178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Sheet1!H179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Sheet1!H182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7:F46"/>
  <sheetViews>
    <sheetView topLeftCell="A14" workbookViewId="0">
      <selection activeCell="K32" sqref="K32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Sheet1!E19</f>
        <v>43872</v>
      </c>
    </row>
    <row r="13" spans="1:6" s="71" customFormat="1" ht="15">
      <c r="A13" s="72" t="s">
        <v>36</v>
      </c>
      <c r="B13" s="142">
        <f>Sheet1!E21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Sheet1!E26</f>
        <v>0</v>
      </c>
      <c r="B21" s="145">
        <f>Sheet1!E24+Sheet1!E25</f>
        <v>0</v>
      </c>
      <c r="C21" s="78" t="str">
        <f>Sheet1!B6</f>
        <v>INCHEON/AQABA</v>
      </c>
      <c r="D21" s="283">
        <f>Sheet1!E23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Sheet1!E24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Sheet1!E25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Sheet1!E28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0.100000000000001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Sheet1!K173</f>
        <v>43872</v>
      </c>
    </row>
    <row r="13" spans="1:6">
      <c r="A13" s="9" t="s">
        <v>36</v>
      </c>
      <c r="B13" s="136">
        <f>Sheet1!K174</f>
        <v>0</v>
      </c>
    </row>
    <row r="15" spans="1:6" ht="21.75" customHeight="1">
      <c r="A15" s="3" t="s">
        <v>37</v>
      </c>
      <c r="B15" s="137">
        <f>Sheet1!K176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Sheet1!K180</f>
        <v>0</v>
      </c>
      <c r="B21" s="139">
        <f>Sheet1!K178+Sheet1!K179</f>
        <v>0</v>
      </c>
      <c r="C21" s="31" t="str">
        <f>Sheet1!B6</f>
        <v>INCHEON/AQABA</v>
      </c>
      <c r="D21" s="292">
        <f>Sheet1!K177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Sheet1!K178+Sheet1!K179</f>
        <v>0</v>
      </c>
      <c r="B25" s="266" t="s">
        <v>72</v>
      </c>
      <c r="C25" s="267"/>
      <c r="D25" s="267"/>
      <c r="E25" s="268"/>
      <c r="F25" s="90">
        <f>Sheet1!K181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Sheet1!K173</f>
        <v>43872</v>
      </c>
    </row>
    <row r="13" spans="1:6">
      <c r="A13" s="9" t="s">
        <v>36</v>
      </c>
      <c r="B13" s="136">
        <f>Sheet1!K175</f>
        <v>0</v>
      </c>
    </row>
    <row r="15" spans="1:6" ht="21.75" customHeight="1">
      <c r="A15" s="3" t="s">
        <v>37</v>
      </c>
      <c r="B15" s="137">
        <f>Sheet1!K176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Sheet1!K180</f>
        <v>0</v>
      </c>
      <c r="B21" s="139">
        <f>Sheet1!K178+Sheet1!K179</f>
        <v>0</v>
      </c>
      <c r="C21" s="31" t="str">
        <f>Sheet1!B6</f>
        <v>INCHEON/AQABA</v>
      </c>
      <c r="D21" s="292">
        <f>Sheet1!K177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Sheet1!K178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Sheet1!K179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Sheet1!K182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Sheet1!N173</f>
        <v>43872</v>
      </c>
    </row>
    <row r="13" spans="1:6">
      <c r="A13" s="9" t="s">
        <v>36</v>
      </c>
      <c r="B13" s="136">
        <f>Sheet1!N174</f>
        <v>0</v>
      </c>
    </row>
    <row r="15" spans="1:6" ht="21.75" customHeight="1">
      <c r="A15" s="3" t="s">
        <v>37</v>
      </c>
      <c r="B15" s="137">
        <f>Sheet1!N176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Sheet1!N180</f>
        <v>0</v>
      </c>
      <c r="B21" s="139">
        <f>Sheet1!N178+Sheet1!N179</f>
        <v>0</v>
      </c>
      <c r="C21" s="31" t="str">
        <f>Sheet1!B6</f>
        <v>INCHEON/AQABA</v>
      </c>
      <c r="D21" s="292">
        <f>Sheet1!N177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Sheet1!N178+Sheet1!N179</f>
        <v>0</v>
      </c>
      <c r="B25" s="266" t="s">
        <v>72</v>
      </c>
      <c r="C25" s="267"/>
      <c r="D25" s="267"/>
      <c r="E25" s="268"/>
      <c r="F25" s="90">
        <f>Sheet1!N181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/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Sheet1!N173</f>
        <v>43872</v>
      </c>
    </row>
    <row r="13" spans="1:6">
      <c r="A13" s="9" t="s">
        <v>36</v>
      </c>
      <c r="B13" s="136">
        <f>Sheet1!N175</f>
        <v>0</v>
      </c>
    </row>
    <row r="15" spans="1:6" ht="21.75" customHeight="1">
      <c r="A15" s="3" t="s">
        <v>37</v>
      </c>
      <c r="B15" s="137">
        <f>Sheet1!N176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Sheet1!N180</f>
        <v>0</v>
      </c>
      <c r="B21" s="139">
        <f>Sheet1!N178+Sheet1!N179</f>
        <v>0</v>
      </c>
      <c r="C21" s="31" t="str">
        <f>Sheet1!B6</f>
        <v>INCHEON/AQABA</v>
      </c>
      <c r="D21" s="292">
        <f>Sheet1!N177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Sheet1!N178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Sheet1!N179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Sheet1!N182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Sheet1!Q173</f>
        <v>43872</v>
      </c>
    </row>
    <row r="13" spans="1:6">
      <c r="A13" s="9" t="s">
        <v>36</v>
      </c>
      <c r="B13" s="136">
        <f>Sheet1!Q174</f>
        <v>0</v>
      </c>
    </row>
    <row r="15" spans="1:6" ht="21.75" customHeight="1">
      <c r="A15" s="3" t="s">
        <v>37</v>
      </c>
      <c r="B15" s="137">
        <f>Sheet1!Q176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Sheet1!Q180</f>
        <v>0</v>
      </c>
      <c r="B21" s="139">
        <f>Sheet1!Q178+Sheet1!Q179</f>
        <v>0</v>
      </c>
      <c r="C21" s="31" t="str">
        <f>Sheet1!B6</f>
        <v>INCHEON/AQABA</v>
      </c>
      <c r="D21" s="292">
        <f>Sheet1!Q177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Sheet1!Q178+Sheet1!Q179</f>
        <v>0</v>
      </c>
      <c r="B25" s="266" t="s">
        <v>72</v>
      </c>
      <c r="C25" s="267"/>
      <c r="D25" s="267"/>
      <c r="E25" s="268"/>
      <c r="F25" s="90">
        <f>Sheet1!Q181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Sheet1!Q173</f>
        <v>43872</v>
      </c>
    </row>
    <row r="13" spans="1:6">
      <c r="A13" s="9" t="s">
        <v>36</v>
      </c>
      <c r="B13" s="136">
        <f>Sheet1!Q175</f>
        <v>0</v>
      </c>
    </row>
    <row r="15" spans="1:6" ht="21.75" customHeight="1">
      <c r="A15" s="3" t="s">
        <v>37</v>
      </c>
      <c r="B15" s="137">
        <f>Sheet1!Q176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Sheet1!Q180</f>
        <v>0</v>
      </c>
      <c r="B21" s="139">
        <f>Sheet1!Q178+Sheet1!Q179</f>
        <v>0</v>
      </c>
      <c r="C21" s="31" t="str">
        <f>Sheet1!B6</f>
        <v>INCHEON/AQABA</v>
      </c>
      <c r="D21" s="292">
        <f>Sheet1!Q177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Sheet1!Q178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Sheet1!Q179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Sheet1!Q182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Sheet1!B184</f>
        <v>43872</v>
      </c>
    </row>
    <row r="13" spans="1:6">
      <c r="A13" s="9" t="s">
        <v>36</v>
      </c>
      <c r="B13" s="136">
        <f>Sheet1!B185</f>
        <v>0</v>
      </c>
    </row>
    <row r="15" spans="1:6" ht="21.75" customHeight="1">
      <c r="A15" s="3" t="s">
        <v>37</v>
      </c>
      <c r="B15" s="137">
        <f>Sheet1!B187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Sheet1!B191</f>
        <v>0</v>
      </c>
      <c r="B21" s="139">
        <f>Sheet1!B189+Sheet1!B190</f>
        <v>0</v>
      </c>
      <c r="C21" s="31" t="str">
        <f>Sheet1!B6</f>
        <v>INCHEON/AQABA</v>
      </c>
      <c r="D21" s="292">
        <f>Sheet1!B188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Sheet1!B189+Sheet1!B190</f>
        <v>0</v>
      </c>
      <c r="B25" s="266" t="s">
        <v>72</v>
      </c>
      <c r="C25" s="267"/>
      <c r="D25" s="267"/>
      <c r="E25" s="268"/>
      <c r="F25" s="90">
        <f>Sheet1!B192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Sheet1!B184</f>
        <v>43872</v>
      </c>
    </row>
    <row r="13" spans="1:6">
      <c r="A13" s="9" t="s">
        <v>36</v>
      </c>
      <c r="B13" s="136">
        <f>Sheet1!B186</f>
        <v>0</v>
      </c>
    </row>
    <row r="15" spans="1:6" ht="21.75" customHeight="1">
      <c r="A15" s="3" t="s">
        <v>37</v>
      </c>
      <c r="B15" s="137">
        <f>Sheet1!B187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Sheet1!B191</f>
        <v>0</v>
      </c>
      <c r="B21" s="139">
        <f>Sheet1!B189+Sheet1!B190</f>
        <v>0</v>
      </c>
      <c r="C21" s="31" t="str">
        <f>Sheet1!B6</f>
        <v>INCHEON/AQABA</v>
      </c>
      <c r="D21" s="292">
        <f>Sheet1!B188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Sheet1!B189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Sheet1!B190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Sheet1!B193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Sheet1!E184</f>
        <v>43872</v>
      </c>
    </row>
    <row r="13" spans="1:6">
      <c r="A13" s="9" t="s">
        <v>36</v>
      </c>
      <c r="B13" s="136">
        <f>Sheet1!E185</f>
        <v>0</v>
      </c>
    </row>
    <row r="15" spans="1:6" ht="21.75" customHeight="1">
      <c r="A15" s="3" t="s">
        <v>37</v>
      </c>
      <c r="B15" s="137">
        <f>Sheet1!E187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Sheet1!E191</f>
        <v>0</v>
      </c>
      <c r="B21" s="139">
        <f>Sheet1!E189+Sheet1!E190</f>
        <v>0</v>
      </c>
      <c r="C21" s="31" t="str">
        <f>Sheet1!B6</f>
        <v>INCHEON/AQABA</v>
      </c>
      <c r="D21" s="292">
        <f>Sheet1!E188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Sheet1!E189+Sheet1!E190</f>
        <v>0</v>
      </c>
      <c r="B25" s="266" t="s">
        <v>72</v>
      </c>
      <c r="C25" s="267"/>
      <c r="D25" s="267"/>
      <c r="E25" s="268"/>
      <c r="F25" s="90">
        <f>Sheet1!E192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Sheet1!E184</f>
        <v>43872</v>
      </c>
    </row>
    <row r="13" spans="1:6">
      <c r="A13" s="9" t="s">
        <v>36</v>
      </c>
      <c r="B13" s="136">
        <f>Sheet1!E186</f>
        <v>0</v>
      </c>
    </row>
    <row r="15" spans="1:6" ht="21.75" customHeight="1">
      <c r="A15" s="3" t="s">
        <v>37</v>
      </c>
      <c r="B15" s="137">
        <f>Sheet1!E187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Sheet1!E191</f>
        <v>0</v>
      </c>
      <c r="B21" s="139">
        <f>Sheet1!E189+Sheet1!E190</f>
        <v>0</v>
      </c>
      <c r="C21" s="31" t="str">
        <f>Sheet1!B6</f>
        <v>INCHEON/AQABA</v>
      </c>
      <c r="D21" s="292">
        <f>Sheet1!E188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Sheet1!E189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Sheet1!E190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Sheet1!E193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193"/>
  <sheetViews>
    <sheetView tabSelected="1" zoomScale="85" zoomScaleNormal="85" workbookViewId="0">
      <selection activeCell="V30" sqref="V30"/>
    </sheetView>
  </sheetViews>
  <sheetFormatPr defaultRowHeight="12.75"/>
  <cols>
    <col min="1" max="1" width="8.7109375" customWidth="1"/>
    <col min="2" max="2" width="21.7109375" style="35" customWidth="1"/>
    <col min="3" max="3" width="0.7109375" customWidth="1"/>
    <col min="4" max="4" width="8.7109375" customWidth="1"/>
    <col min="5" max="5" width="21.7109375" style="35" customWidth="1"/>
    <col min="6" max="6" width="0.7109375" customWidth="1"/>
    <col min="7" max="7" width="8.7109375" customWidth="1"/>
    <col min="8" max="8" width="21.7109375" style="35" customWidth="1"/>
    <col min="9" max="9" width="0.7109375" customWidth="1"/>
    <col min="10" max="10" width="8.7109375" customWidth="1"/>
    <col min="11" max="11" width="21.7109375" style="35" customWidth="1"/>
    <col min="12" max="12" width="0.7109375" customWidth="1"/>
    <col min="13" max="13" width="8.7109375" customWidth="1"/>
    <col min="14" max="14" width="21.7109375" style="35" customWidth="1"/>
    <col min="15" max="15" width="0.7109375" customWidth="1"/>
    <col min="16" max="16" width="8.7109375" customWidth="1"/>
    <col min="17" max="17" width="21.7109375" style="35" customWidth="1"/>
  </cols>
  <sheetData>
    <row r="1" spans="1:17">
      <c r="A1" s="25" t="s">
        <v>30</v>
      </c>
      <c r="B1" s="9" t="s">
        <v>117</v>
      </c>
      <c r="C1" s="9"/>
      <c r="F1" s="9"/>
      <c r="I1" s="9"/>
      <c r="L1" s="9"/>
      <c r="O1" s="9"/>
    </row>
    <row r="2" spans="1:17">
      <c r="A2" t="s">
        <v>33</v>
      </c>
      <c r="B2" s="24">
        <v>43874</v>
      </c>
      <c r="C2" s="24"/>
      <c r="F2" s="24"/>
      <c r="I2" s="24"/>
      <c r="L2" s="24"/>
      <c r="O2" s="24"/>
    </row>
    <row r="3" spans="1:17">
      <c r="A3" t="s">
        <v>32</v>
      </c>
      <c r="B3" s="9">
        <v>2001</v>
      </c>
      <c r="C3" s="9"/>
      <c r="F3" s="9"/>
      <c r="I3" s="9"/>
      <c r="L3" s="9"/>
      <c r="O3" s="9"/>
    </row>
    <row r="4" spans="1:17">
      <c r="A4" t="s">
        <v>34</v>
      </c>
      <c r="B4" s="9" t="s">
        <v>118</v>
      </c>
      <c r="C4" s="9"/>
      <c r="F4" s="9"/>
      <c r="I4" s="9"/>
      <c r="L4" s="9"/>
      <c r="O4" s="9"/>
    </row>
    <row r="5" spans="1:17">
      <c r="A5" t="s">
        <v>22</v>
      </c>
      <c r="B5" s="3" t="s">
        <v>116</v>
      </c>
      <c r="C5" s="9"/>
      <c r="F5" s="9"/>
      <c r="I5" s="9"/>
      <c r="L5" s="9"/>
      <c r="O5" s="9"/>
    </row>
    <row r="6" spans="1:17">
      <c r="A6" t="s">
        <v>23</v>
      </c>
      <c r="B6" s="9" t="s">
        <v>111</v>
      </c>
      <c r="C6" s="9"/>
      <c r="F6" s="9"/>
      <c r="I6" s="9"/>
      <c r="L6" s="9"/>
      <c r="O6" s="9"/>
    </row>
    <row r="7" spans="1:17" ht="13.5" thickBot="1">
      <c r="A7" s="243">
        <v>1</v>
      </c>
      <c r="B7" s="243"/>
      <c r="C7" s="29"/>
      <c r="D7" s="243">
        <v>2</v>
      </c>
      <c r="E7" s="243"/>
      <c r="F7" s="29"/>
      <c r="G7" s="243">
        <v>3</v>
      </c>
      <c r="H7" s="243"/>
      <c r="I7" s="29"/>
      <c r="J7" s="243">
        <v>4</v>
      </c>
      <c r="K7" s="243"/>
      <c r="L7" s="29"/>
      <c r="M7" s="243">
        <v>5</v>
      </c>
      <c r="N7" s="243"/>
      <c r="O7" s="29"/>
      <c r="P7" s="243">
        <v>6</v>
      </c>
      <c r="Q7" s="243"/>
    </row>
    <row r="8" spans="1:17">
      <c r="A8" s="26" t="s">
        <v>24</v>
      </c>
      <c r="B8" s="52">
        <v>43872</v>
      </c>
      <c r="C8" s="57"/>
      <c r="D8" s="26" t="s">
        <v>24</v>
      </c>
      <c r="E8" s="52">
        <f>B8</f>
        <v>43872</v>
      </c>
      <c r="F8" s="57"/>
      <c r="G8" s="26" t="s">
        <v>24</v>
      </c>
      <c r="H8" s="52">
        <f>E8</f>
        <v>43872</v>
      </c>
      <c r="I8" s="57"/>
      <c r="J8" s="26" t="s">
        <v>24</v>
      </c>
      <c r="K8" s="52">
        <f>B8</f>
        <v>43872</v>
      </c>
      <c r="L8" s="57"/>
      <c r="M8" s="26" t="s">
        <v>24</v>
      </c>
      <c r="N8" s="52">
        <f>B8</f>
        <v>43872</v>
      </c>
      <c r="O8" s="57"/>
      <c r="P8" s="26" t="s">
        <v>24</v>
      </c>
      <c r="Q8" s="52">
        <f>B8</f>
        <v>43872</v>
      </c>
    </row>
    <row r="9" spans="1:17">
      <c r="A9" s="27" t="s">
        <v>39</v>
      </c>
      <c r="B9" s="59">
        <v>328</v>
      </c>
      <c r="C9" s="58"/>
      <c r="D9" s="27" t="s">
        <v>39</v>
      </c>
      <c r="E9" s="59">
        <v>330</v>
      </c>
      <c r="F9" s="58"/>
      <c r="G9" s="27" t="s">
        <v>39</v>
      </c>
      <c r="H9" s="59">
        <v>332</v>
      </c>
      <c r="I9" s="58"/>
      <c r="J9" s="27" t="s">
        <v>39</v>
      </c>
      <c r="K9" s="59"/>
      <c r="L9" s="58"/>
      <c r="M9" s="27" t="s">
        <v>39</v>
      </c>
      <c r="N9" s="59"/>
      <c r="O9" s="58"/>
      <c r="P9" s="27" t="s">
        <v>39</v>
      </c>
      <c r="Q9" s="59"/>
    </row>
    <row r="10" spans="1:17">
      <c r="A10" s="27" t="s">
        <v>40</v>
      </c>
      <c r="B10" s="59">
        <v>329</v>
      </c>
      <c r="C10" s="58"/>
      <c r="D10" s="27" t="s">
        <v>40</v>
      </c>
      <c r="E10" s="59">
        <v>331</v>
      </c>
      <c r="F10" s="58"/>
      <c r="G10" s="27" t="s">
        <v>40</v>
      </c>
      <c r="H10" s="59">
        <v>333</v>
      </c>
      <c r="I10" s="58"/>
      <c r="J10" s="27" t="s">
        <v>40</v>
      </c>
      <c r="K10" s="59">
        <v>334</v>
      </c>
      <c r="L10" s="58"/>
      <c r="M10" s="27" t="s">
        <v>40</v>
      </c>
      <c r="N10" s="59"/>
      <c r="O10" s="58"/>
      <c r="P10" s="27" t="s">
        <v>40</v>
      </c>
      <c r="Q10" s="59"/>
    </row>
    <row r="11" spans="1:17">
      <c r="A11" s="27" t="s">
        <v>25</v>
      </c>
      <c r="B11" s="59" t="s">
        <v>114</v>
      </c>
      <c r="C11" s="58"/>
      <c r="D11" s="27" t="s">
        <v>25</v>
      </c>
      <c r="E11" s="59" t="s">
        <v>120</v>
      </c>
      <c r="F11" s="58"/>
      <c r="G11" s="27" t="s">
        <v>25</v>
      </c>
      <c r="H11" s="59" t="s">
        <v>121</v>
      </c>
      <c r="I11" s="58"/>
      <c r="J11" s="27" t="s">
        <v>25</v>
      </c>
      <c r="K11" s="59" t="s">
        <v>124</v>
      </c>
      <c r="L11" s="58"/>
      <c r="M11" s="27" t="s">
        <v>25</v>
      </c>
      <c r="N11" s="59"/>
      <c r="O11" s="58"/>
      <c r="P11" s="27" t="s">
        <v>25</v>
      </c>
      <c r="Q11" s="59"/>
    </row>
    <row r="12" spans="1:17">
      <c r="A12" s="27" t="s">
        <v>31</v>
      </c>
      <c r="B12" s="59" t="s">
        <v>119</v>
      </c>
      <c r="C12" s="58"/>
      <c r="D12" s="27" t="s">
        <v>31</v>
      </c>
      <c r="E12" s="59" t="s">
        <v>123</v>
      </c>
      <c r="F12" s="58"/>
      <c r="G12" s="27" t="s">
        <v>31</v>
      </c>
      <c r="H12" s="59" t="s">
        <v>122</v>
      </c>
      <c r="I12" s="58"/>
      <c r="J12" s="27" t="s">
        <v>31</v>
      </c>
      <c r="K12" s="59" t="s">
        <v>125</v>
      </c>
      <c r="L12" s="58"/>
      <c r="M12" s="27" t="s">
        <v>31</v>
      </c>
      <c r="N12" s="59"/>
      <c r="O12" s="58"/>
      <c r="P12" s="27" t="s">
        <v>31</v>
      </c>
      <c r="Q12" s="59"/>
    </row>
    <row r="13" spans="1:17">
      <c r="A13" s="27" t="s">
        <v>27</v>
      </c>
      <c r="B13" s="59">
        <v>25</v>
      </c>
      <c r="C13" s="58"/>
      <c r="D13" s="27" t="s">
        <v>27</v>
      </c>
      <c r="E13" s="59">
        <v>4</v>
      </c>
      <c r="F13" s="58"/>
      <c r="G13" s="27" t="s">
        <v>27</v>
      </c>
      <c r="H13" s="59">
        <v>7</v>
      </c>
      <c r="I13" s="58"/>
      <c r="J13" s="27" t="s">
        <v>27</v>
      </c>
      <c r="K13" s="59">
        <v>1</v>
      </c>
      <c r="L13" s="58"/>
      <c r="M13" s="27" t="s">
        <v>27</v>
      </c>
      <c r="N13" s="59"/>
      <c r="O13" s="58"/>
      <c r="P13" s="27" t="s">
        <v>27</v>
      </c>
      <c r="Q13" s="59"/>
    </row>
    <row r="14" spans="1:17">
      <c r="A14" s="27" t="s">
        <v>28</v>
      </c>
      <c r="B14" s="60">
        <v>3</v>
      </c>
      <c r="C14" s="58"/>
      <c r="D14" s="27" t="s">
        <v>28</v>
      </c>
      <c r="E14" s="60"/>
      <c r="F14" s="58"/>
      <c r="G14" s="27" t="s">
        <v>28</v>
      </c>
      <c r="H14" s="60"/>
      <c r="I14" s="58"/>
      <c r="J14" s="27" t="s">
        <v>28</v>
      </c>
      <c r="K14" s="60"/>
      <c r="L14" s="58"/>
      <c r="M14" s="27" t="s">
        <v>28</v>
      </c>
      <c r="N14" s="60"/>
      <c r="O14" s="58"/>
      <c r="P14" s="27" t="s">
        <v>28</v>
      </c>
      <c r="Q14" s="60"/>
    </row>
    <row r="15" spans="1:17">
      <c r="A15" s="27" t="s">
        <v>16</v>
      </c>
      <c r="B15" s="61">
        <v>55970</v>
      </c>
      <c r="C15" s="58"/>
      <c r="D15" s="27" t="s">
        <v>16</v>
      </c>
      <c r="E15" s="61">
        <v>7265</v>
      </c>
      <c r="F15" s="58"/>
      <c r="G15" s="27" t="s">
        <v>16</v>
      </c>
      <c r="H15" s="61">
        <v>11505</v>
      </c>
      <c r="I15" s="58"/>
      <c r="J15" s="27" t="s">
        <v>16</v>
      </c>
      <c r="K15" s="61">
        <v>1800</v>
      </c>
      <c r="L15" s="58"/>
      <c r="M15" s="27" t="s">
        <v>16</v>
      </c>
      <c r="N15" s="61"/>
      <c r="O15" s="58"/>
      <c r="P15" s="27" t="s">
        <v>16</v>
      </c>
      <c r="Q15" s="61"/>
    </row>
    <row r="16" spans="1:17">
      <c r="A16" s="27" t="s">
        <v>26</v>
      </c>
      <c r="B16" s="61">
        <v>18450</v>
      </c>
      <c r="C16" s="58"/>
      <c r="D16" s="27" t="s">
        <v>26</v>
      </c>
      <c r="E16" s="61">
        <v>2740</v>
      </c>
      <c r="F16" s="58"/>
      <c r="G16" s="27" t="s">
        <v>26</v>
      </c>
      <c r="H16" s="61">
        <v>4060</v>
      </c>
      <c r="I16" s="58"/>
      <c r="J16" s="27" t="s">
        <v>26</v>
      </c>
      <c r="K16" s="61"/>
      <c r="L16" s="58"/>
      <c r="M16" s="27" t="s">
        <v>26</v>
      </c>
      <c r="N16" s="61"/>
      <c r="O16" s="58"/>
      <c r="P16" s="27" t="s">
        <v>26</v>
      </c>
      <c r="Q16" s="61"/>
    </row>
    <row r="17" spans="1:17" ht="13.5" thickBot="1">
      <c r="A17" s="28" t="s">
        <v>29</v>
      </c>
      <c r="B17" s="62">
        <v>1</v>
      </c>
      <c r="C17" s="56"/>
      <c r="D17" s="28" t="s">
        <v>29</v>
      </c>
      <c r="E17" s="62">
        <v>2</v>
      </c>
      <c r="F17" s="56"/>
      <c r="G17" s="28" t="s">
        <v>29</v>
      </c>
      <c r="H17" s="62">
        <v>1</v>
      </c>
      <c r="I17" s="56"/>
      <c r="J17" s="28" t="s">
        <v>29</v>
      </c>
      <c r="K17" s="62">
        <v>1</v>
      </c>
      <c r="L17" s="56"/>
      <c r="M17" s="28" t="s">
        <v>29</v>
      </c>
      <c r="N17" s="62"/>
      <c r="O17" s="56"/>
      <c r="P17" s="28" t="s">
        <v>29</v>
      </c>
      <c r="Q17" s="62"/>
    </row>
    <row r="18" spans="1:17" ht="13.5" thickBot="1">
      <c r="A18" s="243">
        <v>7</v>
      </c>
      <c r="B18" s="243"/>
      <c r="C18" s="29"/>
      <c r="D18" s="243">
        <v>8</v>
      </c>
      <c r="E18" s="243"/>
      <c r="F18" s="29"/>
      <c r="G18" s="243">
        <v>9</v>
      </c>
      <c r="H18" s="243"/>
      <c r="I18" s="29"/>
      <c r="J18" s="243">
        <v>10</v>
      </c>
      <c r="K18" s="243"/>
      <c r="L18" s="29"/>
      <c r="M18" s="243">
        <v>11</v>
      </c>
      <c r="N18" s="243"/>
      <c r="O18" s="29"/>
      <c r="P18" s="243">
        <v>12</v>
      </c>
      <c r="Q18" s="243"/>
    </row>
    <row r="19" spans="1:17">
      <c r="A19" s="26" t="s">
        <v>24</v>
      </c>
      <c r="B19" s="52">
        <f>B8</f>
        <v>43872</v>
      </c>
      <c r="C19" s="57"/>
      <c r="D19" s="26" t="s">
        <v>24</v>
      </c>
      <c r="E19" s="52">
        <f>B19</f>
        <v>43872</v>
      </c>
      <c r="F19" s="57"/>
      <c r="G19" s="26" t="s">
        <v>24</v>
      </c>
      <c r="H19" s="52">
        <f>E19</f>
        <v>43872</v>
      </c>
      <c r="I19" s="57"/>
      <c r="J19" s="26" t="s">
        <v>24</v>
      </c>
      <c r="K19" s="52">
        <f>H19</f>
        <v>43872</v>
      </c>
      <c r="L19" s="57"/>
      <c r="M19" s="26" t="s">
        <v>24</v>
      </c>
      <c r="N19" s="52">
        <f>K19</f>
        <v>43872</v>
      </c>
      <c r="O19" s="57"/>
      <c r="P19" s="26" t="s">
        <v>24</v>
      </c>
      <c r="Q19" s="52">
        <f>N19</f>
        <v>43872</v>
      </c>
    </row>
    <row r="20" spans="1:17">
      <c r="A20" s="27" t="s">
        <v>39</v>
      </c>
      <c r="B20" s="59"/>
      <c r="C20" s="58"/>
      <c r="D20" s="27" t="s">
        <v>39</v>
      </c>
      <c r="E20" s="59"/>
      <c r="F20" s="58"/>
      <c r="G20" s="27" t="s">
        <v>39</v>
      </c>
      <c r="H20" s="59"/>
      <c r="I20" s="58"/>
      <c r="J20" s="27" t="s">
        <v>39</v>
      </c>
      <c r="K20" s="59"/>
      <c r="L20" s="58"/>
      <c r="M20" s="27" t="s">
        <v>39</v>
      </c>
      <c r="N20" s="59"/>
      <c r="O20" s="58"/>
      <c r="P20" s="27" t="s">
        <v>39</v>
      </c>
      <c r="Q20" s="59"/>
    </row>
    <row r="21" spans="1:17">
      <c r="A21" s="27" t="s">
        <v>40</v>
      </c>
      <c r="B21" s="59"/>
      <c r="C21" s="58"/>
      <c r="D21" s="27" t="s">
        <v>40</v>
      </c>
      <c r="E21" s="59"/>
      <c r="F21" s="58"/>
      <c r="G21" s="27" t="s">
        <v>40</v>
      </c>
      <c r="H21" s="59"/>
      <c r="I21" s="58"/>
      <c r="J21" s="27" t="s">
        <v>40</v>
      </c>
      <c r="K21" s="59"/>
      <c r="L21" s="58"/>
      <c r="M21" s="27" t="s">
        <v>40</v>
      </c>
      <c r="N21" s="59"/>
      <c r="O21" s="58"/>
      <c r="P21" s="27" t="s">
        <v>40</v>
      </c>
      <c r="Q21" s="59"/>
    </row>
    <row r="22" spans="1:17">
      <c r="A22" s="27" t="s">
        <v>25</v>
      </c>
      <c r="B22" s="236"/>
      <c r="C22" s="58"/>
      <c r="D22" s="27" t="s">
        <v>25</v>
      </c>
      <c r="E22" s="59"/>
      <c r="F22" s="58"/>
      <c r="G22" s="27" t="s">
        <v>25</v>
      </c>
      <c r="H22" s="59"/>
      <c r="I22" s="58"/>
      <c r="J22" s="27" t="s">
        <v>25</v>
      </c>
      <c r="K22" s="59"/>
      <c r="L22" s="58"/>
      <c r="M22" s="27" t="s">
        <v>25</v>
      </c>
      <c r="N22" s="59"/>
      <c r="O22" s="58"/>
      <c r="P22" s="27" t="s">
        <v>25</v>
      </c>
      <c r="Q22" s="59"/>
    </row>
    <row r="23" spans="1:17">
      <c r="A23" s="27" t="s">
        <v>31</v>
      </c>
      <c r="B23" s="59"/>
      <c r="C23" s="58"/>
      <c r="D23" s="27" t="s">
        <v>31</v>
      </c>
      <c r="E23" s="59"/>
      <c r="F23" s="58"/>
      <c r="G23" s="27" t="s">
        <v>31</v>
      </c>
      <c r="H23" s="59"/>
      <c r="I23" s="58"/>
      <c r="J23" s="27" t="s">
        <v>31</v>
      </c>
      <c r="K23" s="59"/>
      <c r="L23" s="58"/>
      <c r="M23" s="27" t="s">
        <v>31</v>
      </c>
      <c r="N23" s="59"/>
      <c r="O23" s="58"/>
      <c r="P23" s="27" t="s">
        <v>31</v>
      </c>
      <c r="Q23" s="59"/>
    </row>
    <row r="24" spans="1:17">
      <c r="A24" s="27" t="s">
        <v>27</v>
      </c>
      <c r="B24" s="59"/>
      <c r="C24" s="58"/>
      <c r="D24" s="27" t="s">
        <v>27</v>
      </c>
      <c r="E24" s="59"/>
      <c r="F24" s="58"/>
      <c r="G24" s="27" t="s">
        <v>27</v>
      </c>
      <c r="H24" s="59"/>
      <c r="I24" s="58"/>
      <c r="J24" s="27" t="s">
        <v>27</v>
      </c>
      <c r="K24" s="59"/>
      <c r="L24" s="58"/>
      <c r="M24" s="27" t="s">
        <v>27</v>
      </c>
      <c r="N24" s="59"/>
      <c r="O24" s="58"/>
      <c r="P24" s="27" t="s">
        <v>27</v>
      </c>
      <c r="Q24" s="59"/>
    </row>
    <row r="25" spans="1:17">
      <c r="A25" s="27" t="s">
        <v>28</v>
      </c>
      <c r="B25" s="60"/>
      <c r="C25" s="58"/>
      <c r="D25" s="27" t="s">
        <v>28</v>
      </c>
      <c r="E25" s="60"/>
      <c r="F25" s="58"/>
      <c r="G25" s="27" t="s">
        <v>28</v>
      </c>
      <c r="H25" s="60"/>
      <c r="I25" s="58"/>
      <c r="J25" s="27" t="s">
        <v>28</v>
      </c>
      <c r="K25" s="60"/>
      <c r="L25" s="58"/>
      <c r="M25" s="27" t="s">
        <v>28</v>
      </c>
      <c r="N25" s="60"/>
      <c r="O25" s="58"/>
      <c r="P25" s="27" t="s">
        <v>28</v>
      </c>
      <c r="Q25" s="60"/>
    </row>
    <row r="26" spans="1:17">
      <c r="A26" s="27" t="s">
        <v>16</v>
      </c>
      <c r="B26" s="61"/>
      <c r="C26" s="58"/>
      <c r="D26" s="27" t="s">
        <v>16</v>
      </c>
      <c r="E26" s="61"/>
      <c r="F26" s="58"/>
      <c r="G26" s="27" t="s">
        <v>16</v>
      </c>
      <c r="H26" s="61"/>
      <c r="I26" s="58"/>
      <c r="J26" s="27" t="s">
        <v>16</v>
      </c>
      <c r="K26" s="61"/>
      <c r="L26" s="58"/>
      <c r="M26" s="27" t="s">
        <v>16</v>
      </c>
      <c r="N26" s="61"/>
      <c r="O26" s="58"/>
      <c r="P26" s="27" t="s">
        <v>16</v>
      </c>
      <c r="Q26" s="61"/>
    </row>
    <row r="27" spans="1:17">
      <c r="A27" s="27" t="s">
        <v>26</v>
      </c>
      <c r="B27" s="61"/>
      <c r="C27" s="58"/>
      <c r="D27" s="27" t="s">
        <v>26</v>
      </c>
      <c r="E27" s="61"/>
      <c r="F27" s="58"/>
      <c r="G27" s="27" t="s">
        <v>26</v>
      </c>
      <c r="H27" s="61"/>
      <c r="I27" s="58"/>
      <c r="J27" s="27" t="s">
        <v>26</v>
      </c>
      <c r="K27" s="61"/>
      <c r="L27" s="58"/>
      <c r="M27" s="27" t="s">
        <v>26</v>
      </c>
      <c r="N27" s="61"/>
      <c r="O27" s="58"/>
      <c r="P27" s="27" t="s">
        <v>26</v>
      </c>
      <c r="Q27" s="61"/>
    </row>
    <row r="28" spans="1:17" ht="13.5" thickBot="1">
      <c r="A28" s="28" t="s">
        <v>29</v>
      </c>
      <c r="B28" s="62"/>
      <c r="C28" s="56"/>
      <c r="D28" s="28" t="s">
        <v>29</v>
      </c>
      <c r="E28" s="62"/>
      <c r="F28" s="56"/>
      <c r="G28" s="28" t="s">
        <v>29</v>
      </c>
      <c r="H28" s="62"/>
      <c r="I28" s="56"/>
      <c r="J28" s="28" t="s">
        <v>29</v>
      </c>
      <c r="K28" s="62"/>
      <c r="L28" s="56"/>
      <c r="M28" s="28" t="s">
        <v>29</v>
      </c>
      <c r="N28" s="62"/>
      <c r="O28" s="56"/>
      <c r="P28" s="28" t="s">
        <v>29</v>
      </c>
      <c r="Q28" s="62"/>
    </row>
    <row r="29" spans="1:17" ht="13.5" thickBot="1">
      <c r="A29" s="243">
        <v>13</v>
      </c>
      <c r="B29" s="243"/>
      <c r="C29" s="29"/>
      <c r="D29" s="243">
        <v>14</v>
      </c>
      <c r="E29" s="243"/>
      <c r="F29" s="29"/>
      <c r="G29" s="243">
        <v>15</v>
      </c>
      <c r="H29" s="243"/>
      <c r="I29" s="29"/>
      <c r="J29" s="243">
        <v>16</v>
      </c>
      <c r="K29" s="243"/>
      <c r="L29" s="29"/>
      <c r="M29" s="243">
        <v>17</v>
      </c>
      <c r="N29" s="243"/>
      <c r="O29" s="29"/>
      <c r="P29" s="243">
        <v>18</v>
      </c>
      <c r="Q29" s="243"/>
    </row>
    <row r="30" spans="1:17">
      <c r="A30" s="26" t="s">
        <v>24</v>
      </c>
      <c r="B30" s="52">
        <f>B8</f>
        <v>43872</v>
      </c>
      <c r="C30" s="57"/>
      <c r="D30" s="26" t="s">
        <v>24</v>
      </c>
      <c r="E30" s="52">
        <f>B30</f>
        <v>43872</v>
      </c>
      <c r="F30" s="57"/>
      <c r="G30" s="26" t="s">
        <v>24</v>
      </c>
      <c r="H30" s="52">
        <f>E30</f>
        <v>43872</v>
      </c>
      <c r="I30" s="57"/>
      <c r="J30" s="26" t="s">
        <v>24</v>
      </c>
      <c r="K30" s="52">
        <f>H30</f>
        <v>43872</v>
      </c>
      <c r="L30" s="57"/>
      <c r="M30" s="26" t="s">
        <v>24</v>
      </c>
      <c r="N30" s="52">
        <f>K30</f>
        <v>43872</v>
      </c>
      <c r="O30" s="57"/>
      <c r="P30" s="26" t="s">
        <v>24</v>
      </c>
      <c r="Q30" s="52">
        <f>N30</f>
        <v>43872</v>
      </c>
    </row>
    <row r="31" spans="1:17">
      <c r="A31" s="27" t="s">
        <v>39</v>
      </c>
      <c r="B31" s="59"/>
      <c r="C31" s="58"/>
      <c r="D31" s="27" t="s">
        <v>39</v>
      </c>
      <c r="E31" s="59"/>
      <c r="F31" s="58"/>
      <c r="G31" s="27" t="s">
        <v>39</v>
      </c>
      <c r="H31" s="59"/>
      <c r="I31" s="58"/>
      <c r="J31" s="27" t="s">
        <v>39</v>
      </c>
      <c r="K31" s="59"/>
      <c r="L31" s="58"/>
      <c r="M31" s="27" t="s">
        <v>39</v>
      </c>
      <c r="N31" s="59"/>
      <c r="O31" s="58"/>
      <c r="P31" s="27" t="s">
        <v>61</v>
      </c>
      <c r="Q31" s="59"/>
    </row>
    <row r="32" spans="1:17">
      <c r="A32" s="27" t="s">
        <v>40</v>
      </c>
      <c r="B32" s="59"/>
      <c r="C32" s="58"/>
      <c r="D32" s="27" t="s">
        <v>40</v>
      </c>
      <c r="E32" s="59"/>
      <c r="F32" s="58"/>
      <c r="G32" s="27" t="s">
        <v>40</v>
      </c>
      <c r="H32" s="59"/>
      <c r="I32" s="58"/>
      <c r="J32" s="27" t="s">
        <v>40</v>
      </c>
      <c r="L32" s="58"/>
      <c r="M32" s="27" t="s">
        <v>40</v>
      </c>
      <c r="N32" s="59"/>
      <c r="O32" s="58"/>
      <c r="P32" s="27" t="s">
        <v>60</v>
      </c>
      <c r="Q32" s="59"/>
    </row>
    <row r="33" spans="1:17">
      <c r="A33" s="27" t="s">
        <v>25</v>
      </c>
      <c r="B33" s="59"/>
      <c r="C33" s="58"/>
      <c r="D33" s="27" t="s">
        <v>25</v>
      </c>
      <c r="E33" s="59"/>
      <c r="F33" s="58"/>
      <c r="G33" s="27" t="s">
        <v>25</v>
      </c>
      <c r="H33" s="59"/>
      <c r="I33" s="58"/>
      <c r="J33" s="27" t="s">
        <v>25</v>
      </c>
      <c r="K33" s="240"/>
      <c r="L33" s="58"/>
      <c r="M33" s="27" t="s">
        <v>25</v>
      </c>
      <c r="N33" s="59"/>
      <c r="O33" s="58"/>
      <c r="P33" s="27" t="s">
        <v>25</v>
      </c>
      <c r="Q33" s="59"/>
    </row>
    <row r="34" spans="1:17">
      <c r="A34" s="27" t="s">
        <v>31</v>
      </c>
      <c r="B34" s="59"/>
      <c r="C34" s="58"/>
      <c r="D34" s="27" t="s">
        <v>31</v>
      </c>
      <c r="E34" s="59"/>
      <c r="F34" s="58"/>
      <c r="G34" s="27" t="s">
        <v>31</v>
      </c>
      <c r="H34" s="59"/>
      <c r="I34" s="58"/>
      <c r="J34" s="27" t="s">
        <v>31</v>
      </c>
      <c r="K34" s="240"/>
      <c r="L34" s="58"/>
      <c r="M34" s="27" t="s">
        <v>31</v>
      </c>
      <c r="N34" s="59"/>
      <c r="O34" s="58"/>
      <c r="P34" s="27" t="s">
        <v>31</v>
      </c>
      <c r="Q34" s="59"/>
    </row>
    <row r="35" spans="1:17">
      <c r="A35" s="27" t="s">
        <v>27</v>
      </c>
      <c r="B35" s="59"/>
      <c r="C35" s="58"/>
      <c r="D35" s="27" t="s">
        <v>27</v>
      </c>
      <c r="E35" s="59"/>
      <c r="F35" s="58"/>
      <c r="G35" s="27" t="s">
        <v>27</v>
      </c>
      <c r="H35" s="59"/>
      <c r="I35" s="58"/>
      <c r="J35" s="27" t="s">
        <v>27</v>
      </c>
      <c r="L35" s="58"/>
      <c r="M35" s="27" t="s">
        <v>27</v>
      </c>
      <c r="N35" s="59"/>
      <c r="O35" s="58"/>
      <c r="P35" s="27" t="s">
        <v>27</v>
      </c>
      <c r="Q35" s="59"/>
    </row>
    <row r="36" spans="1:17">
      <c r="A36" s="27" t="s">
        <v>28</v>
      </c>
      <c r="B36" s="60"/>
      <c r="C36" s="58"/>
      <c r="D36" s="27" t="s">
        <v>28</v>
      </c>
      <c r="E36" s="60"/>
      <c r="F36" s="58"/>
      <c r="G36" s="27" t="s">
        <v>28</v>
      </c>
      <c r="H36" s="60"/>
      <c r="I36" s="58"/>
      <c r="J36" s="27" t="s">
        <v>28</v>
      </c>
      <c r="L36" s="58"/>
      <c r="M36" s="27" t="s">
        <v>28</v>
      </c>
      <c r="N36" s="60"/>
      <c r="O36" s="58"/>
      <c r="P36" s="27" t="s">
        <v>28</v>
      </c>
      <c r="Q36" s="60"/>
    </row>
    <row r="37" spans="1:17">
      <c r="A37" s="27" t="s">
        <v>16</v>
      </c>
      <c r="B37" s="61"/>
      <c r="C37" s="58"/>
      <c r="D37" s="27" t="s">
        <v>16</v>
      </c>
      <c r="E37" s="61"/>
      <c r="F37" s="58"/>
      <c r="G37" s="27" t="s">
        <v>16</v>
      </c>
      <c r="H37" s="61"/>
      <c r="I37" s="58"/>
      <c r="J37" s="27" t="s">
        <v>16</v>
      </c>
      <c r="L37" s="58"/>
      <c r="M37" s="27" t="s">
        <v>16</v>
      </c>
      <c r="N37" s="61"/>
      <c r="O37" s="58"/>
      <c r="P37" s="27" t="s">
        <v>16</v>
      </c>
      <c r="Q37" s="61"/>
    </row>
    <row r="38" spans="1:17">
      <c r="A38" s="27" t="s">
        <v>26</v>
      </c>
      <c r="B38" s="61"/>
      <c r="C38" s="58"/>
      <c r="D38" s="27" t="s">
        <v>26</v>
      </c>
      <c r="E38" s="61"/>
      <c r="F38" s="58"/>
      <c r="G38" s="27" t="s">
        <v>26</v>
      </c>
      <c r="H38" s="61"/>
      <c r="I38" s="58"/>
      <c r="J38" s="27" t="s">
        <v>26</v>
      </c>
      <c r="L38" s="58"/>
      <c r="M38" s="27" t="s">
        <v>26</v>
      </c>
      <c r="N38" s="61"/>
      <c r="O38" s="58"/>
      <c r="P38" s="27" t="s">
        <v>26</v>
      </c>
      <c r="Q38" s="61"/>
    </row>
    <row r="39" spans="1:17" ht="13.5" thickBot="1">
      <c r="A39" s="28" t="s">
        <v>29</v>
      </c>
      <c r="B39" s="62"/>
      <c r="C39" s="56"/>
      <c r="D39" s="28" t="s">
        <v>29</v>
      </c>
      <c r="E39" s="62"/>
      <c r="F39" s="56"/>
      <c r="G39" s="28" t="s">
        <v>29</v>
      </c>
      <c r="H39" s="62"/>
      <c r="I39" s="56"/>
      <c r="J39" s="28" t="s">
        <v>29</v>
      </c>
      <c r="L39" s="56"/>
      <c r="M39" s="28" t="s">
        <v>29</v>
      </c>
      <c r="N39" s="62"/>
      <c r="O39" s="56"/>
      <c r="P39" s="28" t="s">
        <v>29</v>
      </c>
      <c r="Q39" s="62"/>
    </row>
    <row r="40" spans="1:17" ht="13.5" thickBot="1">
      <c r="A40" s="243">
        <v>19</v>
      </c>
      <c r="B40" s="243"/>
      <c r="C40" s="29"/>
      <c r="D40" s="243">
        <v>20</v>
      </c>
      <c r="E40" s="243"/>
      <c r="F40" s="29"/>
      <c r="G40" s="243">
        <v>21</v>
      </c>
      <c r="H40" s="243"/>
      <c r="I40" s="29"/>
      <c r="J40" s="243">
        <v>22</v>
      </c>
      <c r="K40" s="243"/>
      <c r="L40" s="29"/>
      <c r="M40" s="243">
        <v>23</v>
      </c>
      <c r="N40" s="243"/>
      <c r="O40" s="29"/>
      <c r="P40" s="243">
        <v>24</v>
      </c>
      <c r="Q40" s="243"/>
    </row>
    <row r="41" spans="1:17">
      <c r="A41" s="26" t="s">
        <v>24</v>
      </c>
      <c r="B41" s="52">
        <f>B8</f>
        <v>43872</v>
      </c>
      <c r="C41" s="57"/>
      <c r="D41" s="26" t="s">
        <v>24</v>
      </c>
      <c r="E41" s="52">
        <f>B41</f>
        <v>43872</v>
      </c>
      <c r="F41" s="57"/>
      <c r="G41" s="26" t="s">
        <v>24</v>
      </c>
      <c r="H41" s="52">
        <f>E41</f>
        <v>43872</v>
      </c>
      <c r="I41" s="57"/>
      <c r="J41" s="26" t="s">
        <v>24</v>
      </c>
      <c r="K41" s="52">
        <f>H41</f>
        <v>43872</v>
      </c>
      <c r="L41" s="57"/>
      <c r="M41" s="26" t="s">
        <v>24</v>
      </c>
      <c r="N41" s="52">
        <f>K41</f>
        <v>43872</v>
      </c>
      <c r="O41" s="57"/>
      <c r="P41" s="26" t="s">
        <v>24</v>
      </c>
      <c r="Q41" s="52">
        <f>N41</f>
        <v>43872</v>
      </c>
    </row>
    <row r="42" spans="1:17">
      <c r="A42" s="27" t="s">
        <v>39</v>
      </c>
      <c r="B42" s="59"/>
      <c r="C42" s="58"/>
      <c r="D42" s="27" t="s">
        <v>61</v>
      </c>
      <c r="E42" s="59"/>
      <c r="F42" s="58"/>
      <c r="G42" s="27" t="s">
        <v>61</v>
      </c>
      <c r="H42" s="59"/>
      <c r="I42" s="58"/>
      <c r="J42" s="27" t="s">
        <v>61</v>
      </c>
      <c r="K42" s="59"/>
      <c r="L42" s="58"/>
      <c r="M42" s="27" t="s">
        <v>61</v>
      </c>
      <c r="N42" s="59"/>
      <c r="O42" s="58"/>
      <c r="P42" s="27" t="s">
        <v>61</v>
      </c>
      <c r="Q42" s="59"/>
    </row>
    <row r="43" spans="1:17">
      <c r="A43" s="27" t="s">
        <v>40</v>
      </c>
      <c r="B43" s="59"/>
      <c r="C43" s="58"/>
      <c r="D43" s="27" t="s">
        <v>60</v>
      </c>
      <c r="E43" s="59"/>
      <c r="F43" s="58"/>
      <c r="G43" s="27" t="s">
        <v>60</v>
      </c>
      <c r="H43" s="59"/>
      <c r="I43" s="58"/>
      <c r="J43" s="27" t="s">
        <v>60</v>
      </c>
      <c r="L43" s="58"/>
      <c r="M43" s="27" t="s">
        <v>60</v>
      </c>
      <c r="O43" s="58"/>
      <c r="P43" s="27" t="s">
        <v>60</v>
      </c>
    </row>
    <row r="44" spans="1:17">
      <c r="A44" s="27" t="s">
        <v>25</v>
      </c>
      <c r="B44" s="59"/>
      <c r="C44" s="58"/>
      <c r="D44" s="27" t="s">
        <v>25</v>
      </c>
      <c r="E44" s="59"/>
      <c r="F44" s="58"/>
      <c r="G44" s="27" t="s">
        <v>25</v>
      </c>
      <c r="H44" s="59"/>
      <c r="I44" s="58"/>
      <c r="J44" s="27" t="s">
        <v>25</v>
      </c>
      <c r="L44" s="58"/>
      <c r="M44" s="27" t="s">
        <v>25</v>
      </c>
      <c r="O44" s="58"/>
      <c r="P44" s="27" t="s">
        <v>25</v>
      </c>
      <c r="Q44" s="240"/>
    </row>
    <row r="45" spans="1:17">
      <c r="A45" s="27" t="s">
        <v>31</v>
      </c>
      <c r="B45" s="59"/>
      <c r="C45" s="58"/>
      <c r="D45" s="27" t="s">
        <v>31</v>
      </c>
      <c r="E45" s="59"/>
      <c r="F45" s="58"/>
      <c r="G45" s="27" t="s">
        <v>31</v>
      </c>
      <c r="H45" s="59"/>
      <c r="I45" s="58"/>
      <c r="J45" s="27" t="s">
        <v>31</v>
      </c>
      <c r="L45" s="58"/>
      <c r="M45" s="27" t="s">
        <v>31</v>
      </c>
      <c r="O45" s="58"/>
      <c r="P45" s="27" t="s">
        <v>31</v>
      </c>
      <c r="Q45" s="240"/>
    </row>
    <row r="46" spans="1:17">
      <c r="A46" s="27" t="s">
        <v>27</v>
      </c>
      <c r="B46" s="59"/>
      <c r="C46" s="58"/>
      <c r="D46" s="27" t="s">
        <v>27</v>
      </c>
      <c r="E46" s="59"/>
      <c r="F46" s="58"/>
      <c r="G46" s="27" t="s">
        <v>27</v>
      </c>
      <c r="H46" s="59"/>
      <c r="I46" s="58"/>
      <c r="J46" s="27" t="s">
        <v>27</v>
      </c>
      <c r="L46" s="58"/>
      <c r="M46" s="27" t="s">
        <v>27</v>
      </c>
      <c r="O46" s="58"/>
      <c r="P46" s="27" t="s">
        <v>27</v>
      </c>
    </row>
    <row r="47" spans="1:17">
      <c r="A47" s="27" t="s">
        <v>28</v>
      </c>
      <c r="B47" s="60"/>
      <c r="C47" s="58"/>
      <c r="D47" s="27" t="s">
        <v>28</v>
      </c>
      <c r="E47" s="60"/>
      <c r="F47" s="58"/>
      <c r="G47" s="27" t="s">
        <v>28</v>
      </c>
      <c r="H47" s="60"/>
      <c r="I47" s="58"/>
      <c r="J47" s="27" t="s">
        <v>28</v>
      </c>
      <c r="L47" s="58"/>
      <c r="M47" s="27" t="s">
        <v>28</v>
      </c>
      <c r="O47" s="58"/>
      <c r="P47" s="27" t="s">
        <v>28</v>
      </c>
    </row>
    <row r="48" spans="1:17">
      <c r="A48" s="27" t="s">
        <v>16</v>
      </c>
      <c r="B48" s="61"/>
      <c r="C48" s="58"/>
      <c r="D48" s="27" t="s">
        <v>16</v>
      </c>
      <c r="E48" s="61"/>
      <c r="F48" s="58"/>
      <c r="G48" s="27" t="s">
        <v>16</v>
      </c>
      <c r="H48" s="61"/>
      <c r="I48" s="58"/>
      <c r="J48" s="27" t="s">
        <v>16</v>
      </c>
      <c r="L48" s="58"/>
      <c r="M48" s="27" t="s">
        <v>16</v>
      </c>
      <c r="O48" s="58"/>
      <c r="P48" s="27" t="s">
        <v>16</v>
      </c>
    </row>
    <row r="49" spans="1:17">
      <c r="A49" s="27" t="s">
        <v>26</v>
      </c>
      <c r="B49" s="61"/>
      <c r="C49" s="58"/>
      <c r="D49" s="27" t="s">
        <v>26</v>
      </c>
      <c r="E49" s="61"/>
      <c r="F49" s="58"/>
      <c r="G49" s="27" t="s">
        <v>26</v>
      </c>
      <c r="H49" s="61"/>
      <c r="I49" s="58"/>
      <c r="J49" s="27" t="s">
        <v>26</v>
      </c>
      <c r="L49" s="58"/>
      <c r="M49" s="27" t="s">
        <v>26</v>
      </c>
      <c r="O49" s="58"/>
      <c r="P49" s="27" t="s">
        <v>26</v>
      </c>
    </row>
    <row r="50" spans="1:17" ht="13.5" thickBot="1">
      <c r="A50" s="28" t="s">
        <v>29</v>
      </c>
      <c r="B50" s="62"/>
      <c r="C50" s="56"/>
      <c r="D50" s="28" t="s">
        <v>29</v>
      </c>
      <c r="E50" s="62"/>
      <c r="F50" s="56"/>
      <c r="G50" s="28" t="s">
        <v>29</v>
      </c>
      <c r="H50" s="62"/>
      <c r="I50" s="56"/>
      <c r="J50" s="28" t="s">
        <v>29</v>
      </c>
      <c r="L50" s="56"/>
      <c r="M50" s="28" t="s">
        <v>29</v>
      </c>
      <c r="O50" s="56"/>
      <c r="P50" s="28" t="s">
        <v>29</v>
      </c>
    </row>
    <row r="51" spans="1:17" ht="13.5" thickBot="1">
      <c r="A51" s="243">
        <v>25</v>
      </c>
      <c r="B51" s="243"/>
      <c r="C51" s="29"/>
      <c r="D51" s="243">
        <v>26</v>
      </c>
      <c r="E51" s="243"/>
      <c r="F51" s="29"/>
      <c r="G51" s="243">
        <v>27</v>
      </c>
      <c r="H51" s="243"/>
      <c r="I51" s="29"/>
      <c r="J51" s="243">
        <v>28</v>
      </c>
      <c r="K51" s="243"/>
      <c r="L51" s="29"/>
      <c r="M51" s="243">
        <v>29</v>
      </c>
      <c r="N51" s="243"/>
      <c r="O51" s="29"/>
      <c r="P51" s="243">
        <v>30</v>
      </c>
      <c r="Q51" s="243"/>
    </row>
    <row r="52" spans="1:17">
      <c r="A52" s="26" t="s">
        <v>24</v>
      </c>
      <c r="B52" s="52">
        <f>B8</f>
        <v>43872</v>
      </c>
      <c r="C52" s="57"/>
      <c r="D52" s="26" t="s">
        <v>24</v>
      </c>
      <c r="E52" s="55">
        <f>B8</f>
        <v>43872</v>
      </c>
      <c r="F52" s="57"/>
      <c r="G52" s="26" t="s">
        <v>24</v>
      </c>
      <c r="H52" s="55">
        <f>B8</f>
        <v>43872</v>
      </c>
      <c r="I52" s="57"/>
      <c r="J52" s="26" t="s">
        <v>24</v>
      </c>
      <c r="K52" s="55">
        <f>B8</f>
        <v>43872</v>
      </c>
      <c r="L52" s="57"/>
      <c r="M52" s="26" t="s">
        <v>24</v>
      </c>
      <c r="N52" s="55">
        <f>B8</f>
        <v>43872</v>
      </c>
      <c r="O52" s="57"/>
      <c r="P52" s="26" t="s">
        <v>24</v>
      </c>
      <c r="Q52" s="55">
        <f>B8</f>
        <v>43872</v>
      </c>
    </row>
    <row r="53" spans="1:17">
      <c r="A53" s="27" t="s">
        <v>39</v>
      </c>
      <c r="B53" s="59"/>
      <c r="C53" s="58"/>
      <c r="D53" s="27" t="s">
        <v>61</v>
      </c>
      <c r="E53" s="59"/>
      <c r="F53" s="58"/>
      <c r="G53" s="27" t="s">
        <v>61</v>
      </c>
      <c r="H53" s="59"/>
      <c r="I53" s="58"/>
      <c r="J53" s="27" t="s">
        <v>61</v>
      </c>
      <c r="K53" s="59"/>
      <c r="L53" s="58"/>
      <c r="M53" s="27" t="s">
        <v>61</v>
      </c>
      <c r="N53" s="59"/>
      <c r="O53" s="58"/>
      <c r="P53" s="27" t="s">
        <v>61</v>
      </c>
      <c r="Q53" s="59"/>
    </row>
    <row r="54" spans="1:17">
      <c r="A54" s="27" t="s">
        <v>40</v>
      </c>
      <c r="B54" s="59"/>
      <c r="C54" s="58"/>
      <c r="D54" s="27" t="s">
        <v>60</v>
      </c>
      <c r="E54" s="59"/>
      <c r="F54" s="58"/>
      <c r="G54" s="27" t="s">
        <v>60</v>
      </c>
      <c r="H54" s="59"/>
      <c r="I54" s="58"/>
      <c r="J54" s="27" t="s">
        <v>60</v>
      </c>
      <c r="K54" s="59"/>
      <c r="L54" s="58"/>
      <c r="M54" s="27" t="s">
        <v>60</v>
      </c>
      <c r="N54" s="59"/>
      <c r="O54" s="58"/>
      <c r="P54" s="27" t="s">
        <v>60</v>
      </c>
      <c r="Q54" s="59"/>
    </row>
    <row r="55" spans="1:17">
      <c r="A55" s="27" t="s">
        <v>25</v>
      </c>
      <c r="B55" s="59"/>
      <c r="C55" s="58"/>
      <c r="D55" s="27" t="s">
        <v>25</v>
      </c>
      <c r="E55" s="59"/>
      <c r="F55" s="58"/>
      <c r="G55" s="27" t="s">
        <v>25</v>
      </c>
      <c r="H55" s="59"/>
      <c r="I55" s="58"/>
      <c r="J55" s="27" t="s">
        <v>25</v>
      </c>
      <c r="K55" s="59"/>
      <c r="L55" s="58"/>
      <c r="M55" s="27" t="s">
        <v>25</v>
      </c>
      <c r="N55" s="59"/>
      <c r="O55" s="58"/>
      <c r="P55" s="27" t="s">
        <v>25</v>
      </c>
      <c r="Q55" s="59"/>
    </row>
    <row r="56" spans="1:17">
      <c r="A56" s="27" t="s">
        <v>31</v>
      </c>
      <c r="B56" s="59"/>
      <c r="C56" s="58"/>
      <c r="D56" s="27" t="s">
        <v>31</v>
      </c>
      <c r="E56" s="59"/>
      <c r="F56" s="58"/>
      <c r="G56" s="27" t="s">
        <v>31</v>
      </c>
      <c r="H56" s="59"/>
      <c r="I56" s="58"/>
      <c r="J56" s="27" t="s">
        <v>31</v>
      </c>
      <c r="K56" s="59"/>
      <c r="L56" s="58"/>
      <c r="M56" s="27" t="s">
        <v>31</v>
      </c>
      <c r="N56" s="59"/>
      <c r="O56" s="58"/>
      <c r="P56" s="27" t="s">
        <v>31</v>
      </c>
      <c r="Q56" s="59"/>
    </row>
    <row r="57" spans="1:17">
      <c r="A57" s="27" t="s">
        <v>27</v>
      </c>
      <c r="B57" s="59"/>
      <c r="C57" s="58"/>
      <c r="D57" s="27" t="s">
        <v>27</v>
      </c>
      <c r="E57" s="59"/>
      <c r="F57" s="58"/>
      <c r="G57" s="27" t="s">
        <v>27</v>
      </c>
      <c r="H57" s="59"/>
      <c r="I57" s="58"/>
      <c r="J57" s="27" t="s">
        <v>27</v>
      </c>
      <c r="K57" s="59"/>
      <c r="L57" s="58"/>
      <c r="M57" s="27" t="s">
        <v>27</v>
      </c>
      <c r="N57" s="59"/>
      <c r="O57" s="58"/>
      <c r="P57" s="27" t="s">
        <v>27</v>
      </c>
      <c r="Q57" s="59"/>
    </row>
    <row r="58" spans="1:17">
      <c r="A58" s="27" t="s">
        <v>28</v>
      </c>
      <c r="B58" s="60"/>
      <c r="C58" s="58"/>
      <c r="D58" s="27" t="s">
        <v>28</v>
      </c>
      <c r="E58" s="60"/>
      <c r="F58" s="58"/>
      <c r="G58" s="27" t="s">
        <v>28</v>
      </c>
      <c r="H58" s="60"/>
      <c r="I58" s="58"/>
      <c r="J58" s="27" t="s">
        <v>28</v>
      </c>
      <c r="K58" s="60"/>
      <c r="L58" s="58"/>
      <c r="M58" s="27" t="s">
        <v>28</v>
      </c>
      <c r="N58" s="60"/>
      <c r="O58" s="58"/>
      <c r="P58" s="27" t="s">
        <v>28</v>
      </c>
      <c r="Q58" s="60"/>
    </row>
    <row r="59" spans="1:17">
      <c r="A59" s="27" t="s">
        <v>16</v>
      </c>
      <c r="B59" s="61"/>
      <c r="C59" s="58"/>
      <c r="D59" s="27" t="s">
        <v>16</v>
      </c>
      <c r="E59" s="61"/>
      <c r="F59" s="58"/>
      <c r="G59" s="27" t="s">
        <v>16</v>
      </c>
      <c r="H59" s="61"/>
      <c r="I59" s="58"/>
      <c r="J59" s="27" t="s">
        <v>16</v>
      </c>
      <c r="K59" s="61"/>
      <c r="L59" s="58"/>
      <c r="M59" s="27" t="s">
        <v>16</v>
      </c>
      <c r="N59" s="61"/>
      <c r="O59" s="58"/>
      <c r="P59" s="27" t="s">
        <v>16</v>
      </c>
      <c r="Q59" s="61"/>
    </row>
    <row r="60" spans="1:17">
      <c r="A60" s="27" t="s">
        <v>26</v>
      </c>
      <c r="B60" s="61"/>
      <c r="C60" s="58"/>
      <c r="D60" s="27" t="s">
        <v>26</v>
      </c>
      <c r="E60" s="61"/>
      <c r="F60" s="58"/>
      <c r="G60" s="27" t="s">
        <v>26</v>
      </c>
      <c r="H60" s="61"/>
      <c r="I60" s="58"/>
      <c r="J60" s="27" t="s">
        <v>26</v>
      </c>
      <c r="K60" s="61"/>
      <c r="L60" s="58"/>
      <c r="M60" s="27" t="s">
        <v>26</v>
      </c>
      <c r="N60" s="61"/>
      <c r="O60" s="58"/>
      <c r="P60" s="27" t="s">
        <v>26</v>
      </c>
      <c r="Q60" s="61"/>
    </row>
    <row r="61" spans="1:17" ht="13.5" thickBot="1">
      <c r="A61" s="28" t="s">
        <v>29</v>
      </c>
      <c r="B61" s="62"/>
      <c r="C61" s="56"/>
      <c r="D61" s="28" t="s">
        <v>29</v>
      </c>
      <c r="E61" s="62"/>
      <c r="F61" s="56"/>
      <c r="G61" s="28" t="s">
        <v>29</v>
      </c>
      <c r="H61" s="62"/>
      <c r="I61" s="56"/>
      <c r="J61" s="28" t="s">
        <v>29</v>
      </c>
      <c r="K61" s="62"/>
      <c r="L61" s="56"/>
      <c r="M61" s="28" t="s">
        <v>29</v>
      </c>
      <c r="N61" s="62"/>
      <c r="O61" s="56"/>
      <c r="P61" s="28" t="s">
        <v>29</v>
      </c>
      <c r="Q61" s="62"/>
    </row>
    <row r="62" spans="1:17" ht="13.5" thickBot="1">
      <c r="A62" s="243">
        <v>31</v>
      </c>
      <c r="B62" s="243"/>
      <c r="C62" s="29"/>
      <c r="D62" s="243">
        <v>32</v>
      </c>
      <c r="E62" s="243"/>
      <c r="F62" s="29"/>
      <c r="G62" s="243">
        <v>33</v>
      </c>
      <c r="H62" s="243"/>
      <c r="I62" s="29"/>
      <c r="J62" s="243">
        <v>34</v>
      </c>
      <c r="K62" s="243"/>
      <c r="L62" s="29"/>
      <c r="M62" s="243">
        <v>35</v>
      </c>
      <c r="N62" s="243"/>
      <c r="O62" s="29"/>
      <c r="P62" s="243">
        <v>36</v>
      </c>
      <c r="Q62" s="243"/>
    </row>
    <row r="63" spans="1:17">
      <c r="A63" s="26" t="s">
        <v>24</v>
      </c>
      <c r="B63" s="52">
        <f>B8</f>
        <v>43872</v>
      </c>
      <c r="C63" s="57"/>
      <c r="D63" s="26" t="s">
        <v>24</v>
      </c>
      <c r="E63" s="55">
        <f>B8</f>
        <v>43872</v>
      </c>
      <c r="F63" s="57"/>
      <c r="G63" s="26" t="s">
        <v>24</v>
      </c>
      <c r="H63" s="55">
        <f>B8</f>
        <v>43872</v>
      </c>
      <c r="I63" s="57"/>
      <c r="J63" s="26" t="s">
        <v>24</v>
      </c>
      <c r="K63" s="55">
        <f>B8</f>
        <v>43872</v>
      </c>
      <c r="L63" s="57"/>
      <c r="M63" s="26" t="s">
        <v>24</v>
      </c>
      <c r="N63" s="55">
        <f>B8</f>
        <v>43872</v>
      </c>
      <c r="O63" s="57"/>
      <c r="P63" s="26" t="s">
        <v>24</v>
      </c>
      <c r="Q63" s="55">
        <f>B8</f>
        <v>43872</v>
      </c>
    </row>
    <row r="64" spans="1:17">
      <c r="A64" s="27" t="s">
        <v>39</v>
      </c>
      <c r="B64" s="59"/>
      <c r="C64" s="58"/>
      <c r="D64" s="27" t="s">
        <v>61</v>
      </c>
      <c r="E64" s="59"/>
      <c r="F64" s="58"/>
      <c r="G64" s="27" t="s">
        <v>61</v>
      </c>
      <c r="H64" s="59"/>
      <c r="I64" s="58"/>
      <c r="J64" s="27" t="s">
        <v>61</v>
      </c>
      <c r="K64" s="59"/>
      <c r="L64" s="58"/>
      <c r="M64" s="27" t="s">
        <v>61</v>
      </c>
      <c r="N64" s="59"/>
      <c r="O64" s="58"/>
      <c r="P64" s="27" t="s">
        <v>61</v>
      </c>
      <c r="Q64" s="59"/>
    </row>
    <row r="65" spans="1:17">
      <c r="A65" s="27" t="s">
        <v>40</v>
      </c>
      <c r="B65" s="59"/>
      <c r="C65" s="58"/>
      <c r="D65" s="27" t="s">
        <v>60</v>
      </c>
      <c r="E65" s="59"/>
      <c r="F65" s="58"/>
      <c r="G65" s="27" t="s">
        <v>60</v>
      </c>
      <c r="H65" s="59"/>
      <c r="I65" s="58"/>
      <c r="J65" s="27" t="s">
        <v>60</v>
      </c>
      <c r="K65" s="59"/>
      <c r="L65" s="58"/>
      <c r="M65" s="27" t="s">
        <v>60</v>
      </c>
      <c r="N65" s="59"/>
      <c r="O65" s="58"/>
      <c r="P65" s="27" t="s">
        <v>60</v>
      </c>
      <c r="Q65" s="59"/>
    </row>
    <row r="66" spans="1:17">
      <c r="A66" s="27" t="s">
        <v>25</v>
      </c>
      <c r="B66" s="59"/>
      <c r="C66" s="58"/>
      <c r="D66" s="27" t="s">
        <v>25</v>
      </c>
      <c r="E66" s="59"/>
      <c r="F66" s="58"/>
      <c r="G66" s="27" t="s">
        <v>25</v>
      </c>
      <c r="H66" s="59"/>
      <c r="I66" s="58"/>
      <c r="J66" s="27" t="s">
        <v>25</v>
      </c>
      <c r="K66" s="59"/>
      <c r="L66" s="58"/>
      <c r="M66" s="27" t="s">
        <v>25</v>
      </c>
      <c r="N66" s="59"/>
      <c r="O66" s="58"/>
      <c r="P66" s="27" t="s">
        <v>25</v>
      </c>
      <c r="Q66" s="59"/>
    </row>
    <row r="67" spans="1:17">
      <c r="A67" s="27" t="s">
        <v>31</v>
      </c>
      <c r="B67" s="59"/>
      <c r="C67" s="58"/>
      <c r="D67" s="27" t="s">
        <v>31</v>
      </c>
      <c r="E67" s="59"/>
      <c r="F67" s="58"/>
      <c r="G67" s="27" t="s">
        <v>31</v>
      </c>
      <c r="H67" s="59"/>
      <c r="I67" s="58"/>
      <c r="J67" s="27" t="s">
        <v>31</v>
      </c>
      <c r="K67" s="59"/>
      <c r="L67" s="58"/>
      <c r="M67" s="27" t="s">
        <v>31</v>
      </c>
      <c r="N67" s="59"/>
      <c r="O67" s="58"/>
      <c r="P67" s="27" t="s">
        <v>31</v>
      </c>
      <c r="Q67" s="59"/>
    </row>
    <row r="68" spans="1:17">
      <c r="A68" s="27" t="s">
        <v>27</v>
      </c>
      <c r="B68" s="59"/>
      <c r="C68" s="58"/>
      <c r="D68" s="27" t="s">
        <v>27</v>
      </c>
      <c r="E68" s="59"/>
      <c r="F68" s="58"/>
      <c r="G68" s="27" t="s">
        <v>27</v>
      </c>
      <c r="H68" s="59"/>
      <c r="I68" s="58"/>
      <c r="J68" s="27" t="s">
        <v>27</v>
      </c>
      <c r="K68" s="59"/>
      <c r="L68" s="58"/>
      <c r="M68" s="27" t="s">
        <v>27</v>
      </c>
      <c r="N68" s="59"/>
      <c r="O68" s="58"/>
      <c r="P68" s="27" t="s">
        <v>27</v>
      </c>
      <c r="Q68" s="59"/>
    </row>
    <row r="69" spans="1:17">
      <c r="A69" s="27" t="s">
        <v>28</v>
      </c>
      <c r="B69" s="60"/>
      <c r="C69" s="58"/>
      <c r="D69" s="27" t="s">
        <v>28</v>
      </c>
      <c r="E69" s="60"/>
      <c r="F69" s="58"/>
      <c r="G69" s="27" t="s">
        <v>28</v>
      </c>
      <c r="H69" s="60"/>
      <c r="I69" s="58"/>
      <c r="J69" s="27" t="s">
        <v>28</v>
      </c>
      <c r="K69" s="60"/>
      <c r="L69" s="58"/>
      <c r="M69" s="27" t="s">
        <v>28</v>
      </c>
      <c r="N69" s="60"/>
      <c r="O69" s="58"/>
      <c r="P69" s="27" t="s">
        <v>28</v>
      </c>
      <c r="Q69" s="60"/>
    </row>
    <row r="70" spans="1:17">
      <c r="A70" s="27" t="s">
        <v>16</v>
      </c>
      <c r="B70" s="61"/>
      <c r="C70" s="58"/>
      <c r="D70" s="27" t="s">
        <v>16</v>
      </c>
      <c r="E70" s="61"/>
      <c r="F70" s="58"/>
      <c r="G70" s="27" t="s">
        <v>16</v>
      </c>
      <c r="H70" s="61"/>
      <c r="I70" s="58"/>
      <c r="J70" s="27" t="s">
        <v>16</v>
      </c>
      <c r="K70" s="61"/>
      <c r="L70" s="58"/>
      <c r="M70" s="27" t="s">
        <v>16</v>
      </c>
      <c r="N70" s="61"/>
      <c r="O70" s="58"/>
      <c r="P70" s="27" t="s">
        <v>16</v>
      </c>
      <c r="Q70" s="61"/>
    </row>
    <row r="71" spans="1:17">
      <c r="A71" s="27" t="s">
        <v>26</v>
      </c>
      <c r="B71" s="59"/>
      <c r="C71" s="58"/>
      <c r="D71" s="27" t="s">
        <v>26</v>
      </c>
      <c r="E71" s="59"/>
      <c r="F71" s="58"/>
      <c r="G71" s="27" t="s">
        <v>26</v>
      </c>
      <c r="H71" s="59"/>
      <c r="I71" s="58"/>
      <c r="J71" s="27" t="s">
        <v>26</v>
      </c>
      <c r="K71" s="59"/>
      <c r="L71" s="58"/>
      <c r="M71" s="27" t="s">
        <v>26</v>
      </c>
      <c r="N71" s="59"/>
      <c r="O71" s="58"/>
      <c r="P71" s="27" t="s">
        <v>26</v>
      </c>
      <c r="Q71" s="59"/>
    </row>
    <row r="72" spans="1:17" ht="13.5" thickBot="1">
      <c r="A72" s="28" t="s">
        <v>29</v>
      </c>
      <c r="B72" s="62"/>
      <c r="C72" s="56"/>
      <c r="D72" s="28" t="s">
        <v>29</v>
      </c>
      <c r="E72" s="62"/>
      <c r="F72" s="56"/>
      <c r="G72" s="28" t="s">
        <v>29</v>
      </c>
      <c r="H72" s="62"/>
      <c r="I72" s="56"/>
      <c r="J72" s="28" t="s">
        <v>29</v>
      </c>
      <c r="K72" s="62"/>
      <c r="L72" s="56"/>
      <c r="M72" s="28" t="s">
        <v>29</v>
      </c>
      <c r="N72" s="62"/>
      <c r="O72" s="56"/>
      <c r="P72" s="28" t="s">
        <v>29</v>
      </c>
      <c r="Q72" s="62"/>
    </row>
    <row r="73" spans="1:17" ht="13.5" thickBot="1">
      <c r="A73" s="243">
        <v>37</v>
      </c>
      <c r="B73" s="243"/>
      <c r="C73" s="29"/>
      <c r="D73" s="243">
        <v>38</v>
      </c>
      <c r="E73" s="243"/>
      <c r="F73" s="29"/>
      <c r="G73" s="243">
        <v>39</v>
      </c>
      <c r="H73" s="243"/>
      <c r="I73" s="29"/>
      <c r="J73" s="243">
        <v>40</v>
      </c>
      <c r="K73" s="243"/>
      <c r="L73" s="29"/>
      <c r="M73" s="243">
        <v>41</v>
      </c>
      <c r="N73" s="243"/>
      <c r="O73" s="29"/>
      <c r="P73" s="243">
        <v>42</v>
      </c>
      <c r="Q73" s="243"/>
    </row>
    <row r="74" spans="1:17">
      <c r="A74" s="26" t="s">
        <v>24</v>
      </c>
      <c r="B74" s="52">
        <f>B8</f>
        <v>43872</v>
      </c>
      <c r="C74" s="57"/>
      <c r="D74" s="26" t="s">
        <v>24</v>
      </c>
      <c r="E74" s="55">
        <f>B8</f>
        <v>43872</v>
      </c>
      <c r="F74" s="57"/>
      <c r="G74" s="26" t="s">
        <v>24</v>
      </c>
      <c r="H74" s="55">
        <f>B8</f>
        <v>43872</v>
      </c>
      <c r="I74" s="57"/>
      <c r="J74" s="26" t="s">
        <v>24</v>
      </c>
      <c r="K74" s="55">
        <f>B8</f>
        <v>43872</v>
      </c>
      <c r="L74" s="57"/>
      <c r="M74" s="26" t="s">
        <v>24</v>
      </c>
      <c r="N74" s="55">
        <f>B8</f>
        <v>43872</v>
      </c>
      <c r="O74" s="57"/>
      <c r="P74" s="26" t="s">
        <v>24</v>
      </c>
      <c r="Q74" s="55">
        <f>B8</f>
        <v>43872</v>
      </c>
    </row>
    <row r="75" spans="1:17">
      <c r="A75" s="27" t="s">
        <v>39</v>
      </c>
      <c r="B75" s="59"/>
      <c r="C75" s="58"/>
      <c r="D75" s="27" t="s">
        <v>61</v>
      </c>
      <c r="E75" s="59"/>
      <c r="F75" s="58"/>
      <c r="G75" s="27" t="s">
        <v>61</v>
      </c>
      <c r="H75" s="59"/>
      <c r="I75" s="58"/>
      <c r="J75" s="27" t="s">
        <v>61</v>
      </c>
      <c r="K75" s="59"/>
      <c r="L75" s="58"/>
      <c r="M75" s="27" t="s">
        <v>61</v>
      </c>
      <c r="N75" s="59"/>
      <c r="O75" s="58"/>
      <c r="P75" s="27" t="s">
        <v>61</v>
      </c>
      <c r="Q75" s="59"/>
    </row>
    <row r="76" spans="1:17">
      <c r="A76" s="27" t="s">
        <v>40</v>
      </c>
      <c r="B76" s="59"/>
      <c r="C76" s="58"/>
      <c r="D76" s="27" t="s">
        <v>60</v>
      </c>
      <c r="E76" s="59"/>
      <c r="F76" s="58"/>
      <c r="G76" s="27" t="s">
        <v>60</v>
      </c>
      <c r="H76" s="59"/>
      <c r="I76" s="58"/>
      <c r="J76" s="27" t="s">
        <v>60</v>
      </c>
      <c r="K76" s="59"/>
      <c r="L76" s="58"/>
      <c r="M76" s="27" t="s">
        <v>60</v>
      </c>
      <c r="N76" s="59"/>
      <c r="O76" s="58"/>
      <c r="P76" s="27" t="s">
        <v>60</v>
      </c>
      <c r="Q76" s="59"/>
    </row>
    <row r="77" spans="1:17">
      <c r="A77" s="27" t="s">
        <v>25</v>
      </c>
      <c r="B77" s="59"/>
      <c r="C77" s="58"/>
      <c r="D77" s="27" t="s">
        <v>25</v>
      </c>
      <c r="E77" s="59"/>
      <c r="F77" s="58"/>
      <c r="G77" s="27" t="s">
        <v>25</v>
      </c>
      <c r="H77" s="59"/>
      <c r="I77" s="58"/>
      <c r="J77" s="27" t="s">
        <v>25</v>
      </c>
      <c r="K77" s="59"/>
      <c r="L77" s="58"/>
      <c r="M77" s="27" t="s">
        <v>25</v>
      </c>
      <c r="N77" s="59"/>
      <c r="O77" s="58"/>
      <c r="P77" s="27" t="s">
        <v>25</v>
      </c>
      <c r="Q77" s="59"/>
    </row>
    <row r="78" spans="1:17">
      <c r="A78" s="27" t="s">
        <v>31</v>
      </c>
      <c r="B78" s="59"/>
      <c r="C78" s="58"/>
      <c r="D78" s="27" t="s">
        <v>31</v>
      </c>
      <c r="E78" s="59"/>
      <c r="F78" s="58"/>
      <c r="G78" s="27" t="s">
        <v>31</v>
      </c>
      <c r="H78" s="59"/>
      <c r="I78" s="58"/>
      <c r="J78" s="27" t="s">
        <v>31</v>
      </c>
      <c r="K78" s="59"/>
      <c r="L78" s="58"/>
      <c r="M78" s="27" t="s">
        <v>31</v>
      </c>
      <c r="N78" s="59"/>
      <c r="O78" s="58"/>
      <c r="P78" s="27" t="s">
        <v>31</v>
      </c>
      <c r="Q78" s="59"/>
    </row>
    <row r="79" spans="1:17">
      <c r="A79" s="27" t="s">
        <v>27</v>
      </c>
      <c r="B79" s="59"/>
      <c r="C79" s="58"/>
      <c r="D79" s="27" t="s">
        <v>27</v>
      </c>
      <c r="E79" s="59"/>
      <c r="F79" s="58"/>
      <c r="G79" s="27" t="s">
        <v>27</v>
      </c>
      <c r="H79" s="59"/>
      <c r="I79" s="58"/>
      <c r="J79" s="27" t="s">
        <v>27</v>
      </c>
      <c r="K79" s="59"/>
      <c r="L79" s="58"/>
      <c r="M79" s="27" t="s">
        <v>27</v>
      </c>
      <c r="N79" s="59"/>
      <c r="O79" s="58"/>
      <c r="P79" s="27" t="s">
        <v>27</v>
      </c>
      <c r="Q79" s="59"/>
    </row>
    <row r="80" spans="1:17">
      <c r="A80" s="27" t="s">
        <v>28</v>
      </c>
      <c r="B80" s="60"/>
      <c r="C80" s="58"/>
      <c r="D80" s="27" t="s">
        <v>28</v>
      </c>
      <c r="E80" s="60"/>
      <c r="F80" s="58"/>
      <c r="G80" s="27" t="s">
        <v>28</v>
      </c>
      <c r="H80" s="60"/>
      <c r="I80" s="58"/>
      <c r="J80" s="27" t="s">
        <v>28</v>
      </c>
      <c r="K80" s="60"/>
      <c r="L80" s="58"/>
      <c r="M80" s="27" t="s">
        <v>28</v>
      </c>
      <c r="N80" s="60"/>
      <c r="O80" s="58"/>
      <c r="P80" s="27" t="s">
        <v>28</v>
      </c>
      <c r="Q80" s="60"/>
    </row>
    <row r="81" spans="1:17">
      <c r="A81" s="27" t="s">
        <v>16</v>
      </c>
      <c r="B81" s="61"/>
      <c r="C81" s="58"/>
      <c r="D81" s="27" t="s">
        <v>16</v>
      </c>
      <c r="E81" s="61"/>
      <c r="F81" s="58"/>
      <c r="G81" s="27" t="s">
        <v>16</v>
      </c>
      <c r="H81" s="61"/>
      <c r="I81" s="58"/>
      <c r="J81" s="27" t="s">
        <v>16</v>
      </c>
      <c r="K81" s="61"/>
      <c r="L81" s="58"/>
      <c r="M81" s="27" t="s">
        <v>16</v>
      </c>
      <c r="N81" s="61"/>
      <c r="O81" s="58"/>
      <c r="P81" s="27" t="s">
        <v>16</v>
      </c>
      <c r="Q81" s="61"/>
    </row>
    <row r="82" spans="1:17">
      <c r="A82" s="27" t="s">
        <v>26</v>
      </c>
      <c r="B82" s="59"/>
      <c r="C82" s="58"/>
      <c r="D82" s="27" t="s">
        <v>26</v>
      </c>
      <c r="E82" s="59"/>
      <c r="F82" s="58"/>
      <c r="G82" s="27" t="s">
        <v>26</v>
      </c>
      <c r="H82" s="59"/>
      <c r="I82" s="58"/>
      <c r="J82" s="27" t="s">
        <v>26</v>
      </c>
      <c r="K82" s="59"/>
      <c r="L82" s="58"/>
      <c r="M82" s="27" t="s">
        <v>26</v>
      </c>
      <c r="N82" s="59"/>
      <c r="O82" s="58"/>
      <c r="P82" s="27" t="s">
        <v>26</v>
      </c>
      <c r="Q82" s="59"/>
    </row>
    <row r="83" spans="1:17" ht="13.5" thickBot="1">
      <c r="A83" s="28" t="s">
        <v>29</v>
      </c>
      <c r="B83" s="62"/>
      <c r="C83" s="56"/>
      <c r="D83" s="28" t="s">
        <v>29</v>
      </c>
      <c r="E83" s="62"/>
      <c r="F83" s="56"/>
      <c r="G83" s="28" t="s">
        <v>29</v>
      </c>
      <c r="H83" s="62"/>
      <c r="I83" s="56"/>
      <c r="J83" s="28" t="s">
        <v>29</v>
      </c>
      <c r="K83" s="62"/>
      <c r="L83" s="56"/>
      <c r="M83" s="28" t="s">
        <v>29</v>
      </c>
      <c r="N83" s="62"/>
      <c r="O83" s="56"/>
      <c r="P83" s="28" t="s">
        <v>29</v>
      </c>
      <c r="Q83" s="62"/>
    </row>
    <row r="84" spans="1:17" ht="13.5" thickBot="1">
      <c r="A84" s="243">
        <v>43</v>
      </c>
      <c r="B84" s="243"/>
      <c r="C84" s="29"/>
      <c r="D84" s="243">
        <v>44</v>
      </c>
      <c r="E84" s="243"/>
      <c r="F84" s="29"/>
      <c r="G84" s="243">
        <v>45</v>
      </c>
      <c r="H84" s="243"/>
      <c r="I84" s="29"/>
      <c r="J84" s="243">
        <v>46</v>
      </c>
      <c r="K84" s="243"/>
      <c r="L84" s="29"/>
      <c r="M84" s="243">
        <v>47</v>
      </c>
      <c r="N84" s="243"/>
      <c r="O84" s="29"/>
      <c r="P84" s="243">
        <v>48</v>
      </c>
      <c r="Q84" s="243"/>
    </row>
    <row r="85" spans="1:17">
      <c r="A85" s="26" t="s">
        <v>24</v>
      </c>
      <c r="B85" s="52">
        <f>B8</f>
        <v>43872</v>
      </c>
      <c r="C85" s="57"/>
      <c r="D85" s="26" t="s">
        <v>24</v>
      </c>
      <c r="E85" s="55">
        <f>B8</f>
        <v>43872</v>
      </c>
      <c r="F85" s="57"/>
      <c r="G85" s="26" t="s">
        <v>24</v>
      </c>
      <c r="H85" s="55">
        <f>B8</f>
        <v>43872</v>
      </c>
      <c r="I85" s="57"/>
      <c r="J85" s="26" t="s">
        <v>24</v>
      </c>
      <c r="K85" s="55">
        <f>B8</f>
        <v>43872</v>
      </c>
      <c r="L85" s="57"/>
      <c r="M85" s="26" t="s">
        <v>24</v>
      </c>
      <c r="N85" s="55">
        <f>B8</f>
        <v>43872</v>
      </c>
      <c r="O85" s="57"/>
      <c r="P85" s="26" t="s">
        <v>24</v>
      </c>
      <c r="Q85" s="55">
        <f>B8</f>
        <v>43872</v>
      </c>
    </row>
    <row r="86" spans="1:17">
      <c r="A86" s="27" t="s">
        <v>39</v>
      </c>
      <c r="B86" s="59"/>
      <c r="C86" s="58"/>
      <c r="D86" s="27" t="s">
        <v>61</v>
      </c>
      <c r="E86" s="59"/>
      <c r="F86" s="58"/>
      <c r="G86" s="27" t="s">
        <v>61</v>
      </c>
      <c r="H86" s="59"/>
      <c r="I86" s="58"/>
      <c r="J86" s="27" t="s">
        <v>61</v>
      </c>
      <c r="K86" s="59"/>
      <c r="L86" s="58"/>
      <c r="M86" s="27" t="s">
        <v>61</v>
      </c>
      <c r="N86" s="59"/>
      <c r="O86" s="58"/>
      <c r="P86" s="27" t="s">
        <v>61</v>
      </c>
      <c r="Q86" s="59"/>
    </row>
    <row r="87" spans="1:17">
      <c r="A87" s="27" t="s">
        <v>40</v>
      </c>
      <c r="B87" s="59"/>
      <c r="C87" s="58"/>
      <c r="D87" s="27" t="s">
        <v>60</v>
      </c>
      <c r="E87" s="59"/>
      <c r="F87" s="58"/>
      <c r="G87" s="27" t="s">
        <v>60</v>
      </c>
      <c r="H87" s="59"/>
      <c r="I87" s="58"/>
      <c r="J87" s="27" t="s">
        <v>60</v>
      </c>
      <c r="K87" s="59"/>
      <c r="L87" s="58"/>
      <c r="M87" s="27" t="s">
        <v>60</v>
      </c>
      <c r="N87" s="59"/>
      <c r="O87" s="58"/>
      <c r="P87" s="27" t="s">
        <v>60</v>
      </c>
      <c r="Q87" s="59"/>
    </row>
    <row r="88" spans="1:17">
      <c r="A88" s="27" t="s">
        <v>25</v>
      </c>
      <c r="B88" s="59"/>
      <c r="C88" s="58"/>
      <c r="D88" s="27" t="s">
        <v>25</v>
      </c>
      <c r="E88" s="59"/>
      <c r="F88" s="58"/>
      <c r="G88" s="27" t="s">
        <v>25</v>
      </c>
      <c r="H88" s="59"/>
      <c r="I88" s="58"/>
      <c r="J88" s="27" t="s">
        <v>25</v>
      </c>
      <c r="K88" s="59"/>
      <c r="L88" s="58"/>
      <c r="M88" s="27" t="s">
        <v>25</v>
      </c>
      <c r="N88" s="59"/>
      <c r="O88" s="58"/>
      <c r="P88" s="27" t="s">
        <v>25</v>
      </c>
      <c r="Q88" s="59"/>
    </row>
    <row r="89" spans="1:17">
      <c r="A89" s="27" t="s">
        <v>31</v>
      </c>
      <c r="B89" s="59"/>
      <c r="C89" s="58"/>
      <c r="D89" s="27" t="s">
        <v>31</v>
      </c>
      <c r="E89" s="59"/>
      <c r="F89" s="58"/>
      <c r="G89" s="27" t="s">
        <v>31</v>
      </c>
      <c r="H89" s="59"/>
      <c r="I89" s="58"/>
      <c r="J89" s="27" t="s">
        <v>31</v>
      </c>
      <c r="K89" s="59"/>
      <c r="L89" s="58"/>
      <c r="M89" s="27" t="s">
        <v>31</v>
      </c>
      <c r="N89" s="59"/>
      <c r="O89" s="58"/>
      <c r="P89" s="27" t="s">
        <v>31</v>
      </c>
      <c r="Q89" s="59"/>
    </row>
    <row r="90" spans="1:17">
      <c r="A90" s="27" t="s">
        <v>27</v>
      </c>
      <c r="B90" s="59"/>
      <c r="C90" s="58"/>
      <c r="D90" s="27" t="s">
        <v>27</v>
      </c>
      <c r="E90" s="59"/>
      <c r="F90" s="58"/>
      <c r="G90" s="27" t="s">
        <v>27</v>
      </c>
      <c r="H90" s="59"/>
      <c r="I90" s="58"/>
      <c r="J90" s="27" t="s">
        <v>27</v>
      </c>
      <c r="K90" s="59"/>
      <c r="L90" s="58"/>
      <c r="M90" s="27" t="s">
        <v>27</v>
      </c>
      <c r="N90" s="59"/>
      <c r="O90" s="58"/>
      <c r="P90" s="27" t="s">
        <v>27</v>
      </c>
      <c r="Q90" s="59"/>
    </row>
    <row r="91" spans="1:17">
      <c r="A91" s="27" t="s">
        <v>28</v>
      </c>
      <c r="B91" s="60"/>
      <c r="C91" s="58"/>
      <c r="D91" s="27" t="s">
        <v>28</v>
      </c>
      <c r="E91" s="60"/>
      <c r="F91" s="58"/>
      <c r="G91" s="27" t="s">
        <v>28</v>
      </c>
      <c r="H91" s="60"/>
      <c r="I91" s="58"/>
      <c r="J91" s="27" t="s">
        <v>28</v>
      </c>
      <c r="K91" s="60"/>
      <c r="L91" s="58"/>
      <c r="M91" s="27" t="s">
        <v>28</v>
      </c>
      <c r="N91" s="60"/>
      <c r="O91" s="58"/>
      <c r="P91" s="27" t="s">
        <v>28</v>
      </c>
      <c r="Q91" s="60"/>
    </row>
    <row r="92" spans="1:17">
      <c r="A92" s="27" t="s">
        <v>16</v>
      </c>
      <c r="B92" s="61"/>
      <c r="C92" s="58"/>
      <c r="D92" s="27" t="s">
        <v>16</v>
      </c>
      <c r="E92" s="61"/>
      <c r="F92" s="58"/>
      <c r="G92" s="27" t="s">
        <v>16</v>
      </c>
      <c r="H92" s="61"/>
      <c r="I92" s="58"/>
      <c r="J92" s="27" t="s">
        <v>16</v>
      </c>
      <c r="K92" s="61"/>
      <c r="L92" s="58"/>
      <c r="M92" s="27" t="s">
        <v>16</v>
      </c>
      <c r="N92" s="61"/>
      <c r="O92" s="58"/>
      <c r="P92" s="27" t="s">
        <v>16</v>
      </c>
      <c r="Q92" s="61"/>
    </row>
    <row r="93" spans="1:17">
      <c r="A93" s="27" t="s">
        <v>26</v>
      </c>
      <c r="B93" s="59"/>
      <c r="C93" s="58"/>
      <c r="D93" s="27" t="s">
        <v>26</v>
      </c>
      <c r="E93" s="59"/>
      <c r="F93" s="58"/>
      <c r="G93" s="27" t="s">
        <v>26</v>
      </c>
      <c r="H93" s="59"/>
      <c r="I93" s="58"/>
      <c r="J93" s="27" t="s">
        <v>26</v>
      </c>
      <c r="K93" s="59"/>
      <c r="L93" s="58"/>
      <c r="M93" s="27" t="s">
        <v>26</v>
      </c>
      <c r="N93" s="59"/>
      <c r="O93" s="58"/>
      <c r="P93" s="27" t="s">
        <v>26</v>
      </c>
      <c r="Q93" s="59"/>
    </row>
    <row r="94" spans="1:17" ht="13.5" thickBot="1">
      <c r="A94" s="28" t="s">
        <v>29</v>
      </c>
      <c r="B94" s="62"/>
      <c r="C94" s="56"/>
      <c r="D94" s="28" t="s">
        <v>29</v>
      </c>
      <c r="E94" s="62"/>
      <c r="F94" s="56"/>
      <c r="G94" s="28" t="s">
        <v>29</v>
      </c>
      <c r="H94" s="62"/>
      <c r="I94" s="56"/>
      <c r="J94" s="28" t="s">
        <v>29</v>
      </c>
      <c r="K94" s="62"/>
      <c r="L94" s="56"/>
      <c r="M94" s="28" t="s">
        <v>29</v>
      </c>
      <c r="N94" s="62"/>
      <c r="O94" s="56"/>
      <c r="P94" s="28" t="s">
        <v>29</v>
      </c>
      <c r="Q94" s="62"/>
    </row>
    <row r="95" spans="1:17" ht="13.5" thickBot="1">
      <c r="A95" s="243">
        <v>49</v>
      </c>
      <c r="B95" s="243"/>
      <c r="C95" s="29"/>
      <c r="D95" s="243">
        <v>50</v>
      </c>
      <c r="E95" s="243"/>
      <c r="F95" s="29"/>
      <c r="G95" s="243">
        <v>51</v>
      </c>
      <c r="H95" s="243"/>
      <c r="I95" s="29"/>
      <c r="J95" s="243">
        <v>52</v>
      </c>
      <c r="K95" s="243"/>
      <c r="L95" s="29"/>
      <c r="M95" s="243">
        <v>53</v>
      </c>
      <c r="N95" s="243"/>
      <c r="O95" s="29"/>
      <c r="P95" s="243">
        <v>54</v>
      </c>
      <c r="Q95" s="243"/>
    </row>
    <row r="96" spans="1:17">
      <c r="A96" s="26" t="s">
        <v>24</v>
      </c>
      <c r="B96" s="55">
        <f>B8</f>
        <v>43872</v>
      </c>
      <c r="C96" s="57"/>
      <c r="D96" s="26" t="s">
        <v>24</v>
      </c>
      <c r="E96" s="55">
        <f>B8</f>
        <v>43872</v>
      </c>
      <c r="F96" s="57"/>
      <c r="G96" s="26" t="s">
        <v>24</v>
      </c>
      <c r="H96" s="55">
        <f>B8</f>
        <v>43872</v>
      </c>
      <c r="I96" s="57"/>
      <c r="J96" s="26" t="s">
        <v>24</v>
      </c>
      <c r="K96" s="55">
        <f>B8</f>
        <v>43872</v>
      </c>
      <c r="L96" s="57"/>
      <c r="M96" s="26" t="s">
        <v>24</v>
      </c>
      <c r="N96" s="55">
        <f>B8</f>
        <v>43872</v>
      </c>
      <c r="O96" s="57"/>
      <c r="P96" s="26" t="s">
        <v>24</v>
      </c>
      <c r="Q96" s="55">
        <f>B8</f>
        <v>43872</v>
      </c>
    </row>
    <row r="97" spans="1:17">
      <c r="A97" s="27" t="s">
        <v>39</v>
      </c>
      <c r="B97" s="59"/>
      <c r="C97" s="58"/>
      <c r="D97" s="27" t="s">
        <v>61</v>
      </c>
      <c r="E97" s="59"/>
      <c r="F97" s="58"/>
      <c r="G97" s="27" t="s">
        <v>61</v>
      </c>
      <c r="H97" s="59"/>
      <c r="I97" s="58"/>
      <c r="J97" s="27" t="s">
        <v>61</v>
      </c>
      <c r="K97" s="59"/>
      <c r="L97" s="58"/>
      <c r="M97" s="27" t="s">
        <v>61</v>
      </c>
      <c r="N97" s="59"/>
      <c r="O97" s="58"/>
      <c r="P97" s="27" t="s">
        <v>61</v>
      </c>
      <c r="Q97" s="59"/>
    </row>
    <row r="98" spans="1:17">
      <c r="A98" s="27" t="s">
        <v>40</v>
      </c>
      <c r="B98" s="59"/>
      <c r="C98" s="58"/>
      <c r="D98" s="27" t="s">
        <v>60</v>
      </c>
      <c r="E98" s="59"/>
      <c r="F98" s="58"/>
      <c r="G98" s="27" t="s">
        <v>60</v>
      </c>
      <c r="H98" s="59"/>
      <c r="I98" s="58"/>
      <c r="J98" s="27" t="s">
        <v>60</v>
      </c>
      <c r="K98" s="59"/>
      <c r="L98" s="58"/>
      <c r="M98" s="27" t="s">
        <v>60</v>
      </c>
      <c r="N98" s="59"/>
      <c r="O98" s="58"/>
      <c r="P98" s="27" t="s">
        <v>60</v>
      </c>
      <c r="Q98" s="59"/>
    </row>
    <row r="99" spans="1:17">
      <c r="A99" s="27" t="s">
        <v>25</v>
      </c>
      <c r="B99" s="59"/>
      <c r="C99" s="58"/>
      <c r="D99" s="27" t="s">
        <v>25</v>
      </c>
      <c r="E99" s="59"/>
      <c r="F99" s="58"/>
      <c r="G99" s="27" t="s">
        <v>25</v>
      </c>
      <c r="H99" s="59"/>
      <c r="I99" s="58"/>
      <c r="J99" s="27" t="s">
        <v>25</v>
      </c>
      <c r="K99" s="59"/>
      <c r="L99" s="58"/>
      <c r="M99" s="27" t="s">
        <v>25</v>
      </c>
      <c r="N99" s="59"/>
      <c r="O99" s="58"/>
      <c r="P99" s="27" t="s">
        <v>25</v>
      </c>
      <c r="Q99" s="59"/>
    </row>
    <row r="100" spans="1:17">
      <c r="A100" s="27" t="s">
        <v>31</v>
      </c>
      <c r="B100" s="59"/>
      <c r="C100" s="58"/>
      <c r="D100" s="27" t="s">
        <v>31</v>
      </c>
      <c r="E100" s="59"/>
      <c r="F100" s="58"/>
      <c r="G100" s="27" t="s">
        <v>31</v>
      </c>
      <c r="H100" s="59"/>
      <c r="I100" s="58"/>
      <c r="J100" s="27" t="s">
        <v>31</v>
      </c>
      <c r="K100" s="59"/>
      <c r="L100" s="58"/>
      <c r="M100" s="27" t="s">
        <v>31</v>
      </c>
      <c r="N100" s="59"/>
      <c r="O100" s="58"/>
      <c r="P100" s="27" t="s">
        <v>31</v>
      </c>
      <c r="Q100" s="59"/>
    </row>
    <row r="101" spans="1:17">
      <c r="A101" s="27" t="s">
        <v>27</v>
      </c>
      <c r="B101" s="59"/>
      <c r="C101" s="58"/>
      <c r="D101" s="27" t="s">
        <v>27</v>
      </c>
      <c r="E101" s="59"/>
      <c r="F101" s="58"/>
      <c r="G101" s="27" t="s">
        <v>27</v>
      </c>
      <c r="H101" s="59"/>
      <c r="I101" s="58"/>
      <c r="J101" s="27" t="s">
        <v>27</v>
      </c>
      <c r="K101" s="59"/>
      <c r="L101" s="58"/>
      <c r="M101" s="27" t="s">
        <v>27</v>
      </c>
      <c r="N101" s="59"/>
      <c r="O101" s="58"/>
      <c r="P101" s="27" t="s">
        <v>27</v>
      </c>
      <c r="Q101" s="59"/>
    </row>
    <row r="102" spans="1:17">
      <c r="A102" s="27" t="s">
        <v>28</v>
      </c>
      <c r="B102" s="60"/>
      <c r="C102" s="58"/>
      <c r="D102" s="27" t="s">
        <v>28</v>
      </c>
      <c r="E102" s="60"/>
      <c r="F102" s="58"/>
      <c r="G102" s="27" t="s">
        <v>28</v>
      </c>
      <c r="H102" s="60"/>
      <c r="I102" s="58"/>
      <c r="J102" s="27" t="s">
        <v>28</v>
      </c>
      <c r="K102" s="60"/>
      <c r="L102" s="58"/>
      <c r="M102" s="27" t="s">
        <v>28</v>
      </c>
      <c r="N102" s="60"/>
      <c r="O102" s="58"/>
      <c r="P102" s="27" t="s">
        <v>28</v>
      </c>
      <c r="Q102" s="60"/>
    </row>
    <row r="103" spans="1:17">
      <c r="A103" s="27" t="s">
        <v>16</v>
      </c>
      <c r="B103" s="61"/>
      <c r="C103" s="58"/>
      <c r="D103" s="27" t="s">
        <v>16</v>
      </c>
      <c r="E103" s="61"/>
      <c r="F103" s="58"/>
      <c r="G103" s="27" t="s">
        <v>16</v>
      </c>
      <c r="H103" s="61"/>
      <c r="I103" s="58"/>
      <c r="J103" s="27" t="s">
        <v>16</v>
      </c>
      <c r="K103" s="61"/>
      <c r="L103" s="58"/>
      <c r="M103" s="27" t="s">
        <v>16</v>
      </c>
      <c r="N103" s="61"/>
      <c r="O103" s="58"/>
      <c r="P103" s="27" t="s">
        <v>16</v>
      </c>
      <c r="Q103" s="61"/>
    </row>
    <row r="104" spans="1:17">
      <c r="A104" s="27" t="s">
        <v>26</v>
      </c>
      <c r="B104" s="59"/>
      <c r="C104" s="58"/>
      <c r="D104" s="27" t="s">
        <v>26</v>
      </c>
      <c r="E104" s="59"/>
      <c r="F104" s="58"/>
      <c r="G104" s="27" t="s">
        <v>26</v>
      </c>
      <c r="H104" s="59"/>
      <c r="I104" s="58"/>
      <c r="J104" s="27" t="s">
        <v>26</v>
      </c>
      <c r="K104" s="59"/>
      <c r="L104" s="58"/>
      <c r="M104" s="27" t="s">
        <v>26</v>
      </c>
      <c r="N104" s="59"/>
      <c r="O104" s="58"/>
      <c r="P104" s="27" t="s">
        <v>26</v>
      </c>
      <c r="Q104" s="59"/>
    </row>
    <row r="105" spans="1:17" ht="13.5" thickBot="1">
      <c r="A105" s="28" t="s">
        <v>29</v>
      </c>
      <c r="B105" s="62"/>
      <c r="C105" s="56"/>
      <c r="D105" s="28" t="s">
        <v>29</v>
      </c>
      <c r="E105" s="62"/>
      <c r="F105" s="56"/>
      <c r="G105" s="28" t="s">
        <v>29</v>
      </c>
      <c r="H105" s="62"/>
      <c r="I105" s="56"/>
      <c r="J105" s="28" t="s">
        <v>29</v>
      </c>
      <c r="K105" s="62"/>
      <c r="L105" s="56"/>
      <c r="M105" s="28" t="s">
        <v>29</v>
      </c>
      <c r="N105" s="62"/>
      <c r="O105" s="56"/>
      <c r="P105" s="28" t="s">
        <v>29</v>
      </c>
      <c r="Q105" s="62"/>
    </row>
    <row r="106" spans="1:17" ht="13.5" thickBot="1">
      <c r="A106" s="243">
        <v>55</v>
      </c>
      <c r="B106" s="243"/>
      <c r="C106" s="29"/>
      <c r="D106" s="243">
        <v>56</v>
      </c>
      <c r="E106" s="243"/>
      <c r="F106" s="29"/>
      <c r="G106" s="243">
        <v>57</v>
      </c>
      <c r="H106" s="243"/>
      <c r="I106" s="29"/>
      <c r="J106" s="243">
        <v>58</v>
      </c>
      <c r="K106" s="243"/>
      <c r="L106" s="29"/>
      <c r="M106" s="243">
        <v>59</v>
      </c>
      <c r="N106" s="243"/>
      <c r="O106" s="29"/>
      <c r="P106" s="243">
        <v>60</v>
      </c>
      <c r="Q106" s="243"/>
    </row>
    <row r="107" spans="1:17">
      <c r="A107" s="26" t="s">
        <v>24</v>
      </c>
      <c r="B107" s="55">
        <f>B8</f>
        <v>43872</v>
      </c>
      <c r="C107" s="57"/>
      <c r="D107" s="26" t="s">
        <v>24</v>
      </c>
      <c r="E107" s="55">
        <f>B8</f>
        <v>43872</v>
      </c>
      <c r="F107" s="57"/>
      <c r="G107" s="26" t="s">
        <v>24</v>
      </c>
      <c r="H107" s="55">
        <f>B8</f>
        <v>43872</v>
      </c>
      <c r="I107" s="57"/>
      <c r="J107" s="26" t="s">
        <v>24</v>
      </c>
      <c r="K107" s="55">
        <f>B8</f>
        <v>43872</v>
      </c>
      <c r="L107" s="57"/>
      <c r="M107" s="26" t="s">
        <v>24</v>
      </c>
      <c r="N107" s="55">
        <f>B8</f>
        <v>43872</v>
      </c>
      <c r="O107" s="57"/>
      <c r="P107" s="26" t="s">
        <v>24</v>
      </c>
      <c r="Q107" s="55">
        <f>B8</f>
        <v>43872</v>
      </c>
    </row>
    <row r="108" spans="1:17">
      <c r="A108" s="27" t="s">
        <v>39</v>
      </c>
      <c r="B108" s="59"/>
      <c r="C108" s="58"/>
      <c r="D108" s="27" t="s">
        <v>61</v>
      </c>
      <c r="E108" s="59"/>
      <c r="F108" s="58"/>
      <c r="G108" s="27" t="s">
        <v>61</v>
      </c>
      <c r="H108" s="59"/>
      <c r="I108" s="58"/>
      <c r="J108" s="27" t="s">
        <v>61</v>
      </c>
      <c r="K108" s="59"/>
      <c r="L108" s="58"/>
      <c r="M108" s="27" t="s">
        <v>61</v>
      </c>
      <c r="N108" s="59"/>
      <c r="O108" s="58"/>
      <c r="P108" s="27" t="s">
        <v>61</v>
      </c>
      <c r="Q108" s="59"/>
    </row>
    <row r="109" spans="1:17">
      <c r="A109" s="27" t="s">
        <v>40</v>
      </c>
      <c r="B109" s="59"/>
      <c r="C109" s="58"/>
      <c r="D109" s="27" t="s">
        <v>60</v>
      </c>
      <c r="E109" s="59"/>
      <c r="F109" s="58"/>
      <c r="G109" s="27" t="s">
        <v>60</v>
      </c>
      <c r="H109" s="59"/>
      <c r="I109" s="58"/>
      <c r="J109" s="27" t="s">
        <v>60</v>
      </c>
      <c r="K109" s="59"/>
      <c r="L109" s="58"/>
      <c r="M109" s="27" t="s">
        <v>60</v>
      </c>
      <c r="N109" s="59"/>
      <c r="O109" s="58"/>
      <c r="P109" s="27" t="s">
        <v>60</v>
      </c>
      <c r="Q109" s="59"/>
    </row>
    <row r="110" spans="1:17">
      <c r="A110" s="27" t="s">
        <v>25</v>
      </c>
      <c r="B110" s="59"/>
      <c r="C110" s="58"/>
      <c r="D110" s="27" t="s">
        <v>25</v>
      </c>
      <c r="E110" s="59"/>
      <c r="F110" s="58"/>
      <c r="G110" s="27" t="s">
        <v>25</v>
      </c>
      <c r="H110" s="59"/>
      <c r="I110" s="58"/>
      <c r="J110" s="27" t="s">
        <v>25</v>
      </c>
      <c r="K110" s="59"/>
      <c r="L110" s="58"/>
      <c r="M110" s="27" t="s">
        <v>25</v>
      </c>
      <c r="N110" s="59"/>
      <c r="O110" s="58"/>
      <c r="P110" s="27" t="s">
        <v>25</v>
      </c>
      <c r="Q110" s="59"/>
    </row>
    <row r="111" spans="1:17">
      <c r="A111" s="27" t="s">
        <v>31</v>
      </c>
      <c r="B111" s="59"/>
      <c r="C111" s="58"/>
      <c r="D111" s="27" t="s">
        <v>31</v>
      </c>
      <c r="E111" s="59"/>
      <c r="F111" s="58"/>
      <c r="G111" s="27" t="s">
        <v>31</v>
      </c>
      <c r="H111" s="59"/>
      <c r="I111" s="58"/>
      <c r="J111" s="27" t="s">
        <v>31</v>
      </c>
      <c r="K111" s="59"/>
      <c r="L111" s="58"/>
      <c r="M111" s="27" t="s">
        <v>31</v>
      </c>
      <c r="N111" s="59"/>
      <c r="O111" s="58"/>
      <c r="P111" s="27" t="s">
        <v>31</v>
      </c>
      <c r="Q111" s="59"/>
    </row>
    <row r="112" spans="1:17">
      <c r="A112" s="27" t="s">
        <v>27</v>
      </c>
      <c r="B112" s="59"/>
      <c r="C112" s="58"/>
      <c r="D112" s="27" t="s">
        <v>27</v>
      </c>
      <c r="E112" s="59"/>
      <c r="F112" s="58"/>
      <c r="G112" s="27" t="s">
        <v>27</v>
      </c>
      <c r="H112" s="59"/>
      <c r="I112" s="58"/>
      <c r="J112" s="27" t="s">
        <v>27</v>
      </c>
      <c r="K112" s="59"/>
      <c r="L112" s="58"/>
      <c r="M112" s="27" t="s">
        <v>27</v>
      </c>
      <c r="N112" s="59"/>
      <c r="O112" s="58"/>
      <c r="P112" s="27" t="s">
        <v>27</v>
      </c>
      <c r="Q112" s="59"/>
    </row>
    <row r="113" spans="1:17">
      <c r="A113" s="27" t="s">
        <v>28</v>
      </c>
      <c r="B113" s="60"/>
      <c r="C113" s="58"/>
      <c r="D113" s="27" t="s">
        <v>28</v>
      </c>
      <c r="E113" s="60"/>
      <c r="F113" s="58"/>
      <c r="G113" s="27" t="s">
        <v>28</v>
      </c>
      <c r="H113" s="60"/>
      <c r="I113" s="58"/>
      <c r="J113" s="27" t="s">
        <v>28</v>
      </c>
      <c r="K113" s="60"/>
      <c r="L113" s="58"/>
      <c r="M113" s="27" t="s">
        <v>28</v>
      </c>
      <c r="N113" s="60"/>
      <c r="O113" s="58"/>
      <c r="P113" s="27" t="s">
        <v>28</v>
      </c>
      <c r="Q113" s="60"/>
    </row>
    <row r="114" spans="1:17">
      <c r="A114" s="27" t="s">
        <v>16</v>
      </c>
      <c r="B114" s="61"/>
      <c r="C114" s="58"/>
      <c r="D114" s="27" t="s">
        <v>16</v>
      </c>
      <c r="E114" s="61"/>
      <c r="F114" s="58"/>
      <c r="G114" s="27" t="s">
        <v>16</v>
      </c>
      <c r="H114" s="61"/>
      <c r="I114" s="58"/>
      <c r="J114" s="27" t="s">
        <v>16</v>
      </c>
      <c r="K114" s="61"/>
      <c r="L114" s="58"/>
      <c r="M114" s="27" t="s">
        <v>16</v>
      </c>
      <c r="N114" s="61"/>
      <c r="O114" s="58"/>
      <c r="P114" s="27" t="s">
        <v>16</v>
      </c>
      <c r="Q114" s="61"/>
    </row>
    <row r="115" spans="1:17">
      <c r="A115" s="27" t="s">
        <v>26</v>
      </c>
      <c r="B115" s="59"/>
      <c r="C115" s="58"/>
      <c r="D115" s="27" t="s">
        <v>26</v>
      </c>
      <c r="E115" s="59"/>
      <c r="F115" s="58"/>
      <c r="G115" s="27" t="s">
        <v>26</v>
      </c>
      <c r="H115" s="59"/>
      <c r="I115" s="58"/>
      <c r="J115" s="27" t="s">
        <v>26</v>
      </c>
      <c r="K115" s="59"/>
      <c r="L115" s="58"/>
      <c r="M115" s="27" t="s">
        <v>26</v>
      </c>
      <c r="N115" s="59"/>
      <c r="O115" s="58"/>
      <c r="P115" s="27" t="s">
        <v>26</v>
      </c>
      <c r="Q115" s="59"/>
    </row>
    <row r="116" spans="1:17" ht="13.5" thickBot="1">
      <c r="A116" s="28" t="s">
        <v>29</v>
      </c>
      <c r="B116" s="62"/>
      <c r="C116" s="56"/>
      <c r="D116" s="28" t="s">
        <v>29</v>
      </c>
      <c r="E116" s="62"/>
      <c r="F116" s="56"/>
      <c r="G116" s="28" t="s">
        <v>29</v>
      </c>
      <c r="H116" s="62"/>
      <c r="I116" s="56"/>
      <c r="J116" s="28" t="s">
        <v>29</v>
      </c>
      <c r="K116" s="62"/>
      <c r="L116" s="56"/>
      <c r="M116" s="28" t="s">
        <v>29</v>
      </c>
      <c r="N116" s="62"/>
      <c r="O116" s="56"/>
      <c r="P116" s="28" t="s">
        <v>29</v>
      </c>
      <c r="Q116" s="62"/>
    </row>
    <row r="117" spans="1:17" ht="13.5" thickBot="1">
      <c r="A117" s="243">
        <v>61</v>
      </c>
      <c r="B117" s="243"/>
      <c r="C117" s="29"/>
      <c r="D117" s="243">
        <v>62</v>
      </c>
      <c r="E117" s="243"/>
      <c r="F117" s="29"/>
      <c r="G117" s="243">
        <v>63</v>
      </c>
      <c r="H117" s="243"/>
      <c r="I117" s="29"/>
      <c r="J117" s="243">
        <v>64</v>
      </c>
      <c r="K117" s="243"/>
      <c r="L117" s="29"/>
      <c r="M117" s="243">
        <v>65</v>
      </c>
      <c r="N117" s="243"/>
      <c r="O117" s="29"/>
      <c r="P117" s="243">
        <v>66</v>
      </c>
      <c r="Q117" s="243"/>
    </row>
    <row r="118" spans="1:17">
      <c r="A118" s="26" t="s">
        <v>24</v>
      </c>
      <c r="B118" s="55">
        <f>B8</f>
        <v>43872</v>
      </c>
      <c r="C118" s="57"/>
      <c r="D118" s="26" t="s">
        <v>24</v>
      </c>
      <c r="E118" s="55">
        <f>B8</f>
        <v>43872</v>
      </c>
      <c r="F118" s="57"/>
      <c r="G118" s="26" t="s">
        <v>24</v>
      </c>
      <c r="H118" s="55">
        <f>B8</f>
        <v>43872</v>
      </c>
      <c r="I118" s="57"/>
      <c r="J118" s="26" t="s">
        <v>24</v>
      </c>
      <c r="K118" s="55">
        <f>B8</f>
        <v>43872</v>
      </c>
      <c r="L118" s="57"/>
      <c r="M118" s="26" t="s">
        <v>24</v>
      </c>
      <c r="N118" s="55">
        <f>B8</f>
        <v>43872</v>
      </c>
      <c r="O118" s="57"/>
      <c r="P118" s="26" t="s">
        <v>24</v>
      </c>
      <c r="Q118" s="55">
        <f>B8</f>
        <v>43872</v>
      </c>
    </row>
    <row r="119" spans="1:17">
      <c r="A119" s="27" t="s">
        <v>39</v>
      </c>
      <c r="B119" s="59"/>
      <c r="C119" s="58"/>
      <c r="D119" s="27" t="s">
        <v>61</v>
      </c>
      <c r="E119" s="59"/>
      <c r="F119" s="58"/>
      <c r="G119" s="27" t="s">
        <v>61</v>
      </c>
      <c r="H119" s="59"/>
      <c r="I119" s="58"/>
      <c r="J119" s="27" t="s">
        <v>61</v>
      </c>
      <c r="K119" s="59"/>
      <c r="L119" s="58"/>
      <c r="M119" s="27" t="s">
        <v>61</v>
      </c>
      <c r="N119" s="59"/>
      <c r="O119" s="58"/>
      <c r="P119" s="27" t="s">
        <v>61</v>
      </c>
      <c r="Q119" s="59"/>
    </row>
    <row r="120" spans="1:17">
      <c r="A120" s="27" t="s">
        <v>40</v>
      </c>
      <c r="B120" s="59"/>
      <c r="C120" s="58"/>
      <c r="D120" s="27" t="s">
        <v>60</v>
      </c>
      <c r="E120" s="59"/>
      <c r="F120" s="58"/>
      <c r="G120" s="27" t="s">
        <v>60</v>
      </c>
      <c r="H120" s="59"/>
      <c r="I120" s="58"/>
      <c r="J120" s="27" t="s">
        <v>60</v>
      </c>
      <c r="K120" s="59"/>
      <c r="L120" s="58"/>
      <c r="M120" s="27" t="s">
        <v>60</v>
      </c>
      <c r="N120" s="59"/>
      <c r="O120" s="58"/>
      <c r="P120" s="27" t="s">
        <v>60</v>
      </c>
      <c r="Q120" s="59"/>
    </row>
    <row r="121" spans="1:17">
      <c r="A121" s="27" t="s">
        <v>25</v>
      </c>
      <c r="B121" s="59"/>
      <c r="C121" s="58"/>
      <c r="D121" s="27" t="s">
        <v>25</v>
      </c>
      <c r="E121" s="59"/>
      <c r="F121" s="58"/>
      <c r="G121" s="27" t="s">
        <v>25</v>
      </c>
      <c r="H121" s="59"/>
      <c r="I121" s="58"/>
      <c r="J121" s="27" t="s">
        <v>25</v>
      </c>
      <c r="K121" s="59"/>
      <c r="L121" s="58"/>
      <c r="M121" s="27" t="s">
        <v>25</v>
      </c>
      <c r="N121" s="59"/>
      <c r="O121" s="58"/>
      <c r="P121" s="27" t="s">
        <v>25</v>
      </c>
      <c r="Q121" s="59"/>
    </row>
    <row r="122" spans="1:17">
      <c r="A122" s="27" t="s">
        <v>31</v>
      </c>
      <c r="B122" s="59"/>
      <c r="C122" s="58"/>
      <c r="D122" s="27" t="s">
        <v>31</v>
      </c>
      <c r="E122" s="59"/>
      <c r="F122" s="58"/>
      <c r="G122" s="27" t="s">
        <v>31</v>
      </c>
      <c r="H122" s="59"/>
      <c r="I122" s="58"/>
      <c r="J122" s="27" t="s">
        <v>31</v>
      </c>
      <c r="K122" s="59"/>
      <c r="L122" s="58"/>
      <c r="M122" s="27" t="s">
        <v>31</v>
      </c>
      <c r="N122" s="59"/>
      <c r="O122" s="58"/>
      <c r="P122" s="27" t="s">
        <v>31</v>
      </c>
      <c r="Q122" s="59"/>
    </row>
    <row r="123" spans="1:17">
      <c r="A123" s="27" t="s">
        <v>27</v>
      </c>
      <c r="B123" s="59"/>
      <c r="C123" s="58"/>
      <c r="D123" s="27" t="s">
        <v>27</v>
      </c>
      <c r="E123" s="59"/>
      <c r="F123" s="58"/>
      <c r="G123" s="27" t="s">
        <v>27</v>
      </c>
      <c r="H123" s="59"/>
      <c r="I123" s="58"/>
      <c r="J123" s="27" t="s">
        <v>27</v>
      </c>
      <c r="K123" s="59"/>
      <c r="L123" s="58"/>
      <c r="M123" s="27" t="s">
        <v>27</v>
      </c>
      <c r="N123" s="59"/>
      <c r="O123" s="58"/>
      <c r="P123" s="27" t="s">
        <v>27</v>
      </c>
      <c r="Q123" s="59"/>
    </row>
    <row r="124" spans="1:17">
      <c r="A124" s="27" t="s">
        <v>28</v>
      </c>
      <c r="B124" s="60"/>
      <c r="C124" s="58"/>
      <c r="D124" s="27" t="s">
        <v>28</v>
      </c>
      <c r="E124" s="60"/>
      <c r="F124" s="58"/>
      <c r="G124" s="27" t="s">
        <v>28</v>
      </c>
      <c r="H124" s="60"/>
      <c r="I124" s="58"/>
      <c r="J124" s="27" t="s">
        <v>28</v>
      </c>
      <c r="K124" s="60"/>
      <c r="L124" s="58"/>
      <c r="M124" s="27" t="s">
        <v>28</v>
      </c>
      <c r="N124" s="60"/>
      <c r="O124" s="58"/>
      <c r="P124" s="27" t="s">
        <v>28</v>
      </c>
      <c r="Q124" s="60"/>
    </row>
    <row r="125" spans="1:17">
      <c r="A125" s="27" t="s">
        <v>16</v>
      </c>
      <c r="B125" s="61"/>
      <c r="C125" s="58"/>
      <c r="D125" s="27" t="s">
        <v>16</v>
      </c>
      <c r="E125" s="61"/>
      <c r="F125" s="58"/>
      <c r="G125" s="27" t="s">
        <v>16</v>
      </c>
      <c r="H125" s="61"/>
      <c r="I125" s="58"/>
      <c r="J125" s="27" t="s">
        <v>16</v>
      </c>
      <c r="K125" s="61"/>
      <c r="L125" s="58"/>
      <c r="M125" s="27" t="s">
        <v>16</v>
      </c>
      <c r="N125" s="61"/>
      <c r="O125" s="58"/>
      <c r="P125" s="27" t="s">
        <v>16</v>
      </c>
      <c r="Q125" s="61"/>
    </row>
    <row r="126" spans="1:17">
      <c r="A126" s="27" t="s">
        <v>26</v>
      </c>
      <c r="B126" s="59"/>
      <c r="C126" s="58"/>
      <c r="D126" s="27" t="s">
        <v>26</v>
      </c>
      <c r="E126" s="59"/>
      <c r="F126" s="58"/>
      <c r="G126" s="27" t="s">
        <v>26</v>
      </c>
      <c r="H126" s="59"/>
      <c r="I126" s="58"/>
      <c r="J126" s="27" t="s">
        <v>26</v>
      </c>
      <c r="K126" s="59"/>
      <c r="L126" s="58"/>
      <c r="M126" s="27" t="s">
        <v>26</v>
      </c>
      <c r="N126" s="59"/>
      <c r="O126" s="58"/>
      <c r="P126" s="27" t="s">
        <v>26</v>
      </c>
      <c r="Q126" s="59"/>
    </row>
    <row r="127" spans="1:17" ht="13.5" thickBot="1">
      <c r="A127" s="28" t="s">
        <v>29</v>
      </c>
      <c r="B127" s="62"/>
      <c r="C127" s="56"/>
      <c r="D127" s="28" t="s">
        <v>29</v>
      </c>
      <c r="E127" s="62"/>
      <c r="F127" s="56"/>
      <c r="G127" s="28" t="s">
        <v>29</v>
      </c>
      <c r="H127" s="62"/>
      <c r="I127" s="56"/>
      <c r="J127" s="28" t="s">
        <v>29</v>
      </c>
      <c r="K127" s="62"/>
      <c r="L127" s="56"/>
      <c r="M127" s="28" t="s">
        <v>29</v>
      </c>
      <c r="N127" s="62"/>
      <c r="O127" s="56"/>
      <c r="P127" s="28" t="s">
        <v>29</v>
      </c>
      <c r="Q127" s="62"/>
    </row>
    <row r="128" spans="1:17" ht="13.5" thickBot="1">
      <c r="A128" s="243">
        <v>67</v>
      </c>
      <c r="B128" s="243"/>
      <c r="C128" s="29"/>
      <c r="D128" s="243">
        <v>68</v>
      </c>
      <c r="E128" s="243"/>
      <c r="F128" s="29"/>
      <c r="G128" s="243">
        <v>69</v>
      </c>
      <c r="H128" s="243"/>
      <c r="I128" s="29"/>
      <c r="J128" s="243">
        <v>70</v>
      </c>
      <c r="K128" s="243"/>
      <c r="L128" s="29"/>
      <c r="M128" s="243">
        <v>71</v>
      </c>
      <c r="N128" s="243"/>
      <c r="O128" s="29"/>
      <c r="P128" s="243">
        <v>72</v>
      </c>
      <c r="Q128" s="243"/>
    </row>
    <row r="129" spans="1:17">
      <c r="A129" s="26" t="s">
        <v>24</v>
      </c>
      <c r="B129" s="55">
        <f>B8</f>
        <v>43872</v>
      </c>
      <c r="C129" s="57"/>
      <c r="D129" s="26" t="s">
        <v>24</v>
      </c>
      <c r="E129" s="55">
        <f>B8</f>
        <v>43872</v>
      </c>
      <c r="F129" s="57"/>
      <c r="G129" s="26" t="s">
        <v>24</v>
      </c>
      <c r="H129" s="55">
        <f>B8</f>
        <v>43872</v>
      </c>
      <c r="I129" s="57"/>
      <c r="J129" s="26" t="s">
        <v>24</v>
      </c>
      <c r="K129" s="55">
        <f>B8</f>
        <v>43872</v>
      </c>
      <c r="L129" s="57"/>
      <c r="M129" s="26" t="s">
        <v>24</v>
      </c>
      <c r="N129" s="55">
        <f>B8</f>
        <v>43872</v>
      </c>
      <c r="O129" s="57"/>
      <c r="P129" s="26" t="s">
        <v>24</v>
      </c>
      <c r="Q129" s="55">
        <f>B8</f>
        <v>43872</v>
      </c>
    </row>
    <row r="130" spans="1:17">
      <c r="A130" s="27" t="s">
        <v>39</v>
      </c>
      <c r="B130" s="59"/>
      <c r="C130" s="58"/>
      <c r="D130" s="27" t="s">
        <v>61</v>
      </c>
      <c r="E130" s="59"/>
      <c r="F130" s="58"/>
      <c r="G130" s="27" t="s">
        <v>61</v>
      </c>
      <c r="H130" s="59"/>
      <c r="I130" s="58"/>
      <c r="J130" s="27" t="s">
        <v>61</v>
      </c>
      <c r="K130" s="59"/>
      <c r="L130" s="58"/>
      <c r="M130" s="27" t="s">
        <v>61</v>
      </c>
      <c r="N130" s="59"/>
      <c r="O130" s="58"/>
      <c r="P130" s="27" t="s">
        <v>61</v>
      </c>
      <c r="Q130" s="59"/>
    </row>
    <row r="131" spans="1:17">
      <c r="A131" s="27" t="s">
        <v>40</v>
      </c>
      <c r="B131" s="59"/>
      <c r="C131" s="58"/>
      <c r="D131" s="27" t="s">
        <v>60</v>
      </c>
      <c r="E131" s="59"/>
      <c r="F131" s="58"/>
      <c r="G131" s="27" t="s">
        <v>60</v>
      </c>
      <c r="H131" s="59"/>
      <c r="I131" s="58"/>
      <c r="J131" s="27" t="s">
        <v>60</v>
      </c>
      <c r="K131" s="59"/>
      <c r="L131" s="58"/>
      <c r="M131" s="27" t="s">
        <v>60</v>
      </c>
      <c r="N131" s="59"/>
      <c r="O131" s="58"/>
      <c r="P131" s="27" t="s">
        <v>60</v>
      </c>
      <c r="Q131" s="59"/>
    </row>
    <row r="132" spans="1:17">
      <c r="A132" s="27" t="s">
        <v>25</v>
      </c>
      <c r="B132" s="59"/>
      <c r="C132" s="58"/>
      <c r="D132" s="27" t="s">
        <v>25</v>
      </c>
      <c r="E132" s="59"/>
      <c r="F132" s="58"/>
      <c r="G132" s="27" t="s">
        <v>25</v>
      </c>
      <c r="H132" s="59"/>
      <c r="I132" s="58"/>
      <c r="J132" s="27" t="s">
        <v>25</v>
      </c>
      <c r="K132" s="59"/>
      <c r="L132" s="58"/>
      <c r="M132" s="27" t="s">
        <v>25</v>
      </c>
      <c r="N132" s="59"/>
      <c r="O132" s="58"/>
      <c r="P132" s="27" t="s">
        <v>25</v>
      </c>
      <c r="Q132" s="59"/>
    </row>
    <row r="133" spans="1:17">
      <c r="A133" s="27" t="s">
        <v>31</v>
      </c>
      <c r="B133" s="59"/>
      <c r="C133" s="58"/>
      <c r="D133" s="27" t="s">
        <v>31</v>
      </c>
      <c r="E133" s="59"/>
      <c r="F133" s="58"/>
      <c r="G133" s="27" t="s">
        <v>31</v>
      </c>
      <c r="H133" s="59"/>
      <c r="I133" s="58"/>
      <c r="J133" s="27" t="s">
        <v>31</v>
      </c>
      <c r="K133" s="59"/>
      <c r="L133" s="58"/>
      <c r="M133" s="27" t="s">
        <v>31</v>
      </c>
      <c r="N133" s="59"/>
      <c r="O133" s="58"/>
      <c r="P133" s="27" t="s">
        <v>31</v>
      </c>
      <c r="Q133" s="59"/>
    </row>
    <row r="134" spans="1:17">
      <c r="A134" s="27" t="s">
        <v>27</v>
      </c>
      <c r="B134" s="59"/>
      <c r="C134" s="58"/>
      <c r="D134" s="27" t="s">
        <v>27</v>
      </c>
      <c r="E134" s="59"/>
      <c r="F134" s="58"/>
      <c r="G134" s="27" t="s">
        <v>27</v>
      </c>
      <c r="H134" s="59"/>
      <c r="I134" s="58"/>
      <c r="J134" s="27" t="s">
        <v>27</v>
      </c>
      <c r="K134" s="59"/>
      <c r="L134" s="58"/>
      <c r="M134" s="27" t="s">
        <v>27</v>
      </c>
      <c r="N134" s="59"/>
      <c r="O134" s="58"/>
      <c r="P134" s="27" t="s">
        <v>27</v>
      </c>
      <c r="Q134" s="59"/>
    </row>
    <row r="135" spans="1:17">
      <c r="A135" s="27" t="s">
        <v>28</v>
      </c>
      <c r="B135" s="60"/>
      <c r="C135" s="58"/>
      <c r="D135" s="27" t="s">
        <v>28</v>
      </c>
      <c r="E135" s="60"/>
      <c r="F135" s="58"/>
      <c r="G135" s="27" t="s">
        <v>28</v>
      </c>
      <c r="H135" s="60"/>
      <c r="I135" s="58"/>
      <c r="J135" s="27" t="s">
        <v>28</v>
      </c>
      <c r="K135" s="60"/>
      <c r="L135" s="58"/>
      <c r="M135" s="27" t="s">
        <v>28</v>
      </c>
      <c r="N135" s="60"/>
      <c r="O135" s="58"/>
      <c r="P135" s="27" t="s">
        <v>28</v>
      </c>
      <c r="Q135" s="60"/>
    </row>
    <row r="136" spans="1:17">
      <c r="A136" s="27" t="s">
        <v>16</v>
      </c>
      <c r="B136" s="61"/>
      <c r="C136" s="58"/>
      <c r="D136" s="27" t="s">
        <v>16</v>
      </c>
      <c r="E136" s="61"/>
      <c r="F136" s="58"/>
      <c r="G136" s="27" t="s">
        <v>16</v>
      </c>
      <c r="H136" s="61"/>
      <c r="I136" s="58"/>
      <c r="J136" s="27" t="s">
        <v>16</v>
      </c>
      <c r="K136" s="61"/>
      <c r="L136" s="58"/>
      <c r="M136" s="27" t="s">
        <v>16</v>
      </c>
      <c r="N136" s="61"/>
      <c r="O136" s="58"/>
      <c r="P136" s="27" t="s">
        <v>16</v>
      </c>
      <c r="Q136" s="61"/>
    </row>
    <row r="137" spans="1:17">
      <c r="A137" s="27" t="s">
        <v>26</v>
      </c>
      <c r="B137" s="59"/>
      <c r="C137" s="58"/>
      <c r="D137" s="27" t="s">
        <v>26</v>
      </c>
      <c r="E137" s="59"/>
      <c r="F137" s="58"/>
      <c r="G137" s="27" t="s">
        <v>26</v>
      </c>
      <c r="H137" s="59"/>
      <c r="I137" s="58"/>
      <c r="J137" s="27" t="s">
        <v>26</v>
      </c>
      <c r="K137" s="59"/>
      <c r="L137" s="58"/>
      <c r="M137" s="27" t="s">
        <v>26</v>
      </c>
      <c r="N137" s="59"/>
      <c r="O137" s="58"/>
      <c r="P137" s="27" t="s">
        <v>26</v>
      </c>
      <c r="Q137" s="59"/>
    </row>
    <row r="138" spans="1:17" ht="13.5" thickBot="1">
      <c r="A138" s="28" t="s">
        <v>29</v>
      </c>
      <c r="B138" s="62"/>
      <c r="C138" s="56"/>
      <c r="D138" s="28" t="s">
        <v>29</v>
      </c>
      <c r="E138" s="62"/>
      <c r="F138" s="56"/>
      <c r="G138" s="28" t="s">
        <v>29</v>
      </c>
      <c r="H138" s="62"/>
      <c r="I138" s="56"/>
      <c r="J138" s="28" t="s">
        <v>29</v>
      </c>
      <c r="K138" s="62"/>
      <c r="L138" s="56"/>
      <c r="M138" s="28" t="s">
        <v>29</v>
      </c>
      <c r="N138" s="62"/>
      <c r="O138" s="56"/>
      <c r="P138" s="28" t="s">
        <v>29</v>
      </c>
      <c r="Q138" s="62"/>
    </row>
    <row r="139" spans="1:17" ht="13.5" thickBot="1">
      <c r="A139" s="243">
        <v>73</v>
      </c>
      <c r="B139" s="243"/>
      <c r="C139" s="29"/>
      <c r="D139" s="243">
        <v>74</v>
      </c>
      <c r="E139" s="243"/>
      <c r="F139" s="29"/>
      <c r="G139" s="243">
        <v>75</v>
      </c>
      <c r="H139" s="243"/>
      <c r="I139" s="29"/>
      <c r="J139" s="243">
        <v>76</v>
      </c>
      <c r="K139" s="243"/>
      <c r="L139" s="29"/>
      <c r="M139" s="243">
        <v>77</v>
      </c>
      <c r="N139" s="243"/>
      <c r="O139" s="29"/>
      <c r="P139" s="243">
        <v>78</v>
      </c>
      <c r="Q139" s="243"/>
    </row>
    <row r="140" spans="1:17">
      <c r="A140" s="26" t="s">
        <v>24</v>
      </c>
      <c r="B140" s="55">
        <f>B8</f>
        <v>43872</v>
      </c>
      <c r="C140" s="57"/>
      <c r="D140" s="26" t="s">
        <v>24</v>
      </c>
      <c r="E140" s="55">
        <f>B8</f>
        <v>43872</v>
      </c>
      <c r="F140" s="57"/>
      <c r="G140" s="26" t="s">
        <v>24</v>
      </c>
      <c r="H140" s="55">
        <f>B8</f>
        <v>43872</v>
      </c>
      <c r="I140" s="57"/>
      <c r="J140" s="26" t="s">
        <v>24</v>
      </c>
      <c r="K140" s="55">
        <f>B8</f>
        <v>43872</v>
      </c>
      <c r="L140" s="57"/>
      <c r="M140" s="26" t="s">
        <v>24</v>
      </c>
      <c r="N140" s="55">
        <f>B8</f>
        <v>43872</v>
      </c>
      <c r="O140" s="57"/>
      <c r="P140" s="26" t="s">
        <v>24</v>
      </c>
      <c r="Q140" s="55">
        <f>B8</f>
        <v>43872</v>
      </c>
    </row>
    <row r="141" spans="1:17">
      <c r="A141" s="27" t="s">
        <v>39</v>
      </c>
      <c r="B141" s="59"/>
      <c r="C141" s="58"/>
      <c r="D141" s="27" t="s">
        <v>61</v>
      </c>
      <c r="E141" s="59"/>
      <c r="F141" s="58"/>
      <c r="G141" s="27" t="s">
        <v>61</v>
      </c>
      <c r="H141" s="59"/>
      <c r="I141" s="58"/>
      <c r="J141" s="27" t="s">
        <v>61</v>
      </c>
      <c r="K141" s="59"/>
      <c r="L141" s="58"/>
      <c r="M141" s="27" t="s">
        <v>61</v>
      </c>
      <c r="N141" s="59"/>
      <c r="O141" s="58"/>
      <c r="P141" s="27" t="s">
        <v>61</v>
      </c>
      <c r="Q141" s="59"/>
    </row>
    <row r="142" spans="1:17">
      <c r="A142" s="27" t="s">
        <v>40</v>
      </c>
      <c r="B142" s="59"/>
      <c r="C142" s="58"/>
      <c r="D142" s="27" t="s">
        <v>60</v>
      </c>
      <c r="E142" s="59"/>
      <c r="F142" s="58"/>
      <c r="G142" s="27" t="s">
        <v>60</v>
      </c>
      <c r="H142" s="59"/>
      <c r="I142" s="58"/>
      <c r="J142" s="27" t="s">
        <v>60</v>
      </c>
      <c r="K142" s="59"/>
      <c r="L142" s="58"/>
      <c r="M142" s="27" t="s">
        <v>60</v>
      </c>
      <c r="N142" s="59"/>
      <c r="O142" s="58"/>
      <c r="P142" s="27" t="s">
        <v>60</v>
      </c>
      <c r="Q142" s="59"/>
    </row>
    <row r="143" spans="1:17">
      <c r="A143" s="27" t="s">
        <v>25</v>
      </c>
      <c r="B143" s="59"/>
      <c r="C143" s="58"/>
      <c r="D143" s="27" t="s">
        <v>25</v>
      </c>
      <c r="E143" s="59"/>
      <c r="F143" s="58"/>
      <c r="G143" s="27" t="s">
        <v>25</v>
      </c>
      <c r="H143" s="59"/>
      <c r="I143" s="58"/>
      <c r="J143" s="27" t="s">
        <v>25</v>
      </c>
      <c r="K143" s="59"/>
      <c r="L143" s="58"/>
      <c r="M143" s="27" t="s">
        <v>25</v>
      </c>
      <c r="N143" s="59"/>
      <c r="O143" s="58"/>
      <c r="P143" s="27" t="s">
        <v>25</v>
      </c>
      <c r="Q143" s="59"/>
    </row>
    <row r="144" spans="1:17">
      <c r="A144" s="27" t="s">
        <v>31</v>
      </c>
      <c r="B144" s="59"/>
      <c r="C144" s="58"/>
      <c r="D144" s="27" t="s">
        <v>31</v>
      </c>
      <c r="E144" s="59"/>
      <c r="F144" s="58"/>
      <c r="G144" s="27" t="s">
        <v>31</v>
      </c>
      <c r="H144" s="59"/>
      <c r="I144" s="58"/>
      <c r="J144" s="27" t="s">
        <v>31</v>
      </c>
      <c r="K144" s="59"/>
      <c r="L144" s="58"/>
      <c r="M144" s="27" t="s">
        <v>31</v>
      </c>
      <c r="N144" s="59"/>
      <c r="O144" s="58"/>
      <c r="P144" s="27" t="s">
        <v>31</v>
      </c>
      <c r="Q144" s="59"/>
    </row>
    <row r="145" spans="1:17">
      <c r="A145" s="27" t="s">
        <v>27</v>
      </c>
      <c r="B145" s="59"/>
      <c r="C145" s="58"/>
      <c r="D145" s="27" t="s">
        <v>27</v>
      </c>
      <c r="E145" s="59"/>
      <c r="F145" s="58"/>
      <c r="G145" s="27" t="s">
        <v>27</v>
      </c>
      <c r="H145" s="59"/>
      <c r="I145" s="58"/>
      <c r="J145" s="27" t="s">
        <v>27</v>
      </c>
      <c r="K145" s="59"/>
      <c r="L145" s="58"/>
      <c r="M145" s="27" t="s">
        <v>27</v>
      </c>
      <c r="N145" s="59"/>
      <c r="O145" s="58"/>
      <c r="P145" s="27" t="s">
        <v>27</v>
      </c>
      <c r="Q145" s="59"/>
    </row>
    <row r="146" spans="1:17">
      <c r="A146" s="27" t="s">
        <v>28</v>
      </c>
      <c r="B146" s="60"/>
      <c r="C146" s="58"/>
      <c r="D146" s="27" t="s">
        <v>28</v>
      </c>
      <c r="E146" s="60"/>
      <c r="F146" s="58"/>
      <c r="G146" s="27" t="s">
        <v>28</v>
      </c>
      <c r="H146" s="60"/>
      <c r="I146" s="58"/>
      <c r="J146" s="27" t="s">
        <v>28</v>
      </c>
      <c r="K146" s="60"/>
      <c r="L146" s="58"/>
      <c r="M146" s="27" t="s">
        <v>28</v>
      </c>
      <c r="N146" s="60"/>
      <c r="O146" s="58"/>
      <c r="P146" s="27" t="s">
        <v>28</v>
      </c>
      <c r="Q146" s="60"/>
    </row>
    <row r="147" spans="1:17">
      <c r="A147" s="27" t="s">
        <v>16</v>
      </c>
      <c r="B147" s="61"/>
      <c r="C147" s="58"/>
      <c r="D147" s="27" t="s">
        <v>16</v>
      </c>
      <c r="E147" s="61"/>
      <c r="F147" s="58"/>
      <c r="G147" s="27" t="s">
        <v>16</v>
      </c>
      <c r="H147" s="61"/>
      <c r="I147" s="58"/>
      <c r="J147" s="27" t="s">
        <v>16</v>
      </c>
      <c r="K147" s="61"/>
      <c r="L147" s="58"/>
      <c r="M147" s="27" t="s">
        <v>16</v>
      </c>
      <c r="N147" s="61"/>
      <c r="O147" s="58"/>
      <c r="P147" s="27" t="s">
        <v>16</v>
      </c>
      <c r="Q147" s="61"/>
    </row>
    <row r="148" spans="1:17">
      <c r="A148" s="27" t="s">
        <v>26</v>
      </c>
      <c r="B148" s="59"/>
      <c r="C148" s="58"/>
      <c r="D148" s="27" t="s">
        <v>26</v>
      </c>
      <c r="E148" s="59"/>
      <c r="F148" s="58"/>
      <c r="G148" s="27" t="s">
        <v>26</v>
      </c>
      <c r="H148" s="59"/>
      <c r="I148" s="58"/>
      <c r="J148" s="27" t="s">
        <v>26</v>
      </c>
      <c r="K148" s="59"/>
      <c r="L148" s="58"/>
      <c r="M148" s="27" t="s">
        <v>26</v>
      </c>
      <c r="N148" s="59"/>
      <c r="O148" s="58"/>
      <c r="P148" s="27" t="s">
        <v>26</v>
      </c>
      <c r="Q148" s="59"/>
    </row>
    <row r="149" spans="1:17" ht="13.5" thickBot="1">
      <c r="A149" s="28" t="s">
        <v>29</v>
      </c>
      <c r="B149" s="62"/>
      <c r="C149" s="56"/>
      <c r="D149" s="28" t="s">
        <v>29</v>
      </c>
      <c r="E149" s="62"/>
      <c r="F149" s="56"/>
      <c r="G149" s="28" t="s">
        <v>29</v>
      </c>
      <c r="H149" s="62"/>
      <c r="I149" s="56"/>
      <c r="J149" s="28" t="s">
        <v>29</v>
      </c>
      <c r="K149" s="62"/>
      <c r="L149" s="56"/>
      <c r="M149" s="28" t="s">
        <v>29</v>
      </c>
      <c r="N149" s="62"/>
      <c r="O149" s="56"/>
      <c r="P149" s="28" t="s">
        <v>29</v>
      </c>
      <c r="Q149" s="62"/>
    </row>
    <row r="150" spans="1:17" ht="13.5" thickBot="1">
      <c r="A150" s="243">
        <v>79</v>
      </c>
      <c r="B150" s="243"/>
      <c r="C150" s="29"/>
      <c r="D150" s="243">
        <v>80</v>
      </c>
      <c r="E150" s="243"/>
      <c r="F150" s="29"/>
      <c r="G150" s="243">
        <v>81</v>
      </c>
      <c r="H150" s="243"/>
      <c r="I150" s="29"/>
      <c r="J150" s="243">
        <v>82</v>
      </c>
      <c r="K150" s="243"/>
      <c r="L150" s="29"/>
      <c r="M150" s="243">
        <v>83</v>
      </c>
      <c r="N150" s="243"/>
      <c r="O150" s="29"/>
      <c r="P150" s="243">
        <v>84</v>
      </c>
      <c r="Q150" s="243"/>
    </row>
    <row r="151" spans="1:17">
      <c r="A151" s="26" t="s">
        <v>24</v>
      </c>
      <c r="B151" s="55">
        <f>B8</f>
        <v>43872</v>
      </c>
      <c r="C151" s="57"/>
      <c r="D151" s="26" t="s">
        <v>24</v>
      </c>
      <c r="E151" s="55">
        <f>B8</f>
        <v>43872</v>
      </c>
      <c r="F151" s="57"/>
      <c r="G151" s="26" t="s">
        <v>24</v>
      </c>
      <c r="H151" s="55">
        <f>B8</f>
        <v>43872</v>
      </c>
      <c r="I151" s="57"/>
      <c r="J151" s="26" t="s">
        <v>24</v>
      </c>
      <c r="K151" s="55">
        <f>B8</f>
        <v>43872</v>
      </c>
      <c r="L151" s="57"/>
      <c r="M151" s="26" t="s">
        <v>24</v>
      </c>
      <c r="N151" s="55">
        <f>B8</f>
        <v>43872</v>
      </c>
      <c r="O151" s="57"/>
      <c r="P151" s="26" t="s">
        <v>24</v>
      </c>
      <c r="Q151" s="55">
        <f>B8</f>
        <v>43872</v>
      </c>
    </row>
    <row r="152" spans="1:17">
      <c r="A152" s="27" t="s">
        <v>39</v>
      </c>
      <c r="B152" s="59"/>
      <c r="C152" s="58"/>
      <c r="D152" s="27" t="s">
        <v>61</v>
      </c>
      <c r="E152" s="59"/>
      <c r="F152" s="58"/>
      <c r="G152" s="27" t="s">
        <v>61</v>
      </c>
      <c r="H152" s="59"/>
      <c r="I152" s="58"/>
      <c r="J152" s="27" t="s">
        <v>61</v>
      </c>
      <c r="K152" s="59"/>
      <c r="L152" s="58"/>
      <c r="M152" s="27" t="s">
        <v>61</v>
      </c>
      <c r="N152" s="59"/>
      <c r="O152" s="58"/>
      <c r="P152" s="27" t="s">
        <v>61</v>
      </c>
      <c r="Q152" s="59"/>
    </row>
    <row r="153" spans="1:17">
      <c r="A153" s="27" t="s">
        <v>40</v>
      </c>
      <c r="B153" s="59"/>
      <c r="C153" s="58"/>
      <c r="D153" s="27" t="s">
        <v>60</v>
      </c>
      <c r="E153" s="59"/>
      <c r="F153" s="58"/>
      <c r="G153" s="27" t="s">
        <v>60</v>
      </c>
      <c r="H153" s="59"/>
      <c r="I153" s="58"/>
      <c r="J153" s="27" t="s">
        <v>60</v>
      </c>
      <c r="K153" s="59"/>
      <c r="L153" s="58"/>
      <c r="M153" s="27" t="s">
        <v>60</v>
      </c>
      <c r="N153" s="59"/>
      <c r="O153" s="58"/>
      <c r="P153" s="27" t="s">
        <v>60</v>
      </c>
      <c r="Q153" s="59"/>
    </row>
    <row r="154" spans="1:17">
      <c r="A154" s="27" t="s">
        <v>25</v>
      </c>
      <c r="B154" s="59"/>
      <c r="C154" s="58"/>
      <c r="D154" s="27" t="s">
        <v>25</v>
      </c>
      <c r="E154" s="59"/>
      <c r="F154" s="58"/>
      <c r="G154" s="27" t="s">
        <v>25</v>
      </c>
      <c r="H154" s="59"/>
      <c r="I154" s="58"/>
      <c r="J154" s="27" t="s">
        <v>25</v>
      </c>
      <c r="K154" s="59"/>
      <c r="L154" s="58"/>
      <c r="M154" s="27" t="s">
        <v>25</v>
      </c>
      <c r="N154" s="59"/>
      <c r="O154" s="58"/>
      <c r="P154" s="27" t="s">
        <v>25</v>
      </c>
      <c r="Q154" s="59"/>
    </row>
    <row r="155" spans="1:17">
      <c r="A155" s="27" t="s">
        <v>31</v>
      </c>
      <c r="B155" s="59"/>
      <c r="C155" s="58"/>
      <c r="D155" s="27" t="s">
        <v>31</v>
      </c>
      <c r="E155" s="59"/>
      <c r="F155" s="58"/>
      <c r="G155" s="27" t="s">
        <v>31</v>
      </c>
      <c r="H155" s="59"/>
      <c r="I155" s="58"/>
      <c r="J155" s="27" t="s">
        <v>31</v>
      </c>
      <c r="K155" s="59"/>
      <c r="L155" s="58"/>
      <c r="M155" s="27" t="s">
        <v>31</v>
      </c>
      <c r="N155" s="59"/>
      <c r="O155" s="58"/>
      <c r="P155" s="27" t="s">
        <v>31</v>
      </c>
      <c r="Q155" s="59"/>
    </row>
    <row r="156" spans="1:17">
      <c r="A156" s="27" t="s">
        <v>27</v>
      </c>
      <c r="B156" s="59"/>
      <c r="C156" s="58"/>
      <c r="D156" s="27" t="s">
        <v>27</v>
      </c>
      <c r="E156" s="59"/>
      <c r="F156" s="58"/>
      <c r="G156" s="27" t="s">
        <v>27</v>
      </c>
      <c r="H156" s="59"/>
      <c r="I156" s="58"/>
      <c r="J156" s="27" t="s">
        <v>27</v>
      </c>
      <c r="K156" s="59"/>
      <c r="L156" s="58"/>
      <c r="M156" s="27" t="s">
        <v>27</v>
      </c>
      <c r="N156" s="59"/>
      <c r="O156" s="58"/>
      <c r="P156" s="27" t="s">
        <v>27</v>
      </c>
      <c r="Q156" s="59"/>
    </row>
    <row r="157" spans="1:17">
      <c r="A157" s="27" t="s">
        <v>28</v>
      </c>
      <c r="B157" s="60"/>
      <c r="C157" s="58"/>
      <c r="D157" s="27" t="s">
        <v>28</v>
      </c>
      <c r="E157" s="60"/>
      <c r="F157" s="58"/>
      <c r="G157" s="27" t="s">
        <v>28</v>
      </c>
      <c r="H157" s="60"/>
      <c r="I157" s="58"/>
      <c r="J157" s="27" t="s">
        <v>28</v>
      </c>
      <c r="K157" s="60"/>
      <c r="L157" s="58"/>
      <c r="M157" s="27" t="s">
        <v>28</v>
      </c>
      <c r="N157" s="60"/>
      <c r="O157" s="58"/>
      <c r="P157" s="27" t="s">
        <v>28</v>
      </c>
      <c r="Q157" s="60"/>
    </row>
    <row r="158" spans="1:17">
      <c r="A158" s="27" t="s">
        <v>16</v>
      </c>
      <c r="B158" s="61"/>
      <c r="C158" s="58"/>
      <c r="D158" s="27" t="s">
        <v>16</v>
      </c>
      <c r="E158" s="61"/>
      <c r="F158" s="58"/>
      <c r="G158" s="27" t="s">
        <v>16</v>
      </c>
      <c r="H158" s="61"/>
      <c r="I158" s="58"/>
      <c r="J158" s="27" t="s">
        <v>16</v>
      </c>
      <c r="K158" s="61"/>
      <c r="L158" s="58"/>
      <c r="M158" s="27" t="s">
        <v>16</v>
      </c>
      <c r="N158" s="61"/>
      <c r="O158" s="58"/>
      <c r="P158" s="27" t="s">
        <v>16</v>
      </c>
      <c r="Q158" s="61"/>
    </row>
    <row r="159" spans="1:17">
      <c r="A159" s="27" t="s">
        <v>26</v>
      </c>
      <c r="B159" s="59"/>
      <c r="C159" s="58"/>
      <c r="D159" s="27" t="s">
        <v>26</v>
      </c>
      <c r="E159" s="59"/>
      <c r="F159" s="58"/>
      <c r="G159" s="27" t="s">
        <v>26</v>
      </c>
      <c r="H159" s="59"/>
      <c r="I159" s="58"/>
      <c r="J159" s="27" t="s">
        <v>26</v>
      </c>
      <c r="K159" s="59"/>
      <c r="L159" s="58"/>
      <c r="M159" s="27" t="s">
        <v>26</v>
      </c>
      <c r="N159" s="59"/>
      <c r="O159" s="58"/>
      <c r="P159" s="27" t="s">
        <v>26</v>
      </c>
      <c r="Q159" s="59"/>
    </row>
    <row r="160" spans="1:17" ht="13.5" thickBot="1">
      <c r="A160" s="28" t="s">
        <v>29</v>
      </c>
      <c r="B160" s="62"/>
      <c r="C160" s="56"/>
      <c r="D160" s="28" t="s">
        <v>29</v>
      </c>
      <c r="E160" s="62"/>
      <c r="F160" s="56"/>
      <c r="G160" s="28" t="s">
        <v>29</v>
      </c>
      <c r="H160" s="62"/>
      <c r="I160" s="56"/>
      <c r="J160" s="28" t="s">
        <v>29</v>
      </c>
      <c r="K160" s="62"/>
      <c r="L160" s="56"/>
      <c r="M160" s="28" t="s">
        <v>29</v>
      </c>
      <c r="N160" s="62"/>
      <c r="O160" s="56"/>
      <c r="P160" s="28" t="s">
        <v>29</v>
      </c>
      <c r="Q160" s="62"/>
    </row>
    <row r="161" spans="1:17" ht="13.5" thickBot="1">
      <c r="A161" s="243">
        <v>85</v>
      </c>
      <c r="B161" s="243"/>
      <c r="C161" s="29"/>
      <c r="D161" s="243">
        <v>86</v>
      </c>
      <c r="E161" s="243"/>
      <c r="F161" s="29"/>
      <c r="G161" s="243">
        <v>87</v>
      </c>
      <c r="H161" s="243"/>
      <c r="I161" s="29"/>
      <c r="J161" s="243">
        <v>88</v>
      </c>
      <c r="K161" s="243"/>
      <c r="L161" s="29"/>
      <c r="M161" s="243">
        <v>89</v>
      </c>
      <c r="N161" s="243"/>
      <c r="O161" s="29"/>
      <c r="P161" s="243">
        <v>90</v>
      </c>
      <c r="Q161" s="243"/>
    </row>
    <row r="162" spans="1:17">
      <c r="A162" s="26" t="s">
        <v>24</v>
      </c>
      <c r="B162" s="55">
        <f>B8</f>
        <v>43872</v>
      </c>
      <c r="C162" s="57"/>
      <c r="D162" s="26" t="s">
        <v>24</v>
      </c>
      <c r="E162" s="55">
        <f>B8</f>
        <v>43872</v>
      </c>
      <c r="F162" s="57"/>
      <c r="G162" s="26" t="s">
        <v>24</v>
      </c>
      <c r="H162" s="55">
        <f>B8</f>
        <v>43872</v>
      </c>
      <c r="I162" s="57"/>
      <c r="J162" s="26" t="s">
        <v>24</v>
      </c>
      <c r="K162" s="55">
        <f>B8</f>
        <v>43872</v>
      </c>
      <c r="L162" s="57"/>
      <c r="M162" s="26" t="s">
        <v>24</v>
      </c>
      <c r="N162" s="55">
        <f>B8</f>
        <v>43872</v>
      </c>
      <c r="O162" s="57"/>
      <c r="P162" s="26" t="s">
        <v>24</v>
      </c>
      <c r="Q162" s="55">
        <f>B8</f>
        <v>43872</v>
      </c>
    </row>
    <row r="163" spans="1:17">
      <c r="A163" s="27" t="s">
        <v>39</v>
      </c>
      <c r="B163" s="59"/>
      <c r="C163" s="58"/>
      <c r="D163" s="27" t="s">
        <v>61</v>
      </c>
      <c r="E163" s="59"/>
      <c r="F163" s="58"/>
      <c r="G163" s="27" t="s">
        <v>61</v>
      </c>
      <c r="H163" s="59"/>
      <c r="I163" s="58"/>
      <c r="J163" s="27" t="s">
        <v>61</v>
      </c>
      <c r="K163" s="59"/>
      <c r="L163" s="58"/>
      <c r="M163" s="27" t="s">
        <v>61</v>
      </c>
      <c r="N163" s="59"/>
      <c r="O163" s="58"/>
      <c r="P163" s="27" t="s">
        <v>61</v>
      </c>
      <c r="Q163" s="59"/>
    </row>
    <row r="164" spans="1:17">
      <c r="A164" s="27" t="s">
        <v>40</v>
      </c>
      <c r="B164" s="59"/>
      <c r="C164" s="58"/>
      <c r="D164" s="27" t="s">
        <v>60</v>
      </c>
      <c r="E164" s="59"/>
      <c r="F164" s="58"/>
      <c r="G164" s="27" t="s">
        <v>60</v>
      </c>
      <c r="H164" s="59"/>
      <c r="I164" s="58"/>
      <c r="J164" s="27" t="s">
        <v>60</v>
      </c>
      <c r="K164" s="59"/>
      <c r="L164" s="58"/>
      <c r="M164" s="27" t="s">
        <v>60</v>
      </c>
      <c r="N164" s="59"/>
      <c r="O164" s="58"/>
      <c r="P164" s="27" t="s">
        <v>60</v>
      </c>
      <c r="Q164" s="59"/>
    </row>
    <row r="165" spans="1:17">
      <c r="A165" s="27" t="s">
        <v>25</v>
      </c>
      <c r="B165" s="59"/>
      <c r="C165" s="58"/>
      <c r="D165" s="27" t="s">
        <v>25</v>
      </c>
      <c r="E165" s="59"/>
      <c r="F165" s="58"/>
      <c r="G165" s="27" t="s">
        <v>25</v>
      </c>
      <c r="H165" s="59"/>
      <c r="I165" s="58"/>
      <c r="J165" s="27" t="s">
        <v>25</v>
      </c>
      <c r="K165" s="59"/>
      <c r="L165" s="58"/>
      <c r="M165" s="27" t="s">
        <v>25</v>
      </c>
      <c r="N165" s="59"/>
      <c r="O165" s="58"/>
      <c r="P165" s="27" t="s">
        <v>25</v>
      </c>
      <c r="Q165" s="59"/>
    </row>
    <row r="166" spans="1:17">
      <c r="A166" s="27" t="s">
        <v>31</v>
      </c>
      <c r="B166" s="59"/>
      <c r="C166" s="58"/>
      <c r="D166" s="27" t="s">
        <v>31</v>
      </c>
      <c r="E166" s="59"/>
      <c r="F166" s="58"/>
      <c r="G166" s="27" t="s">
        <v>31</v>
      </c>
      <c r="H166" s="59"/>
      <c r="I166" s="58"/>
      <c r="J166" s="27" t="s">
        <v>31</v>
      </c>
      <c r="K166" s="59"/>
      <c r="L166" s="58"/>
      <c r="M166" s="27" t="s">
        <v>31</v>
      </c>
      <c r="N166" s="59"/>
      <c r="O166" s="58"/>
      <c r="P166" s="27" t="s">
        <v>31</v>
      </c>
      <c r="Q166" s="59"/>
    </row>
    <row r="167" spans="1:17">
      <c r="A167" s="27" t="s">
        <v>27</v>
      </c>
      <c r="B167" s="59"/>
      <c r="C167" s="58"/>
      <c r="D167" s="27" t="s">
        <v>27</v>
      </c>
      <c r="E167" s="59"/>
      <c r="F167" s="58"/>
      <c r="G167" s="27" t="s">
        <v>27</v>
      </c>
      <c r="H167" s="59"/>
      <c r="I167" s="58"/>
      <c r="J167" s="27" t="s">
        <v>27</v>
      </c>
      <c r="K167" s="59"/>
      <c r="L167" s="58"/>
      <c r="M167" s="27" t="s">
        <v>27</v>
      </c>
      <c r="N167" s="59"/>
      <c r="O167" s="58"/>
      <c r="P167" s="27" t="s">
        <v>27</v>
      </c>
      <c r="Q167" s="59"/>
    </row>
    <row r="168" spans="1:17">
      <c r="A168" s="27" t="s">
        <v>28</v>
      </c>
      <c r="B168" s="60"/>
      <c r="C168" s="58"/>
      <c r="D168" s="27" t="s">
        <v>28</v>
      </c>
      <c r="E168" s="60"/>
      <c r="F168" s="58"/>
      <c r="G168" s="27" t="s">
        <v>28</v>
      </c>
      <c r="H168" s="60"/>
      <c r="I168" s="58"/>
      <c r="J168" s="27" t="s">
        <v>28</v>
      </c>
      <c r="K168" s="60"/>
      <c r="L168" s="58"/>
      <c r="M168" s="27" t="s">
        <v>28</v>
      </c>
      <c r="N168" s="60"/>
      <c r="O168" s="58"/>
      <c r="P168" s="27" t="s">
        <v>28</v>
      </c>
      <c r="Q168" s="60"/>
    </row>
    <row r="169" spans="1:17">
      <c r="A169" s="27" t="s">
        <v>16</v>
      </c>
      <c r="B169" s="61"/>
      <c r="C169" s="58"/>
      <c r="D169" s="27" t="s">
        <v>16</v>
      </c>
      <c r="E169" s="61"/>
      <c r="F169" s="58"/>
      <c r="G169" s="27" t="s">
        <v>16</v>
      </c>
      <c r="H169" s="61"/>
      <c r="I169" s="58"/>
      <c r="J169" s="27" t="s">
        <v>16</v>
      </c>
      <c r="K169" s="61"/>
      <c r="L169" s="58"/>
      <c r="M169" s="27" t="s">
        <v>16</v>
      </c>
      <c r="N169" s="61"/>
      <c r="O169" s="58"/>
      <c r="P169" s="27" t="s">
        <v>16</v>
      </c>
      <c r="Q169" s="61"/>
    </row>
    <row r="170" spans="1:17">
      <c r="A170" s="27" t="s">
        <v>26</v>
      </c>
      <c r="B170" s="59"/>
      <c r="C170" s="58"/>
      <c r="D170" s="27" t="s">
        <v>26</v>
      </c>
      <c r="E170" s="59"/>
      <c r="F170" s="58"/>
      <c r="G170" s="27" t="s">
        <v>26</v>
      </c>
      <c r="H170" s="59"/>
      <c r="I170" s="58"/>
      <c r="J170" s="27" t="s">
        <v>26</v>
      </c>
      <c r="K170" s="59"/>
      <c r="L170" s="58"/>
      <c r="M170" s="27" t="s">
        <v>26</v>
      </c>
      <c r="N170" s="59"/>
      <c r="O170" s="58"/>
      <c r="P170" s="27" t="s">
        <v>26</v>
      </c>
      <c r="Q170" s="59"/>
    </row>
    <row r="171" spans="1:17" ht="13.5" thickBot="1">
      <c r="A171" s="28" t="s">
        <v>29</v>
      </c>
      <c r="B171" s="62"/>
      <c r="C171" s="56"/>
      <c r="D171" s="28" t="s">
        <v>29</v>
      </c>
      <c r="E171" s="62"/>
      <c r="F171" s="56"/>
      <c r="G171" s="28" t="s">
        <v>29</v>
      </c>
      <c r="H171" s="62"/>
      <c r="I171" s="56"/>
      <c r="J171" s="28" t="s">
        <v>29</v>
      </c>
      <c r="K171" s="62"/>
      <c r="L171" s="56"/>
      <c r="M171" s="28" t="s">
        <v>29</v>
      </c>
      <c r="N171" s="62"/>
      <c r="O171" s="56"/>
      <c r="P171" s="28" t="s">
        <v>29</v>
      </c>
      <c r="Q171" s="62"/>
    </row>
    <row r="172" spans="1:17" ht="13.5" thickBot="1">
      <c r="A172" s="243">
        <v>91</v>
      </c>
      <c r="B172" s="243"/>
      <c r="C172" s="29"/>
      <c r="D172" s="243">
        <v>92</v>
      </c>
      <c r="E172" s="243"/>
      <c r="F172" s="29"/>
      <c r="G172" s="243">
        <v>93</v>
      </c>
      <c r="H172" s="243"/>
      <c r="I172" s="29"/>
      <c r="J172" s="243">
        <v>94</v>
      </c>
      <c r="K172" s="243"/>
      <c r="L172" s="29"/>
      <c r="M172" s="243">
        <v>95</v>
      </c>
      <c r="N172" s="243"/>
      <c r="O172" s="29"/>
      <c r="P172" s="243">
        <v>96</v>
      </c>
      <c r="Q172" s="243"/>
    </row>
    <row r="173" spans="1:17">
      <c r="A173" s="26" t="s">
        <v>24</v>
      </c>
      <c r="B173" s="55">
        <f>B8</f>
        <v>43872</v>
      </c>
      <c r="C173" s="57"/>
      <c r="D173" s="26" t="s">
        <v>24</v>
      </c>
      <c r="E173" s="55">
        <f>B8</f>
        <v>43872</v>
      </c>
      <c r="F173" s="57"/>
      <c r="G173" s="26" t="s">
        <v>24</v>
      </c>
      <c r="H173" s="55">
        <f>B8</f>
        <v>43872</v>
      </c>
      <c r="I173" s="57"/>
      <c r="J173" s="26" t="s">
        <v>24</v>
      </c>
      <c r="K173" s="55">
        <f>B8</f>
        <v>43872</v>
      </c>
      <c r="L173" s="57"/>
      <c r="M173" s="26" t="s">
        <v>24</v>
      </c>
      <c r="N173" s="55">
        <f>B8</f>
        <v>43872</v>
      </c>
      <c r="O173" s="57"/>
      <c r="P173" s="26" t="s">
        <v>24</v>
      </c>
      <c r="Q173" s="55">
        <f>B8</f>
        <v>43872</v>
      </c>
    </row>
    <row r="174" spans="1:17">
      <c r="A174" s="27" t="s">
        <v>39</v>
      </c>
      <c r="B174" s="59"/>
      <c r="C174" s="58"/>
      <c r="D174" s="27" t="s">
        <v>61</v>
      </c>
      <c r="E174" s="59"/>
      <c r="F174" s="58"/>
      <c r="G174" s="27" t="s">
        <v>61</v>
      </c>
      <c r="H174" s="59"/>
      <c r="I174" s="58"/>
      <c r="J174" s="27" t="s">
        <v>61</v>
      </c>
      <c r="K174" s="59"/>
      <c r="L174" s="58"/>
      <c r="M174" s="27" t="s">
        <v>61</v>
      </c>
      <c r="N174" s="59"/>
      <c r="O174" s="58"/>
      <c r="P174" s="27" t="s">
        <v>61</v>
      </c>
      <c r="Q174" s="59"/>
    </row>
    <row r="175" spans="1:17">
      <c r="A175" s="27" t="s">
        <v>40</v>
      </c>
      <c r="B175" s="59"/>
      <c r="C175" s="58"/>
      <c r="D175" s="27" t="s">
        <v>60</v>
      </c>
      <c r="E175" s="59"/>
      <c r="F175" s="58"/>
      <c r="G175" s="27" t="s">
        <v>60</v>
      </c>
      <c r="H175" s="59"/>
      <c r="I175" s="58"/>
      <c r="J175" s="27" t="s">
        <v>60</v>
      </c>
      <c r="K175" s="59"/>
      <c r="L175" s="58"/>
      <c r="M175" s="27" t="s">
        <v>60</v>
      </c>
      <c r="N175" s="59"/>
      <c r="O175" s="58"/>
      <c r="P175" s="27" t="s">
        <v>60</v>
      </c>
      <c r="Q175" s="59"/>
    </row>
    <row r="176" spans="1:17">
      <c r="A176" s="27" t="s">
        <v>25</v>
      </c>
      <c r="B176" s="59"/>
      <c r="C176" s="58"/>
      <c r="D176" s="27" t="s">
        <v>25</v>
      </c>
      <c r="E176" s="59"/>
      <c r="F176" s="58"/>
      <c r="G176" s="27" t="s">
        <v>25</v>
      </c>
      <c r="H176" s="59"/>
      <c r="I176" s="58"/>
      <c r="J176" s="27" t="s">
        <v>25</v>
      </c>
      <c r="K176" s="59"/>
      <c r="L176" s="58"/>
      <c r="M176" s="27" t="s">
        <v>25</v>
      </c>
      <c r="N176" s="59"/>
      <c r="O176" s="58"/>
      <c r="P176" s="27" t="s">
        <v>25</v>
      </c>
      <c r="Q176" s="59"/>
    </row>
    <row r="177" spans="1:17">
      <c r="A177" s="27" t="s">
        <v>31</v>
      </c>
      <c r="B177" s="59"/>
      <c r="C177" s="58"/>
      <c r="D177" s="27" t="s">
        <v>31</v>
      </c>
      <c r="E177" s="59"/>
      <c r="F177" s="58"/>
      <c r="G177" s="27" t="s">
        <v>31</v>
      </c>
      <c r="H177" s="59"/>
      <c r="I177" s="58"/>
      <c r="J177" s="27" t="s">
        <v>31</v>
      </c>
      <c r="K177" s="59"/>
      <c r="L177" s="58"/>
      <c r="M177" s="27" t="s">
        <v>31</v>
      </c>
      <c r="N177" s="59"/>
      <c r="O177" s="58"/>
      <c r="P177" s="27" t="s">
        <v>31</v>
      </c>
      <c r="Q177" s="59"/>
    </row>
    <row r="178" spans="1:17">
      <c r="A178" s="27" t="s">
        <v>27</v>
      </c>
      <c r="B178" s="59"/>
      <c r="C178" s="58"/>
      <c r="D178" s="27" t="s">
        <v>27</v>
      </c>
      <c r="E178" s="59"/>
      <c r="F178" s="58"/>
      <c r="G178" s="27" t="s">
        <v>27</v>
      </c>
      <c r="H178" s="59"/>
      <c r="I178" s="58"/>
      <c r="J178" s="27" t="s">
        <v>27</v>
      </c>
      <c r="K178" s="59"/>
      <c r="L178" s="58"/>
      <c r="M178" s="27" t="s">
        <v>27</v>
      </c>
      <c r="N178" s="59"/>
      <c r="O178" s="58"/>
      <c r="P178" s="27" t="s">
        <v>27</v>
      </c>
      <c r="Q178" s="59"/>
    </row>
    <row r="179" spans="1:17">
      <c r="A179" s="27" t="s">
        <v>28</v>
      </c>
      <c r="B179" s="60"/>
      <c r="C179" s="58"/>
      <c r="D179" s="27" t="s">
        <v>28</v>
      </c>
      <c r="E179" s="60"/>
      <c r="F179" s="58"/>
      <c r="G179" s="27" t="s">
        <v>28</v>
      </c>
      <c r="H179" s="60"/>
      <c r="I179" s="58"/>
      <c r="J179" s="27" t="s">
        <v>28</v>
      </c>
      <c r="K179" s="60"/>
      <c r="L179" s="58"/>
      <c r="M179" s="27" t="s">
        <v>28</v>
      </c>
      <c r="N179" s="60"/>
      <c r="O179" s="58"/>
      <c r="P179" s="27" t="s">
        <v>28</v>
      </c>
      <c r="Q179" s="60"/>
    </row>
    <row r="180" spans="1:17">
      <c r="A180" s="27" t="s">
        <v>16</v>
      </c>
      <c r="B180" s="61"/>
      <c r="C180" s="58"/>
      <c r="D180" s="27" t="s">
        <v>16</v>
      </c>
      <c r="E180" s="61"/>
      <c r="F180" s="58"/>
      <c r="G180" s="27" t="s">
        <v>16</v>
      </c>
      <c r="H180" s="61"/>
      <c r="I180" s="58"/>
      <c r="J180" s="27" t="s">
        <v>16</v>
      </c>
      <c r="K180" s="61"/>
      <c r="L180" s="58"/>
      <c r="M180" s="27" t="s">
        <v>16</v>
      </c>
      <c r="N180" s="61"/>
      <c r="O180" s="58"/>
      <c r="P180" s="27" t="s">
        <v>16</v>
      </c>
      <c r="Q180" s="61"/>
    </row>
    <row r="181" spans="1:17">
      <c r="A181" s="27" t="s">
        <v>26</v>
      </c>
      <c r="B181" s="59"/>
      <c r="C181" s="58"/>
      <c r="D181" s="27" t="s">
        <v>26</v>
      </c>
      <c r="E181" s="59"/>
      <c r="F181" s="58"/>
      <c r="G181" s="27" t="s">
        <v>26</v>
      </c>
      <c r="H181" s="59"/>
      <c r="I181" s="58"/>
      <c r="J181" s="27" t="s">
        <v>26</v>
      </c>
      <c r="K181" s="59"/>
      <c r="L181" s="58"/>
      <c r="M181" s="27" t="s">
        <v>26</v>
      </c>
      <c r="N181" s="59"/>
      <c r="O181" s="58"/>
      <c r="P181" s="27" t="s">
        <v>26</v>
      </c>
      <c r="Q181" s="59"/>
    </row>
    <row r="182" spans="1:17" ht="13.5" thickBot="1">
      <c r="A182" s="28" t="s">
        <v>29</v>
      </c>
      <c r="B182" s="62"/>
      <c r="C182" s="56"/>
      <c r="D182" s="28" t="s">
        <v>29</v>
      </c>
      <c r="E182" s="62"/>
      <c r="F182" s="56"/>
      <c r="G182" s="28" t="s">
        <v>29</v>
      </c>
      <c r="H182" s="62"/>
      <c r="I182" s="56"/>
      <c r="J182" s="28" t="s">
        <v>29</v>
      </c>
      <c r="K182" s="62"/>
      <c r="L182" s="56"/>
      <c r="M182" s="28" t="s">
        <v>29</v>
      </c>
      <c r="N182" s="62"/>
      <c r="O182" s="56"/>
      <c r="P182" s="28" t="s">
        <v>29</v>
      </c>
      <c r="Q182" s="62"/>
    </row>
    <row r="183" spans="1:17" ht="13.5" thickBot="1">
      <c r="A183" s="243">
        <v>97</v>
      </c>
      <c r="B183" s="243"/>
      <c r="C183" s="29"/>
      <c r="D183" s="243">
        <v>98</v>
      </c>
      <c r="E183" s="243"/>
      <c r="F183" s="29"/>
      <c r="G183" s="243">
        <v>99</v>
      </c>
      <c r="H183" s="243"/>
      <c r="I183" s="29"/>
      <c r="J183" s="243">
        <v>100</v>
      </c>
      <c r="K183" s="243"/>
      <c r="L183" s="29"/>
      <c r="M183" s="243">
        <v>101</v>
      </c>
      <c r="N183" s="243"/>
      <c r="O183" s="29"/>
      <c r="P183" s="243">
        <v>102</v>
      </c>
      <c r="Q183" s="243"/>
    </row>
    <row r="184" spans="1:17">
      <c r="A184" s="26" t="s">
        <v>24</v>
      </c>
      <c r="B184" s="55">
        <f>B8</f>
        <v>43872</v>
      </c>
      <c r="C184" s="57"/>
      <c r="D184" s="26" t="s">
        <v>24</v>
      </c>
      <c r="E184" s="55">
        <f>B8</f>
        <v>43872</v>
      </c>
      <c r="F184" s="57"/>
      <c r="G184" s="26" t="s">
        <v>24</v>
      </c>
      <c r="H184" s="55">
        <f>B8</f>
        <v>43872</v>
      </c>
      <c r="I184" s="57"/>
      <c r="J184" s="26" t="s">
        <v>24</v>
      </c>
      <c r="K184" s="55">
        <f>B8</f>
        <v>43872</v>
      </c>
      <c r="L184" s="57"/>
      <c r="M184" s="26" t="s">
        <v>24</v>
      </c>
      <c r="N184" s="55">
        <f>B8</f>
        <v>43872</v>
      </c>
      <c r="O184" s="57"/>
      <c r="P184" s="26" t="s">
        <v>24</v>
      </c>
      <c r="Q184" s="55">
        <f>B8</f>
        <v>43872</v>
      </c>
    </row>
    <row r="185" spans="1:17">
      <c r="A185" s="27" t="s">
        <v>39</v>
      </c>
      <c r="B185" s="59"/>
      <c r="C185" s="58"/>
      <c r="D185" s="27" t="s">
        <v>61</v>
      </c>
      <c r="E185" s="59"/>
      <c r="F185" s="58"/>
      <c r="G185" s="27" t="s">
        <v>61</v>
      </c>
      <c r="H185" s="59"/>
      <c r="I185" s="58"/>
      <c r="J185" s="27" t="s">
        <v>61</v>
      </c>
      <c r="K185" s="59"/>
      <c r="L185" s="58"/>
      <c r="M185" s="27" t="s">
        <v>61</v>
      </c>
      <c r="N185" s="59"/>
      <c r="O185" s="58"/>
      <c r="P185" s="27" t="s">
        <v>61</v>
      </c>
      <c r="Q185" s="59"/>
    </row>
    <row r="186" spans="1:17">
      <c r="A186" s="27" t="s">
        <v>40</v>
      </c>
      <c r="B186" s="59"/>
      <c r="C186" s="58"/>
      <c r="D186" s="27" t="s">
        <v>60</v>
      </c>
      <c r="E186" s="59"/>
      <c r="F186" s="58"/>
      <c r="G186" s="27" t="s">
        <v>60</v>
      </c>
      <c r="H186" s="59"/>
      <c r="I186" s="58"/>
      <c r="J186" s="27" t="s">
        <v>60</v>
      </c>
      <c r="K186" s="59"/>
      <c r="L186" s="58"/>
      <c r="M186" s="27" t="s">
        <v>60</v>
      </c>
      <c r="N186" s="59"/>
      <c r="O186" s="58"/>
      <c r="P186" s="27" t="s">
        <v>60</v>
      </c>
      <c r="Q186" s="59"/>
    </row>
    <row r="187" spans="1:17">
      <c r="A187" s="27" t="s">
        <v>25</v>
      </c>
      <c r="B187" s="59"/>
      <c r="C187" s="58"/>
      <c r="D187" s="27" t="s">
        <v>25</v>
      </c>
      <c r="E187" s="59"/>
      <c r="F187" s="58"/>
      <c r="G187" s="27" t="s">
        <v>25</v>
      </c>
      <c r="H187" s="59"/>
      <c r="I187" s="58"/>
      <c r="J187" s="27" t="s">
        <v>25</v>
      </c>
      <c r="K187" s="59"/>
      <c r="L187" s="58"/>
      <c r="M187" s="27" t="s">
        <v>25</v>
      </c>
      <c r="N187" s="59"/>
      <c r="O187" s="58"/>
      <c r="P187" s="27" t="s">
        <v>25</v>
      </c>
      <c r="Q187" s="59"/>
    </row>
    <row r="188" spans="1:17">
      <c r="A188" s="27" t="s">
        <v>31</v>
      </c>
      <c r="B188" s="59"/>
      <c r="C188" s="58"/>
      <c r="D188" s="27" t="s">
        <v>31</v>
      </c>
      <c r="E188" s="59"/>
      <c r="F188" s="58"/>
      <c r="G188" s="27" t="s">
        <v>31</v>
      </c>
      <c r="H188" s="59"/>
      <c r="I188" s="58"/>
      <c r="J188" s="27" t="s">
        <v>31</v>
      </c>
      <c r="K188" s="59"/>
      <c r="L188" s="58"/>
      <c r="M188" s="27" t="s">
        <v>31</v>
      </c>
      <c r="N188" s="59"/>
      <c r="O188" s="58"/>
      <c r="P188" s="27" t="s">
        <v>31</v>
      </c>
      <c r="Q188" s="59"/>
    </row>
    <row r="189" spans="1:17">
      <c r="A189" s="27" t="s">
        <v>27</v>
      </c>
      <c r="B189" s="59"/>
      <c r="C189" s="58"/>
      <c r="D189" s="27" t="s">
        <v>27</v>
      </c>
      <c r="E189" s="59"/>
      <c r="F189" s="58"/>
      <c r="G189" s="27" t="s">
        <v>27</v>
      </c>
      <c r="H189" s="59"/>
      <c r="I189" s="58"/>
      <c r="J189" s="27" t="s">
        <v>27</v>
      </c>
      <c r="K189" s="59"/>
      <c r="L189" s="58"/>
      <c r="M189" s="27" t="s">
        <v>27</v>
      </c>
      <c r="N189" s="59"/>
      <c r="O189" s="58"/>
      <c r="P189" s="27" t="s">
        <v>27</v>
      </c>
      <c r="Q189" s="59"/>
    </row>
    <row r="190" spans="1:17">
      <c r="A190" s="27" t="s">
        <v>28</v>
      </c>
      <c r="B190" s="60"/>
      <c r="C190" s="58"/>
      <c r="D190" s="27" t="s">
        <v>28</v>
      </c>
      <c r="E190" s="60"/>
      <c r="F190" s="58"/>
      <c r="G190" s="27" t="s">
        <v>28</v>
      </c>
      <c r="H190" s="60"/>
      <c r="I190" s="58"/>
      <c r="J190" s="27" t="s">
        <v>28</v>
      </c>
      <c r="K190" s="60"/>
      <c r="L190" s="58"/>
      <c r="M190" s="27" t="s">
        <v>28</v>
      </c>
      <c r="N190" s="60"/>
      <c r="O190" s="58"/>
      <c r="P190" s="27" t="s">
        <v>28</v>
      </c>
      <c r="Q190" s="60"/>
    </row>
    <row r="191" spans="1:17">
      <c r="A191" s="27" t="s">
        <v>16</v>
      </c>
      <c r="B191" s="61"/>
      <c r="C191" s="58"/>
      <c r="D191" s="27" t="s">
        <v>16</v>
      </c>
      <c r="E191" s="61"/>
      <c r="F191" s="58"/>
      <c r="G191" s="27" t="s">
        <v>16</v>
      </c>
      <c r="H191" s="61"/>
      <c r="I191" s="58"/>
      <c r="J191" s="27" t="s">
        <v>16</v>
      </c>
      <c r="K191" s="61"/>
      <c r="L191" s="58"/>
      <c r="M191" s="27" t="s">
        <v>16</v>
      </c>
      <c r="N191" s="61"/>
      <c r="O191" s="58"/>
      <c r="P191" s="27" t="s">
        <v>16</v>
      </c>
      <c r="Q191" s="61"/>
    </row>
    <row r="192" spans="1:17">
      <c r="A192" s="27" t="s">
        <v>26</v>
      </c>
      <c r="B192" s="59"/>
      <c r="C192" s="58"/>
      <c r="D192" s="27" t="s">
        <v>26</v>
      </c>
      <c r="E192" s="59"/>
      <c r="F192" s="58"/>
      <c r="G192" s="27" t="s">
        <v>26</v>
      </c>
      <c r="H192" s="59"/>
      <c r="I192" s="58"/>
      <c r="J192" s="27" t="s">
        <v>26</v>
      </c>
      <c r="K192" s="59"/>
      <c r="L192" s="58"/>
      <c r="M192" s="27" t="s">
        <v>26</v>
      </c>
      <c r="N192" s="59"/>
      <c r="O192" s="58"/>
      <c r="P192" s="27" t="s">
        <v>26</v>
      </c>
      <c r="Q192" s="59"/>
    </row>
    <row r="193" spans="1:17" ht="13.5" thickBot="1">
      <c r="A193" s="28" t="s">
        <v>29</v>
      </c>
      <c r="B193" s="62"/>
      <c r="C193" s="56"/>
      <c r="D193" s="28" t="s">
        <v>29</v>
      </c>
      <c r="E193" s="62"/>
      <c r="F193" s="56"/>
      <c r="G193" s="28" t="s">
        <v>29</v>
      </c>
      <c r="H193" s="62"/>
      <c r="I193" s="56"/>
      <c r="J193" s="28" t="s">
        <v>29</v>
      </c>
      <c r="K193" s="62"/>
      <c r="L193" s="56"/>
      <c r="M193" s="28" t="s">
        <v>29</v>
      </c>
      <c r="N193" s="62"/>
      <c r="O193" s="56"/>
      <c r="P193" s="28" t="s">
        <v>29</v>
      </c>
      <c r="Q193" s="62"/>
    </row>
  </sheetData>
  <mergeCells count="102">
    <mergeCell ref="A183:B183"/>
    <mergeCell ref="D183:E183"/>
    <mergeCell ref="G183:H183"/>
    <mergeCell ref="J183:K183"/>
    <mergeCell ref="M183:N183"/>
    <mergeCell ref="P183:Q183"/>
    <mergeCell ref="A172:B172"/>
    <mergeCell ref="D172:E172"/>
    <mergeCell ref="G172:H172"/>
    <mergeCell ref="J172:K172"/>
    <mergeCell ref="M172:N172"/>
    <mergeCell ref="P172:Q172"/>
    <mergeCell ref="A161:B161"/>
    <mergeCell ref="D161:E161"/>
    <mergeCell ref="G161:H161"/>
    <mergeCell ref="J161:K161"/>
    <mergeCell ref="M161:N161"/>
    <mergeCell ref="P161:Q161"/>
    <mergeCell ref="A150:B150"/>
    <mergeCell ref="D150:E150"/>
    <mergeCell ref="G150:H150"/>
    <mergeCell ref="J150:K150"/>
    <mergeCell ref="M150:N150"/>
    <mergeCell ref="P150:Q150"/>
    <mergeCell ref="A139:B139"/>
    <mergeCell ref="D139:E139"/>
    <mergeCell ref="G139:H139"/>
    <mergeCell ref="J139:K139"/>
    <mergeCell ref="M139:N139"/>
    <mergeCell ref="P139:Q139"/>
    <mergeCell ref="A128:B128"/>
    <mergeCell ref="D128:E128"/>
    <mergeCell ref="G128:H128"/>
    <mergeCell ref="J128:K128"/>
    <mergeCell ref="M128:N128"/>
    <mergeCell ref="P128:Q128"/>
    <mergeCell ref="A117:B117"/>
    <mergeCell ref="D117:E117"/>
    <mergeCell ref="G117:H117"/>
    <mergeCell ref="J117:K117"/>
    <mergeCell ref="M117:N117"/>
    <mergeCell ref="P117:Q117"/>
    <mergeCell ref="A106:B106"/>
    <mergeCell ref="D106:E106"/>
    <mergeCell ref="G106:H106"/>
    <mergeCell ref="J106:K106"/>
    <mergeCell ref="M106:N106"/>
    <mergeCell ref="P106:Q106"/>
    <mergeCell ref="A95:B95"/>
    <mergeCell ref="D95:E95"/>
    <mergeCell ref="G95:H95"/>
    <mergeCell ref="J95:K95"/>
    <mergeCell ref="M95:N95"/>
    <mergeCell ref="P95:Q95"/>
    <mergeCell ref="A7:B7"/>
    <mergeCell ref="D7:E7"/>
    <mergeCell ref="G7:H7"/>
    <mergeCell ref="J7:K7"/>
    <mergeCell ref="M7:N7"/>
    <mergeCell ref="P7:Q7"/>
    <mergeCell ref="A18:B18"/>
    <mergeCell ref="D18:E18"/>
    <mergeCell ref="G18:H18"/>
    <mergeCell ref="J18:K18"/>
    <mergeCell ref="M18:N18"/>
    <mergeCell ref="P18:Q18"/>
    <mergeCell ref="A29:B29"/>
    <mergeCell ref="D29:E29"/>
    <mergeCell ref="G29:H29"/>
    <mergeCell ref="J29:K29"/>
    <mergeCell ref="M29:N29"/>
    <mergeCell ref="P29:Q29"/>
    <mergeCell ref="A40:B40"/>
    <mergeCell ref="D40:E40"/>
    <mergeCell ref="G40:H40"/>
    <mergeCell ref="J40:K40"/>
    <mergeCell ref="M40:N40"/>
    <mergeCell ref="P40:Q40"/>
    <mergeCell ref="A51:B51"/>
    <mergeCell ref="D51:E51"/>
    <mergeCell ref="G51:H51"/>
    <mergeCell ref="J51:K51"/>
    <mergeCell ref="M51:N51"/>
    <mergeCell ref="P51:Q51"/>
    <mergeCell ref="A84:B84"/>
    <mergeCell ref="D84:E84"/>
    <mergeCell ref="G84:H84"/>
    <mergeCell ref="J84:K84"/>
    <mergeCell ref="M84:N84"/>
    <mergeCell ref="P84:Q84"/>
    <mergeCell ref="A62:B62"/>
    <mergeCell ref="D62:E62"/>
    <mergeCell ref="G62:H62"/>
    <mergeCell ref="J62:K62"/>
    <mergeCell ref="M62:N62"/>
    <mergeCell ref="P62:Q62"/>
    <mergeCell ref="A73:B73"/>
    <mergeCell ref="D73:E73"/>
    <mergeCell ref="G73:H73"/>
    <mergeCell ref="J73:K73"/>
    <mergeCell ref="M73:N73"/>
    <mergeCell ref="P73:Q73"/>
  </mergeCells>
  <pageMargins left="0.2" right="0.2" top="0.26" bottom="0.75" header="0.17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1105" r:id="rId4" name="Button 1">
              <controlPr defaultSize="0" print="0" autoFill="0" autoPict="0" macro="[0]!OF">
                <anchor moveWithCells="1" sizeWithCells="1">
                  <from>
                    <xdr:col>1</xdr:col>
                    <xdr:colOff>981075</xdr:colOff>
                    <xdr:row>7</xdr:row>
                    <xdr:rowOff>28575</xdr:rowOff>
                  </from>
                  <to>
                    <xdr:col>1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7" r:id="rId5" name="Button 3">
              <controlPr defaultSize="0" print="0" autoFill="0" autoPict="0" macro="[0]!_PRN3">
                <anchor moveWithCells="1" sizeWithCells="1">
                  <from>
                    <xdr:col>7</xdr:col>
                    <xdr:colOff>981075</xdr:colOff>
                    <xdr:row>7</xdr:row>
                    <xdr:rowOff>28575</xdr:rowOff>
                  </from>
                  <to>
                    <xdr:col>7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8" r:id="rId6" name="Button 4">
              <controlPr defaultSize="0" print="0" autoFill="0" autoPict="0" macro="[0]!_PRN4">
                <anchor moveWithCells="1" sizeWithCells="1">
                  <from>
                    <xdr:col>10</xdr:col>
                    <xdr:colOff>981075</xdr:colOff>
                    <xdr:row>7</xdr:row>
                    <xdr:rowOff>28575</xdr:rowOff>
                  </from>
                  <to>
                    <xdr:col>10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9" r:id="rId7" name="Button 5">
              <controlPr defaultSize="0" print="0" autoFill="0" autoPict="0" macro="[0]!_PRN5">
                <anchor moveWithCells="1" sizeWithCells="1">
                  <from>
                    <xdr:col>13</xdr:col>
                    <xdr:colOff>981075</xdr:colOff>
                    <xdr:row>7</xdr:row>
                    <xdr:rowOff>28575</xdr:rowOff>
                  </from>
                  <to>
                    <xdr:col>13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0" r:id="rId8" name="Button 6">
              <controlPr defaultSize="0" print="0" autoFill="0" autoPict="0" macro="[0]!_PRN6">
                <anchor moveWithCells="1" sizeWithCells="1">
                  <from>
                    <xdr:col>16</xdr:col>
                    <xdr:colOff>981075</xdr:colOff>
                    <xdr:row>7</xdr:row>
                    <xdr:rowOff>28575</xdr:rowOff>
                  </from>
                  <to>
                    <xdr:col>16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1" r:id="rId9" name="Button 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18</xdr:row>
                    <xdr:rowOff>28575</xdr:rowOff>
                  </from>
                  <to>
                    <xdr:col>1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2" r:id="rId10" name="Button 8">
              <controlPr defaultSize="0" print="0" autoFill="0" autoPict="0" macro="[0]!_PRN8">
                <anchor moveWithCells="1" sizeWithCells="1">
                  <from>
                    <xdr:col>4</xdr:col>
                    <xdr:colOff>981075</xdr:colOff>
                    <xdr:row>18</xdr:row>
                    <xdr:rowOff>28575</xdr:rowOff>
                  </from>
                  <to>
                    <xdr:col>4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3" r:id="rId11" name="Button 9">
              <controlPr defaultSize="0" print="0" autoFill="0" autoPict="0" macro="[0]!_PRN9">
                <anchor moveWithCells="1" sizeWithCells="1">
                  <from>
                    <xdr:col>7</xdr:col>
                    <xdr:colOff>981075</xdr:colOff>
                    <xdr:row>18</xdr:row>
                    <xdr:rowOff>28575</xdr:rowOff>
                  </from>
                  <to>
                    <xdr:col>7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4" r:id="rId12" name="Button 10">
              <controlPr defaultSize="0" print="0" autoFill="0" autoPict="0" macro="[0]!_PRN10">
                <anchor moveWithCells="1" sizeWithCells="1">
                  <from>
                    <xdr:col>10</xdr:col>
                    <xdr:colOff>981075</xdr:colOff>
                    <xdr:row>18</xdr:row>
                    <xdr:rowOff>28575</xdr:rowOff>
                  </from>
                  <to>
                    <xdr:col>10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5" r:id="rId13" name="Button 11">
              <controlPr defaultSize="0" print="0" autoFill="0" autoPict="0" macro="[0]!_PRN11">
                <anchor moveWithCells="1" sizeWithCells="1">
                  <from>
                    <xdr:col>13</xdr:col>
                    <xdr:colOff>981075</xdr:colOff>
                    <xdr:row>18</xdr:row>
                    <xdr:rowOff>28575</xdr:rowOff>
                  </from>
                  <to>
                    <xdr:col>13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6" r:id="rId14" name="Button 12">
              <controlPr defaultSize="0" print="0" autoFill="0" autoPict="0" macro="[0]!_PRN12">
                <anchor moveWithCells="1" sizeWithCells="1">
                  <from>
                    <xdr:col>16</xdr:col>
                    <xdr:colOff>981075</xdr:colOff>
                    <xdr:row>18</xdr:row>
                    <xdr:rowOff>28575</xdr:rowOff>
                  </from>
                  <to>
                    <xdr:col>16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7" r:id="rId15" name="Button 13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29</xdr:row>
                    <xdr:rowOff>28575</xdr:rowOff>
                  </from>
                  <to>
                    <xdr:col>1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8" r:id="rId16" name="Button 14">
              <controlPr defaultSize="0" print="0" autoFill="0" autoPict="0" macro="[0]!_PRN14">
                <anchor moveWithCells="1" sizeWithCells="1">
                  <from>
                    <xdr:col>4</xdr:col>
                    <xdr:colOff>981075</xdr:colOff>
                    <xdr:row>29</xdr:row>
                    <xdr:rowOff>28575</xdr:rowOff>
                  </from>
                  <to>
                    <xdr:col>4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9" r:id="rId17" name="Button 15">
              <controlPr defaultSize="0" print="0" autoFill="0" autoPict="0" macro="[0]!_PRN15">
                <anchor moveWithCells="1" sizeWithCells="1">
                  <from>
                    <xdr:col>7</xdr:col>
                    <xdr:colOff>981075</xdr:colOff>
                    <xdr:row>29</xdr:row>
                    <xdr:rowOff>28575</xdr:rowOff>
                  </from>
                  <to>
                    <xdr:col>7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0" r:id="rId18" name="Button 16">
              <controlPr defaultSize="0" print="0" autoFill="0" autoPict="0" macro="[0]!_PRN16">
                <anchor moveWithCells="1" sizeWithCells="1">
                  <from>
                    <xdr:col>10</xdr:col>
                    <xdr:colOff>981075</xdr:colOff>
                    <xdr:row>29</xdr:row>
                    <xdr:rowOff>28575</xdr:rowOff>
                  </from>
                  <to>
                    <xdr:col>10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1" r:id="rId19" name="Button 17">
              <controlPr defaultSize="0" print="0" autoFill="0" autoPict="0" macro="[0]!_PRN17">
                <anchor moveWithCells="1" sizeWithCells="1">
                  <from>
                    <xdr:col>13</xdr:col>
                    <xdr:colOff>981075</xdr:colOff>
                    <xdr:row>29</xdr:row>
                    <xdr:rowOff>28575</xdr:rowOff>
                  </from>
                  <to>
                    <xdr:col>13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2" r:id="rId20" name="Button 18">
              <controlPr defaultSize="0" print="0" autoFill="0" autoPict="0" macro="[0]!_PRN18">
                <anchor moveWithCells="1" sizeWithCells="1">
                  <from>
                    <xdr:col>16</xdr:col>
                    <xdr:colOff>981075</xdr:colOff>
                    <xdr:row>29</xdr:row>
                    <xdr:rowOff>28575</xdr:rowOff>
                  </from>
                  <to>
                    <xdr:col>16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3" r:id="rId21" name="Button 19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4" r:id="rId22" name="Button 20">
              <controlPr defaultSize="0" print="0" autoFill="0" autoPict="0" macro="[0]!_PRN20">
                <anchor moveWithCells="1" sizeWithCells="1">
                  <from>
                    <xdr:col>4</xdr:col>
                    <xdr:colOff>981075</xdr:colOff>
                    <xdr:row>40</xdr:row>
                    <xdr:rowOff>28575</xdr:rowOff>
                  </from>
                  <to>
                    <xdr:col>4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5" r:id="rId23" name="Button 21">
              <controlPr defaultSize="0" print="0" autoFill="0" autoPict="0" macro="[0]!_PRN21">
                <anchor moveWithCells="1" sizeWithCells="1">
                  <from>
                    <xdr:col>7</xdr:col>
                    <xdr:colOff>981075</xdr:colOff>
                    <xdr:row>40</xdr:row>
                    <xdr:rowOff>28575</xdr:rowOff>
                  </from>
                  <to>
                    <xdr:col>7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6" r:id="rId24" name="Button 22">
              <controlPr defaultSize="0" print="0" autoFill="0" autoPict="0" macro="[0]!_PRN22">
                <anchor moveWithCells="1" sizeWithCells="1">
                  <from>
                    <xdr:col>10</xdr:col>
                    <xdr:colOff>981075</xdr:colOff>
                    <xdr:row>40</xdr:row>
                    <xdr:rowOff>28575</xdr:rowOff>
                  </from>
                  <to>
                    <xdr:col>10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7" r:id="rId25" name="Button 23">
              <controlPr defaultSize="0" print="0" autoFill="0" autoPict="0" macro="[0]!_PRN23">
                <anchor moveWithCells="1" sizeWithCells="1">
                  <from>
                    <xdr:col>13</xdr:col>
                    <xdr:colOff>981075</xdr:colOff>
                    <xdr:row>40</xdr:row>
                    <xdr:rowOff>28575</xdr:rowOff>
                  </from>
                  <to>
                    <xdr:col>13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8" r:id="rId26" name="Button 24">
              <controlPr defaultSize="0" print="0" autoFill="0" autoPict="0" macro="[0]!_PRN24">
                <anchor moveWithCells="1" sizeWithCells="1">
                  <from>
                    <xdr:col>16</xdr:col>
                    <xdr:colOff>981075</xdr:colOff>
                    <xdr:row>40</xdr:row>
                    <xdr:rowOff>28575</xdr:rowOff>
                  </from>
                  <to>
                    <xdr:col>16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9" r:id="rId27" name="Button 2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0" r:id="rId28" name="Button 26">
              <controlPr defaultSize="0" print="0" autoFill="0" autoPict="0" macro="[0]!_PRN26">
                <anchor moveWithCells="1" sizeWithCells="1">
                  <from>
                    <xdr:col>4</xdr:col>
                    <xdr:colOff>981075</xdr:colOff>
                    <xdr:row>51</xdr:row>
                    <xdr:rowOff>28575</xdr:rowOff>
                  </from>
                  <to>
                    <xdr:col>4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1" r:id="rId29" name="Button 27">
              <controlPr defaultSize="0" print="0" autoFill="0" autoPict="0" macro="[0]!_PRN27">
                <anchor moveWithCells="1" sizeWithCells="1">
                  <from>
                    <xdr:col>7</xdr:col>
                    <xdr:colOff>981075</xdr:colOff>
                    <xdr:row>51</xdr:row>
                    <xdr:rowOff>28575</xdr:rowOff>
                  </from>
                  <to>
                    <xdr:col>7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2" r:id="rId30" name="Button 28">
              <controlPr defaultSize="0" print="0" autoFill="0" autoPict="0" macro="[0]!_PRN28">
                <anchor moveWithCells="1" sizeWithCells="1">
                  <from>
                    <xdr:col>10</xdr:col>
                    <xdr:colOff>981075</xdr:colOff>
                    <xdr:row>51</xdr:row>
                    <xdr:rowOff>28575</xdr:rowOff>
                  </from>
                  <to>
                    <xdr:col>10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3" r:id="rId31" name="Button 29">
              <controlPr defaultSize="0" print="0" autoFill="0" autoPict="0" macro="[0]!_PRN29">
                <anchor moveWithCells="1" sizeWithCells="1">
                  <from>
                    <xdr:col>13</xdr:col>
                    <xdr:colOff>981075</xdr:colOff>
                    <xdr:row>51</xdr:row>
                    <xdr:rowOff>28575</xdr:rowOff>
                  </from>
                  <to>
                    <xdr:col>13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4" r:id="rId32" name="Button 30">
              <controlPr defaultSize="0" print="0" autoFill="0" autoPict="0" macro="[0]!_PRN30">
                <anchor moveWithCells="1" sizeWithCells="1">
                  <from>
                    <xdr:col>16</xdr:col>
                    <xdr:colOff>981075</xdr:colOff>
                    <xdr:row>51</xdr:row>
                    <xdr:rowOff>28575</xdr:rowOff>
                  </from>
                  <to>
                    <xdr:col>16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5" r:id="rId33" name="Button 31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6" r:id="rId34" name="Button 32">
              <controlPr defaultSize="0" print="0" autoFill="0" autoPict="0" macro="[0]!_PRN32">
                <anchor moveWithCells="1" sizeWithCells="1">
                  <from>
                    <xdr:col>4</xdr:col>
                    <xdr:colOff>981075</xdr:colOff>
                    <xdr:row>62</xdr:row>
                    <xdr:rowOff>28575</xdr:rowOff>
                  </from>
                  <to>
                    <xdr:col>4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7" r:id="rId35" name="Button 33">
              <controlPr defaultSize="0" print="0" autoFill="0" autoPict="0" macro="[0]!_PRN33">
                <anchor moveWithCells="1" sizeWithCells="1">
                  <from>
                    <xdr:col>7</xdr:col>
                    <xdr:colOff>981075</xdr:colOff>
                    <xdr:row>62</xdr:row>
                    <xdr:rowOff>28575</xdr:rowOff>
                  </from>
                  <to>
                    <xdr:col>7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8" r:id="rId36" name="Button 34">
              <controlPr defaultSize="0" print="0" autoFill="0" autoPict="0" macro="[0]!_PRN34">
                <anchor moveWithCells="1" sizeWithCells="1">
                  <from>
                    <xdr:col>10</xdr:col>
                    <xdr:colOff>981075</xdr:colOff>
                    <xdr:row>62</xdr:row>
                    <xdr:rowOff>28575</xdr:rowOff>
                  </from>
                  <to>
                    <xdr:col>10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9" r:id="rId37" name="Button 35">
              <controlPr defaultSize="0" print="0" autoFill="0" autoPict="0" macro="[0]!_PRN35">
                <anchor moveWithCells="1" sizeWithCells="1">
                  <from>
                    <xdr:col>13</xdr:col>
                    <xdr:colOff>981075</xdr:colOff>
                    <xdr:row>62</xdr:row>
                    <xdr:rowOff>28575</xdr:rowOff>
                  </from>
                  <to>
                    <xdr:col>13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0" r:id="rId38" name="Button 36">
              <controlPr defaultSize="0" print="0" autoFill="0" autoPict="0" macro="[0]!_PRN36">
                <anchor moveWithCells="1" sizeWithCells="1">
                  <from>
                    <xdr:col>16</xdr:col>
                    <xdr:colOff>981075</xdr:colOff>
                    <xdr:row>62</xdr:row>
                    <xdr:rowOff>28575</xdr:rowOff>
                  </from>
                  <to>
                    <xdr:col>16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1" r:id="rId39" name="Button 37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2" r:id="rId40" name="Button 38">
              <controlPr defaultSize="0" print="0" autoFill="0" autoPict="0" macro="[0]!_PRN38">
                <anchor moveWithCells="1" sizeWithCells="1">
                  <from>
                    <xdr:col>4</xdr:col>
                    <xdr:colOff>981075</xdr:colOff>
                    <xdr:row>73</xdr:row>
                    <xdr:rowOff>28575</xdr:rowOff>
                  </from>
                  <to>
                    <xdr:col>4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3" r:id="rId41" name="Button 39">
              <controlPr defaultSize="0" print="0" autoFill="0" autoPict="0" macro="[0]!_PRN39">
                <anchor moveWithCells="1" sizeWithCells="1">
                  <from>
                    <xdr:col>7</xdr:col>
                    <xdr:colOff>981075</xdr:colOff>
                    <xdr:row>73</xdr:row>
                    <xdr:rowOff>28575</xdr:rowOff>
                  </from>
                  <to>
                    <xdr:col>7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4" r:id="rId42" name="Button 40">
              <controlPr defaultSize="0" print="0" autoFill="0" autoPict="0" macro="[0]!_PRN40">
                <anchor moveWithCells="1" sizeWithCells="1">
                  <from>
                    <xdr:col>10</xdr:col>
                    <xdr:colOff>981075</xdr:colOff>
                    <xdr:row>73</xdr:row>
                    <xdr:rowOff>28575</xdr:rowOff>
                  </from>
                  <to>
                    <xdr:col>10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5" r:id="rId43" name="Button 41">
              <controlPr defaultSize="0" print="0" autoFill="0" autoPict="0" macro="[0]!_PRN41">
                <anchor moveWithCells="1" sizeWithCells="1">
                  <from>
                    <xdr:col>13</xdr:col>
                    <xdr:colOff>981075</xdr:colOff>
                    <xdr:row>73</xdr:row>
                    <xdr:rowOff>28575</xdr:rowOff>
                  </from>
                  <to>
                    <xdr:col>13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6" r:id="rId44" name="Button 42">
              <controlPr defaultSize="0" print="0" autoFill="0" autoPict="0" macro="[0]!_PRN42">
                <anchor moveWithCells="1" sizeWithCells="1">
                  <from>
                    <xdr:col>16</xdr:col>
                    <xdr:colOff>981075</xdr:colOff>
                    <xdr:row>73</xdr:row>
                    <xdr:rowOff>28575</xdr:rowOff>
                  </from>
                  <to>
                    <xdr:col>16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7" r:id="rId45" name="Button 43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8" r:id="rId46" name="Button 44">
              <controlPr defaultSize="0" print="0" autoFill="0" autoPict="0" macro="[0]!_PRN44">
                <anchor moveWithCells="1" sizeWithCells="1">
                  <from>
                    <xdr:col>4</xdr:col>
                    <xdr:colOff>981075</xdr:colOff>
                    <xdr:row>84</xdr:row>
                    <xdr:rowOff>28575</xdr:rowOff>
                  </from>
                  <to>
                    <xdr:col>4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9" r:id="rId47" name="Button 45">
              <controlPr defaultSize="0" print="0" autoFill="0" autoPict="0" macro="[0]!_PRN45">
                <anchor moveWithCells="1" sizeWithCells="1">
                  <from>
                    <xdr:col>7</xdr:col>
                    <xdr:colOff>981075</xdr:colOff>
                    <xdr:row>84</xdr:row>
                    <xdr:rowOff>28575</xdr:rowOff>
                  </from>
                  <to>
                    <xdr:col>7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0" r:id="rId48" name="Button 46">
              <controlPr defaultSize="0" print="0" autoFill="0" autoPict="0" macro="[0]!_PRN46">
                <anchor moveWithCells="1" sizeWithCells="1">
                  <from>
                    <xdr:col>10</xdr:col>
                    <xdr:colOff>981075</xdr:colOff>
                    <xdr:row>84</xdr:row>
                    <xdr:rowOff>28575</xdr:rowOff>
                  </from>
                  <to>
                    <xdr:col>10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1" r:id="rId49" name="Button 47">
              <controlPr defaultSize="0" print="0" autoFill="0" autoPict="0" macro="[0]!_PRN47">
                <anchor moveWithCells="1" sizeWithCells="1">
                  <from>
                    <xdr:col>13</xdr:col>
                    <xdr:colOff>981075</xdr:colOff>
                    <xdr:row>84</xdr:row>
                    <xdr:rowOff>28575</xdr:rowOff>
                  </from>
                  <to>
                    <xdr:col>13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2" r:id="rId50" name="Button 48">
              <controlPr defaultSize="0" print="0" autoFill="0" autoPict="0" macro="[0]!_PRN48">
                <anchor moveWithCells="1" sizeWithCells="1">
                  <from>
                    <xdr:col>16</xdr:col>
                    <xdr:colOff>981075</xdr:colOff>
                    <xdr:row>84</xdr:row>
                    <xdr:rowOff>28575</xdr:rowOff>
                  </from>
                  <to>
                    <xdr:col>16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3" r:id="rId51" name="Button 49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4" r:id="rId52" name="Button 50">
              <controlPr defaultSize="0" print="0" autoFill="0" autoPict="0" macro="[0]!_PRN50">
                <anchor moveWithCells="1" sizeWithCells="1">
                  <from>
                    <xdr:col>4</xdr:col>
                    <xdr:colOff>981075</xdr:colOff>
                    <xdr:row>95</xdr:row>
                    <xdr:rowOff>28575</xdr:rowOff>
                  </from>
                  <to>
                    <xdr:col>4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5" r:id="rId53" name="Button 51">
              <controlPr defaultSize="0" print="0" autoFill="0" autoPict="0" macro="[0]!_PRN51">
                <anchor moveWithCells="1" sizeWithCells="1">
                  <from>
                    <xdr:col>7</xdr:col>
                    <xdr:colOff>981075</xdr:colOff>
                    <xdr:row>95</xdr:row>
                    <xdr:rowOff>28575</xdr:rowOff>
                  </from>
                  <to>
                    <xdr:col>7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6" r:id="rId54" name="Button 52">
              <controlPr defaultSize="0" print="0" autoFill="0" autoPict="0" macro="[0]!_PRN52">
                <anchor moveWithCells="1" sizeWithCells="1">
                  <from>
                    <xdr:col>10</xdr:col>
                    <xdr:colOff>981075</xdr:colOff>
                    <xdr:row>95</xdr:row>
                    <xdr:rowOff>28575</xdr:rowOff>
                  </from>
                  <to>
                    <xdr:col>10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7" r:id="rId55" name="Button 53">
              <controlPr defaultSize="0" print="0" autoFill="0" autoPict="0" macro="[0]!_PRN53">
                <anchor moveWithCells="1" sizeWithCells="1">
                  <from>
                    <xdr:col>13</xdr:col>
                    <xdr:colOff>981075</xdr:colOff>
                    <xdr:row>95</xdr:row>
                    <xdr:rowOff>28575</xdr:rowOff>
                  </from>
                  <to>
                    <xdr:col>13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8" r:id="rId56" name="Button 54">
              <controlPr defaultSize="0" print="0" autoFill="0" autoPict="0" macro="[0]!_PRN54">
                <anchor moveWithCells="1" sizeWithCells="1">
                  <from>
                    <xdr:col>16</xdr:col>
                    <xdr:colOff>981075</xdr:colOff>
                    <xdr:row>95</xdr:row>
                    <xdr:rowOff>28575</xdr:rowOff>
                  </from>
                  <to>
                    <xdr:col>16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9" r:id="rId57" name="Button 55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0" r:id="rId58" name="Button 56">
              <controlPr defaultSize="0" print="0" autoFill="0" autoPict="0" macro="[0]!_PRN56">
                <anchor moveWithCells="1" sizeWithCells="1">
                  <from>
                    <xdr:col>4</xdr:col>
                    <xdr:colOff>981075</xdr:colOff>
                    <xdr:row>106</xdr:row>
                    <xdr:rowOff>28575</xdr:rowOff>
                  </from>
                  <to>
                    <xdr:col>4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1" r:id="rId59" name="Button 57">
              <controlPr defaultSize="0" print="0" autoFill="0" autoPict="0" macro="[0]!_PRN57">
                <anchor moveWithCells="1" sizeWithCells="1">
                  <from>
                    <xdr:col>7</xdr:col>
                    <xdr:colOff>981075</xdr:colOff>
                    <xdr:row>106</xdr:row>
                    <xdr:rowOff>28575</xdr:rowOff>
                  </from>
                  <to>
                    <xdr:col>7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2" r:id="rId60" name="Button 58">
              <controlPr defaultSize="0" print="0" autoFill="0" autoPict="0" macro="[0]!_PRN58">
                <anchor moveWithCells="1" sizeWithCells="1">
                  <from>
                    <xdr:col>10</xdr:col>
                    <xdr:colOff>981075</xdr:colOff>
                    <xdr:row>106</xdr:row>
                    <xdr:rowOff>28575</xdr:rowOff>
                  </from>
                  <to>
                    <xdr:col>10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3" r:id="rId61" name="Button 59">
              <controlPr defaultSize="0" print="0" autoFill="0" autoPict="0" macro="[0]!_PRN59">
                <anchor moveWithCells="1" sizeWithCells="1">
                  <from>
                    <xdr:col>13</xdr:col>
                    <xdr:colOff>981075</xdr:colOff>
                    <xdr:row>106</xdr:row>
                    <xdr:rowOff>28575</xdr:rowOff>
                  </from>
                  <to>
                    <xdr:col>13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4" r:id="rId62" name="Button 60">
              <controlPr defaultSize="0" print="0" autoFill="0" autoPict="0" macro="[0]!_PRN60">
                <anchor moveWithCells="1" sizeWithCells="1">
                  <from>
                    <xdr:col>16</xdr:col>
                    <xdr:colOff>981075</xdr:colOff>
                    <xdr:row>106</xdr:row>
                    <xdr:rowOff>28575</xdr:rowOff>
                  </from>
                  <to>
                    <xdr:col>16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5" r:id="rId63" name="Button 61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6" r:id="rId64" name="Button 62">
              <controlPr defaultSize="0" print="0" autoFill="0" autoPict="0" macro="[0]!_PRN62">
                <anchor moveWithCells="1" sizeWithCells="1">
                  <from>
                    <xdr:col>4</xdr:col>
                    <xdr:colOff>981075</xdr:colOff>
                    <xdr:row>117</xdr:row>
                    <xdr:rowOff>28575</xdr:rowOff>
                  </from>
                  <to>
                    <xdr:col>4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7" r:id="rId65" name="Button 63">
              <controlPr defaultSize="0" print="0" autoFill="0" autoPict="0" macro="[0]!_PRN63">
                <anchor moveWithCells="1" sizeWithCells="1">
                  <from>
                    <xdr:col>7</xdr:col>
                    <xdr:colOff>981075</xdr:colOff>
                    <xdr:row>117</xdr:row>
                    <xdr:rowOff>28575</xdr:rowOff>
                  </from>
                  <to>
                    <xdr:col>7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8" r:id="rId66" name="Button 64">
              <controlPr defaultSize="0" print="0" autoFill="0" autoPict="0" macro="[0]!_PRN64">
                <anchor moveWithCells="1" sizeWithCells="1">
                  <from>
                    <xdr:col>10</xdr:col>
                    <xdr:colOff>981075</xdr:colOff>
                    <xdr:row>117</xdr:row>
                    <xdr:rowOff>28575</xdr:rowOff>
                  </from>
                  <to>
                    <xdr:col>10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9" r:id="rId67" name="Button 65">
              <controlPr defaultSize="0" print="0" autoFill="0" autoPict="0" macro="[0]!_PRN65">
                <anchor moveWithCells="1" sizeWithCells="1">
                  <from>
                    <xdr:col>13</xdr:col>
                    <xdr:colOff>981075</xdr:colOff>
                    <xdr:row>117</xdr:row>
                    <xdr:rowOff>28575</xdr:rowOff>
                  </from>
                  <to>
                    <xdr:col>13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0" r:id="rId68" name="Button 66">
              <controlPr defaultSize="0" print="0" autoFill="0" autoPict="0" macro="[0]!_PRN66">
                <anchor moveWithCells="1" sizeWithCells="1">
                  <from>
                    <xdr:col>16</xdr:col>
                    <xdr:colOff>981075</xdr:colOff>
                    <xdr:row>117</xdr:row>
                    <xdr:rowOff>28575</xdr:rowOff>
                  </from>
                  <to>
                    <xdr:col>16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1" r:id="rId69" name="Button 67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2" r:id="rId70" name="Button 68">
              <controlPr defaultSize="0" print="0" autoFill="0" autoPict="0" macro="[0]!_PRN68">
                <anchor moveWithCells="1" sizeWithCells="1">
                  <from>
                    <xdr:col>4</xdr:col>
                    <xdr:colOff>981075</xdr:colOff>
                    <xdr:row>128</xdr:row>
                    <xdr:rowOff>28575</xdr:rowOff>
                  </from>
                  <to>
                    <xdr:col>4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3" r:id="rId71" name="Button 69">
              <controlPr defaultSize="0" print="0" autoFill="0" autoPict="0" macro="[0]!_PRN69">
                <anchor moveWithCells="1" sizeWithCells="1">
                  <from>
                    <xdr:col>7</xdr:col>
                    <xdr:colOff>981075</xdr:colOff>
                    <xdr:row>128</xdr:row>
                    <xdr:rowOff>28575</xdr:rowOff>
                  </from>
                  <to>
                    <xdr:col>7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4" r:id="rId72" name="Button 70">
              <controlPr defaultSize="0" print="0" autoFill="0" autoPict="0" macro="[0]!_PRN70">
                <anchor moveWithCells="1" sizeWithCells="1">
                  <from>
                    <xdr:col>10</xdr:col>
                    <xdr:colOff>981075</xdr:colOff>
                    <xdr:row>128</xdr:row>
                    <xdr:rowOff>28575</xdr:rowOff>
                  </from>
                  <to>
                    <xdr:col>10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5" r:id="rId73" name="Button 71">
              <controlPr defaultSize="0" print="0" autoFill="0" autoPict="0" macro="[0]!_PRN71">
                <anchor moveWithCells="1" sizeWithCells="1">
                  <from>
                    <xdr:col>13</xdr:col>
                    <xdr:colOff>981075</xdr:colOff>
                    <xdr:row>128</xdr:row>
                    <xdr:rowOff>28575</xdr:rowOff>
                  </from>
                  <to>
                    <xdr:col>13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6" r:id="rId74" name="Button 72">
              <controlPr defaultSize="0" print="0" autoFill="0" autoPict="0" macro="[0]!_PRN72">
                <anchor moveWithCells="1" sizeWithCells="1">
                  <from>
                    <xdr:col>16</xdr:col>
                    <xdr:colOff>981075</xdr:colOff>
                    <xdr:row>128</xdr:row>
                    <xdr:rowOff>28575</xdr:rowOff>
                  </from>
                  <to>
                    <xdr:col>16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7" r:id="rId75" name="Button 73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8" r:id="rId76" name="Button 74">
              <controlPr defaultSize="0" print="0" autoFill="0" autoPict="0" macro="[0]!_PRN74">
                <anchor moveWithCells="1" sizeWithCells="1">
                  <from>
                    <xdr:col>4</xdr:col>
                    <xdr:colOff>981075</xdr:colOff>
                    <xdr:row>139</xdr:row>
                    <xdr:rowOff>28575</xdr:rowOff>
                  </from>
                  <to>
                    <xdr:col>4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9" r:id="rId77" name="Button 75">
              <controlPr defaultSize="0" print="0" autoFill="0" autoPict="0" macro="[0]!_PRN75">
                <anchor moveWithCells="1" sizeWithCells="1">
                  <from>
                    <xdr:col>7</xdr:col>
                    <xdr:colOff>981075</xdr:colOff>
                    <xdr:row>139</xdr:row>
                    <xdr:rowOff>28575</xdr:rowOff>
                  </from>
                  <to>
                    <xdr:col>7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0" r:id="rId78" name="Button 76">
              <controlPr defaultSize="0" print="0" autoFill="0" autoPict="0" macro="[0]!_PRN76">
                <anchor moveWithCells="1" sizeWithCells="1">
                  <from>
                    <xdr:col>10</xdr:col>
                    <xdr:colOff>981075</xdr:colOff>
                    <xdr:row>139</xdr:row>
                    <xdr:rowOff>28575</xdr:rowOff>
                  </from>
                  <to>
                    <xdr:col>10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1" r:id="rId79" name="Button 77">
              <controlPr defaultSize="0" print="0" autoFill="0" autoPict="0" macro="[0]!_PRN77">
                <anchor moveWithCells="1" sizeWithCells="1">
                  <from>
                    <xdr:col>13</xdr:col>
                    <xdr:colOff>981075</xdr:colOff>
                    <xdr:row>139</xdr:row>
                    <xdr:rowOff>28575</xdr:rowOff>
                  </from>
                  <to>
                    <xdr:col>13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2" r:id="rId80" name="Button 78">
              <controlPr defaultSize="0" print="0" autoFill="0" autoPict="0" macro="[0]!_PRN78">
                <anchor moveWithCells="1" sizeWithCells="1">
                  <from>
                    <xdr:col>16</xdr:col>
                    <xdr:colOff>981075</xdr:colOff>
                    <xdr:row>139</xdr:row>
                    <xdr:rowOff>28575</xdr:rowOff>
                  </from>
                  <to>
                    <xdr:col>16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3" r:id="rId81" name="Button 79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4" r:id="rId82" name="Button 80">
              <controlPr defaultSize="0" print="0" autoFill="0" autoPict="0" macro="[0]!_PRN80">
                <anchor moveWithCells="1" sizeWithCells="1">
                  <from>
                    <xdr:col>4</xdr:col>
                    <xdr:colOff>981075</xdr:colOff>
                    <xdr:row>150</xdr:row>
                    <xdr:rowOff>28575</xdr:rowOff>
                  </from>
                  <to>
                    <xdr:col>4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5" r:id="rId83" name="Button 81">
              <controlPr defaultSize="0" print="0" autoFill="0" autoPict="0" macro="[0]!_PRN81">
                <anchor moveWithCells="1" sizeWithCells="1">
                  <from>
                    <xdr:col>7</xdr:col>
                    <xdr:colOff>981075</xdr:colOff>
                    <xdr:row>150</xdr:row>
                    <xdr:rowOff>28575</xdr:rowOff>
                  </from>
                  <to>
                    <xdr:col>7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6" r:id="rId84" name="Button 82">
              <controlPr defaultSize="0" print="0" autoFill="0" autoPict="0" macro="[0]!_PRN82">
                <anchor moveWithCells="1" sizeWithCells="1">
                  <from>
                    <xdr:col>10</xdr:col>
                    <xdr:colOff>981075</xdr:colOff>
                    <xdr:row>150</xdr:row>
                    <xdr:rowOff>28575</xdr:rowOff>
                  </from>
                  <to>
                    <xdr:col>10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7" r:id="rId85" name="Button 83">
              <controlPr defaultSize="0" print="0" autoFill="0" autoPict="0" macro="[0]!_PRN83">
                <anchor moveWithCells="1" sizeWithCells="1">
                  <from>
                    <xdr:col>13</xdr:col>
                    <xdr:colOff>981075</xdr:colOff>
                    <xdr:row>150</xdr:row>
                    <xdr:rowOff>28575</xdr:rowOff>
                  </from>
                  <to>
                    <xdr:col>13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8" r:id="rId86" name="Button 84">
              <controlPr defaultSize="0" print="0" autoFill="0" autoPict="0" macro="[0]!_PRN84">
                <anchor moveWithCells="1" sizeWithCells="1">
                  <from>
                    <xdr:col>16</xdr:col>
                    <xdr:colOff>981075</xdr:colOff>
                    <xdr:row>150</xdr:row>
                    <xdr:rowOff>28575</xdr:rowOff>
                  </from>
                  <to>
                    <xdr:col>16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9" r:id="rId87" name="Button 85">
              <controlPr defaultSize="0" print="0" autoFill="0" autoPict="0" macro="[0]!_PRN85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0" r:id="rId88" name="Button 86">
              <controlPr defaultSize="0" print="0" autoFill="0" autoPict="0" macro="[0]!_PRN86">
                <anchor moveWithCells="1" sizeWithCells="1">
                  <from>
                    <xdr:col>4</xdr:col>
                    <xdr:colOff>981075</xdr:colOff>
                    <xdr:row>161</xdr:row>
                    <xdr:rowOff>28575</xdr:rowOff>
                  </from>
                  <to>
                    <xdr:col>4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1" r:id="rId89" name="Button 87">
              <controlPr defaultSize="0" print="0" autoFill="0" autoPict="0" macro="[0]!_PRN87">
                <anchor moveWithCells="1" sizeWithCells="1">
                  <from>
                    <xdr:col>7</xdr:col>
                    <xdr:colOff>981075</xdr:colOff>
                    <xdr:row>161</xdr:row>
                    <xdr:rowOff>28575</xdr:rowOff>
                  </from>
                  <to>
                    <xdr:col>7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2" r:id="rId90" name="Button 88">
              <controlPr defaultSize="0" print="0" autoFill="0" autoPict="0" macro="[0]!_PRN88">
                <anchor moveWithCells="1" sizeWithCells="1">
                  <from>
                    <xdr:col>10</xdr:col>
                    <xdr:colOff>981075</xdr:colOff>
                    <xdr:row>161</xdr:row>
                    <xdr:rowOff>28575</xdr:rowOff>
                  </from>
                  <to>
                    <xdr:col>10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3" r:id="rId91" name="Button 89">
              <controlPr defaultSize="0" print="0" autoFill="0" autoPict="0" macro="[0]!_PRN89">
                <anchor moveWithCells="1" sizeWithCells="1">
                  <from>
                    <xdr:col>13</xdr:col>
                    <xdr:colOff>981075</xdr:colOff>
                    <xdr:row>161</xdr:row>
                    <xdr:rowOff>28575</xdr:rowOff>
                  </from>
                  <to>
                    <xdr:col>13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4" r:id="rId92" name="Button 90">
              <controlPr defaultSize="0" print="0" autoFill="0" autoPict="0" macro="[0]!_PRN90">
                <anchor moveWithCells="1" sizeWithCells="1">
                  <from>
                    <xdr:col>16</xdr:col>
                    <xdr:colOff>981075</xdr:colOff>
                    <xdr:row>161</xdr:row>
                    <xdr:rowOff>28575</xdr:rowOff>
                  </from>
                  <to>
                    <xdr:col>16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5" r:id="rId93" name="Button 91">
              <controlPr defaultSize="0" print="0" autoFill="0" autoPict="0" macro="[0]!_PRN91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6" r:id="rId94" name="Button 92">
              <controlPr defaultSize="0" print="0" autoFill="0" autoPict="0" macro="[0]!_PRN92">
                <anchor moveWithCells="1" sizeWithCells="1">
                  <from>
                    <xdr:col>4</xdr:col>
                    <xdr:colOff>981075</xdr:colOff>
                    <xdr:row>172</xdr:row>
                    <xdr:rowOff>28575</xdr:rowOff>
                  </from>
                  <to>
                    <xdr:col>4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7" r:id="rId95" name="Button 93">
              <controlPr defaultSize="0" print="0" autoFill="0" autoPict="0" macro="[0]!_PRN93">
                <anchor moveWithCells="1" sizeWithCells="1">
                  <from>
                    <xdr:col>7</xdr:col>
                    <xdr:colOff>981075</xdr:colOff>
                    <xdr:row>172</xdr:row>
                    <xdr:rowOff>28575</xdr:rowOff>
                  </from>
                  <to>
                    <xdr:col>7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8" r:id="rId96" name="Button 94">
              <controlPr defaultSize="0" print="0" autoFill="0" autoPict="0" macro="[0]!_PRN94">
                <anchor moveWithCells="1" sizeWithCells="1">
                  <from>
                    <xdr:col>10</xdr:col>
                    <xdr:colOff>981075</xdr:colOff>
                    <xdr:row>172</xdr:row>
                    <xdr:rowOff>28575</xdr:rowOff>
                  </from>
                  <to>
                    <xdr:col>10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9" r:id="rId97" name="Button 95">
              <controlPr defaultSize="0" print="0" autoFill="0" autoPict="0" macro="[0]!_PRN95">
                <anchor moveWithCells="1" sizeWithCells="1">
                  <from>
                    <xdr:col>13</xdr:col>
                    <xdr:colOff>981075</xdr:colOff>
                    <xdr:row>172</xdr:row>
                    <xdr:rowOff>28575</xdr:rowOff>
                  </from>
                  <to>
                    <xdr:col>13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0" r:id="rId98" name="Button 96">
              <controlPr defaultSize="0" print="0" autoFill="0" autoPict="0" macro="[0]!_PRN96">
                <anchor moveWithCells="1" sizeWithCells="1">
                  <from>
                    <xdr:col>16</xdr:col>
                    <xdr:colOff>981075</xdr:colOff>
                    <xdr:row>172</xdr:row>
                    <xdr:rowOff>28575</xdr:rowOff>
                  </from>
                  <to>
                    <xdr:col>16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1" r:id="rId99" name="Button 97">
              <controlPr defaultSize="0" print="0" autoFill="0" autoPict="0" macro="[0]!_PRN9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2" r:id="rId100" name="Button 98">
              <controlPr defaultSize="0" print="0" autoFill="0" autoPict="0" macro="[0]!_PRN98">
                <anchor moveWithCells="1" sizeWithCells="1">
                  <from>
                    <xdr:col>4</xdr:col>
                    <xdr:colOff>981075</xdr:colOff>
                    <xdr:row>183</xdr:row>
                    <xdr:rowOff>28575</xdr:rowOff>
                  </from>
                  <to>
                    <xdr:col>4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3" r:id="rId101" name="Button 99">
              <controlPr defaultSize="0" print="0" autoFill="0" autoPict="0" macro="[0]!_PRN99">
                <anchor moveWithCells="1" sizeWithCells="1">
                  <from>
                    <xdr:col>7</xdr:col>
                    <xdr:colOff>981075</xdr:colOff>
                    <xdr:row>183</xdr:row>
                    <xdr:rowOff>28575</xdr:rowOff>
                  </from>
                  <to>
                    <xdr:col>7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4" r:id="rId102" name="Button 100">
              <controlPr defaultSize="0" print="0" autoFill="0" autoPict="0" macro="[0]!_PRN100">
                <anchor moveWithCells="1" sizeWithCells="1">
                  <from>
                    <xdr:col>10</xdr:col>
                    <xdr:colOff>981075</xdr:colOff>
                    <xdr:row>183</xdr:row>
                    <xdr:rowOff>28575</xdr:rowOff>
                  </from>
                  <to>
                    <xdr:col>10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5" r:id="rId103" name="Button 101">
              <controlPr defaultSize="0" print="0" autoFill="0" autoPict="0" macro="[0]!_PRN101">
                <anchor moveWithCells="1" sizeWithCells="1">
                  <from>
                    <xdr:col>13</xdr:col>
                    <xdr:colOff>981075</xdr:colOff>
                    <xdr:row>183</xdr:row>
                    <xdr:rowOff>28575</xdr:rowOff>
                  </from>
                  <to>
                    <xdr:col>13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6" r:id="rId104" name="Button 102">
              <controlPr defaultSize="0" print="0" autoFill="0" autoPict="0" macro="[0]!_PRN102">
                <anchor moveWithCells="1" sizeWithCells="1">
                  <from>
                    <xdr:col>16</xdr:col>
                    <xdr:colOff>981075</xdr:colOff>
                    <xdr:row>183</xdr:row>
                    <xdr:rowOff>28575</xdr:rowOff>
                  </from>
                  <to>
                    <xdr:col>16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7" r:id="rId105" name="Button 103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29</xdr:row>
                    <xdr:rowOff>28575</xdr:rowOff>
                  </from>
                  <to>
                    <xdr:col>1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8" r:id="rId106" name="Button 10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9" r:id="rId107" name="Button 10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0" r:id="rId108" name="Button 10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1" r:id="rId109" name="Button 10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2" r:id="rId110" name="Button 108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3" r:id="rId111" name="Button 109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4" r:id="rId112" name="Button 110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5" r:id="rId113" name="Button 111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6" r:id="rId114" name="Button 112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7" r:id="rId115" name="Button 11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8" r:id="rId116" name="Button 11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9" r:id="rId117" name="Button 11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0" r:id="rId118" name="Button 11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1" r:id="rId119" name="Button 11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2" r:id="rId120" name="Button 118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3" r:id="rId121" name="Button 119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4" r:id="rId122" name="Button 120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5" r:id="rId123" name="Button 121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6" r:id="rId124" name="Button 122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7" r:id="rId125" name="Button 123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8" r:id="rId126" name="Button 124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9" r:id="rId127" name="Button 125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0" r:id="rId128" name="Button 126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1" r:id="rId129" name="Button 127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2" r:id="rId130" name="Button 12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3" r:id="rId131" name="Button 129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4" r:id="rId132" name="Button 130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5" r:id="rId133" name="Button 131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6" r:id="rId134" name="Button 132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7" r:id="rId135" name="Button 133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8" r:id="rId136" name="Button 134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9" r:id="rId137" name="Button 13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0" r:id="rId138" name="Button 13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1" r:id="rId139" name="Button 13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2" r:id="rId140" name="Button 138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3" r:id="rId141" name="Button 139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4" r:id="rId142" name="Button 140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5" r:id="rId143" name="Button 141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6" r:id="rId144" name="Button 142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7" r:id="rId145" name="Button 14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8" r:id="rId146" name="Button 14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9" r:id="rId147" name="Button 14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0" r:id="rId148" name="Button 14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1" r:id="rId149" name="Button 14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2" r:id="rId150" name="Button 148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3" r:id="rId151" name="Button 149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4" r:id="rId152" name="Button 150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5" r:id="rId153" name="Button 151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6" r:id="rId154" name="Button 152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7" r:id="rId155" name="Button 15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8" r:id="rId156" name="Button 15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9" r:id="rId157" name="Button 15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0" r:id="rId158" name="Button 15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1" r:id="rId159" name="Button 15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2" r:id="rId160" name="Button 158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3" r:id="rId161" name="Button 159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4" r:id="rId162" name="Button 160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5" r:id="rId163" name="Button 161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6" r:id="rId164" name="Button 162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7" r:id="rId165" name="Button 163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8" r:id="rId166" name="Button 164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9" r:id="rId167" name="Button 16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0" r:id="rId168" name="Button 16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1" r:id="rId169" name="Button 16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2" r:id="rId170" name="Button 168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3" r:id="rId171" name="Button 169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4" r:id="rId172" name="Button 170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5" r:id="rId173" name="Button 171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6" r:id="rId174" name="Button 172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7" r:id="rId175" name="Button 173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8" r:id="rId176" name="Button 174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9" r:id="rId177" name="Button 175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0" r:id="rId178" name="Button 176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1" r:id="rId179" name="Button 177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2" r:id="rId180" name="Button 17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3" r:id="rId181" name="Button 179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4" r:id="rId182" name="Button 180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5" r:id="rId183" name="Button 181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6" r:id="rId184" name="Button 182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7" r:id="rId185" name="Button 183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8" r:id="rId186" name="Button 184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9" r:id="rId187" name="Button 185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0" r:id="rId188" name="Button 186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1" r:id="rId189" name="Button 187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2" r:id="rId190" name="Button 188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3" r:id="rId191" name="Button 189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4" r:id="rId192" name="Button 190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5" r:id="rId193" name="Button 191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6" r:id="rId194" name="Button 192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7" r:id="rId195" name="Button 193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8" r:id="rId196" name="Button 194">
              <controlPr defaultSize="0" print="0" autoFill="0" autoPict="0" macro="[0]!_PRN85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9" r:id="rId197" name="Button 195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0" r:id="rId198" name="Button 196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1" r:id="rId199" name="Button 197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2" r:id="rId200" name="Button 198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3" r:id="rId201" name="Button 199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4" r:id="rId202" name="Button 200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5" r:id="rId203" name="Button 201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6" r:id="rId204" name="Button 202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7" r:id="rId205" name="Button 20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8" r:id="rId206" name="Button 20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9" r:id="rId207" name="Button 20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0" r:id="rId208" name="Button 20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1" r:id="rId209" name="Button 20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2" r:id="rId210" name="Button 208">
              <controlPr defaultSize="0" print="0" autoFill="0" autoPict="0" macro="[0]!_PRN91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3" r:id="rId211" name="Button 209">
              <controlPr defaultSize="0" print="0" autoFill="0" autoPict="0" macro="[0]!_PRN85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4" r:id="rId212" name="Button 210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5" r:id="rId213" name="Button 211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6" r:id="rId214" name="Button 212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7" r:id="rId215" name="Button 213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8" r:id="rId216" name="Button 214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9" r:id="rId217" name="Button 215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0" r:id="rId218" name="Button 216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1" r:id="rId219" name="Button 217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2" r:id="rId220" name="Button 218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3" r:id="rId221" name="Button 219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4" r:id="rId222" name="Button 220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5" r:id="rId223" name="Button 221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6" r:id="rId224" name="Button 222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7" r:id="rId225" name="Button 223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7</xdr:row>
                    <xdr:rowOff>28575</xdr:rowOff>
                  </from>
                  <to>
                    <xdr:col>7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8" r:id="rId226" name="Button 224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7</xdr:row>
                    <xdr:rowOff>28575</xdr:rowOff>
                  </from>
                  <to>
                    <xdr:col>10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9" r:id="rId227" name="Button 225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7</xdr:row>
                    <xdr:rowOff>28575</xdr:rowOff>
                  </from>
                  <to>
                    <xdr:col>13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0" r:id="rId228" name="Button 226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7</xdr:row>
                    <xdr:rowOff>28575</xdr:rowOff>
                  </from>
                  <to>
                    <xdr:col>16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6" r:id="rId229" name="Button 2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7</xdr:row>
                    <xdr:rowOff>28575</xdr:rowOff>
                  </from>
                  <to>
                    <xdr:col>4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1" r:id="rId230" name="Button 227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18</xdr:row>
                    <xdr:rowOff>28575</xdr:rowOff>
                  </from>
                  <to>
                    <xdr:col>1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2" r:id="rId231" name="Button 228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18</xdr:row>
                    <xdr:rowOff>28575</xdr:rowOff>
                  </from>
                  <to>
                    <xdr:col>4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3" r:id="rId232" name="Button 229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18</xdr:row>
                    <xdr:rowOff>28575</xdr:rowOff>
                  </from>
                  <to>
                    <xdr:col>7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4" r:id="rId233" name="Button 230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18</xdr:row>
                    <xdr:rowOff>28575</xdr:rowOff>
                  </from>
                  <to>
                    <xdr:col>10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5" r:id="rId234" name="Button 231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18</xdr:row>
                    <xdr:rowOff>28575</xdr:rowOff>
                  </from>
                  <to>
                    <xdr:col>13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6" r:id="rId235" name="Button 232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18</xdr:row>
                    <xdr:rowOff>28575</xdr:rowOff>
                  </from>
                  <to>
                    <xdr:col>16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7" r:id="rId236" name="Button 233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29</xdr:row>
                    <xdr:rowOff>28575</xdr:rowOff>
                  </from>
                  <to>
                    <xdr:col>1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8" r:id="rId237" name="Button 234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29</xdr:row>
                    <xdr:rowOff>28575</xdr:rowOff>
                  </from>
                  <to>
                    <xdr:col>4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9" r:id="rId238" name="Button 235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29</xdr:row>
                    <xdr:rowOff>28575</xdr:rowOff>
                  </from>
                  <to>
                    <xdr:col>7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0" r:id="rId239" name="Button 236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29</xdr:row>
                    <xdr:rowOff>28575</xdr:rowOff>
                  </from>
                  <to>
                    <xdr:col>10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1" r:id="rId240" name="Button 237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29</xdr:row>
                    <xdr:rowOff>28575</xdr:rowOff>
                  </from>
                  <to>
                    <xdr:col>13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2" r:id="rId241" name="Button 238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29</xdr:row>
                    <xdr:rowOff>28575</xdr:rowOff>
                  </from>
                  <to>
                    <xdr:col>16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3" r:id="rId242" name="Button 239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40</xdr:row>
                    <xdr:rowOff>28575</xdr:rowOff>
                  </from>
                  <to>
                    <xdr:col>16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4" r:id="rId243" name="Button 240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40</xdr:row>
                    <xdr:rowOff>28575</xdr:rowOff>
                  </from>
                  <to>
                    <xdr:col>13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5" r:id="rId244" name="Button 241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40</xdr:row>
                    <xdr:rowOff>28575</xdr:rowOff>
                  </from>
                  <to>
                    <xdr:col>10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6" r:id="rId245" name="Button 242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40</xdr:row>
                    <xdr:rowOff>28575</xdr:rowOff>
                  </from>
                  <to>
                    <xdr:col>7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7" r:id="rId246" name="Button 243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40</xdr:row>
                    <xdr:rowOff>28575</xdr:rowOff>
                  </from>
                  <to>
                    <xdr:col>4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8" r:id="rId247" name="Button 244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9" r:id="rId248" name="Button 24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0" r:id="rId249" name="Button 24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1" r:id="rId250" name="Button 247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2" r:id="rId251" name="Button 248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3" r:id="rId252" name="Button 249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4" r:id="rId253" name="Button 250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5" r:id="rId254" name="Button 251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6" r:id="rId255" name="Button 252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7" r:id="rId256" name="Button 253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8" r:id="rId257" name="Button 25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9" r:id="rId258" name="Button 25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0" r:id="rId259" name="Button 256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1" r:id="rId260" name="Button 257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2" r:id="rId261" name="Button 258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3" r:id="rId262" name="Button 259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4" r:id="rId263" name="Button 260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5" r:id="rId264" name="Button 261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6" r:id="rId265" name="Button 262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7" r:id="rId266" name="Button 263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8" r:id="rId267" name="Button 26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9" r:id="rId268" name="Button 26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0" r:id="rId269" name="Button 26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1" r:id="rId270" name="Button 26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2" r:id="rId271" name="Button 26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3" r:id="rId272" name="Button 269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4" r:id="rId273" name="Button 270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5" r:id="rId274" name="Button 271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6" r:id="rId275" name="Button 272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7" r:id="rId276" name="Button 273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8" r:id="rId277" name="Button 27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9" r:id="rId278" name="Button 275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0" r:id="rId279" name="Button 276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1" r:id="rId280" name="Button 277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2" r:id="rId281" name="Button 27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3" r:id="rId282" name="Button 279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4" r:id="rId283" name="Button 280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5" r:id="rId284" name="Button 281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6" r:id="rId285" name="Button 282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7" r:id="rId286" name="Button 283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8" r:id="rId287" name="Button 28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9" r:id="rId288" name="Button 28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90" r:id="rId289" name="Button 28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91" r:id="rId290" name="Button 287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92" r:id="rId291" name="Button 288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0" zoomScale="85" zoomScaleNormal="85" workbookViewId="0">
      <selection activeCell="F26" sqref="F2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Sheet1!H19</f>
        <v>43872</v>
      </c>
    </row>
    <row r="13" spans="1:6" s="71" customFormat="1" ht="15">
      <c r="A13" s="72" t="s">
        <v>36</v>
      </c>
      <c r="B13" s="142">
        <f>Sheet1!H20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Sheet1!H26</f>
        <v>0</v>
      </c>
      <c r="B21" s="145">
        <f>Sheet1!H24+Sheet1!H25</f>
        <v>0</v>
      </c>
      <c r="C21" s="78" t="str">
        <f>Sheet1!B6</f>
        <v>INCHEON/AQABA</v>
      </c>
      <c r="D21" s="283">
        <f>Sheet1!H23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Sheet1!H24+Sheet1!H25</f>
        <v>0</v>
      </c>
      <c r="B25" s="266" t="s">
        <v>72</v>
      </c>
      <c r="C25" s="267"/>
      <c r="D25" s="267"/>
      <c r="E25" s="268"/>
      <c r="F25" s="90">
        <f>Sheet1!H26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Sheet1!H184</f>
        <v>43872</v>
      </c>
    </row>
    <row r="13" spans="1:6">
      <c r="A13" s="9" t="s">
        <v>36</v>
      </c>
      <c r="B13" s="136">
        <f>Sheet1!H185</f>
        <v>0</v>
      </c>
    </row>
    <row r="15" spans="1:6" ht="21.75" customHeight="1">
      <c r="A15" s="3" t="s">
        <v>37</v>
      </c>
      <c r="B15" s="137">
        <f>Sheet1!H187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Sheet1!H191</f>
        <v>0</v>
      </c>
      <c r="B21" s="139">
        <f>Sheet1!H189+Sheet1!H190</f>
        <v>0</v>
      </c>
      <c r="C21" s="31" t="str">
        <f>Sheet1!B6</f>
        <v>INCHEON/AQABA</v>
      </c>
      <c r="D21" s="292">
        <f>Sheet1!H188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Sheet1!H189+Sheet1!H190</f>
        <v>0</v>
      </c>
      <c r="B25" s="266" t="s">
        <v>72</v>
      </c>
      <c r="C25" s="267"/>
      <c r="D25" s="267"/>
      <c r="E25" s="268"/>
      <c r="F25" s="90">
        <f>Sheet1!H192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Sheet1!H184</f>
        <v>43872</v>
      </c>
    </row>
    <row r="13" spans="1:6">
      <c r="A13" s="9" t="s">
        <v>36</v>
      </c>
      <c r="B13" s="136">
        <f>Sheet1!H186</f>
        <v>0</v>
      </c>
    </row>
    <row r="15" spans="1:6" ht="21.75" customHeight="1">
      <c r="A15" s="3" t="s">
        <v>37</v>
      </c>
      <c r="B15" s="137">
        <f>Sheet1!H187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Sheet1!H191</f>
        <v>0</v>
      </c>
      <c r="B21" s="139">
        <f>Sheet1!H189+Sheet1!H190</f>
        <v>0</v>
      </c>
      <c r="C21" s="31" t="str">
        <f>Sheet1!B6</f>
        <v>INCHEON/AQABA</v>
      </c>
      <c r="D21" s="292">
        <f>Sheet1!H188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Sheet1!H189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Sheet1!H190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Sheet1!H193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Sheet1!K184</f>
        <v>43872</v>
      </c>
    </row>
    <row r="13" spans="1:6">
      <c r="A13" s="9" t="s">
        <v>36</v>
      </c>
      <c r="B13" s="136">
        <f>Sheet1!K185</f>
        <v>0</v>
      </c>
    </row>
    <row r="15" spans="1:6" ht="21.75" customHeight="1">
      <c r="A15" s="3" t="s">
        <v>37</v>
      </c>
      <c r="B15" s="137">
        <f>Sheet1!K187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Sheet1!K191</f>
        <v>0</v>
      </c>
      <c r="B21" s="139">
        <f>Sheet1!K189+Sheet1!K190</f>
        <v>0</v>
      </c>
      <c r="C21" s="31" t="str">
        <f>Sheet1!B6</f>
        <v>INCHEON/AQABA</v>
      </c>
      <c r="D21" s="292">
        <f>Sheet1!K188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Sheet1!K189+Sheet1!K190</f>
        <v>0</v>
      </c>
      <c r="B25" s="266" t="s">
        <v>72</v>
      </c>
      <c r="C25" s="267"/>
      <c r="D25" s="267"/>
      <c r="E25" s="268"/>
      <c r="F25" s="90">
        <f>Sheet1!K192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Sheet1!K184</f>
        <v>43872</v>
      </c>
    </row>
    <row r="13" spans="1:6">
      <c r="A13" s="9" t="s">
        <v>36</v>
      </c>
      <c r="B13" s="136">
        <f>Sheet1!K186</f>
        <v>0</v>
      </c>
    </row>
    <row r="15" spans="1:6" ht="21.75" customHeight="1">
      <c r="A15" s="3" t="s">
        <v>37</v>
      </c>
      <c r="B15" s="137">
        <f>Sheet1!K187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Sheet1!K191</f>
        <v>0</v>
      </c>
      <c r="B21" s="139">
        <f>Sheet1!K189+Sheet1!K190</f>
        <v>0</v>
      </c>
      <c r="C21" s="31" t="str">
        <f>Sheet1!B6</f>
        <v>INCHEON/AQABA</v>
      </c>
      <c r="D21" s="292">
        <f>Sheet1!K188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Sheet1!K189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Sheet1!K190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Sheet1!K193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Sheet1!N184</f>
        <v>43872</v>
      </c>
    </row>
    <row r="13" spans="1:6">
      <c r="A13" s="9" t="s">
        <v>36</v>
      </c>
      <c r="B13" s="136">
        <f>Sheet1!N185</f>
        <v>0</v>
      </c>
    </row>
    <row r="15" spans="1:6" ht="21.75" customHeight="1">
      <c r="A15" s="3" t="s">
        <v>37</v>
      </c>
      <c r="B15" s="137">
        <f>Sheet1!N187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Sheet1!N191</f>
        <v>0</v>
      </c>
      <c r="B21" s="139">
        <f>Sheet1!N189+Sheet1!N190</f>
        <v>0</v>
      </c>
      <c r="C21" s="31" t="str">
        <f>Sheet1!B6</f>
        <v>INCHEON/AQABA</v>
      </c>
      <c r="D21" s="292">
        <f>Sheet1!N188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Sheet1!N189+Sheet1!N190</f>
        <v>0</v>
      </c>
      <c r="B25" s="266" t="s">
        <v>72</v>
      </c>
      <c r="C25" s="267"/>
      <c r="D25" s="267"/>
      <c r="E25" s="268"/>
      <c r="F25" s="90">
        <f>Sheet1!N192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Sheet1!N184</f>
        <v>43872</v>
      </c>
    </row>
    <row r="13" spans="1:6">
      <c r="A13" s="9" t="s">
        <v>36</v>
      </c>
      <c r="B13" s="136">
        <f>Sheet1!N186</f>
        <v>0</v>
      </c>
    </row>
    <row r="15" spans="1:6" ht="21.75" customHeight="1">
      <c r="A15" s="3" t="s">
        <v>37</v>
      </c>
      <c r="B15" s="137">
        <f>Sheet1!N187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Sheet1!N191</f>
        <v>0</v>
      </c>
      <c r="B21" s="139">
        <f>Sheet1!N189+Sheet1!N190</f>
        <v>0</v>
      </c>
      <c r="C21" s="31" t="str">
        <f>Sheet1!B6</f>
        <v>INCHEON/AQABA</v>
      </c>
      <c r="D21" s="292">
        <f>Sheet1!N188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Sheet1!N189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Sheet1!N190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Sheet1!N193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Sheet1!Q184</f>
        <v>43872</v>
      </c>
    </row>
    <row r="13" spans="1:6">
      <c r="A13" s="9" t="s">
        <v>36</v>
      </c>
      <c r="B13" s="136">
        <f>Sheet1!Q185</f>
        <v>0</v>
      </c>
    </row>
    <row r="15" spans="1:6" ht="21.75" customHeight="1">
      <c r="A15" s="3" t="s">
        <v>37</v>
      </c>
      <c r="B15" s="137">
        <f>Sheet1!Q187</f>
        <v>0</v>
      </c>
      <c r="E15" s="6"/>
    </row>
    <row r="16" spans="1:6">
      <c r="B16" s="3"/>
    </row>
    <row r="18" spans="1:6">
      <c r="A18" s="126" t="s">
        <v>5</v>
      </c>
      <c r="B18" s="126" t="s">
        <v>7</v>
      </c>
      <c r="C18" s="126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126" t="s">
        <v>16</v>
      </c>
      <c r="B20" s="126" t="s">
        <v>17</v>
      </c>
      <c r="C20" s="126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Sheet1!Q191</f>
        <v>0</v>
      </c>
      <c r="B21" s="139">
        <f>Sheet1!Q189+Sheet1!Q190</f>
        <v>0</v>
      </c>
      <c r="C21" s="31" t="str">
        <f>Sheet1!B6</f>
        <v>INCHEON/AQABA</v>
      </c>
      <c r="D21" s="292">
        <f>Sheet1!Q188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126" t="s">
        <v>1</v>
      </c>
      <c r="B24" s="257" t="s">
        <v>2</v>
      </c>
      <c r="C24" s="258"/>
      <c r="D24" s="258"/>
      <c r="E24" s="259"/>
      <c r="F24" s="123" t="s">
        <v>15</v>
      </c>
    </row>
    <row r="25" spans="1:6" s="4" customFormat="1" ht="24" customHeight="1">
      <c r="A25" s="140">
        <f>Sheet1!Q189+Sheet1!Q190</f>
        <v>0</v>
      </c>
      <c r="B25" s="266" t="s">
        <v>72</v>
      </c>
      <c r="C25" s="267"/>
      <c r="D25" s="267"/>
      <c r="E25" s="268"/>
      <c r="F25" s="90">
        <f>Sheet1!Q192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124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28" t="s">
        <v>81</v>
      </c>
      <c r="D32" s="128"/>
      <c r="F32" s="128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7:F46"/>
  <sheetViews>
    <sheetView topLeftCell="A8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Sheet1!Q184</f>
        <v>43872</v>
      </c>
    </row>
    <row r="13" spans="1:6">
      <c r="A13" s="9" t="s">
        <v>36</v>
      </c>
      <c r="B13" s="136">
        <f>Sheet1!Q186</f>
        <v>0</v>
      </c>
    </row>
    <row r="15" spans="1:6" ht="21.75" customHeight="1">
      <c r="A15" s="3" t="s">
        <v>37</v>
      </c>
      <c r="B15" s="137">
        <f>Sheet1!Q187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Sheet1!Q191</f>
        <v>0</v>
      </c>
      <c r="B21" s="139">
        <f>Sheet1!Q189+Sheet1!Q190</f>
        <v>0</v>
      </c>
      <c r="C21" s="31" t="str">
        <f>Sheet1!B6</f>
        <v>INCHEON/AQABA</v>
      </c>
      <c r="D21" s="292">
        <f>Sheet1!Q188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Sheet1!Q189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Sheet1!Q190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Sheet1!Q193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84"/>
      <c r="F28" s="82"/>
    </row>
    <row r="29" spans="1:6" s="4" customFormat="1" ht="24" customHeight="1">
      <c r="A29" s="13"/>
      <c r="B29" s="13"/>
      <c r="C29" s="13"/>
      <c r="D29" s="11"/>
      <c r="E29" s="87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7:F46"/>
  <sheetViews>
    <sheetView topLeftCell="A18" zoomScale="85" zoomScaleNormal="85" workbookViewId="0">
      <selection activeCell="J33" sqref="B33:J3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Sheet1!H19</f>
        <v>43872</v>
      </c>
    </row>
    <row r="13" spans="1:6" s="71" customFormat="1" ht="15">
      <c r="A13" s="72" t="s">
        <v>36</v>
      </c>
      <c r="B13" s="142">
        <f>Sheet1!H21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Sheet1!H26</f>
        <v>0</v>
      </c>
      <c r="B21" s="145">
        <f>Sheet1!H24+Sheet1!H25</f>
        <v>0</v>
      </c>
      <c r="C21" s="78" t="str">
        <f>Sheet1!B6</f>
        <v>INCHEON/AQABA</v>
      </c>
      <c r="D21" s="283">
        <f>Sheet1!H23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Sheet1!H24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Sheet1!H25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Sheet1!H28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20" workbookViewId="0">
      <selection activeCell="K32" sqref="K32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Sheet1!K19</f>
        <v>43872</v>
      </c>
    </row>
    <row r="13" spans="1:6" s="71" customFormat="1" ht="15">
      <c r="A13" s="72" t="s">
        <v>36</v>
      </c>
      <c r="B13" s="142">
        <f>Sheet1!K20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Sheet1!K22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Sheet1!K26</f>
        <v>0</v>
      </c>
      <c r="B21" s="145">
        <f>Sheet1!K24+Sheet1!K25</f>
        <v>0</v>
      </c>
      <c r="C21" s="78" t="str">
        <f>Sheet1!B6</f>
        <v>INCHEON/AQABA</v>
      </c>
      <c r="D21" s="283">
        <f>Sheet1!K23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Sheet1!K24+Sheet1!K25</f>
        <v>0</v>
      </c>
      <c r="B25" s="266" t="s">
        <v>72</v>
      </c>
      <c r="C25" s="267"/>
      <c r="D25" s="267"/>
      <c r="E25" s="268"/>
      <c r="F25" s="90">
        <f>Sheet1!K27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7:F46"/>
  <sheetViews>
    <sheetView topLeftCell="A8" zoomScale="85" zoomScaleNormal="85" workbookViewId="0">
      <selection activeCell="B23" sqref="B2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Sheet1!K19</f>
        <v>43872</v>
      </c>
    </row>
    <row r="13" spans="1:6" s="71" customFormat="1" ht="15">
      <c r="A13" s="72" t="s">
        <v>36</v>
      </c>
      <c r="B13" s="142">
        <f>Sheet1!K21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Sheet1!K22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Sheet1!K26</f>
        <v>0</v>
      </c>
      <c r="B21" s="145">
        <f>Sheet1!K24+Sheet1!K25</f>
        <v>0</v>
      </c>
      <c r="C21" s="78" t="str">
        <f>Sheet1!B6</f>
        <v>INCHEON/AQABA</v>
      </c>
      <c r="D21" s="283">
        <f>Sheet1!K23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Sheet1!K24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Sheet1!K25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Sheet1!K28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7" zoomScale="85" zoomScaleNormal="85" workbookViewId="0">
      <selection activeCell="H36" sqref="B35:H3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Sheet1!N30</f>
        <v>43872</v>
      </c>
    </row>
    <row r="13" spans="1:6" s="71" customFormat="1" ht="15">
      <c r="A13" s="72" t="s">
        <v>36</v>
      </c>
      <c r="B13" s="142">
        <f>Sheet1!N20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Sheet1!N26</f>
        <v>0</v>
      </c>
      <c r="B21" s="145">
        <f>Sheet1!N24+Sheet1!N25</f>
        <v>0</v>
      </c>
      <c r="C21" s="78" t="str">
        <f>Sheet1!B6</f>
        <v>INCHEON/AQABA</v>
      </c>
      <c r="D21" s="283">
        <f>Sheet1!N23</f>
        <v>0</v>
      </c>
      <c r="E21" s="284"/>
      <c r="F21" s="285"/>
    </row>
    <row r="22" spans="1:6" s="77" customFormat="1" ht="20.100000000000001" customHeight="1">
      <c r="A22" s="79" t="s">
        <v>102</v>
      </c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Sheet1!N24+Sheet1!N25</f>
        <v>0</v>
      </c>
      <c r="B25" s="266" t="s">
        <v>72</v>
      </c>
      <c r="C25" s="267"/>
      <c r="D25" s="267"/>
      <c r="E25" s="268"/>
      <c r="F25" s="90">
        <f>Sheet1!N27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7:F46"/>
  <sheetViews>
    <sheetView topLeftCell="A7" zoomScale="85" zoomScaleNormal="85" workbookViewId="0">
      <selection activeCell="B36" sqref="B35:B3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Sheet1!N30</f>
        <v>43872</v>
      </c>
    </row>
    <row r="13" spans="1:6" s="71" customFormat="1" ht="15">
      <c r="A13" s="72" t="s">
        <v>36</v>
      </c>
      <c r="B13" s="142">
        <f>Sheet1!N21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Sheet1!N26</f>
        <v>0</v>
      </c>
      <c r="B21" s="145">
        <f>Sheet1!N24+Sheet1!N25</f>
        <v>0</v>
      </c>
      <c r="C21" s="78" t="str">
        <f>Sheet1!B6</f>
        <v>INCHEON/AQABA</v>
      </c>
      <c r="D21" s="283">
        <f>Sheet1!N23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Sheet1!N24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Sheet1!N25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Sheet1!N28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46"/>
  <sheetViews>
    <sheetView topLeftCell="A13" zoomScale="85" zoomScaleNormal="85" workbookViewId="0">
      <selection activeCell="I23" sqref="H23:I25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Sheet1!Q30</f>
        <v>43872</v>
      </c>
    </row>
    <row r="13" spans="1:6" s="71" customFormat="1" ht="15">
      <c r="A13" s="72" t="s">
        <v>36</v>
      </c>
      <c r="B13" s="142">
        <f>Sheet1!Q20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Sheet1!Q26</f>
        <v>0</v>
      </c>
      <c r="B21" s="145">
        <f>Sheet1!Q24+Sheet1!Q25</f>
        <v>0</v>
      </c>
      <c r="C21" s="78" t="str">
        <f>Sheet1!B6</f>
        <v>INCHEON/AQABA</v>
      </c>
      <c r="D21" s="283">
        <f>Sheet1!Q23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Sheet1!Q24+Sheet1!Q25</f>
        <v>0</v>
      </c>
      <c r="B25" s="266" t="s">
        <v>72</v>
      </c>
      <c r="C25" s="267"/>
      <c r="D25" s="267"/>
      <c r="E25" s="268"/>
      <c r="F25" s="90">
        <f>Sheet1!Q27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8" s="104" customFormat="1" ht="20.100000000000001" customHeight="1">
      <c r="F33" s="105"/>
    </row>
    <row r="34" spans="1:8" s="104" customFormat="1" ht="20.100000000000001" customHeight="1">
      <c r="F34" s="105"/>
    </row>
    <row r="35" spans="1:8" s="104" customFormat="1" ht="20.100000000000001" customHeight="1">
      <c r="B35" s="104">
        <v>3</v>
      </c>
      <c r="F35" s="105"/>
      <c r="H35" s="104">
        <v>11</v>
      </c>
    </row>
    <row r="36" spans="1:8" s="104" customFormat="1" ht="20.100000000000001" customHeight="1" thickBot="1">
      <c r="B36" s="104">
        <v>6</v>
      </c>
      <c r="F36" s="105"/>
      <c r="H36" s="104">
        <v>3</v>
      </c>
    </row>
    <row r="37" spans="1:8" s="106" customFormat="1" ht="15" customHeight="1" thickBot="1">
      <c r="A37" s="112" t="s">
        <v>14</v>
      </c>
      <c r="B37" s="113"/>
      <c r="C37" s="113"/>
      <c r="D37" s="114"/>
    </row>
    <row r="38" spans="1:8" s="106" customFormat="1" ht="15">
      <c r="A38" s="108" t="s">
        <v>83</v>
      </c>
      <c r="B38" s="115" t="s">
        <v>91</v>
      </c>
      <c r="C38" s="115"/>
      <c r="D38" s="116"/>
    </row>
    <row r="39" spans="1:8" s="106" customFormat="1" ht="15">
      <c r="A39" s="109" t="s">
        <v>84</v>
      </c>
      <c r="B39" s="117" t="s">
        <v>92</v>
      </c>
      <c r="C39" s="117"/>
      <c r="D39" s="118"/>
    </row>
    <row r="40" spans="1:8" s="106" customFormat="1" ht="15">
      <c r="A40" s="109" t="s">
        <v>85</v>
      </c>
      <c r="B40" s="117" t="s">
        <v>93</v>
      </c>
      <c r="C40" s="117"/>
      <c r="D40" s="118"/>
    </row>
    <row r="41" spans="1:8" s="106" customFormat="1" ht="15">
      <c r="A41" s="109" t="s">
        <v>86</v>
      </c>
      <c r="B41" s="117" t="s">
        <v>94</v>
      </c>
      <c r="C41" s="117"/>
      <c r="D41" s="118"/>
    </row>
    <row r="42" spans="1:8" s="106" customFormat="1" ht="15">
      <c r="A42" s="109" t="s">
        <v>87</v>
      </c>
      <c r="B42" s="117" t="s">
        <v>95</v>
      </c>
      <c r="C42" s="117"/>
      <c r="D42" s="118"/>
    </row>
    <row r="43" spans="1:8" s="106" customFormat="1" ht="15">
      <c r="A43" s="109" t="s">
        <v>88</v>
      </c>
      <c r="B43" s="117" t="s">
        <v>96</v>
      </c>
      <c r="C43" s="117"/>
      <c r="D43" s="118"/>
    </row>
    <row r="44" spans="1:8" s="106" customFormat="1" ht="15">
      <c r="A44" s="110" t="s">
        <v>89</v>
      </c>
      <c r="B44" s="119" t="s">
        <v>97</v>
      </c>
      <c r="C44" s="119"/>
      <c r="D44" s="120"/>
    </row>
    <row r="45" spans="1:8" s="106" customFormat="1" ht="15.75" thickBot="1">
      <c r="A45" s="111" t="s">
        <v>90</v>
      </c>
      <c r="B45" s="121" t="s">
        <v>98</v>
      </c>
      <c r="C45" s="121"/>
      <c r="D45" s="122"/>
    </row>
    <row r="46" spans="1:8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7:F46"/>
  <sheetViews>
    <sheetView topLeftCell="A13" zoomScale="85" zoomScaleNormal="85" workbookViewId="0">
      <selection activeCell="H36" sqref="H3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Sheet1!Q30</f>
        <v>43872</v>
      </c>
    </row>
    <row r="13" spans="1:6" s="71" customFormat="1" ht="15">
      <c r="A13" s="72" t="s">
        <v>36</v>
      </c>
      <c r="B13" s="142">
        <f>Sheet1!Q21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Sheet1!Q22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Sheet1!Q26</f>
        <v>0</v>
      </c>
      <c r="B21" s="145">
        <f>Sheet1!Q24+Sheet1!Q25</f>
        <v>0</v>
      </c>
      <c r="C21" s="78" t="str">
        <f>Sheet1!B6</f>
        <v>INCHEON/AQABA</v>
      </c>
      <c r="D21" s="283">
        <f>Sheet1!Q23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Sheet1!Q24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Sheet1!Q25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Sheet1!Q28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28" workbookViewId="0">
      <selection activeCell="F39" sqref="F39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Sheet1!B30</f>
        <v>43872</v>
      </c>
    </row>
    <row r="13" spans="1:6" s="71" customFormat="1" ht="15">
      <c r="A13" s="72" t="s">
        <v>36</v>
      </c>
      <c r="B13" s="142">
        <f>Sheet1!B31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Sheet1!B37</f>
        <v>0</v>
      </c>
      <c r="B21" s="145">
        <f>Sheet1!B35+Sheet1!B36</f>
        <v>0</v>
      </c>
      <c r="C21" s="78" t="str">
        <f>Sheet1!B6</f>
        <v>INCHEON/AQABA</v>
      </c>
      <c r="D21" s="283">
        <f>Sheet1!B34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Sheet1!B35+Sheet1!B36</f>
        <v>0</v>
      </c>
      <c r="B25" s="266" t="s">
        <v>72</v>
      </c>
      <c r="C25" s="267"/>
      <c r="D25" s="267"/>
      <c r="E25" s="268"/>
      <c r="F25" s="90">
        <f>Sheet1!B38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7:F46"/>
  <sheetViews>
    <sheetView topLeftCell="A14" workbookViewId="0">
      <selection activeCell="H35" sqref="B35:H3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Sheet1!B30</f>
        <v>43872</v>
      </c>
    </row>
    <row r="13" spans="1:6" s="71" customFormat="1" ht="15">
      <c r="A13" s="72" t="s">
        <v>36</v>
      </c>
      <c r="B13" s="142">
        <f>Sheet1!B32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Sheet1!B37</f>
        <v>0</v>
      </c>
      <c r="B21" s="145">
        <f>Sheet1!B35+Sheet1!B36</f>
        <v>0</v>
      </c>
      <c r="C21" s="78" t="str">
        <f>Sheet1!B6</f>
        <v>INCHEON/AQABA</v>
      </c>
      <c r="D21" s="283">
        <f>Sheet1!B34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Sheet1!B35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Sheet1!B36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Sheet1!B39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3"/>
  <sheetViews>
    <sheetView topLeftCell="A10" zoomScaleNormal="100" workbookViewId="0">
      <selection activeCell="AD21" sqref="AD21"/>
    </sheetView>
  </sheetViews>
  <sheetFormatPr defaultColWidth="9.140625" defaultRowHeight="12.75"/>
  <cols>
    <col min="1" max="1" width="11.7109375" style="152" customWidth="1"/>
    <col min="2" max="2" width="28.140625" style="152" customWidth="1"/>
    <col min="3" max="3" width="11.5703125" style="212" customWidth="1"/>
    <col min="4" max="4" width="20.28515625" style="152" customWidth="1"/>
    <col min="5" max="5" width="8.28515625" style="152" customWidth="1"/>
    <col min="6" max="6" width="8.85546875" style="152" customWidth="1"/>
    <col min="7" max="7" width="7.5703125" style="152" customWidth="1"/>
    <col min="8" max="8" width="9.42578125" style="152" customWidth="1"/>
    <col min="9" max="9" width="2.140625" style="152" hidden="1" customWidth="1"/>
    <col min="10" max="10" width="11.7109375" style="152" hidden="1" customWidth="1"/>
    <col min="11" max="12" width="5.140625" style="152" hidden="1" customWidth="1"/>
    <col min="13" max="13" width="4.140625" style="152" hidden="1" customWidth="1"/>
    <col min="14" max="14" width="2" style="152" hidden="1" customWidth="1"/>
    <col min="15" max="15" width="9.140625" style="152" hidden="1" customWidth="1"/>
    <col min="16" max="16" width="4" style="152" hidden="1" customWidth="1"/>
    <col min="17" max="17" width="4.140625" style="152" hidden="1" customWidth="1"/>
    <col min="18" max="18" width="2.5703125" style="152" hidden="1" customWidth="1"/>
    <col min="19" max="19" width="11.7109375" style="152" hidden="1" customWidth="1"/>
    <col min="20" max="20" width="5.7109375" style="152" hidden="1" customWidth="1"/>
    <col min="21" max="21" width="3.7109375" style="152" hidden="1" customWidth="1"/>
    <col min="22" max="22" width="4.28515625" style="152" hidden="1" customWidth="1"/>
    <col min="23" max="27" width="9.140625" style="152" hidden="1" customWidth="1"/>
    <col min="28" max="28" width="9.140625" style="152" customWidth="1"/>
    <col min="29" max="16384" width="9.140625" style="152"/>
  </cols>
  <sheetData>
    <row r="1" spans="1:27">
      <c r="A1" s="150"/>
      <c r="B1" s="150"/>
      <c r="C1" s="151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</row>
    <row r="2" spans="1:27">
      <c r="A2" s="150"/>
      <c r="B2" s="150"/>
      <c r="C2" s="151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</row>
    <row r="3" spans="1:27">
      <c r="A3" s="150"/>
      <c r="B3" s="150"/>
      <c r="C3" s="151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</row>
    <row r="4" spans="1:27">
      <c r="A4" s="150"/>
      <c r="B4" s="150"/>
      <c r="C4" s="151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</row>
    <row r="5" spans="1:27" ht="13.5" thickBot="1">
      <c r="A5" s="150"/>
      <c r="B5" s="150"/>
      <c r="C5" s="151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R5" s="150"/>
      <c r="S5" s="150" t="s">
        <v>104</v>
      </c>
      <c r="T5" s="150" t="s">
        <v>27</v>
      </c>
      <c r="U5" s="150" t="s">
        <v>28</v>
      </c>
      <c r="V5" s="150" t="s">
        <v>29</v>
      </c>
      <c r="W5" s="150"/>
      <c r="X5" s="150"/>
      <c r="Y5" s="150"/>
      <c r="Z5" s="150"/>
    </row>
    <row r="6" spans="1:27" ht="15">
      <c r="A6" s="150"/>
      <c r="B6" s="150"/>
      <c r="C6" s="151"/>
      <c r="D6" s="150"/>
      <c r="E6" s="150"/>
      <c r="F6" s="150"/>
      <c r="G6" s="150"/>
      <c r="H6" s="150"/>
      <c r="I6" s="150"/>
      <c r="J6" s="153" t="s">
        <v>53</v>
      </c>
      <c r="K6" s="154">
        <f>$D$136*20</f>
        <v>900</v>
      </c>
      <c r="L6" s="154">
        <f>$E$136*27</f>
        <v>81</v>
      </c>
      <c r="M6" s="155">
        <f>$G$136*3</f>
        <v>18</v>
      </c>
      <c r="N6" s="156"/>
      <c r="O6" s="157" t="s">
        <v>63</v>
      </c>
      <c r="P6" s="158">
        <f>$D$136*10</f>
        <v>450</v>
      </c>
      <c r="Q6" s="159">
        <f>$E$136*10</f>
        <v>30</v>
      </c>
      <c r="R6" s="150"/>
      <c r="S6" s="160" t="s">
        <v>53</v>
      </c>
      <c r="T6" s="161">
        <v>25</v>
      </c>
      <c r="U6" s="161">
        <v>35</v>
      </c>
      <c r="V6" s="162">
        <v>10</v>
      </c>
      <c r="W6" s="150"/>
      <c r="X6" s="153" t="s">
        <v>53</v>
      </c>
      <c r="Y6" s="154">
        <v>17.5</v>
      </c>
      <c r="Z6" s="154">
        <v>28</v>
      </c>
      <c r="AA6" s="155">
        <v>3</v>
      </c>
    </row>
    <row r="7" spans="1:27" ht="15">
      <c r="A7" s="150"/>
      <c r="B7" s="150"/>
      <c r="C7" s="151"/>
      <c r="D7" s="150"/>
      <c r="E7" s="150"/>
      <c r="F7" s="150"/>
      <c r="G7" s="150"/>
      <c r="H7" s="150"/>
      <c r="I7" s="150"/>
      <c r="J7" s="163" t="s">
        <v>54</v>
      </c>
      <c r="K7" s="164">
        <f>$D$136*20</f>
        <v>900</v>
      </c>
      <c r="L7" s="164">
        <f>$E$136*28</f>
        <v>84</v>
      </c>
      <c r="M7" s="165">
        <f>$G$136*3</f>
        <v>18</v>
      </c>
      <c r="N7" s="156"/>
      <c r="O7" s="166" t="s">
        <v>62</v>
      </c>
      <c r="P7" s="167">
        <f>$D$136*5</f>
        <v>225</v>
      </c>
      <c r="Q7" s="168">
        <f>$E$136*5</f>
        <v>15</v>
      </c>
      <c r="R7" s="150"/>
      <c r="S7" s="169" t="s">
        <v>54</v>
      </c>
      <c r="T7" s="170">
        <v>25</v>
      </c>
      <c r="U7" s="170">
        <v>35</v>
      </c>
      <c r="V7" s="171">
        <v>10</v>
      </c>
      <c r="W7" s="150"/>
      <c r="X7" s="163" t="s">
        <v>54</v>
      </c>
      <c r="Y7" s="164">
        <v>20</v>
      </c>
      <c r="Z7" s="164">
        <v>28</v>
      </c>
      <c r="AA7" s="165">
        <v>3</v>
      </c>
    </row>
    <row r="8" spans="1:27" ht="15.75">
      <c r="A8" s="244" t="s">
        <v>51</v>
      </c>
      <c r="B8" s="244"/>
      <c r="C8" s="244"/>
      <c r="D8" s="244"/>
      <c r="E8" s="244"/>
      <c r="F8" s="244"/>
      <c r="G8" s="244"/>
      <c r="H8" s="244"/>
      <c r="I8" s="150"/>
      <c r="J8" s="163" t="s">
        <v>105</v>
      </c>
      <c r="K8" s="164">
        <f>$D$136*23</f>
        <v>1035</v>
      </c>
      <c r="L8" s="164">
        <f>$E$136*23</f>
        <v>69</v>
      </c>
      <c r="M8" s="165">
        <f>$G$136*3</f>
        <v>18</v>
      </c>
      <c r="N8" s="156"/>
      <c r="O8" s="166" t="s">
        <v>64</v>
      </c>
      <c r="P8" s="167">
        <f>$D$136*10</f>
        <v>450</v>
      </c>
      <c r="Q8" s="168">
        <f>$E$136*10</f>
        <v>30</v>
      </c>
      <c r="R8" s="150"/>
      <c r="S8" s="169" t="s">
        <v>105</v>
      </c>
      <c r="T8" s="170">
        <v>28</v>
      </c>
      <c r="U8" s="170">
        <v>33</v>
      </c>
      <c r="V8" s="171">
        <v>10</v>
      </c>
      <c r="W8" s="150"/>
      <c r="X8" s="163" t="s">
        <v>105</v>
      </c>
      <c r="Y8" s="164">
        <v>23</v>
      </c>
      <c r="Z8" s="164">
        <v>23</v>
      </c>
      <c r="AA8" s="165">
        <v>3</v>
      </c>
    </row>
    <row r="9" spans="1:27" ht="15">
      <c r="A9" s="150" t="s">
        <v>48</v>
      </c>
      <c r="B9" s="172" t="s">
        <v>62</v>
      </c>
      <c r="C9" s="151"/>
      <c r="D9" s="150"/>
      <c r="E9" s="150"/>
      <c r="F9" s="150"/>
      <c r="G9" s="150"/>
      <c r="H9" s="150"/>
      <c r="I9" s="150"/>
      <c r="J9" s="163" t="s">
        <v>55</v>
      </c>
      <c r="K9" s="164">
        <f>$D$136*20</f>
        <v>900</v>
      </c>
      <c r="L9" s="164">
        <f>$E$136*20</f>
        <v>60</v>
      </c>
      <c r="M9" s="165">
        <f>$G$136*5</f>
        <v>30</v>
      </c>
      <c r="N9" s="156"/>
      <c r="O9" s="166" t="s">
        <v>110</v>
      </c>
      <c r="P9" s="167">
        <f>$D$136*5</f>
        <v>225</v>
      </c>
      <c r="Q9" s="168">
        <f>$E$136*5</f>
        <v>15</v>
      </c>
      <c r="R9" s="150"/>
      <c r="S9" s="169" t="s">
        <v>55</v>
      </c>
      <c r="T9" s="170">
        <v>25</v>
      </c>
      <c r="U9" s="170">
        <v>33</v>
      </c>
      <c r="V9" s="171">
        <v>10</v>
      </c>
      <c r="W9" s="150"/>
      <c r="X9" s="163" t="s">
        <v>55</v>
      </c>
      <c r="Y9" s="164">
        <v>20</v>
      </c>
      <c r="Z9" s="164">
        <v>20</v>
      </c>
      <c r="AA9" s="165">
        <v>5</v>
      </c>
    </row>
    <row r="10" spans="1:27" ht="15.75">
      <c r="A10" s="173" t="s">
        <v>34</v>
      </c>
      <c r="B10" s="238" t="s">
        <v>112</v>
      </c>
      <c r="C10" s="174"/>
      <c r="D10" s="150"/>
      <c r="E10" s="150"/>
      <c r="F10" s="150"/>
      <c r="G10" s="150"/>
      <c r="H10" s="150"/>
      <c r="I10" s="150"/>
      <c r="J10" s="163" t="s">
        <v>99</v>
      </c>
      <c r="K10" s="164">
        <f>$D$136*25</f>
        <v>1125</v>
      </c>
      <c r="L10" s="164">
        <f>$E$136*25</f>
        <v>75</v>
      </c>
      <c r="M10" s="165">
        <f>$G$136*5</f>
        <v>30</v>
      </c>
      <c r="N10" s="156"/>
      <c r="O10" s="166" t="s">
        <v>65</v>
      </c>
      <c r="P10" s="167">
        <f>$D$136*10</f>
        <v>450</v>
      </c>
      <c r="Q10" s="168">
        <f>$E$136*10</f>
        <v>30</v>
      </c>
      <c r="R10" s="150"/>
      <c r="S10" s="169" t="s">
        <v>99</v>
      </c>
      <c r="T10" s="170">
        <v>28</v>
      </c>
      <c r="U10" s="170">
        <v>33</v>
      </c>
      <c r="V10" s="171">
        <v>10</v>
      </c>
      <c r="W10" s="150"/>
      <c r="X10" s="163" t="s">
        <v>99</v>
      </c>
      <c r="Y10" s="164">
        <v>25</v>
      </c>
      <c r="Z10" s="164">
        <v>25</v>
      </c>
      <c r="AA10" s="165">
        <v>5</v>
      </c>
    </row>
    <row r="11" spans="1:27" ht="15">
      <c r="A11" s="150" t="s">
        <v>41</v>
      </c>
      <c r="B11" s="36" t="s">
        <v>115</v>
      </c>
      <c r="C11" s="175"/>
      <c r="D11" s="150"/>
      <c r="E11" s="150"/>
      <c r="F11" s="150"/>
      <c r="G11" s="150"/>
      <c r="H11" s="150"/>
      <c r="I11" s="150"/>
      <c r="J11" s="163" t="s">
        <v>100</v>
      </c>
      <c r="K11" s="164">
        <f>$D$136*25</f>
        <v>1125</v>
      </c>
      <c r="L11" s="164">
        <f>$E$136*35</f>
        <v>105</v>
      </c>
      <c r="M11" s="165">
        <f>$G$136*5</f>
        <v>30</v>
      </c>
      <c r="N11" s="156"/>
      <c r="O11" s="166" t="s">
        <v>66</v>
      </c>
      <c r="P11" s="167">
        <f>$D$136*10</f>
        <v>450</v>
      </c>
      <c r="Q11" s="168">
        <f>$E$136*10</f>
        <v>30</v>
      </c>
      <c r="R11" s="150"/>
      <c r="S11" s="169" t="s">
        <v>100</v>
      </c>
      <c r="T11" s="170">
        <v>30</v>
      </c>
      <c r="U11" s="170">
        <v>38</v>
      </c>
      <c r="V11" s="171">
        <v>10</v>
      </c>
      <c r="W11" s="150"/>
      <c r="X11" s="163" t="s">
        <v>100</v>
      </c>
      <c r="Y11" s="164">
        <v>25</v>
      </c>
      <c r="Z11" s="164">
        <v>35</v>
      </c>
      <c r="AA11" s="165">
        <v>5</v>
      </c>
    </row>
    <row r="12" spans="1:27" ht="15.75" thickBot="1">
      <c r="A12" s="150" t="s">
        <v>42</v>
      </c>
      <c r="B12" s="37">
        <v>2001</v>
      </c>
      <c r="C12" s="176"/>
      <c r="D12" s="150"/>
      <c r="E12" s="150"/>
      <c r="F12" s="150"/>
      <c r="G12" s="150"/>
      <c r="H12" s="150"/>
      <c r="I12" s="150"/>
      <c r="J12" s="177" t="s">
        <v>103</v>
      </c>
      <c r="K12" s="178">
        <f>$D$136*20</f>
        <v>900</v>
      </c>
      <c r="L12" s="178">
        <f>$E$136*27</f>
        <v>81</v>
      </c>
      <c r="M12" s="179">
        <f>$G$136*3</f>
        <v>18</v>
      </c>
      <c r="N12" s="156"/>
      <c r="O12" s="166" t="s">
        <v>67</v>
      </c>
      <c r="P12" s="167">
        <f>$D$136*10</f>
        <v>450</v>
      </c>
      <c r="Q12" s="168">
        <f>$E$136*10</f>
        <v>30</v>
      </c>
      <c r="R12" s="150"/>
      <c r="S12" s="180" t="s">
        <v>103</v>
      </c>
      <c r="T12" s="181">
        <v>25</v>
      </c>
      <c r="U12" s="181">
        <v>33</v>
      </c>
      <c r="V12" s="182">
        <v>10</v>
      </c>
      <c r="W12" s="150"/>
      <c r="X12" s="177" t="s">
        <v>103</v>
      </c>
      <c r="Y12" s="178">
        <v>20</v>
      </c>
      <c r="Z12" s="178">
        <v>28</v>
      </c>
      <c r="AA12" s="179">
        <v>3</v>
      </c>
    </row>
    <row r="13" spans="1:27" ht="15">
      <c r="A13" s="150" t="s">
        <v>43</v>
      </c>
      <c r="B13" s="51">
        <f>Sheet1!B2</f>
        <v>43874</v>
      </c>
      <c r="C13" s="183"/>
      <c r="D13" s="150"/>
      <c r="E13" s="150"/>
      <c r="F13" s="150"/>
      <c r="G13" s="150"/>
      <c r="H13" s="150"/>
      <c r="I13" s="150"/>
      <c r="J13" s="184"/>
      <c r="K13" s="184"/>
      <c r="L13" s="184"/>
      <c r="M13" s="184"/>
      <c r="N13" s="184"/>
      <c r="O13" s="166" t="s">
        <v>68</v>
      </c>
      <c r="P13" s="167">
        <f>$D$136*5</f>
        <v>225</v>
      </c>
      <c r="Q13" s="168">
        <f>$E$136*5</f>
        <v>15</v>
      </c>
      <c r="R13" s="150"/>
      <c r="S13" s="150"/>
      <c r="T13" s="150"/>
      <c r="U13" s="150"/>
      <c r="V13" s="150"/>
      <c r="W13" s="150"/>
      <c r="X13" s="150"/>
      <c r="Y13" s="150"/>
      <c r="Z13" s="150"/>
    </row>
    <row r="14" spans="1:27" ht="15.75" thickBot="1">
      <c r="A14" s="150" t="s">
        <v>22</v>
      </c>
      <c r="B14" s="253" t="s">
        <v>113</v>
      </c>
      <c r="C14" s="253"/>
      <c r="D14" s="253"/>
      <c r="E14" s="253"/>
      <c r="F14" s="253"/>
      <c r="G14" s="253"/>
      <c r="H14" s="253"/>
      <c r="I14" s="150"/>
      <c r="J14" s="156"/>
      <c r="K14" s="156"/>
      <c r="L14" s="156"/>
      <c r="M14" s="156"/>
      <c r="N14" s="156"/>
      <c r="O14" s="185" t="s">
        <v>101</v>
      </c>
      <c r="P14" s="186">
        <f>$D$136*5</f>
        <v>225</v>
      </c>
      <c r="Q14" s="187">
        <f>$E$136*5</f>
        <v>15</v>
      </c>
      <c r="R14" s="150"/>
      <c r="W14" s="150"/>
      <c r="X14" s="150"/>
      <c r="Y14" s="150"/>
      <c r="Z14" s="150"/>
    </row>
    <row r="15" spans="1:27" ht="15.75" thickBot="1">
      <c r="A15" s="150" t="s">
        <v>52</v>
      </c>
      <c r="B15" s="188" t="s">
        <v>99</v>
      </c>
      <c r="C15" s="183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W15" s="150"/>
      <c r="X15" s="150"/>
      <c r="Y15" s="150"/>
      <c r="Z15" s="150"/>
    </row>
    <row r="16" spans="1:27" ht="13.5" thickBot="1">
      <c r="A16" s="245" t="s">
        <v>44</v>
      </c>
      <c r="B16" s="246"/>
      <c r="C16" s="189" t="s">
        <v>58</v>
      </c>
      <c r="D16" s="189" t="s">
        <v>46</v>
      </c>
      <c r="E16" s="189" t="s">
        <v>47</v>
      </c>
      <c r="F16" s="189" t="s">
        <v>26</v>
      </c>
      <c r="G16" s="189" t="s">
        <v>29</v>
      </c>
      <c r="H16" s="190" t="s">
        <v>45</v>
      </c>
      <c r="I16" s="150"/>
      <c r="J16" s="150" t="s">
        <v>109</v>
      </c>
      <c r="K16" s="150"/>
      <c r="L16" s="150"/>
      <c r="M16" s="150"/>
      <c r="N16" s="150"/>
      <c r="O16" s="150"/>
      <c r="P16" s="150"/>
      <c r="Q16" s="150"/>
      <c r="R16" s="150"/>
      <c r="W16" s="150"/>
      <c r="X16" s="150"/>
      <c r="Y16" s="150"/>
      <c r="Z16" s="150"/>
    </row>
    <row r="17" spans="1:26">
      <c r="A17" s="247" t="str">
        <f>Sheet1!B11</f>
        <v xml:space="preserve">MOHAMMAD RAHEM ALI &amp; PARTNERS CO </v>
      </c>
      <c r="B17" s="248"/>
      <c r="C17" s="38" t="str">
        <f>Sheet1!B9&amp;"    -  "&amp;Sheet1!B10</f>
        <v>328    -  329</v>
      </c>
      <c r="D17" s="38">
        <f>Sheet1!B13</f>
        <v>25</v>
      </c>
      <c r="E17" s="38">
        <f>Sheet1!B14</f>
        <v>3</v>
      </c>
      <c r="F17" s="38">
        <f>Sheet1!B16</f>
        <v>18450</v>
      </c>
      <c r="G17" s="38">
        <f>Sheet1!B17</f>
        <v>1</v>
      </c>
      <c r="H17" s="191">
        <f>IFERROR(VLOOKUP($B$15,$S$6:$V$12,2,0)*D17+VLOOKUP($B$15,$S$6:$V$12,3,0)*E17+VLOOKUP($B$15,$S$6:$V$12,4,0)*G17,"")</f>
        <v>809</v>
      </c>
      <c r="I17" s="150"/>
      <c r="J17" s="192">
        <f>IFERROR(VLOOKUP($B$15,$X$6:$AA$12,2,0)*D17+VLOOKUP($B$15,$X$6:$AA$12,3,0)*E17+VLOOKUP($B$15,$X$6:$AA$12,4,0)*G17,"")</f>
        <v>705</v>
      </c>
      <c r="K17" s="150"/>
      <c r="L17" s="150"/>
      <c r="M17" s="150"/>
      <c r="N17" s="150"/>
      <c r="O17" s="150"/>
      <c r="P17" s="150"/>
      <c r="Q17" s="150"/>
      <c r="R17" s="150"/>
      <c r="W17" s="150"/>
      <c r="X17" s="150"/>
      <c r="Y17" s="150"/>
      <c r="Z17" s="150"/>
    </row>
    <row r="18" spans="1:26">
      <c r="A18" s="247" t="str">
        <f>Sheet1!E11</f>
        <v xml:space="preserve">MUZAHIM JAAFAR &amp; PARTNERS </v>
      </c>
      <c r="B18" s="248"/>
      <c r="C18" s="38" t="str">
        <f>Sheet1!E9&amp;"   -  "&amp;Sheet1!E10</f>
        <v>330   -  331</v>
      </c>
      <c r="D18" s="38">
        <f>Sheet1!E13</f>
        <v>4</v>
      </c>
      <c r="E18" s="38">
        <f>Sheet1!E14</f>
        <v>0</v>
      </c>
      <c r="F18" s="38">
        <f>Sheet1!E16</f>
        <v>2740</v>
      </c>
      <c r="G18" s="38">
        <f>Sheet1!E17</f>
        <v>2</v>
      </c>
      <c r="H18" s="191">
        <f t="shared" ref="H18:H81" si="0">IFERROR(VLOOKUP($B$15,$S$6:$V$12,2,0)*D18+VLOOKUP($B$15,$S$6:$V$12,3,0)*E18+VLOOKUP($B$15,$S$6:$V$12,4,0)*G18,"")</f>
        <v>132</v>
      </c>
      <c r="I18" s="150"/>
      <c r="J18" s="192">
        <f t="shared" ref="J18:J81" si="1">IFERROR(VLOOKUP($B$15,$X$6:$AA$12,2,0)*D18+VLOOKUP($B$15,$X$6:$AA$12,3,0)*E18+VLOOKUP($B$15,$X$6:$AA$12,4,0)*G18,"")</f>
        <v>110</v>
      </c>
      <c r="K18" s="150"/>
      <c r="L18" s="150"/>
      <c r="M18" s="150"/>
      <c r="N18" s="150"/>
      <c r="O18" s="150"/>
      <c r="P18" s="150"/>
      <c r="Q18" s="150"/>
      <c r="R18" s="150"/>
      <c r="W18" s="150"/>
      <c r="X18" s="150"/>
      <c r="Y18" s="150"/>
      <c r="Z18" s="150"/>
    </row>
    <row r="19" spans="1:26">
      <c r="A19" s="247" t="str">
        <f>Sheet1!H11</f>
        <v xml:space="preserve">SAFAA HUSSEIN HADI &amp; OARTNERS CO </v>
      </c>
      <c r="B19" s="248"/>
      <c r="C19" s="38" t="str">
        <f>Sheet1!H9&amp;"    -  "&amp;Sheet1!H10</f>
        <v>332    -  333</v>
      </c>
      <c r="D19" s="38">
        <f>Sheet1!H13</f>
        <v>7</v>
      </c>
      <c r="E19" s="38">
        <f>Sheet1!H14</f>
        <v>0</v>
      </c>
      <c r="F19" s="38">
        <f>Sheet1!H16</f>
        <v>4060</v>
      </c>
      <c r="G19" s="38">
        <f>Sheet1!H17</f>
        <v>1</v>
      </c>
      <c r="H19" s="191">
        <f t="shared" si="0"/>
        <v>206</v>
      </c>
      <c r="I19" s="150"/>
      <c r="J19" s="192">
        <f t="shared" si="1"/>
        <v>180</v>
      </c>
      <c r="K19" s="150"/>
      <c r="L19" s="150"/>
      <c r="M19" s="150"/>
      <c r="N19" s="150"/>
      <c r="O19" s="150"/>
      <c r="P19" s="150"/>
      <c r="Q19" s="150"/>
      <c r="R19" s="150"/>
      <c r="W19" s="150"/>
      <c r="X19" s="150"/>
      <c r="Y19" s="150"/>
      <c r="Z19" s="150"/>
    </row>
    <row r="20" spans="1:26">
      <c r="A20" s="247" t="str">
        <f>Sheet1!K11</f>
        <v xml:space="preserve">AL ASALAH </v>
      </c>
      <c r="B20" s="248"/>
      <c r="C20" s="38" t="str">
        <f>Sheet1!K9&amp;"    -  "&amp;Sheet1!K10</f>
        <v xml:space="preserve">    -  334</v>
      </c>
      <c r="D20" s="38">
        <f>Sheet1!K13</f>
        <v>1</v>
      </c>
      <c r="E20" s="38">
        <f>Sheet1!K14</f>
        <v>0</v>
      </c>
      <c r="F20" s="38">
        <f>Sheet1!K16</f>
        <v>0</v>
      </c>
      <c r="G20" s="38">
        <f>Sheet1!K17</f>
        <v>1</v>
      </c>
      <c r="H20" s="191">
        <f t="shared" si="0"/>
        <v>38</v>
      </c>
      <c r="I20" s="150"/>
      <c r="J20" s="192">
        <f t="shared" si="1"/>
        <v>30</v>
      </c>
      <c r="K20" s="150"/>
      <c r="L20" s="150"/>
      <c r="M20" s="150"/>
      <c r="N20" s="150"/>
      <c r="O20" s="150"/>
      <c r="P20" s="150"/>
      <c r="Q20" s="150"/>
      <c r="R20" s="150"/>
      <c r="W20" s="150"/>
      <c r="X20" s="150"/>
      <c r="Y20" s="150"/>
      <c r="Z20" s="150"/>
    </row>
    <row r="21" spans="1:26">
      <c r="A21" s="247">
        <f>Sheet1!N11</f>
        <v>0</v>
      </c>
      <c r="B21" s="248"/>
      <c r="C21" s="38" t="str">
        <f>Sheet1!N9&amp;"    -  "&amp;Sheet1!N10</f>
        <v xml:space="preserve">    -  </v>
      </c>
      <c r="D21" s="38">
        <f>Sheet1!N13</f>
        <v>0</v>
      </c>
      <c r="E21" s="38">
        <f>Sheet1!N14</f>
        <v>0</v>
      </c>
      <c r="F21" s="38">
        <f>Sheet1!N16</f>
        <v>0</v>
      </c>
      <c r="G21" s="38">
        <f>Sheet1!N17</f>
        <v>0</v>
      </c>
      <c r="H21" s="191">
        <f t="shared" si="0"/>
        <v>0</v>
      </c>
      <c r="I21" s="150"/>
      <c r="J21" s="192">
        <f t="shared" si="1"/>
        <v>0</v>
      </c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</row>
    <row r="22" spans="1:26" ht="13.5" customHeight="1" thickBot="1">
      <c r="A22" s="249">
        <f>Sheet1!Q11</f>
        <v>0</v>
      </c>
      <c r="B22" s="250"/>
      <c r="C22" s="39" t="str">
        <f>Sheet1!Q9&amp;"    -  "&amp;Sheet1!Q10</f>
        <v xml:space="preserve">    -  </v>
      </c>
      <c r="D22" s="39">
        <f>Sheet1!Q13</f>
        <v>0</v>
      </c>
      <c r="E22" s="39">
        <f>Sheet1!Q14</f>
        <v>0</v>
      </c>
      <c r="F22" s="39">
        <f>Sheet1!Q16</f>
        <v>0</v>
      </c>
      <c r="G22" s="38">
        <f>Sheet1!Q17</f>
        <v>0</v>
      </c>
      <c r="H22" s="191">
        <f t="shared" si="0"/>
        <v>0</v>
      </c>
      <c r="I22" s="150"/>
      <c r="J22" s="192">
        <f t="shared" si="1"/>
        <v>0</v>
      </c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</row>
    <row r="23" spans="1:26" ht="3.75" customHeight="1" thickBot="1">
      <c r="A23" s="193"/>
      <c r="B23" s="194"/>
      <c r="C23" s="40"/>
      <c r="D23" s="41"/>
      <c r="E23" s="41"/>
      <c r="F23" s="41"/>
      <c r="G23" s="47"/>
      <c r="H23" s="195"/>
      <c r="I23" s="150"/>
      <c r="J23" s="192">
        <f t="shared" si="1"/>
        <v>0</v>
      </c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</row>
    <row r="24" spans="1:26" hidden="1">
      <c r="A24" s="251">
        <f>Sheet1!B22</f>
        <v>0</v>
      </c>
      <c r="B24" s="252"/>
      <c r="C24" s="42" t="str">
        <f>Sheet1!B20&amp;"    -  "&amp;Sheet1!B21</f>
        <v xml:space="preserve">    -  </v>
      </c>
      <c r="D24" s="43">
        <f>Sheet1!B24</f>
        <v>0</v>
      </c>
      <c r="E24" s="43">
        <f>Sheet1!B25</f>
        <v>0</v>
      </c>
      <c r="F24" s="43">
        <f>Sheet1!B27</f>
        <v>0</v>
      </c>
      <c r="G24" s="43">
        <f>Sheet1!B28</f>
        <v>0</v>
      </c>
      <c r="H24" s="191">
        <f t="shared" si="0"/>
        <v>0</v>
      </c>
      <c r="I24" s="150"/>
      <c r="J24" s="192">
        <f t="shared" si="1"/>
        <v>0</v>
      </c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</row>
    <row r="25" spans="1:26" hidden="1">
      <c r="A25" s="247">
        <f>Sheet1!E22</f>
        <v>0</v>
      </c>
      <c r="B25" s="248"/>
      <c r="C25" s="38" t="str">
        <f>Sheet1!E20&amp;"    -  "&amp;Sheet1!E21</f>
        <v xml:space="preserve">    -  </v>
      </c>
      <c r="D25" s="38">
        <f>Sheet1!E24</f>
        <v>0</v>
      </c>
      <c r="E25" s="38">
        <f>Sheet1!E25</f>
        <v>0</v>
      </c>
      <c r="F25" s="38">
        <f>Sheet1!E27</f>
        <v>0</v>
      </c>
      <c r="G25" s="38">
        <f>Sheet1!E28</f>
        <v>0</v>
      </c>
      <c r="H25" s="191">
        <f t="shared" si="0"/>
        <v>0</v>
      </c>
      <c r="I25" s="150"/>
      <c r="J25" s="192">
        <f t="shared" si="1"/>
        <v>0</v>
      </c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</row>
    <row r="26" spans="1:26" hidden="1">
      <c r="A26" s="247">
        <f>Sheet1!H22</f>
        <v>0</v>
      </c>
      <c r="B26" s="248"/>
      <c r="C26" s="38" t="str">
        <f>Sheet1!H20&amp;"    -  "&amp;Sheet1!H21</f>
        <v xml:space="preserve">    -  </v>
      </c>
      <c r="D26" s="38">
        <f>Sheet1!H24</f>
        <v>0</v>
      </c>
      <c r="E26" s="38">
        <f>Sheet1!H25</f>
        <v>0</v>
      </c>
      <c r="F26" s="38">
        <f>Sheet1!H27</f>
        <v>0</v>
      </c>
      <c r="G26" s="38">
        <f>Sheet1!H28</f>
        <v>0</v>
      </c>
      <c r="H26" s="191">
        <f t="shared" si="0"/>
        <v>0</v>
      </c>
      <c r="I26" s="150"/>
      <c r="J26" s="192">
        <f t="shared" si="1"/>
        <v>0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</row>
    <row r="27" spans="1:26" hidden="1">
      <c r="A27" s="247">
        <f>Sheet1!K22</f>
        <v>0</v>
      </c>
      <c r="B27" s="248"/>
      <c r="C27" s="38" t="str">
        <f>Sheet1!K20&amp;"    -  "&amp;Sheet1!K21</f>
        <v xml:space="preserve">    -  </v>
      </c>
      <c r="D27" s="38">
        <f>Sheet1!K24</f>
        <v>0</v>
      </c>
      <c r="E27" s="38">
        <f>Sheet1!K25</f>
        <v>0</v>
      </c>
      <c r="F27" s="38">
        <f>Sheet1!K27</f>
        <v>0</v>
      </c>
      <c r="G27" s="38">
        <f>Sheet1!K28</f>
        <v>0</v>
      </c>
      <c r="H27" s="191">
        <f t="shared" si="0"/>
        <v>0</v>
      </c>
      <c r="I27" s="150"/>
      <c r="J27" s="192">
        <f t="shared" si="1"/>
        <v>0</v>
      </c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</row>
    <row r="28" spans="1:26" hidden="1">
      <c r="A28" s="247">
        <f>Sheet1!N22</f>
        <v>0</v>
      </c>
      <c r="B28" s="248"/>
      <c r="C28" s="38" t="str">
        <f>Sheet1!N20&amp;"    -  "&amp;Sheet1!N21</f>
        <v xml:space="preserve">    -  </v>
      </c>
      <c r="D28" s="38">
        <f>Sheet1!N24</f>
        <v>0</v>
      </c>
      <c r="E28" s="38">
        <f>Sheet1!N25</f>
        <v>0</v>
      </c>
      <c r="F28" s="38">
        <f>Sheet1!N27</f>
        <v>0</v>
      </c>
      <c r="G28" s="38">
        <f>Sheet1!N28</f>
        <v>0</v>
      </c>
      <c r="H28" s="191">
        <f t="shared" si="0"/>
        <v>0</v>
      </c>
      <c r="I28" s="150"/>
      <c r="J28" s="192">
        <f t="shared" si="1"/>
        <v>0</v>
      </c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</row>
    <row r="29" spans="1:26" ht="13.5" hidden="1" thickBot="1">
      <c r="A29" s="249">
        <f>Sheet1!Q22</f>
        <v>0</v>
      </c>
      <c r="B29" s="250"/>
      <c r="C29" s="39" t="str">
        <f>Sheet1!Q20&amp;"    -  "&amp;Sheet1!Q21</f>
        <v xml:space="preserve">    -  </v>
      </c>
      <c r="D29" s="39">
        <f>Sheet1!Q24</f>
        <v>0</v>
      </c>
      <c r="E29" s="39">
        <f>Sheet1!Q25</f>
        <v>0</v>
      </c>
      <c r="F29" s="39">
        <f>Sheet1!Q27</f>
        <v>0</v>
      </c>
      <c r="G29" s="39">
        <f>Sheet1!Q28</f>
        <v>0</v>
      </c>
      <c r="H29" s="191">
        <f t="shared" si="0"/>
        <v>0</v>
      </c>
      <c r="I29" s="150"/>
      <c r="J29" s="192">
        <f t="shared" si="1"/>
        <v>0</v>
      </c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</row>
    <row r="30" spans="1:26" ht="3.75" hidden="1" customHeight="1" thickBot="1">
      <c r="A30" s="193"/>
      <c r="B30" s="194"/>
      <c r="C30" s="40"/>
      <c r="D30" s="41"/>
      <c r="E30" s="41"/>
      <c r="F30" s="41"/>
      <c r="G30" s="41"/>
      <c r="H30" s="195"/>
      <c r="I30" s="150"/>
      <c r="J30" s="192">
        <f t="shared" si="1"/>
        <v>0</v>
      </c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</row>
    <row r="31" spans="1:26" hidden="1">
      <c r="A31" s="251">
        <f>Sheet1!B33</f>
        <v>0</v>
      </c>
      <c r="B31" s="252"/>
      <c r="C31" s="42" t="str">
        <f>Sheet1!B31&amp;"    -  "&amp;Sheet1!B32</f>
        <v xml:space="preserve">    -  </v>
      </c>
      <c r="D31" s="42">
        <f>Sheet1!B35</f>
        <v>0</v>
      </c>
      <c r="E31" s="42">
        <f>Sheet1!B36</f>
        <v>0</v>
      </c>
      <c r="F31" s="42">
        <f>Sheet1!B38</f>
        <v>0</v>
      </c>
      <c r="G31" s="42">
        <f>Sheet1!B39</f>
        <v>0</v>
      </c>
      <c r="H31" s="191">
        <f t="shared" si="0"/>
        <v>0</v>
      </c>
      <c r="I31" s="150"/>
      <c r="J31" s="192">
        <f t="shared" si="1"/>
        <v>0</v>
      </c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</row>
    <row r="32" spans="1:26" hidden="1">
      <c r="A32" s="247">
        <f>Sheet1!E33</f>
        <v>0</v>
      </c>
      <c r="B32" s="248"/>
      <c r="C32" s="38" t="str">
        <f>Sheet1!E31&amp;"    -  "&amp;Sheet1!E32</f>
        <v xml:space="preserve">    -  </v>
      </c>
      <c r="D32" s="44">
        <f>Sheet1!E35</f>
        <v>0</v>
      </c>
      <c r="E32" s="44">
        <f>Sheet1!E36</f>
        <v>0</v>
      </c>
      <c r="F32" s="44">
        <f>Sheet1!E38</f>
        <v>0</v>
      </c>
      <c r="G32" s="44">
        <f>Sheet1!E39</f>
        <v>0</v>
      </c>
      <c r="H32" s="191">
        <f t="shared" si="0"/>
        <v>0</v>
      </c>
      <c r="I32" s="150"/>
      <c r="J32" s="192">
        <f t="shared" si="1"/>
        <v>0</v>
      </c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</row>
    <row r="33" spans="1:26" hidden="1">
      <c r="A33" s="247">
        <f>Sheet1!H33</f>
        <v>0</v>
      </c>
      <c r="B33" s="248"/>
      <c r="C33" s="38" t="str">
        <f>Sheet1!H31&amp;"    -  "&amp;Sheet1!H32</f>
        <v xml:space="preserve">    -  </v>
      </c>
      <c r="D33" s="44">
        <f>Sheet1!H35</f>
        <v>0</v>
      </c>
      <c r="E33" s="44">
        <f>Sheet1!H36</f>
        <v>0</v>
      </c>
      <c r="F33" s="239">
        <f>Sheet1!H38</f>
        <v>0</v>
      </c>
      <c r="G33" s="44">
        <f>Sheet1!H39</f>
        <v>0</v>
      </c>
      <c r="H33" s="191">
        <f t="shared" si="0"/>
        <v>0</v>
      </c>
      <c r="I33" s="150"/>
      <c r="J33" s="192">
        <f t="shared" si="1"/>
        <v>0</v>
      </c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</row>
    <row r="34" spans="1:26" hidden="1">
      <c r="A34" s="247">
        <f>Sheet1!K33</f>
        <v>0</v>
      </c>
      <c r="B34" s="248"/>
      <c r="C34" s="38"/>
      <c r="D34" s="44">
        <v>8</v>
      </c>
      <c r="E34" s="44">
        <v>0</v>
      </c>
      <c r="F34" s="44">
        <v>0</v>
      </c>
      <c r="G34" s="44">
        <v>1</v>
      </c>
      <c r="H34" s="191">
        <v>0</v>
      </c>
      <c r="I34" s="150"/>
      <c r="J34" s="192">
        <f t="shared" si="1"/>
        <v>205</v>
      </c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</row>
    <row r="35" spans="1:26" hidden="1">
      <c r="A35" s="247">
        <f>Sheet1!N33</f>
        <v>0</v>
      </c>
      <c r="B35" s="248"/>
      <c r="C35" s="38" t="str">
        <f>Sheet1!N31&amp;"    -  "&amp;Sheet1!N32</f>
        <v xml:space="preserve">    -  </v>
      </c>
      <c r="D35" s="44">
        <f>Sheet1!N35</f>
        <v>0</v>
      </c>
      <c r="E35" s="44">
        <f>Sheet1!N36</f>
        <v>0</v>
      </c>
      <c r="F35" s="44">
        <f>Sheet1!N38</f>
        <v>0</v>
      </c>
      <c r="G35" s="44">
        <f>Sheet1!N39</f>
        <v>0</v>
      </c>
      <c r="H35" s="191">
        <f t="shared" si="0"/>
        <v>0</v>
      </c>
      <c r="I35" s="150"/>
      <c r="J35" s="192">
        <f t="shared" si="1"/>
        <v>0</v>
      </c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</row>
    <row r="36" spans="1:26" ht="13.5" hidden="1" thickBot="1">
      <c r="A36" s="249">
        <f>Sheet1!Q33</f>
        <v>0</v>
      </c>
      <c r="B36" s="250"/>
      <c r="C36" s="39"/>
      <c r="D36" s="45">
        <f>Sheet1!Q35</f>
        <v>0</v>
      </c>
      <c r="E36" s="45">
        <f>Sheet1!Q36</f>
        <v>0</v>
      </c>
      <c r="F36" s="45">
        <f>Sheet1!Q38</f>
        <v>0</v>
      </c>
      <c r="G36" s="45">
        <f>Sheet1!Q39</f>
        <v>0</v>
      </c>
      <c r="H36" s="191">
        <f t="shared" si="0"/>
        <v>0</v>
      </c>
      <c r="I36" s="150"/>
      <c r="J36" s="192">
        <f t="shared" si="1"/>
        <v>0</v>
      </c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</row>
    <row r="37" spans="1:26" ht="3.75" customHeight="1" thickBot="1">
      <c r="A37" s="193"/>
      <c r="B37" s="194"/>
      <c r="C37" s="40"/>
      <c r="D37" s="41"/>
      <c r="E37" s="41"/>
      <c r="F37" s="41"/>
      <c r="G37" s="41"/>
      <c r="H37" s="195"/>
      <c r="I37" s="150"/>
      <c r="J37" s="192">
        <f t="shared" si="1"/>
        <v>0</v>
      </c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</row>
    <row r="38" spans="1:26">
      <c r="A38" s="251">
        <f>Sheet1!B44</f>
        <v>0</v>
      </c>
      <c r="B38" s="252"/>
      <c r="C38" s="42" t="str">
        <f>Sheet1!B42&amp;"    -  "&amp;Sheet1!B43</f>
        <v xml:space="preserve">    -  </v>
      </c>
      <c r="D38" s="42">
        <f>Sheet1!B46</f>
        <v>0</v>
      </c>
      <c r="E38" s="42">
        <f>Sheet1!B47</f>
        <v>0</v>
      </c>
      <c r="F38" s="42">
        <f>Sheet1!B49</f>
        <v>0</v>
      </c>
      <c r="G38" s="42">
        <f>Sheet1!B50</f>
        <v>0</v>
      </c>
      <c r="H38" s="191">
        <f t="shared" si="0"/>
        <v>0</v>
      </c>
      <c r="I38" s="150"/>
      <c r="J38" s="192">
        <f t="shared" si="1"/>
        <v>0</v>
      </c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</row>
    <row r="39" spans="1:26">
      <c r="A39" s="247">
        <f>Sheet1!E44</f>
        <v>0</v>
      </c>
      <c r="B39" s="248"/>
      <c r="C39" s="38" t="str">
        <f>Sheet1!E42&amp;"    -  "&amp;Sheet1!E43</f>
        <v xml:space="preserve">    -  </v>
      </c>
      <c r="D39" s="44">
        <f>Sheet1!E46</f>
        <v>0</v>
      </c>
      <c r="E39" s="44">
        <f>Sheet1!E47</f>
        <v>0</v>
      </c>
      <c r="F39" s="44">
        <f>Sheet1!E49</f>
        <v>0</v>
      </c>
      <c r="G39" s="44">
        <f>Sheet1!E50</f>
        <v>0</v>
      </c>
      <c r="H39" s="191">
        <f t="shared" si="0"/>
        <v>0</v>
      </c>
      <c r="I39" s="150"/>
      <c r="J39" s="192">
        <f t="shared" si="1"/>
        <v>0</v>
      </c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</row>
    <row r="40" spans="1:26">
      <c r="A40" s="247">
        <f>Sheet1!H44</f>
        <v>0</v>
      </c>
      <c r="B40" s="248"/>
      <c r="C40" s="38" t="str">
        <f>Sheet1!H42&amp;"    -  "&amp;Sheet1!H43</f>
        <v xml:space="preserve">    -  </v>
      </c>
      <c r="D40" s="44">
        <f>Sheet1!H46</f>
        <v>0</v>
      </c>
      <c r="E40" s="44">
        <f>Sheet1!H47</f>
        <v>0</v>
      </c>
      <c r="F40" s="44">
        <f>Sheet1!H49</f>
        <v>0</v>
      </c>
      <c r="G40" s="44">
        <f>Sheet1!H50</f>
        <v>0</v>
      </c>
      <c r="H40" s="191">
        <f t="shared" si="0"/>
        <v>0</v>
      </c>
      <c r="I40" s="150"/>
      <c r="J40" s="192">
        <f t="shared" si="1"/>
        <v>0</v>
      </c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</row>
    <row r="41" spans="1:26">
      <c r="A41" s="247"/>
      <c r="B41" s="248"/>
      <c r="C41" s="38"/>
      <c r="D41" s="44"/>
      <c r="E41" s="44"/>
      <c r="F41" s="44"/>
      <c r="G41" s="44"/>
      <c r="H41" s="191">
        <f t="shared" si="0"/>
        <v>0</v>
      </c>
      <c r="I41" s="150"/>
      <c r="J41" s="192">
        <f t="shared" si="1"/>
        <v>0</v>
      </c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</row>
    <row r="42" spans="1:26">
      <c r="A42" s="247"/>
      <c r="B42" s="248"/>
      <c r="C42" s="38"/>
      <c r="D42" s="44"/>
      <c r="E42" s="44"/>
      <c r="F42" s="44"/>
      <c r="G42" s="44"/>
      <c r="H42" s="191">
        <f t="shared" si="0"/>
        <v>0</v>
      </c>
      <c r="I42" s="150"/>
      <c r="J42" s="192">
        <f t="shared" si="1"/>
        <v>0</v>
      </c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</row>
    <row r="43" spans="1:26" ht="13.5" thickBot="1">
      <c r="A43" s="249">
        <f>Sheet1!Q44</f>
        <v>0</v>
      </c>
      <c r="B43" s="250"/>
      <c r="C43" s="39" t="str">
        <f>Sheet1!Q42&amp;"    -  "&amp;Sheet1!Q43</f>
        <v xml:space="preserve">    -  </v>
      </c>
      <c r="D43" s="45">
        <f>Sheet1!Q46</f>
        <v>0</v>
      </c>
      <c r="E43" s="45">
        <f>Sheet1!Q47</f>
        <v>0</v>
      </c>
      <c r="F43" s="45">
        <f>Sheet1!Q49</f>
        <v>0</v>
      </c>
      <c r="G43" s="45">
        <f>Sheet1!Q50</f>
        <v>0</v>
      </c>
      <c r="H43" s="191">
        <f t="shared" si="0"/>
        <v>0</v>
      </c>
      <c r="I43" s="150"/>
      <c r="J43" s="192">
        <f t="shared" si="1"/>
        <v>0</v>
      </c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</row>
    <row r="44" spans="1:26" ht="3.75" customHeight="1" thickBot="1">
      <c r="A44" s="193"/>
      <c r="B44" s="194"/>
      <c r="C44" s="40" t="s">
        <v>70</v>
      </c>
      <c r="D44" s="41"/>
      <c r="E44" s="41"/>
      <c r="F44" s="41"/>
      <c r="G44" s="41"/>
      <c r="H44" s="195"/>
      <c r="I44" s="150"/>
      <c r="J44" s="192">
        <f t="shared" si="1"/>
        <v>0</v>
      </c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</row>
    <row r="45" spans="1:26" hidden="1">
      <c r="A45" s="251">
        <f>Sheet1!B55</f>
        <v>0</v>
      </c>
      <c r="B45" s="252"/>
      <c r="C45" s="42" t="str">
        <f>Sheet1!B53&amp;"    -  "&amp;Sheet1!B54</f>
        <v xml:space="preserve">    -  </v>
      </c>
      <c r="D45" s="42">
        <f>Sheet1!B57</f>
        <v>0</v>
      </c>
      <c r="E45" s="42">
        <f>Sheet1!B58</f>
        <v>0</v>
      </c>
      <c r="F45" s="42">
        <f>Sheet1!B60</f>
        <v>0</v>
      </c>
      <c r="G45" s="42">
        <f>Sheet1!B61</f>
        <v>0</v>
      </c>
      <c r="H45" s="191">
        <f t="shared" si="0"/>
        <v>0</v>
      </c>
      <c r="I45" s="150"/>
      <c r="J45" s="192">
        <f t="shared" si="1"/>
        <v>0</v>
      </c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</row>
    <row r="46" spans="1:26" hidden="1">
      <c r="A46" s="247">
        <f>Sheet1!E55</f>
        <v>0</v>
      </c>
      <c r="B46" s="248"/>
      <c r="C46" s="38" t="str">
        <f>Sheet1!E53&amp;"    -  "&amp;Sheet1!E54</f>
        <v xml:space="preserve">    -  </v>
      </c>
      <c r="D46" s="44">
        <f>Sheet1!E57</f>
        <v>0</v>
      </c>
      <c r="E46" s="44">
        <f>Sheet1!E58</f>
        <v>0</v>
      </c>
      <c r="F46" s="44">
        <f>Sheet1!E60</f>
        <v>0</v>
      </c>
      <c r="G46" s="44">
        <f>Sheet1!E61</f>
        <v>0</v>
      </c>
      <c r="H46" s="191">
        <f t="shared" si="0"/>
        <v>0</v>
      </c>
      <c r="I46" s="150"/>
      <c r="J46" s="192">
        <f t="shared" si="1"/>
        <v>0</v>
      </c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</row>
    <row r="47" spans="1:26" hidden="1">
      <c r="A47" s="247">
        <f>Sheet1!H55</f>
        <v>0</v>
      </c>
      <c r="B47" s="248"/>
      <c r="C47" s="38" t="str">
        <f>Sheet1!H53&amp;"    -  "&amp;Sheet1!H54</f>
        <v xml:space="preserve">    -  </v>
      </c>
      <c r="D47" s="44">
        <f>Sheet1!H57</f>
        <v>0</v>
      </c>
      <c r="E47" s="44">
        <f>Sheet1!H58</f>
        <v>0</v>
      </c>
      <c r="F47" s="44">
        <f>Sheet1!H60</f>
        <v>0</v>
      </c>
      <c r="G47" s="44">
        <f>Sheet1!H61</f>
        <v>0</v>
      </c>
      <c r="H47" s="191">
        <f t="shared" si="0"/>
        <v>0</v>
      </c>
      <c r="I47" s="150"/>
      <c r="J47" s="192">
        <f t="shared" si="1"/>
        <v>0</v>
      </c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</row>
    <row r="48" spans="1:26" hidden="1">
      <c r="A48" s="247">
        <f>Sheet1!K55</f>
        <v>0</v>
      </c>
      <c r="B48" s="248"/>
      <c r="C48" s="38" t="str">
        <f>Sheet1!K53&amp;"    -  "&amp;Sheet1!K54</f>
        <v xml:space="preserve">    -  </v>
      </c>
      <c r="D48" s="44">
        <f>Sheet1!K57</f>
        <v>0</v>
      </c>
      <c r="E48" s="44">
        <f>Sheet1!K58</f>
        <v>0</v>
      </c>
      <c r="F48" s="44">
        <f>Sheet1!K60</f>
        <v>0</v>
      </c>
      <c r="G48" s="44">
        <f>Sheet1!K61</f>
        <v>0</v>
      </c>
      <c r="H48" s="191">
        <f t="shared" si="0"/>
        <v>0</v>
      </c>
      <c r="I48" s="150"/>
      <c r="J48" s="192">
        <f t="shared" si="1"/>
        <v>0</v>
      </c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</row>
    <row r="49" spans="1:26" hidden="1">
      <c r="A49" s="247">
        <f>Sheet1!N55</f>
        <v>0</v>
      </c>
      <c r="B49" s="248"/>
      <c r="C49" s="38" t="str">
        <f>Sheet1!N53&amp;"    -  "&amp;Sheet1!N54</f>
        <v xml:space="preserve">    -  </v>
      </c>
      <c r="D49" s="44">
        <f>Sheet1!N57</f>
        <v>0</v>
      </c>
      <c r="E49" s="44">
        <f>Sheet1!N58</f>
        <v>0</v>
      </c>
      <c r="F49" s="44">
        <f>Sheet1!N60</f>
        <v>0</v>
      </c>
      <c r="G49" s="44">
        <f>Sheet1!N61</f>
        <v>0</v>
      </c>
      <c r="H49" s="191">
        <f t="shared" si="0"/>
        <v>0</v>
      </c>
      <c r="I49" s="150"/>
      <c r="J49" s="192">
        <f t="shared" si="1"/>
        <v>0</v>
      </c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</row>
    <row r="50" spans="1:26" ht="13.5" hidden="1" thickBot="1">
      <c r="A50" s="249">
        <f>Sheet1!Q55</f>
        <v>0</v>
      </c>
      <c r="B50" s="250"/>
      <c r="C50" s="39" t="str">
        <f>Sheet1!Q53&amp;"    -  "&amp;Sheet1!Q54</f>
        <v xml:space="preserve">    -  </v>
      </c>
      <c r="D50" s="45">
        <f>Sheet1!Q57</f>
        <v>0</v>
      </c>
      <c r="E50" s="45">
        <f>Sheet1!Q58</f>
        <v>0</v>
      </c>
      <c r="F50" s="45">
        <f>Sheet1!Q60</f>
        <v>0</v>
      </c>
      <c r="G50" s="45">
        <f>Sheet1!Q61</f>
        <v>0</v>
      </c>
      <c r="H50" s="191">
        <f t="shared" si="0"/>
        <v>0</v>
      </c>
      <c r="I50" s="150"/>
      <c r="J50" s="192">
        <f t="shared" si="1"/>
        <v>0</v>
      </c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</row>
    <row r="51" spans="1:26" ht="3.75" hidden="1" customHeight="1" thickBot="1">
      <c r="A51" s="193"/>
      <c r="B51" s="194"/>
      <c r="C51" s="40"/>
      <c r="D51" s="41"/>
      <c r="E51" s="41"/>
      <c r="F51" s="41"/>
      <c r="G51" s="41"/>
      <c r="H51" s="195"/>
      <c r="I51" s="150"/>
      <c r="J51" s="192">
        <f t="shared" si="1"/>
        <v>0</v>
      </c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</row>
    <row r="52" spans="1:26" hidden="1">
      <c r="A52" s="251">
        <f>Sheet1!B66</f>
        <v>0</v>
      </c>
      <c r="B52" s="252"/>
      <c r="C52" s="42" t="str">
        <f>Sheet1!B64&amp;"    -  "&amp;Sheet1!B65</f>
        <v xml:space="preserve">    -  </v>
      </c>
      <c r="D52" s="42">
        <f>Sheet1!B68</f>
        <v>0</v>
      </c>
      <c r="E52" s="42">
        <f>Sheet1!B69</f>
        <v>0</v>
      </c>
      <c r="F52" s="42">
        <f>Sheet1!B71</f>
        <v>0</v>
      </c>
      <c r="G52" s="42">
        <f>Sheet1!B72</f>
        <v>0</v>
      </c>
      <c r="H52" s="191">
        <f t="shared" si="0"/>
        <v>0</v>
      </c>
      <c r="I52" s="150"/>
      <c r="J52" s="192">
        <f t="shared" si="1"/>
        <v>0</v>
      </c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</row>
    <row r="53" spans="1:26" hidden="1">
      <c r="A53" s="247">
        <f>Sheet1!E66</f>
        <v>0</v>
      </c>
      <c r="B53" s="248"/>
      <c r="C53" s="38" t="str">
        <f>Sheet1!E64&amp;"    -  "&amp;Sheet1!E65</f>
        <v xml:space="preserve">    -  </v>
      </c>
      <c r="D53" s="44">
        <f>Sheet1!E68</f>
        <v>0</v>
      </c>
      <c r="E53" s="44">
        <f>Sheet1!E69</f>
        <v>0</v>
      </c>
      <c r="F53" s="44">
        <f>Sheet1!E71</f>
        <v>0</v>
      </c>
      <c r="G53" s="44">
        <f>Sheet1!E72</f>
        <v>0</v>
      </c>
      <c r="H53" s="191">
        <f t="shared" si="0"/>
        <v>0</v>
      </c>
      <c r="I53" s="150"/>
      <c r="J53" s="192">
        <f t="shared" si="1"/>
        <v>0</v>
      </c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</row>
    <row r="54" spans="1:26" hidden="1">
      <c r="A54" s="247">
        <f>Sheet1!H66</f>
        <v>0</v>
      </c>
      <c r="B54" s="248"/>
      <c r="C54" s="38" t="str">
        <f>Sheet1!H64&amp;"    -  "&amp;Sheet1!H65</f>
        <v xml:space="preserve">    -  </v>
      </c>
      <c r="D54" s="44">
        <f>Sheet1!H68</f>
        <v>0</v>
      </c>
      <c r="E54" s="44">
        <f>Sheet1!H69</f>
        <v>0</v>
      </c>
      <c r="F54" s="44">
        <f>Sheet1!H71</f>
        <v>0</v>
      </c>
      <c r="G54" s="44">
        <f>Sheet1!H72</f>
        <v>0</v>
      </c>
      <c r="H54" s="191">
        <f t="shared" si="0"/>
        <v>0</v>
      </c>
      <c r="I54" s="150"/>
      <c r="J54" s="192">
        <f t="shared" si="1"/>
        <v>0</v>
      </c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</row>
    <row r="55" spans="1:26" hidden="1">
      <c r="A55" s="247">
        <f>Sheet1!K66</f>
        <v>0</v>
      </c>
      <c r="B55" s="248"/>
      <c r="C55" s="38" t="str">
        <f>Sheet1!K64&amp;"    -  "&amp;Sheet1!K65</f>
        <v xml:space="preserve">    -  </v>
      </c>
      <c r="D55" s="44">
        <f>Sheet1!K68</f>
        <v>0</v>
      </c>
      <c r="E55" s="44">
        <f>Sheet1!K69</f>
        <v>0</v>
      </c>
      <c r="F55" s="44">
        <f>Sheet1!K71</f>
        <v>0</v>
      </c>
      <c r="G55" s="44">
        <f>Sheet1!K72</f>
        <v>0</v>
      </c>
      <c r="H55" s="191">
        <f t="shared" si="0"/>
        <v>0</v>
      </c>
      <c r="I55" s="150"/>
      <c r="J55" s="192">
        <f t="shared" si="1"/>
        <v>0</v>
      </c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</row>
    <row r="56" spans="1:26" hidden="1">
      <c r="A56" s="247">
        <f>Sheet1!N66</f>
        <v>0</v>
      </c>
      <c r="B56" s="248"/>
      <c r="C56" s="38" t="str">
        <f>Sheet1!N64&amp;"     -  "&amp;Sheet1!N65</f>
        <v xml:space="preserve">     -  </v>
      </c>
      <c r="D56" s="44">
        <f>Sheet1!N68</f>
        <v>0</v>
      </c>
      <c r="E56" s="44">
        <f>Sheet1!N69</f>
        <v>0</v>
      </c>
      <c r="F56" s="44">
        <f>Sheet1!N71</f>
        <v>0</v>
      </c>
      <c r="G56" s="44">
        <f>Sheet1!N72</f>
        <v>0</v>
      </c>
      <c r="H56" s="191">
        <f t="shared" si="0"/>
        <v>0</v>
      </c>
      <c r="I56" s="150"/>
      <c r="J56" s="192">
        <f t="shared" si="1"/>
        <v>0</v>
      </c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</row>
    <row r="57" spans="1:26" ht="13.5" hidden="1" thickBot="1">
      <c r="A57" s="249">
        <f>Sheet1!Q66</f>
        <v>0</v>
      </c>
      <c r="B57" s="250"/>
      <c r="C57" s="39" t="str">
        <f>Sheet1!Q64&amp;"     -  "&amp;Sheet1!Q65</f>
        <v xml:space="preserve">     -  </v>
      </c>
      <c r="D57" s="45">
        <f>Sheet1!Q68</f>
        <v>0</v>
      </c>
      <c r="E57" s="45">
        <f>Sheet1!Q69</f>
        <v>0</v>
      </c>
      <c r="F57" s="45">
        <f>Sheet1!Q71</f>
        <v>0</v>
      </c>
      <c r="G57" s="45">
        <f>Sheet1!Q72</f>
        <v>0</v>
      </c>
      <c r="H57" s="191">
        <f t="shared" si="0"/>
        <v>0</v>
      </c>
      <c r="I57" s="150"/>
      <c r="J57" s="192">
        <f t="shared" si="1"/>
        <v>0</v>
      </c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</row>
    <row r="58" spans="1:26" ht="3.75" hidden="1" customHeight="1" thickBot="1">
      <c r="A58" s="193"/>
      <c r="B58" s="194"/>
      <c r="C58" s="40"/>
      <c r="D58" s="41"/>
      <c r="E58" s="41"/>
      <c r="F58" s="41"/>
      <c r="G58" s="41"/>
      <c r="H58" s="195"/>
      <c r="I58" s="150"/>
      <c r="J58" s="192">
        <f t="shared" si="1"/>
        <v>0</v>
      </c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</row>
    <row r="59" spans="1:26" hidden="1">
      <c r="A59" s="251">
        <f>Sheet1!B77</f>
        <v>0</v>
      </c>
      <c r="B59" s="252"/>
      <c r="C59" s="42" t="str">
        <f>Sheet1!B75&amp;"    -  "&amp;Sheet1!B76</f>
        <v xml:space="preserve">    -  </v>
      </c>
      <c r="D59" s="42">
        <f>Sheet1!B79</f>
        <v>0</v>
      </c>
      <c r="E59" s="42">
        <f>Sheet1!B80</f>
        <v>0</v>
      </c>
      <c r="F59" s="42">
        <f>Sheet1!B82</f>
        <v>0</v>
      </c>
      <c r="G59" s="42">
        <f>Sheet1!B83</f>
        <v>0</v>
      </c>
      <c r="H59" s="191">
        <f t="shared" si="0"/>
        <v>0</v>
      </c>
      <c r="I59" s="150"/>
      <c r="J59" s="192">
        <f t="shared" si="1"/>
        <v>0</v>
      </c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</row>
    <row r="60" spans="1:26" hidden="1">
      <c r="A60" s="247">
        <f>Sheet1!E77</f>
        <v>0</v>
      </c>
      <c r="B60" s="248"/>
      <c r="C60" s="38" t="str">
        <f>Sheet1!E75&amp;"    -  "&amp;Sheet1!E76</f>
        <v xml:space="preserve">    -  </v>
      </c>
      <c r="D60" s="44">
        <f>Sheet1!E79</f>
        <v>0</v>
      </c>
      <c r="E60" s="44">
        <f>Sheet1!E80</f>
        <v>0</v>
      </c>
      <c r="F60" s="44">
        <f>Sheet1!E82</f>
        <v>0</v>
      </c>
      <c r="G60" s="44">
        <f>Sheet1!E83</f>
        <v>0</v>
      </c>
      <c r="H60" s="191">
        <f t="shared" si="0"/>
        <v>0</v>
      </c>
      <c r="I60" s="150"/>
      <c r="J60" s="192">
        <f t="shared" si="1"/>
        <v>0</v>
      </c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</row>
    <row r="61" spans="1:26" hidden="1">
      <c r="A61" s="247">
        <f>Sheet1!H77</f>
        <v>0</v>
      </c>
      <c r="B61" s="248"/>
      <c r="C61" s="38" t="str">
        <f>Sheet1!H75&amp;"    -  "&amp;Sheet1!H76</f>
        <v xml:space="preserve">    -  </v>
      </c>
      <c r="D61" s="44">
        <f>Sheet1!H79</f>
        <v>0</v>
      </c>
      <c r="E61" s="44">
        <f>Sheet1!H80</f>
        <v>0</v>
      </c>
      <c r="F61" s="44">
        <f>Sheet1!H82</f>
        <v>0</v>
      </c>
      <c r="G61" s="44">
        <f>Sheet1!H83</f>
        <v>0</v>
      </c>
      <c r="H61" s="191">
        <f t="shared" si="0"/>
        <v>0</v>
      </c>
      <c r="I61" s="150"/>
      <c r="J61" s="192">
        <f t="shared" si="1"/>
        <v>0</v>
      </c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</row>
    <row r="62" spans="1:26" hidden="1">
      <c r="A62" s="247">
        <f>Sheet1!K77</f>
        <v>0</v>
      </c>
      <c r="B62" s="248"/>
      <c r="C62" s="38" t="str">
        <f>Sheet1!K75&amp;"    -  "&amp;Sheet1!K76</f>
        <v xml:space="preserve">    -  </v>
      </c>
      <c r="D62" s="44">
        <f>Sheet1!K79</f>
        <v>0</v>
      </c>
      <c r="E62" s="44">
        <f>Sheet1!K80</f>
        <v>0</v>
      </c>
      <c r="F62" s="44">
        <f>Sheet1!K82</f>
        <v>0</v>
      </c>
      <c r="G62" s="44">
        <f>Sheet1!K83</f>
        <v>0</v>
      </c>
      <c r="H62" s="191">
        <f t="shared" si="0"/>
        <v>0</v>
      </c>
      <c r="I62" s="150"/>
      <c r="J62" s="192">
        <f t="shared" si="1"/>
        <v>0</v>
      </c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</row>
    <row r="63" spans="1:26" hidden="1">
      <c r="A63" s="247">
        <f>Sheet1!N77</f>
        <v>0</v>
      </c>
      <c r="B63" s="248"/>
      <c r="C63" s="38" t="str">
        <f>Sheet1!N75&amp;"    -  "&amp;Sheet1!N76</f>
        <v xml:space="preserve">    -  </v>
      </c>
      <c r="D63" s="44">
        <f>Sheet1!N79</f>
        <v>0</v>
      </c>
      <c r="E63" s="44">
        <f>Sheet1!N80</f>
        <v>0</v>
      </c>
      <c r="F63" s="44">
        <f>Sheet1!N82</f>
        <v>0</v>
      </c>
      <c r="G63" s="44">
        <f>Sheet1!N83</f>
        <v>0</v>
      </c>
      <c r="H63" s="191">
        <f t="shared" si="0"/>
        <v>0</v>
      </c>
      <c r="I63" s="150"/>
      <c r="J63" s="192">
        <f t="shared" si="1"/>
        <v>0</v>
      </c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</row>
    <row r="64" spans="1:26" ht="13.5" hidden="1" thickBot="1">
      <c r="A64" s="249">
        <f>Sheet1!Q77</f>
        <v>0</v>
      </c>
      <c r="B64" s="250"/>
      <c r="C64" s="39" t="str">
        <f>Sheet1!Q75&amp;"    -  "&amp;Sheet1!Q76</f>
        <v xml:space="preserve">    -  </v>
      </c>
      <c r="D64" s="45">
        <f>Sheet1!Q79</f>
        <v>0</v>
      </c>
      <c r="E64" s="45">
        <f>Sheet1!Q80</f>
        <v>0</v>
      </c>
      <c r="F64" s="45">
        <f>Sheet1!Q82</f>
        <v>0</v>
      </c>
      <c r="G64" s="45">
        <f>Sheet1!Q83</f>
        <v>0</v>
      </c>
      <c r="H64" s="191">
        <f t="shared" si="0"/>
        <v>0</v>
      </c>
      <c r="I64" s="150"/>
      <c r="J64" s="192">
        <f t="shared" si="1"/>
        <v>0</v>
      </c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</row>
    <row r="65" spans="1:26" ht="3.75" hidden="1" customHeight="1" thickBot="1">
      <c r="A65" s="193"/>
      <c r="B65" s="194"/>
      <c r="C65" s="40"/>
      <c r="D65" s="41"/>
      <c r="E65" s="41"/>
      <c r="F65" s="41"/>
      <c r="G65" s="41"/>
      <c r="H65" s="195"/>
      <c r="I65" s="150"/>
      <c r="J65" s="192">
        <f t="shared" si="1"/>
        <v>0</v>
      </c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</row>
    <row r="66" spans="1:26" hidden="1">
      <c r="A66" s="251">
        <f>Sheet1!B88</f>
        <v>0</v>
      </c>
      <c r="B66" s="252"/>
      <c r="C66" s="42" t="str">
        <f>Sheet1!B86&amp;"    -  "&amp;Sheet1!B87</f>
        <v xml:space="preserve">    -  </v>
      </c>
      <c r="D66" s="42">
        <f>Sheet1!B90</f>
        <v>0</v>
      </c>
      <c r="E66" s="42">
        <f>Sheet1!B91</f>
        <v>0</v>
      </c>
      <c r="F66" s="42">
        <f>Sheet1!B93</f>
        <v>0</v>
      </c>
      <c r="G66" s="42">
        <f>Sheet1!B94</f>
        <v>0</v>
      </c>
      <c r="H66" s="191">
        <f t="shared" si="0"/>
        <v>0</v>
      </c>
      <c r="I66" s="150"/>
      <c r="J66" s="192">
        <f t="shared" si="1"/>
        <v>0</v>
      </c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</row>
    <row r="67" spans="1:26" hidden="1">
      <c r="A67" s="247">
        <f>Sheet1!E88</f>
        <v>0</v>
      </c>
      <c r="B67" s="248"/>
      <c r="C67" s="38" t="str">
        <f>Sheet1!E86&amp;"    -  "&amp;Sheet1!E87</f>
        <v xml:space="preserve">    -  </v>
      </c>
      <c r="D67" s="44">
        <f>Sheet1!E90</f>
        <v>0</v>
      </c>
      <c r="E67" s="44">
        <f>Sheet1!E91</f>
        <v>0</v>
      </c>
      <c r="F67" s="44">
        <f>Sheet1!E93</f>
        <v>0</v>
      </c>
      <c r="G67" s="44">
        <f>Sheet1!E94</f>
        <v>0</v>
      </c>
      <c r="H67" s="191">
        <f t="shared" si="0"/>
        <v>0</v>
      </c>
      <c r="I67" s="150"/>
      <c r="J67" s="192">
        <f t="shared" si="1"/>
        <v>0</v>
      </c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</row>
    <row r="68" spans="1:26" hidden="1">
      <c r="A68" s="247">
        <f>Sheet1!H88</f>
        <v>0</v>
      </c>
      <c r="B68" s="248"/>
      <c r="C68" s="38" t="str">
        <f>Sheet1!H86&amp;"    -  "&amp;Sheet1!H87</f>
        <v xml:space="preserve">    -  </v>
      </c>
      <c r="D68" s="44">
        <f>Sheet1!H90</f>
        <v>0</v>
      </c>
      <c r="E68" s="44">
        <f>Sheet1!H91</f>
        <v>0</v>
      </c>
      <c r="F68" s="44">
        <f>Sheet1!H93</f>
        <v>0</v>
      </c>
      <c r="G68" s="44">
        <f>Sheet1!H94</f>
        <v>0</v>
      </c>
      <c r="H68" s="191">
        <f t="shared" si="0"/>
        <v>0</v>
      </c>
      <c r="I68" s="150"/>
      <c r="J68" s="192">
        <f t="shared" si="1"/>
        <v>0</v>
      </c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</row>
    <row r="69" spans="1:26" hidden="1">
      <c r="A69" s="247">
        <f>Sheet1!K88</f>
        <v>0</v>
      </c>
      <c r="B69" s="248"/>
      <c r="C69" s="38" t="str">
        <f>Sheet1!K86&amp;"    -  "&amp;Sheet1!K87</f>
        <v xml:space="preserve">    -  </v>
      </c>
      <c r="D69" s="44">
        <f>Sheet1!K90</f>
        <v>0</v>
      </c>
      <c r="E69" s="44">
        <f>Sheet1!K91</f>
        <v>0</v>
      </c>
      <c r="F69" s="44">
        <f>Sheet1!K93</f>
        <v>0</v>
      </c>
      <c r="G69" s="44">
        <f>Sheet1!K94</f>
        <v>0</v>
      </c>
      <c r="H69" s="191">
        <f t="shared" si="0"/>
        <v>0</v>
      </c>
      <c r="I69" s="150"/>
      <c r="J69" s="192">
        <f t="shared" si="1"/>
        <v>0</v>
      </c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</row>
    <row r="70" spans="1:26" hidden="1">
      <c r="A70" s="247">
        <v>0</v>
      </c>
      <c r="B70" s="248"/>
      <c r="C70" s="38" t="str">
        <f>Sheet1!N86&amp;"    -  "&amp;Sheet1!N87</f>
        <v xml:space="preserve">    -  </v>
      </c>
      <c r="D70" s="44">
        <f>Sheet1!N90</f>
        <v>0</v>
      </c>
      <c r="E70" s="44">
        <f>Sheet1!N91</f>
        <v>0</v>
      </c>
      <c r="F70" s="44">
        <f>Sheet1!N93</f>
        <v>0</v>
      </c>
      <c r="G70" s="44">
        <f>Sheet1!N94</f>
        <v>0</v>
      </c>
      <c r="H70" s="191">
        <f t="shared" si="0"/>
        <v>0</v>
      </c>
      <c r="I70" s="150"/>
      <c r="J70" s="192">
        <f t="shared" si="1"/>
        <v>0</v>
      </c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</row>
    <row r="71" spans="1:26" ht="13.5" hidden="1" thickBot="1">
      <c r="A71" s="249">
        <f>Sheet1!Q88</f>
        <v>0</v>
      </c>
      <c r="B71" s="250"/>
      <c r="C71" s="39" t="str">
        <f>Sheet1!Q86&amp;"    -  "&amp;Sheet1!Q87</f>
        <v xml:space="preserve">    -  </v>
      </c>
      <c r="D71" s="45">
        <f>Sheet1!Q90</f>
        <v>0</v>
      </c>
      <c r="E71" s="45">
        <f>Sheet1!Q91</f>
        <v>0</v>
      </c>
      <c r="F71" s="45">
        <f>Sheet1!Q93</f>
        <v>0</v>
      </c>
      <c r="G71" s="45">
        <f>Sheet1!Q94</f>
        <v>0</v>
      </c>
      <c r="H71" s="191">
        <f t="shared" si="0"/>
        <v>0</v>
      </c>
      <c r="I71" s="150"/>
      <c r="J71" s="192">
        <f t="shared" si="1"/>
        <v>0</v>
      </c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</row>
    <row r="72" spans="1:26" ht="3.75" hidden="1" customHeight="1" thickBot="1">
      <c r="A72" s="196"/>
      <c r="B72" s="197"/>
      <c r="C72" s="46"/>
      <c r="D72" s="47"/>
      <c r="E72" s="47"/>
      <c r="F72" s="47"/>
      <c r="G72" s="47"/>
      <c r="H72" s="195"/>
      <c r="I72" s="150"/>
      <c r="J72" s="192">
        <f t="shared" si="1"/>
        <v>0</v>
      </c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</row>
    <row r="73" spans="1:26" hidden="1">
      <c r="A73" s="251">
        <v>0</v>
      </c>
      <c r="B73" s="252"/>
      <c r="C73" s="42" t="str">
        <f>Sheet1!B97&amp;"    -  "&amp;Sheet1!B98</f>
        <v xml:space="preserve">    -  </v>
      </c>
      <c r="D73" s="42">
        <f>Sheet1!B101</f>
        <v>0</v>
      </c>
      <c r="E73" s="42">
        <f>Sheet1!B102</f>
        <v>0</v>
      </c>
      <c r="F73" s="42">
        <f>Sheet1!B104</f>
        <v>0</v>
      </c>
      <c r="G73" s="42">
        <f>Sheet1!B105</f>
        <v>0</v>
      </c>
      <c r="H73" s="191">
        <f t="shared" si="0"/>
        <v>0</v>
      </c>
      <c r="I73" s="150"/>
      <c r="J73" s="192">
        <f t="shared" si="1"/>
        <v>0</v>
      </c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</row>
    <row r="74" spans="1:26" hidden="1">
      <c r="A74" s="247">
        <v>0</v>
      </c>
      <c r="B74" s="248"/>
      <c r="C74" s="38" t="str">
        <f>Sheet1!E97&amp;"    -  "&amp;Sheet1!E98</f>
        <v xml:space="preserve">    -  </v>
      </c>
      <c r="D74" s="44">
        <f>Sheet1!E101</f>
        <v>0</v>
      </c>
      <c r="E74" s="44">
        <f>Sheet1!E102</f>
        <v>0</v>
      </c>
      <c r="F74" s="44">
        <f>Sheet1!E104</f>
        <v>0</v>
      </c>
      <c r="G74" s="44">
        <f>Sheet1!E105</f>
        <v>0</v>
      </c>
      <c r="H74" s="191">
        <f t="shared" si="0"/>
        <v>0</v>
      </c>
      <c r="I74" s="150"/>
      <c r="J74" s="192">
        <f t="shared" si="1"/>
        <v>0</v>
      </c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</row>
    <row r="75" spans="1:26" hidden="1">
      <c r="A75" s="247">
        <v>0</v>
      </c>
      <c r="B75" s="248"/>
      <c r="C75" s="38" t="str">
        <f>Sheet1!H97&amp;"    -  "&amp;Sheet1!H98</f>
        <v xml:space="preserve">    -  </v>
      </c>
      <c r="D75" s="44">
        <f>Sheet1!H101</f>
        <v>0</v>
      </c>
      <c r="E75" s="44">
        <f>Sheet1!H102</f>
        <v>0</v>
      </c>
      <c r="F75" s="44">
        <f>Sheet1!H104</f>
        <v>0</v>
      </c>
      <c r="G75" s="44">
        <f>Sheet1!H105</f>
        <v>0</v>
      </c>
      <c r="H75" s="191">
        <f t="shared" si="0"/>
        <v>0</v>
      </c>
      <c r="I75" s="150"/>
      <c r="J75" s="192">
        <f t="shared" si="1"/>
        <v>0</v>
      </c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</row>
    <row r="76" spans="1:26" hidden="1">
      <c r="A76" s="247">
        <v>0</v>
      </c>
      <c r="B76" s="248"/>
      <c r="C76" s="38" t="str">
        <f>Sheet1!K97&amp;"    -  "&amp;Sheet1!K98</f>
        <v xml:space="preserve">    -  </v>
      </c>
      <c r="D76" s="44">
        <f>Sheet1!K101</f>
        <v>0</v>
      </c>
      <c r="E76" s="44">
        <f>Sheet1!K102</f>
        <v>0</v>
      </c>
      <c r="F76" s="44">
        <f>Sheet1!K104</f>
        <v>0</v>
      </c>
      <c r="G76" s="44">
        <f>Sheet1!K105</f>
        <v>0</v>
      </c>
      <c r="H76" s="191">
        <f t="shared" si="0"/>
        <v>0</v>
      </c>
      <c r="I76" s="150"/>
      <c r="J76" s="192">
        <f t="shared" si="1"/>
        <v>0</v>
      </c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</row>
    <row r="77" spans="1:26" hidden="1">
      <c r="A77" s="247">
        <v>0</v>
      </c>
      <c r="B77" s="248"/>
      <c r="C77" s="38" t="str">
        <f>Sheet1!N97&amp;"    -  "&amp;Sheet1!N98</f>
        <v xml:space="preserve">    -  </v>
      </c>
      <c r="D77" s="44">
        <f>Sheet1!N101</f>
        <v>0</v>
      </c>
      <c r="E77" s="44">
        <f>Sheet1!N102</f>
        <v>0</v>
      </c>
      <c r="F77" s="44">
        <f>Sheet1!N104</f>
        <v>0</v>
      </c>
      <c r="G77" s="44">
        <f>Sheet1!N105</f>
        <v>0</v>
      </c>
      <c r="H77" s="191">
        <f t="shared" si="0"/>
        <v>0</v>
      </c>
      <c r="I77" s="150"/>
      <c r="J77" s="192">
        <f t="shared" si="1"/>
        <v>0</v>
      </c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</row>
    <row r="78" spans="1:26" ht="13.5" hidden="1" thickBot="1">
      <c r="A78" s="249">
        <v>0</v>
      </c>
      <c r="B78" s="250"/>
      <c r="C78" s="39" t="str">
        <f>Sheet1!Q97&amp;"    -  "&amp;Sheet1!Q98</f>
        <v xml:space="preserve">    -  </v>
      </c>
      <c r="D78" s="45">
        <f>Sheet1!Q101</f>
        <v>0</v>
      </c>
      <c r="E78" s="45">
        <f>Sheet1!Q102</f>
        <v>0</v>
      </c>
      <c r="F78" s="45">
        <f>Sheet1!Q104</f>
        <v>0</v>
      </c>
      <c r="G78" s="45">
        <f>Sheet1!Q105</f>
        <v>0</v>
      </c>
      <c r="H78" s="191">
        <f t="shared" si="0"/>
        <v>0</v>
      </c>
      <c r="I78" s="150"/>
      <c r="J78" s="192">
        <f t="shared" si="1"/>
        <v>0</v>
      </c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</row>
    <row r="79" spans="1:26" ht="3.75" hidden="1" customHeight="1" thickBot="1">
      <c r="A79" s="196"/>
      <c r="B79" s="197"/>
      <c r="C79" s="46"/>
      <c r="D79" s="47"/>
      <c r="E79" s="47"/>
      <c r="F79" s="47"/>
      <c r="G79" s="47"/>
      <c r="H79" s="195"/>
      <c r="I79" s="150"/>
      <c r="J79" s="192">
        <f t="shared" si="1"/>
        <v>0</v>
      </c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</row>
    <row r="80" spans="1:26" hidden="1">
      <c r="A80" s="251">
        <v>0</v>
      </c>
      <c r="B80" s="252"/>
      <c r="C80" s="42" t="str">
        <f>Sheet1!B108&amp;"    -  "&amp;Sheet1!B109</f>
        <v xml:space="preserve">    -  </v>
      </c>
      <c r="D80" s="42">
        <f>Sheet1!B112</f>
        <v>0</v>
      </c>
      <c r="E80" s="42">
        <f>Sheet1!B113</f>
        <v>0</v>
      </c>
      <c r="F80" s="42">
        <f>Sheet1!B115</f>
        <v>0</v>
      </c>
      <c r="G80" s="42">
        <f>Sheet1!B116</f>
        <v>0</v>
      </c>
      <c r="H80" s="191">
        <f t="shared" si="0"/>
        <v>0</v>
      </c>
      <c r="I80" s="237"/>
      <c r="J80" s="192">
        <f t="shared" si="1"/>
        <v>0</v>
      </c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</row>
    <row r="81" spans="1:26" hidden="1">
      <c r="A81" s="247">
        <v>0</v>
      </c>
      <c r="B81" s="248"/>
      <c r="C81" s="38" t="str">
        <f>Sheet1!E108&amp;"    -  "&amp;Sheet1!E109</f>
        <v xml:space="preserve">    -  </v>
      </c>
      <c r="D81" s="44">
        <f>Sheet1!E112</f>
        <v>0</v>
      </c>
      <c r="E81" s="44">
        <f>Sheet1!E113</f>
        <v>0</v>
      </c>
      <c r="F81" s="44">
        <f>Sheet1!E115</f>
        <v>0</v>
      </c>
      <c r="G81" s="44">
        <f>Sheet1!E116</f>
        <v>0</v>
      </c>
      <c r="H81" s="191">
        <f t="shared" si="0"/>
        <v>0</v>
      </c>
      <c r="I81" s="237"/>
      <c r="J81" s="192">
        <f t="shared" si="1"/>
        <v>0</v>
      </c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</row>
    <row r="82" spans="1:26" hidden="1">
      <c r="A82" s="247">
        <v>0</v>
      </c>
      <c r="B82" s="248"/>
      <c r="C82" s="38" t="str">
        <f>Sheet1!H108&amp;"    -  "&amp;Sheet1!H109</f>
        <v xml:space="preserve">    -  </v>
      </c>
      <c r="D82" s="44">
        <f>Sheet1!H112</f>
        <v>0</v>
      </c>
      <c r="E82" s="44">
        <f>Sheet1!H113</f>
        <v>0</v>
      </c>
      <c r="F82" s="44">
        <f>Sheet1!H115</f>
        <v>0</v>
      </c>
      <c r="G82" s="44">
        <f>Sheet1!H116</f>
        <v>0</v>
      </c>
      <c r="H82" s="191">
        <f t="shared" ref="H82:H134" si="2">IFERROR(VLOOKUP($B$15,$S$6:$V$12,2,0)*D82+VLOOKUP($B$15,$S$6:$V$12,3,0)*E82+VLOOKUP($B$15,$S$6:$V$12,4,0)*G82,"")</f>
        <v>0</v>
      </c>
      <c r="I82" s="237"/>
      <c r="J82" s="192">
        <f t="shared" ref="J82:J134" si="3">IFERROR(VLOOKUP($B$15,$X$6:$AA$12,2,0)*D82+VLOOKUP($B$15,$X$6:$AA$12,3,0)*E82+VLOOKUP($B$15,$X$6:$AA$12,4,0)*G82,"")</f>
        <v>0</v>
      </c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</row>
    <row r="83" spans="1:26" hidden="1">
      <c r="A83" s="247">
        <v>0</v>
      </c>
      <c r="B83" s="248"/>
      <c r="C83" s="38" t="str">
        <f>Sheet1!K108&amp;"    -  "&amp;Sheet1!K109</f>
        <v xml:space="preserve">    -  </v>
      </c>
      <c r="D83" s="44">
        <f>Sheet1!K112</f>
        <v>0</v>
      </c>
      <c r="E83" s="44">
        <f>Sheet1!K113</f>
        <v>0</v>
      </c>
      <c r="F83" s="44">
        <f>Sheet1!K115</f>
        <v>0</v>
      </c>
      <c r="G83" s="44">
        <f>Sheet1!K116</f>
        <v>0</v>
      </c>
      <c r="H83" s="191">
        <f t="shared" si="2"/>
        <v>0</v>
      </c>
      <c r="I83" s="237"/>
      <c r="J83" s="192">
        <f t="shared" si="3"/>
        <v>0</v>
      </c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50"/>
    </row>
    <row r="84" spans="1:26" hidden="1">
      <c r="A84" s="247">
        <v>0</v>
      </c>
      <c r="B84" s="248"/>
      <c r="C84" s="38" t="str">
        <f>Sheet1!N108&amp;"    -  "&amp;Sheet1!N109</f>
        <v xml:space="preserve">    -  </v>
      </c>
      <c r="D84" s="44">
        <f>Sheet1!N112</f>
        <v>0</v>
      </c>
      <c r="E84" s="44">
        <f>Sheet1!N113</f>
        <v>0</v>
      </c>
      <c r="F84" s="44">
        <f>Sheet1!N115</f>
        <v>0</v>
      </c>
      <c r="G84" s="44">
        <f>Sheet1!N116</f>
        <v>0</v>
      </c>
      <c r="H84" s="191">
        <f t="shared" si="2"/>
        <v>0</v>
      </c>
      <c r="I84" s="237"/>
      <c r="J84" s="192">
        <f t="shared" si="3"/>
        <v>0</v>
      </c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</row>
    <row r="85" spans="1:26" ht="13.5" hidden="1" thickBot="1">
      <c r="A85" s="249">
        <v>0</v>
      </c>
      <c r="B85" s="250"/>
      <c r="C85" s="39" t="str">
        <f>Sheet1!Q108&amp;"    -  "&amp;Sheet1!Q109</f>
        <v xml:space="preserve">    -  </v>
      </c>
      <c r="D85" s="45">
        <f>Sheet1!Q112</f>
        <v>0</v>
      </c>
      <c r="E85" s="45">
        <f>Sheet1!Q113</f>
        <v>0</v>
      </c>
      <c r="F85" s="45">
        <f>Sheet1!Q115</f>
        <v>0</v>
      </c>
      <c r="G85" s="45">
        <f>Sheet1!Q116</f>
        <v>0</v>
      </c>
      <c r="H85" s="191">
        <f t="shared" si="2"/>
        <v>0</v>
      </c>
      <c r="I85" s="237"/>
      <c r="J85" s="192">
        <f t="shared" si="3"/>
        <v>0</v>
      </c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50"/>
    </row>
    <row r="86" spans="1:26" ht="3.75" hidden="1" customHeight="1" thickBot="1">
      <c r="A86" s="198"/>
      <c r="B86" s="199"/>
      <c r="C86" s="48"/>
      <c r="D86" s="49"/>
      <c r="E86" s="49"/>
      <c r="F86" s="49"/>
      <c r="G86" s="49"/>
      <c r="H86" s="195"/>
      <c r="I86" s="150"/>
      <c r="J86" s="192">
        <f t="shared" si="3"/>
        <v>0</v>
      </c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0"/>
    </row>
    <row r="87" spans="1:26" hidden="1">
      <c r="A87" s="251">
        <v>0</v>
      </c>
      <c r="B87" s="252"/>
      <c r="C87" s="42" t="str">
        <f>Sheet1!B119&amp;"    -  "&amp;Sheet1!B120</f>
        <v xml:space="preserve">    -  </v>
      </c>
      <c r="D87" s="42">
        <f>Sheet1!B123</f>
        <v>0</v>
      </c>
      <c r="E87" s="42">
        <f>Sheet1!B124</f>
        <v>0</v>
      </c>
      <c r="F87" s="42">
        <f>Sheet1!B126</f>
        <v>0</v>
      </c>
      <c r="G87" s="42">
        <f>Sheet1!B127</f>
        <v>0</v>
      </c>
      <c r="H87" s="191">
        <f t="shared" si="2"/>
        <v>0</v>
      </c>
      <c r="I87" s="150"/>
      <c r="J87" s="192">
        <f t="shared" si="3"/>
        <v>0</v>
      </c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</row>
    <row r="88" spans="1:26" hidden="1">
      <c r="A88" s="247">
        <v>0</v>
      </c>
      <c r="B88" s="248"/>
      <c r="C88" s="38" t="str">
        <f>Sheet1!E119&amp;"    -  "&amp;Sheet1!E120</f>
        <v xml:space="preserve">    -  </v>
      </c>
      <c r="D88" s="44">
        <f>Sheet1!E123</f>
        <v>0</v>
      </c>
      <c r="E88" s="44">
        <f>Sheet1!E124</f>
        <v>0</v>
      </c>
      <c r="F88" s="44">
        <f>Sheet1!E126</f>
        <v>0</v>
      </c>
      <c r="G88" s="44">
        <f>Sheet1!E127</f>
        <v>0</v>
      </c>
      <c r="H88" s="191">
        <f t="shared" si="2"/>
        <v>0</v>
      </c>
      <c r="I88" s="150"/>
      <c r="J88" s="192">
        <f t="shared" si="3"/>
        <v>0</v>
      </c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</row>
    <row r="89" spans="1:26" hidden="1">
      <c r="A89" s="247">
        <v>0</v>
      </c>
      <c r="B89" s="248"/>
      <c r="C89" s="38" t="str">
        <f>Sheet1!H119&amp;"    -  "&amp;Sheet1!H120</f>
        <v xml:space="preserve">    -  </v>
      </c>
      <c r="D89" s="44">
        <f>Sheet1!H123</f>
        <v>0</v>
      </c>
      <c r="E89" s="44">
        <f>Sheet1!H124</f>
        <v>0</v>
      </c>
      <c r="F89" s="44">
        <f>Sheet1!H126</f>
        <v>0</v>
      </c>
      <c r="G89" s="44">
        <f>Sheet1!H127</f>
        <v>0</v>
      </c>
      <c r="H89" s="191">
        <f t="shared" si="2"/>
        <v>0</v>
      </c>
      <c r="I89" s="150"/>
      <c r="J89" s="192">
        <f t="shared" si="3"/>
        <v>0</v>
      </c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</row>
    <row r="90" spans="1:26" hidden="1">
      <c r="A90" s="247">
        <v>0</v>
      </c>
      <c r="B90" s="248"/>
      <c r="C90" s="38" t="str">
        <f>Sheet1!K119&amp;"    -  "&amp;Sheet1!K120</f>
        <v xml:space="preserve">    -  </v>
      </c>
      <c r="D90" s="44">
        <f>Sheet1!K123</f>
        <v>0</v>
      </c>
      <c r="E90" s="44">
        <f>Sheet1!K124</f>
        <v>0</v>
      </c>
      <c r="F90" s="44">
        <f>Sheet1!K126</f>
        <v>0</v>
      </c>
      <c r="G90" s="44">
        <f>Sheet1!K127</f>
        <v>0</v>
      </c>
      <c r="H90" s="191">
        <f t="shared" si="2"/>
        <v>0</v>
      </c>
      <c r="I90" s="150"/>
      <c r="J90" s="192">
        <f t="shared" si="3"/>
        <v>0</v>
      </c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</row>
    <row r="91" spans="1:26" hidden="1">
      <c r="A91" s="247">
        <v>0</v>
      </c>
      <c r="B91" s="248"/>
      <c r="C91" s="38" t="str">
        <f>Sheet1!N119&amp;"    -  "&amp;Sheet1!N120</f>
        <v xml:space="preserve">    -  </v>
      </c>
      <c r="D91" s="44">
        <f>Sheet1!N123</f>
        <v>0</v>
      </c>
      <c r="E91" s="44">
        <f>Sheet1!N124</f>
        <v>0</v>
      </c>
      <c r="F91" s="44">
        <f>Sheet1!N126</f>
        <v>0</v>
      </c>
      <c r="G91" s="44">
        <f>Sheet1!N127</f>
        <v>0</v>
      </c>
      <c r="H91" s="191">
        <f t="shared" si="2"/>
        <v>0</v>
      </c>
      <c r="I91" s="150"/>
      <c r="J91" s="192">
        <f t="shared" si="3"/>
        <v>0</v>
      </c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</row>
    <row r="92" spans="1:26" ht="13.5" hidden="1" thickBot="1">
      <c r="A92" s="249">
        <v>0</v>
      </c>
      <c r="B92" s="250"/>
      <c r="C92" s="39" t="str">
        <f>Sheet1!Q119&amp;"    -  "&amp;Sheet1!Q120</f>
        <v xml:space="preserve">    -  </v>
      </c>
      <c r="D92" s="45">
        <f>Sheet1!Q123</f>
        <v>0</v>
      </c>
      <c r="E92" s="45">
        <f>Sheet1!Q124</f>
        <v>0</v>
      </c>
      <c r="F92" s="45">
        <f>Sheet1!Q126</f>
        <v>0</v>
      </c>
      <c r="G92" s="45">
        <f>Sheet1!Q127</f>
        <v>0</v>
      </c>
      <c r="H92" s="191">
        <f t="shared" si="2"/>
        <v>0</v>
      </c>
      <c r="I92" s="150"/>
      <c r="J92" s="192">
        <f t="shared" si="3"/>
        <v>0</v>
      </c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</row>
    <row r="93" spans="1:26" ht="3.75" hidden="1" customHeight="1" thickBot="1">
      <c r="A93" s="198"/>
      <c r="B93" s="199"/>
      <c r="C93" s="48"/>
      <c r="D93" s="49"/>
      <c r="E93" s="49"/>
      <c r="F93" s="49"/>
      <c r="G93" s="49"/>
      <c r="H93" s="195"/>
      <c r="I93" s="150"/>
      <c r="J93" s="192">
        <f t="shared" si="3"/>
        <v>0</v>
      </c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</row>
    <row r="94" spans="1:26" hidden="1">
      <c r="A94" s="251">
        <v>0</v>
      </c>
      <c r="B94" s="252"/>
      <c r="C94" s="42" t="str">
        <f>Sheet1!B130&amp;"    -  "&amp;Sheet1!B131</f>
        <v xml:space="preserve">    -  </v>
      </c>
      <c r="D94" s="42">
        <f>Sheet1!B134</f>
        <v>0</v>
      </c>
      <c r="E94" s="42">
        <f>Sheet1!B135</f>
        <v>0</v>
      </c>
      <c r="F94" s="42">
        <f>Sheet1!B137</f>
        <v>0</v>
      </c>
      <c r="G94" s="42">
        <f>Sheet1!B138</f>
        <v>0</v>
      </c>
      <c r="H94" s="191">
        <f t="shared" si="2"/>
        <v>0</v>
      </c>
      <c r="I94" s="150"/>
      <c r="J94" s="192">
        <f t="shared" si="3"/>
        <v>0</v>
      </c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</row>
    <row r="95" spans="1:26" hidden="1">
      <c r="A95" s="247">
        <v>0</v>
      </c>
      <c r="B95" s="248"/>
      <c r="C95" s="38" t="str">
        <f>Sheet1!E130&amp;"    -  "&amp;Sheet1!E131</f>
        <v xml:space="preserve">    -  </v>
      </c>
      <c r="D95" s="44">
        <f>Sheet1!E134</f>
        <v>0</v>
      </c>
      <c r="E95" s="44">
        <f>Sheet1!E135</f>
        <v>0</v>
      </c>
      <c r="F95" s="44">
        <f>Sheet1!E137</f>
        <v>0</v>
      </c>
      <c r="G95" s="44">
        <f>Sheet1!E138</f>
        <v>0</v>
      </c>
      <c r="H95" s="191">
        <f t="shared" si="2"/>
        <v>0</v>
      </c>
      <c r="I95" s="150"/>
      <c r="J95" s="192">
        <f t="shared" si="3"/>
        <v>0</v>
      </c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0"/>
      <c r="Z95" s="150"/>
    </row>
    <row r="96" spans="1:26" hidden="1">
      <c r="A96" s="247">
        <v>0</v>
      </c>
      <c r="B96" s="248"/>
      <c r="C96" s="38" t="str">
        <f>Sheet1!H130&amp;"    -  "&amp;Sheet1!H131</f>
        <v xml:space="preserve">    -  </v>
      </c>
      <c r="D96" s="44">
        <f>Sheet1!H134</f>
        <v>0</v>
      </c>
      <c r="E96" s="44">
        <f>Sheet1!H135</f>
        <v>0</v>
      </c>
      <c r="F96" s="44">
        <f>Sheet1!H137</f>
        <v>0</v>
      </c>
      <c r="G96" s="44">
        <f>Sheet1!H138</f>
        <v>0</v>
      </c>
      <c r="H96" s="191">
        <f t="shared" si="2"/>
        <v>0</v>
      </c>
      <c r="I96" s="150"/>
      <c r="J96" s="192">
        <f t="shared" si="3"/>
        <v>0</v>
      </c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  <c r="Y96" s="150"/>
      <c r="Z96" s="150"/>
    </row>
    <row r="97" spans="1:26" hidden="1">
      <c r="A97" s="247">
        <v>0</v>
      </c>
      <c r="B97" s="248"/>
      <c r="C97" s="38" t="str">
        <f>Sheet1!K130&amp;"    -  "&amp;Sheet1!K131</f>
        <v xml:space="preserve">    -  </v>
      </c>
      <c r="D97" s="44">
        <f>Sheet1!K134</f>
        <v>0</v>
      </c>
      <c r="E97" s="44">
        <f>Sheet1!K135</f>
        <v>0</v>
      </c>
      <c r="F97" s="44">
        <f>Sheet1!K137</f>
        <v>0</v>
      </c>
      <c r="G97" s="44">
        <f>Sheet1!K138</f>
        <v>0</v>
      </c>
      <c r="H97" s="191">
        <f t="shared" si="2"/>
        <v>0</v>
      </c>
      <c r="I97" s="150"/>
      <c r="J97" s="192">
        <f t="shared" si="3"/>
        <v>0</v>
      </c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</row>
    <row r="98" spans="1:26" hidden="1">
      <c r="A98" s="247">
        <v>0</v>
      </c>
      <c r="B98" s="248"/>
      <c r="C98" s="38" t="str">
        <f>Sheet1!N130&amp;"    -  "&amp;Sheet1!N131</f>
        <v xml:space="preserve">    -  </v>
      </c>
      <c r="D98" s="44">
        <f>Sheet1!N134</f>
        <v>0</v>
      </c>
      <c r="E98" s="44">
        <f>Sheet1!N135</f>
        <v>0</v>
      </c>
      <c r="F98" s="44">
        <f>Sheet1!N137</f>
        <v>0</v>
      </c>
      <c r="G98" s="44">
        <f>Sheet1!N138</f>
        <v>0</v>
      </c>
      <c r="H98" s="191">
        <f t="shared" si="2"/>
        <v>0</v>
      </c>
      <c r="I98" s="150"/>
      <c r="J98" s="192">
        <f t="shared" si="3"/>
        <v>0</v>
      </c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</row>
    <row r="99" spans="1:26" ht="13.5" hidden="1" thickBot="1">
      <c r="A99" s="249">
        <v>0</v>
      </c>
      <c r="B99" s="250"/>
      <c r="C99" s="39" t="str">
        <f>Sheet1!Q130&amp;"    -  "&amp;Sheet1!Q131</f>
        <v xml:space="preserve">    -  </v>
      </c>
      <c r="D99" s="45">
        <f>Sheet1!Q134</f>
        <v>0</v>
      </c>
      <c r="E99" s="45">
        <f>Sheet1!Q135</f>
        <v>0</v>
      </c>
      <c r="F99" s="45">
        <f>Sheet1!Q137</f>
        <v>0</v>
      </c>
      <c r="G99" s="45">
        <f>Sheet1!Q138</f>
        <v>0</v>
      </c>
      <c r="H99" s="191">
        <f t="shared" si="2"/>
        <v>0</v>
      </c>
      <c r="I99" s="150"/>
      <c r="J99" s="192">
        <f t="shared" si="3"/>
        <v>0</v>
      </c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</row>
    <row r="100" spans="1:26" ht="3.75" hidden="1" customHeight="1" thickBot="1">
      <c r="A100" s="198"/>
      <c r="B100" s="199"/>
      <c r="C100" s="48"/>
      <c r="D100" s="49"/>
      <c r="E100" s="49"/>
      <c r="F100" s="49"/>
      <c r="G100" s="49"/>
      <c r="H100" s="195"/>
      <c r="I100" s="150"/>
      <c r="J100" s="192">
        <f t="shared" si="3"/>
        <v>0</v>
      </c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</row>
    <row r="101" spans="1:26" hidden="1">
      <c r="A101" s="251">
        <v>0</v>
      </c>
      <c r="B101" s="252"/>
      <c r="C101" s="42" t="str">
        <f>Sheet1!B141&amp;"    -  "&amp;Sheet1!B142</f>
        <v xml:space="preserve">    -  </v>
      </c>
      <c r="D101" s="42">
        <f>Sheet1!B145</f>
        <v>0</v>
      </c>
      <c r="E101" s="42">
        <f>Sheet1!B146</f>
        <v>0</v>
      </c>
      <c r="F101" s="42">
        <f>Sheet1!B148</f>
        <v>0</v>
      </c>
      <c r="G101" s="42">
        <f>Sheet1!B149</f>
        <v>0</v>
      </c>
      <c r="H101" s="191">
        <f t="shared" si="2"/>
        <v>0</v>
      </c>
      <c r="I101" s="150"/>
      <c r="J101" s="192">
        <f t="shared" si="3"/>
        <v>0</v>
      </c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</row>
    <row r="102" spans="1:26" hidden="1">
      <c r="A102" s="247">
        <v>0</v>
      </c>
      <c r="B102" s="248"/>
      <c r="C102" s="38" t="str">
        <f>Sheet1!E141&amp;"    -  "&amp;Sheet1!E142</f>
        <v xml:space="preserve">    -  </v>
      </c>
      <c r="D102" s="44">
        <f>Sheet1!E145</f>
        <v>0</v>
      </c>
      <c r="E102" s="44">
        <f>Sheet1!E146</f>
        <v>0</v>
      </c>
      <c r="F102" s="44">
        <f>Sheet1!E148</f>
        <v>0</v>
      </c>
      <c r="G102" s="44">
        <f>Sheet1!E149</f>
        <v>0</v>
      </c>
      <c r="H102" s="191">
        <f t="shared" si="2"/>
        <v>0</v>
      </c>
      <c r="I102" s="150"/>
      <c r="J102" s="192">
        <f t="shared" si="3"/>
        <v>0</v>
      </c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</row>
    <row r="103" spans="1:26" hidden="1">
      <c r="A103" s="247">
        <v>0</v>
      </c>
      <c r="B103" s="248"/>
      <c r="C103" s="38" t="str">
        <f>Sheet1!H141&amp;"    -  "&amp;Sheet1!H142</f>
        <v xml:space="preserve">    -  </v>
      </c>
      <c r="D103" s="44">
        <f>Sheet1!H145</f>
        <v>0</v>
      </c>
      <c r="E103" s="44">
        <f>Sheet1!H146</f>
        <v>0</v>
      </c>
      <c r="F103" s="44">
        <f>Sheet1!H148</f>
        <v>0</v>
      </c>
      <c r="G103" s="44">
        <f>Sheet1!H149</f>
        <v>0</v>
      </c>
      <c r="H103" s="191">
        <f t="shared" si="2"/>
        <v>0</v>
      </c>
      <c r="I103" s="150"/>
      <c r="J103" s="192">
        <f t="shared" si="3"/>
        <v>0</v>
      </c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</row>
    <row r="104" spans="1:26" hidden="1">
      <c r="A104" s="247">
        <v>0</v>
      </c>
      <c r="B104" s="248"/>
      <c r="C104" s="38" t="str">
        <f>Sheet1!K141&amp;"    -  "&amp;Sheet1!K142</f>
        <v xml:space="preserve">    -  </v>
      </c>
      <c r="D104" s="44">
        <f>Sheet1!K145</f>
        <v>0</v>
      </c>
      <c r="E104" s="44">
        <f>Sheet1!K146</f>
        <v>0</v>
      </c>
      <c r="F104" s="44">
        <f>Sheet1!K148</f>
        <v>0</v>
      </c>
      <c r="G104" s="44">
        <f>Sheet1!K149</f>
        <v>0</v>
      </c>
      <c r="H104" s="191">
        <f t="shared" si="2"/>
        <v>0</v>
      </c>
      <c r="I104" s="150"/>
      <c r="J104" s="192">
        <f t="shared" si="3"/>
        <v>0</v>
      </c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</row>
    <row r="105" spans="1:26" hidden="1">
      <c r="A105" s="247">
        <v>0</v>
      </c>
      <c r="B105" s="248"/>
      <c r="C105" s="38" t="str">
        <f>Sheet1!N141&amp;"    -  "&amp;Sheet1!N142</f>
        <v xml:space="preserve">    -  </v>
      </c>
      <c r="D105" s="44">
        <f>Sheet1!N145</f>
        <v>0</v>
      </c>
      <c r="E105" s="44">
        <f>Sheet1!N146</f>
        <v>0</v>
      </c>
      <c r="F105" s="44">
        <f>Sheet1!N148</f>
        <v>0</v>
      </c>
      <c r="G105" s="44">
        <f>Sheet1!N149</f>
        <v>0</v>
      </c>
      <c r="H105" s="191">
        <f t="shared" si="2"/>
        <v>0</v>
      </c>
      <c r="I105" s="150"/>
      <c r="J105" s="192">
        <f t="shared" si="3"/>
        <v>0</v>
      </c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</row>
    <row r="106" spans="1:26" ht="13.5" hidden="1" thickBot="1">
      <c r="A106" s="249">
        <v>0</v>
      </c>
      <c r="B106" s="250"/>
      <c r="C106" s="39" t="str">
        <f>Sheet1!Q141&amp;"    -  "&amp;Sheet1!Q142</f>
        <v xml:space="preserve">    -  </v>
      </c>
      <c r="D106" s="45">
        <f>Sheet1!Q145</f>
        <v>0</v>
      </c>
      <c r="E106" s="45">
        <f>Sheet1!Q146</f>
        <v>0</v>
      </c>
      <c r="F106" s="45">
        <f>Sheet1!Q148</f>
        <v>0</v>
      </c>
      <c r="G106" s="45">
        <f>Sheet1!Q149</f>
        <v>0</v>
      </c>
      <c r="H106" s="191">
        <f t="shared" si="2"/>
        <v>0</v>
      </c>
      <c r="I106" s="150"/>
      <c r="J106" s="192">
        <f t="shared" si="3"/>
        <v>0</v>
      </c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</row>
    <row r="107" spans="1:26" ht="3.75" hidden="1" customHeight="1" thickBot="1">
      <c r="A107" s="198"/>
      <c r="B107" s="199"/>
      <c r="C107" s="48"/>
      <c r="D107" s="49"/>
      <c r="E107" s="49"/>
      <c r="F107" s="49"/>
      <c r="G107" s="49"/>
      <c r="H107" s="195"/>
      <c r="I107" s="150"/>
      <c r="J107" s="192">
        <f t="shared" si="3"/>
        <v>0</v>
      </c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</row>
    <row r="108" spans="1:26" hidden="1">
      <c r="A108" s="251">
        <v>0</v>
      </c>
      <c r="B108" s="252"/>
      <c r="C108" s="42" t="str">
        <f>Sheet1!B152&amp;"    -  "&amp;Sheet1!B153</f>
        <v xml:space="preserve">    -  </v>
      </c>
      <c r="D108" s="42">
        <f>Sheet1!B156</f>
        <v>0</v>
      </c>
      <c r="E108" s="42">
        <f>Sheet1!B157</f>
        <v>0</v>
      </c>
      <c r="F108" s="42">
        <f>Sheet1!B159</f>
        <v>0</v>
      </c>
      <c r="G108" s="42">
        <f>Sheet1!B160</f>
        <v>0</v>
      </c>
      <c r="H108" s="191">
        <f t="shared" si="2"/>
        <v>0</v>
      </c>
      <c r="I108" s="150"/>
      <c r="J108" s="192">
        <f t="shared" si="3"/>
        <v>0</v>
      </c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</row>
    <row r="109" spans="1:26" hidden="1">
      <c r="A109" s="247">
        <v>0</v>
      </c>
      <c r="B109" s="248"/>
      <c r="C109" s="38" t="str">
        <f>Sheet1!E152&amp;"    -  "&amp;Sheet1!E153</f>
        <v xml:space="preserve">    -  </v>
      </c>
      <c r="D109" s="44">
        <f>Sheet1!E156</f>
        <v>0</v>
      </c>
      <c r="E109" s="44">
        <f>Sheet1!E157</f>
        <v>0</v>
      </c>
      <c r="F109" s="44">
        <f>Sheet1!E159</f>
        <v>0</v>
      </c>
      <c r="G109" s="44">
        <f>Sheet1!E160</f>
        <v>0</v>
      </c>
      <c r="H109" s="191">
        <f t="shared" si="2"/>
        <v>0</v>
      </c>
      <c r="I109" s="150"/>
      <c r="J109" s="192">
        <f t="shared" si="3"/>
        <v>0</v>
      </c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</row>
    <row r="110" spans="1:26" hidden="1">
      <c r="A110" s="247">
        <v>0</v>
      </c>
      <c r="B110" s="248"/>
      <c r="C110" s="38" t="str">
        <f>Sheet1!H152&amp;"    -  "&amp;Sheet1!H153</f>
        <v xml:space="preserve">    -  </v>
      </c>
      <c r="D110" s="44">
        <f>Sheet1!H156</f>
        <v>0</v>
      </c>
      <c r="E110" s="44">
        <f>Sheet1!H157</f>
        <v>0</v>
      </c>
      <c r="F110" s="44">
        <f>Sheet1!H159</f>
        <v>0</v>
      </c>
      <c r="G110" s="44">
        <f>Sheet1!H160</f>
        <v>0</v>
      </c>
      <c r="H110" s="191">
        <f t="shared" si="2"/>
        <v>0</v>
      </c>
      <c r="I110" s="150"/>
      <c r="J110" s="192">
        <f t="shared" si="3"/>
        <v>0</v>
      </c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</row>
    <row r="111" spans="1:26" hidden="1">
      <c r="A111" s="247">
        <v>0</v>
      </c>
      <c r="B111" s="248"/>
      <c r="C111" s="38" t="str">
        <f>Sheet1!K152&amp;"    -  "&amp;Sheet1!K153</f>
        <v xml:space="preserve">    -  </v>
      </c>
      <c r="D111" s="44">
        <f>Sheet1!K156</f>
        <v>0</v>
      </c>
      <c r="E111" s="44">
        <f>Sheet1!K157</f>
        <v>0</v>
      </c>
      <c r="F111" s="44">
        <f>Sheet1!K159</f>
        <v>0</v>
      </c>
      <c r="G111" s="44">
        <f>Sheet1!K160</f>
        <v>0</v>
      </c>
      <c r="H111" s="191">
        <f t="shared" si="2"/>
        <v>0</v>
      </c>
      <c r="I111" s="150"/>
      <c r="J111" s="192">
        <f t="shared" si="3"/>
        <v>0</v>
      </c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</row>
    <row r="112" spans="1:26" hidden="1">
      <c r="A112" s="247">
        <v>0</v>
      </c>
      <c r="B112" s="248"/>
      <c r="C112" s="38" t="str">
        <f>Sheet1!N152&amp;"    -  "&amp;Sheet1!N153</f>
        <v xml:space="preserve">    -  </v>
      </c>
      <c r="D112" s="44">
        <f>Sheet1!N156</f>
        <v>0</v>
      </c>
      <c r="E112" s="44">
        <f>Sheet1!N157</f>
        <v>0</v>
      </c>
      <c r="F112" s="44">
        <f>Sheet1!N159</f>
        <v>0</v>
      </c>
      <c r="G112" s="44">
        <f>Sheet1!N160</f>
        <v>0</v>
      </c>
      <c r="H112" s="191">
        <f t="shared" si="2"/>
        <v>0</v>
      </c>
      <c r="I112" s="150"/>
      <c r="J112" s="192">
        <f t="shared" si="3"/>
        <v>0</v>
      </c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</row>
    <row r="113" spans="1:26" ht="13.5" hidden="1" thickBot="1">
      <c r="A113" s="249">
        <v>0</v>
      </c>
      <c r="B113" s="250"/>
      <c r="C113" s="39" t="str">
        <f>Sheet1!Q152&amp;"    -  "&amp;Sheet1!Q153</f>
        <v xml:space="preserve">    -  </v>
      </c>
      <c r="D113" s="45">
        <f>Sheet1!Q156</f>
        <v>0</v>
      </c>
      <c r="E113" s="45">
        <f>Sheet1!Q157</f>
        <v>0</v>
      </c>
      <c r="F113" s="45">
        <f>Sheet1!Q159</f>
        <v>0</v>
      </c>
      <c r="G113" s="45">
        <f>Sheet1!Q160</f>
        <v>0</v>
      </c>
      <c r="H113" s="191">
        <f t="shared" si="2"/>
        <v>0</v>
      </c>
      <c r="I113" s="150"/>
      <c r="J113" s="192">
        <f t="shared" si="3"/>
        <v>0</v>
      </c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</row>
    <row r="114" spans="1:26" ht="3.75" hidden="1" customHeight="1" thickBot="1">
      <c r="A114" s="198"/>
      <c r="B114" s="199"/>
      <c r="C114" s="48"/>
      <c r="D114" s="49"/>
      <c r="E114" s="49"/>
      <c r="F114" s="49"/>
      <c r="G114" s="49"/>
      <c r="H114" s="195"/>
      <c r="I114" s="150"/>
      <c r="J114" s="192">
        <f t="shared" si="3"/>
        <v>0</v>
      </c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</row>
    <row r="115" spans="1:26" hidden="1">
      <c r="A115" s="251">
        <v>0</v>
      </c>
      <c r="B115" s="252"/>
      <c r="C115" s="42" t="str">
        <f>Sheet1!B163&amp;"    -  "&amp;Sheet1!B164</f>
        <v xml:space="preserve">    -  </v>
      </c>
      <c r="D115" s="42">
        <f>Sheet1!B167</f>
        <v>0</v>
      </c>
      <c r="E115" s="42">
        <f>Sheet1!B168</f>
        <v>0</v>
      </c>
      <c r="F115" s="42">
        <f>Sheet1!B170</f>
        <v>0</v>
      </c>
      <c r="G115" s="42">
        <f>Sheet1!B171</f>
        <v>0</v>
      </c>
      <c r="H115" s="191">
        <f t="shared" si="2"/>
        <v>0</v>
      </c>
      <c r="I115" s="150"/>
      <c r="J115" s="192">
        <f t="shared" si="3"/>
        <v>0</v>
      </c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</row>
    <row r="116" spans="1:26" hidden="1">
      <c r="A116" s="247">
        <v>0</v>
      </c>
      <c r="B116" s="248"/>
      <c r="C116" s="38" t="str">
        <f>Sheet1!E163&amp;"    -  "&amp;Sheet1!E164</f>
        <v xml:space="preserve">    -  </v>
      </c>
      <c r="D116" s="44">
        <f>Sheet1!E167</f>
        <v>0</v>
      </c>
      <c r="E116" s="44">
        <f>Sheet1!E168</f>
        <v>0</v>
      </c>
      <c r="F116" s="44">
        <f>Sheet1!E170</f>
        <v>0</v>
      </c>
      <c r="G116" s="44">
        <f>Sheet1!E171</f>
        <v>0</v>
      </c>
      <c r="H116" s="191">
        <f t="shared" si="2"/>
        <v>0</v>
      </c>
      <c r="I116" s="150"/>
      <c r="J116" s="192">
        <f t="shared" si="3"/>
        <v>0</v>
      </c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</row>
    <row r="117" spans="1:26" hidden="1">
      <c r="A117" s="247">
        <v>0</v>
      </c>
      <c r="B117" s="248"/>
      <c r="C117" s="38" t="str">
        <f>Sheet1!H163&amp;"    -  "&amp;Sheet1!H164</f>
        <v xml:space="preserve">    -  </v>
      </c>
      <c r="D117" s="44">
        <f>Sheet1!H167</f>
        <v>0</v>
      </c>
      <c r="E117" s="44">
        <f>Sheet1!H168</f>
        <v>0</v>
      </c>
      <c r="F117" s="44">
        <f>Sheet1!H170</f>
        <v>0</v>
      </c>
      <c r="G117" s="44">
        <f>Sheet1!H171</f>
        <v>0</v>
      </c>
      <c r="H117" s="191">
        <f t="shared" si="2"/>
        <v>0</v>
      </c>
      <c r="I117" s="150"/>
      <c r="J117" s="192">
        <f t="shared" si="3"/>
        <v>0</v>
      </c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</row>
    <row r="118" spans="1:26" hidden="1">
      <c r="A118" s="247">
        <v>0</v>
      </c>
      <c r="B118" s="248"/>
      <c r="C118" s="38" t="str">
        <f>Sheet1!K163&amp;"    -  "&amp;Sheet1!K164</f>
        <v xml:space="preserve">    -  </v>
      </c>
      <c r="D118" s="44">
        <f>Sheet1!K167</f>
        <v>0</v>
      </c>
      <c r="E118" s="44">
        <f>Sheet1!K168</f>
        <v>0</v>
      </c>
      <c r="F118" s="44">
        <f>Sheet1!K170</f>
        <v>0</v>
      </c>
      <c r="G118" s="44">
        <f>Sheet1!K171</f>
        <v>0</v>
      </c>
      <c r="H118" s="191">
        <f t="shared" si="2"/>
        <v>0</v>
      </c>
      <c r="I118" s="150"/>
      <c r="J118" s="192">
        <f t="shared" si="3"/>
        <v>0</v>
      </c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</row>
    <row r="119" spans="1:26" hidden="1">
      <c r="A119" s="247">
        <v>0</v>
      </c>
      <c r="B119" s="248"/>
      <c r="C119" s="38" t="str">
        <f>Sheet1!N163&amp;"    -  "&amp;Sheet1!N164</f>
        <v xml:space="preserve">    -  </v>
      </c>
      <c r="D119" s="44">
        <f>Sheet1!N167</f>
        <v>0</v>
      </c>
      <c r="E119" s="44">
        <f>Sheet1!N168</f>
        <v>0</v>
      </c>
      <c r="F119" s="44">
        <f>Sheet1!N170</f>
        <v>0</v>
      </c>
      <c r="G119" s="44">
        <f>Sheet1!N171</f>
        <v>0</v>
      </c>
      <c r="H119" s="191">
        <f t="shared" si="2"/>
        <v>0</v>
      </c>
      <c r="I119" s="150"/>
      <c r="J119" s="192">
        <f t="shared" si="3"/>
        <v>0</v>
      </c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</row>
    <row r="120" spans="1:26" ht="13.5" hidden="1" thickBot="1">
      <c r="A120" s="249">
        <v>0</v>
      </c>
      <c r="B120" s="250"/>
      <c r="C120" s="39" t="str">
        <f>Sheet1!Q163&amp;"    -  "&amp;Sheet1!Q164</f>
        <v xml:space="preserve">    -  </v>
      </c>
      <c r="D120" s="45">
        <f>Sheet1!Q167</f>
        <v>0</v>
      </c>
      <c r="E120" s="45">
        <f>Sheet1!Q168</f>
        <v>0</v>
      </c>
      <c r="F120" s="45">
        <f>Sheet1!Q170</f>
        <v>0</v>
      </c>
      <c r="G120" s="45">
        <f>Sheet1!Q171</f>
        <v>0</v>
      </c>
      <c r="H120" s="191">
        <f t="shared" si="2"/>
        <v>0</v>
      </c>
      <c r="I120" s="150"/>
      <c r="J120" s="192">
        <f t="shared" si="3"/>
        <v>0</v>
      </c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</row>
    <row r="121" spans="1:26" ht="3.75" hidden="1" customHeight="1" thickBot="1">
      <c r="A121" s="198"/>
      <c r="B121" s="199"/>
      <c r="C121" s="48"/>
      <c r="D121" s="49"/>
      <c r="E121" s="49"/>
      <c r="F121" s="49"/>
      <c r="G121" s="49"/>
      <c r="H121" s="195"/>
      <c r="I121" s="150"/>
      <c r="J121" s="192">
        <f t="shared" si="3"/>
        <v>0</v>
      </c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</row>
    <row r="122" spans="1:26" hidden="1">
      <c r="A122" s="251">
        <v>0</v>
      </c>
      <c r="B122" s="252"/>
      <c r="C122" s="42" t="str">
        <f>Sheet1!B174&amp;"    -  "&amp;Sheet1!B175</f>
        <v xml:space="preserve">    -  </v>
      </c>
      <c r="D122" s="42">
        <f>Sheet1!B178</f>
        <v>0</v>
      </c>
      <c r="E122" s="42">
        <f>Sheet1!B179</f>
        <v>0</v>
      </c>
      <c r="F122" s="42">
        <f>Sheet1!B181</f>
        <v>0</v>
      </c>
      <c r="G122" s="42">
        <f>Sheet1!B182</f>
        <v>0</v>
      </c>
      <c r="H122" s="191">
        <f t="shared" si="2"/>
        <v>0</v>
      </c>
      <c r="I122" s="150"/>
      <c r="J122" s="192">
        <f t="shared" si="3"/>
        <v>0</v>
      </c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</row>
    <row r="123" spans="1:26" hidden="1">
      <c r="A123" s="247">
        <v>0</v>
      </c>
      <c r="B123" s="248"/>
      <c r="C123" s="38" t="str">
        <f>Sheet1!E174&amp;"    -  "&amp;Sheet1!E175</f>
        <v xml:space="preserve">    -  </v>
      </c>
      <c r="D123" s="44">
        <f>Sheet1!E178</f>
        <v>0</v>
      </c>
      <c r="E123" s="44">
        <f>Sheet1!E179</f>
        <v>0</v>
      </c>
      <c r="F123" s="44">
        <f>Sheet1!E181</f>
        <v>0</v>
      </c>
      <c r="G123" s="44">
        <f>Sheet1!E182</f>
        <v>0</v>
      </c>
      <c r="H123" s="191">
        <f t="shared" si="2"/>
        <v>0</v>
      </c>
      <c r="I123" s="150"/>
      <c r="J123" s="192">
        <f t="shared" si="3"/>
        <v>0</v>
      </c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</row>
    <row r="124" spans="1:26" hidden="1">
      <c r="A124" s="247">
        <v>0</v>
      </c>
      <c r="B124" s="248"/>
      <c r="C124" s="38" t="str">
        <f>Sheet1!H174&amp;"    -  "&amp;Sheet1!H175</f>
        <v xml:space="preserve">    -  </v>
      </c>
      <c r="D124" s="44">
        <f>Sheet1!H178</f>
        <v>0</v>
      </c>
      <c r="E124" s="44">
        <f>Sheet1!H179</f>
        <v>0</v>
      </c>
      <c r="F124" s="44">
        <f>Sheet1!H181</f>
        <v>0</v>
      </c>
      <c r="G124" s="44">
        <f>Sheet1!H182</f>
        <v>0</v>
      </c>
      <c r="H124" s="191">
        <f t="shared" si="2"/>
        <v>0</v>
      </c>
      <c r="I124" s="150"/>
      <c r="J124" s="192">
        <f t="shared" si="3"/>
        <v>0</v>
      </c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</row>
    <row r="125" spans="1:26" hidden="1">
      <c r="A125" s="247">
        <v>0</v>
      </c>
      <c r="B125" s="248"/>
      <c r="C125" s="38" t="str">
        <f>Sheet1!K174&amp;"    -  "&amp;Sheet1!K175</f>
        <v xml:space="preserve">    -  </v>
      </c>
      <c r="D125" s="44">
        <f>Sheet1!K178</f>
        <v>0</v>
      </c>
      <c r="E125" s="44">
        <f>Sheet1!K179</f>
        <v>0</v>
      </c>
      <c r="F125" s="44">
        <f>Sheet1!K181</f>
        <v>0</v>
      </c>
      <c r="G125" s="44">
        <f>Sheet1!K182</f>
        <v>0</v>
      </c>
      <c r="H125" s="191">
        <f t="shared" si="2"/>
        <v>0</v>
      </c>
      <c r="I125" s="150"/>
      <c r="J125" s="192">
        <f t="shared" si="3"/>
        <v>0</v>
      </c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</row>
    <row r="126" spans="1:26" hidden="1">
      <c r="A126" s="247">
        <v>0</v>
      </c>
      <c r="B126" s="248"/>
      <c r="C126" s="38" t="str">
        <f>Sheet1!N174&amp;"    -  "&amp;Sheet1!N175</f>
        <v xml:space="preserve">    -  </v>
      </c>
      <c r="D126" s="44">
        <f>Sheet1!N178</f>
        <v>0</v>
      </c>
      <c r="E126" s="44">
        <f>Sheet1!N179</f>
        <v>0</v>
      </c>
      <c r="F126" s="44">
        <f>Sheet1!N181</f>
        <v>0</v>
      </c>
      <c r="G126" s="44">
        <f>Sheet1!N182</f>
        <v>0</v>
      </c>
      <c r="H126" s="191">
        <f t="shared" si="2"/>
        <v>0</v>
      </c>
      <c r="I126" s="150"/>
      <c r="J126" s="192">
        <f t="shared" si="3"/>
        <v>0</v>
      </c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</row>
    <row r="127" spans="1:26" ht="13.5" hidden="1" thickBot="1">
      <c r="A127" s="249">
        <v>0</v>
      </c>
      <c r="B127" s="250"/>
      <c r="C127" s="39" t="str">
        <f>Sheet1!Q174&amp;"    -  "&amp;Sheet1!Q175</f>
        <v xml:space="preserve">    -  </v>
      </c>
      <c r="D127" s="45">
        <f>Sheet1!Q178</f>
        <v>0</v>
      </c>
      <c r="E127" s="45">
        <f>Sheet1!Q179</f>
        <v>0</v>
      </c>
      <c r="F127" s="45">
        <f>Sheet1!Q181</f>
        <v>0</v>
      </c>
      <c r="G127" s="45">
        <f>Sheet1!Q182</f>
        <v>0</v>
      </c>
      <c r="H127" s="191">
        <f t="shared" si="2"/>
        <v>0</v>
      </c>
      <c r="I127" s="150"/>
      <c r="J127" s="192">
        <f t="shared" si="3"/>
        <v>0</v>
      </c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</row>
    <row r="128" spans="1:26" ht="3.75" hidden="1" customHeight="1" thickBot="1">
      <c r="A128" s="198"/>
      <c r="B128" s="199"/>
      <c r="C128" s="48"/>
      <c r="D128" s="49"/>
      <c r="E128" s="49"/>
      <c r="F128" s="49"/>
      <c r="G128" s="49"/>
      <c r="H128" s="195"/>
      <c r="I128" s="150"/>
      <c r="J128" s="192">
        <f t="shared" si="3"/>
        <v>0</v>
      </c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</row>
    <row r="129" spans="1:26" hidden="1">
      <c r="A129" s="251">
        <v>0</v>
      </c>
      <c r="B129" s="252"/>
      <c r="C129" s="42" t="str">
        <f>Sheet1!B185&amp;"    -  "&amp;Sheet1!B186</f>
        <v xml:space="preserve">    -  </v>
      </c>
      <c r="D129" s="42">
        <f>Sheet1!B189</f>
        <v>0</v>
      </c>
      <c r="E129" s="42">
        <f>Sheet1!B190</f>
        <v>0</v>
      </c>
      <c r="F129" s="42">
        <f>Sheet1!B192</f>
        <v>0</v>
      </c>
      <c r="G129" s="42">
        <f>Sheet1!B193</f>
        <v>0</v>
      </c>
      <c r="H129" s="191">
        <f t="shared" si="2"/>
        <v>0</v>
      </c>
      <c r="I129" s="150"/>
      <c r="J129" s="192">
        <f t="shared" si="3"/>
        <v>0</v>
      </c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</row>
    <row r="130" spans="1:26" hidden="1">
      <c r="A130" s="247">
        <v>0</v>
      </c>
      <c r="B130" s="248"/>
      <c r="C130" s="38" t="str">
        <f>Sheet1!E185&amp;"    -  "&amp;Sheet1!E186</f>
        <v xml:space="preserve">    -  </v>
      </c>
      <c r="D130" s="44">
        <f>Sheet1!E189</f>
        <v>0</v>
      </c>
      <c r="E130" s="44">
        <f>Sheet1!E190</f>
        <v>0</v>
      </c>
      <c r="F130" s="44">
        <f>Sheet1!E192</f>
        <v>0</v>
      </c>
      <c r="G130" s="44">
        <f>Sheet1!E193</f>
        <v>0</v>
      </c>
      <c r="H130" s="191">
        <f t="shared" si="2"/>
        <v>0</v>
      </c>
      <c r="I130" s="150"/>
      <c r="J130" s="192">
        <f t="shared" si="3"/>
        <v>0</v>
      </c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</row>
    <row r="131" spans="1:26" hidden="1">
      <c r="A131" s="247">
        <v>0</v>
      </c>
      <c r="B131" s="248"/>
      <c r="C131" s="38" t="str">
        <f>Sheet1!H185&amp;"    -  "&amp;Sheet1!H186</f>
        <v xml:space="preserve">    -  </v>
      </c>
      <c r="D131" s="44">
        <f>Sheet1!H189</f>
        <v>0</v>
      </c>
      <c r="E131" s="44">
        <f>Sheet1!H190</f>
        <v>0</v>
      </c>
      <c r="F131" s="44">
        <f>Sheet1!H192</f>
        <v>0</v>
      </c>
      <c r="G131" s="44">
        <f>Sheet1!H193</f>
        <v>0</v>
      </c>
      <c r="H131" s="191">
        <f t="shared" si="2"/>
        <v>0</v>
      </c>
      <c r="I131" s="150"/>
      <c r="J131" s="192">
        <f t="shared" si="3"/>
        <v>0</v>
      </c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</row>
    <row r="132" spans="1:26" hidden="1">
      <c r="A132" s="247">
        <v>0</v>
      </c>
      <c r="B132" s="248"/>
      <c r="C132" s="38" t="str">
        <f>Sheet1!K185&amp;"    -  "&amp;Sheet1!K186</f>
        <v xml:space="preserve">    -  </v>
      </c>
      <c r="D132" s="44">
        <f>Sheet1!K189</f>
        <v>0</v>
      </c>
      <c r="E132" s="44">
        <f>Sheet1!K190</f>
        <v>0</v>
      </c>
      <c r="F132" s="44">
        <f>Sheet1!K192</f>
        <v>0</v>
      </c>
      <c r="G132" s="44">
        <f>Sheet1!K193</f>
        <v>0</v>
      </c>
      <c r="H132" s="191">
        <f t="shared" si="2"/>
        <v>0</v>
      </c>
      <c r="I132" s="150"/>
      <c r="J132" s="192">
        <f t="shared" si="3"/>
        <v>0</v>
      </c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</row>
    <row r="133" spans="1:26" hidden="1">
      <c r="A133" s="247">
        <v>0</v>
      </c>
      <c r="B133" s="248"/>
      <c r="C133" s="38" t="str">
        <f>Sheet1!N185&amp;"    -  "&amp;Sheet1!N186</f>
        <v xml:space="preserve">    -  </v>
      </c>
      <c r="D133" s="44">
        <f>Sheet1!N189</f>
        <v>0</v>
      </c>
      <c r="E133" s="44">
        <f>Sheet1!N190</f>
        <v>0</v>
      </c>
      <c r="F133" s="44">
        <f>Sheet1!N192</f>
        <v>0</v>
      </c>
      <c r="G133" s="44">
        <f>Sheet1!N193</f>
        <v>0</v>
      </c>
      <c r="H133" s="191">
        <f t="shared" si="2"/>
        <v>0</v>
      </c>
      <c r="I133" s="150"/>
      <c r="J133" s="192">
        <f t="shared" si="3"/>
        <v>0</v>
      </c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</row>
    <row r="134" spans="1:26" ht="13.5" hidden="1" thickBot="1">
      <c r="A134" s="249">
        <v>0</v>
      </c>
      <c r="B134" s="250"/>
      <c r="C134" s="39" t="str">
        <f>Sheet1!Q185&amp;"    -  "&amp;Sheet1!Q186</f>
        <v xml:space="preserve">    -  </v>
      </c>
      <c r="D134" s="45">
        <f>Sheet1!Q189</f>
        <v>0</v>
      </c>
      <c r="E134" s="45">
        <f>Sheet1!Q190</f>
        <v>0</v>
      </c>
      <c r="F134" s="45">
        <f>Sheet1!Q192</f>
        <v>0</v>
      </c>
      <c r="G134" s="45">
        <f>Sheet1!Q193</f>
        <v>0</v>
      </c>
      <c r="H134" s="191">
        <f t="shared" si="2"/>
        <v>0</v>
      </c>
      <c r="I134" s="150"/>
      <c r="J134" s="192">
        <f t="shared" si="3"/>
        <v>0</v>
      </c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</row>
    <row r="135" spans="1:26" ht="3.75" customHeight="1" thickBot="1">
      <c r="A135" s="198"/>
      <c r="B135" s="199"/>
      <c r="C135" s="200"/>
      <c r="D135" s="201"/>
      <c r="E135" s="201"/>
      <c r="F135" s="201"/>
      <c r="G135" s="201"/>
      <c r="H135" s="195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</row>
    <row r="136" spans="1:26">
      <c r="A136" s="150"/>
      <c r="B136" s="150"/>
      <c r="C136" s="151"/>
      <c r="D136" s="202">
        <f>SUM(D17:D134)</f>
        <v>45</v>
      </c>
      <c r="E136" s="202">
        <f>SUM(E17:E134)</f>
        <v>3</v>
      </c>
      <c r="F136" s="202">
        <f>SUM(F17:F134)</f>
        <v>25250</v>
      </c>
      <c r="G136" s="202">
        <f>SUM(G17:G134)</f>
        <v>6</v>
      </c>
      <c r="H136" s="202">
        <f>SUM(H17:H134)</f>
        <v>1185</v>
      </c>
      <c r="I136" s="203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</row>
    <row r="137" spans="1:26" ht="13.5" thickBot="1">
      <c r="A137" s="150"/>
      <c r="B137" s="150"/>
      <c r="C137" s="151"/>
      <c r="D137" s="204"/>
      <c r="E137" s="204"/>
      <c r="F137" s="204"/>
      <c r="G137" s="204"/>
      <c r="H137" s="204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</row>
    <row r="138" spans="1:26" ht="18" thickBot="1">
      <c r="A138" s="205" t="s">
        <v>49</v>
      </c>
      <c r="B138" s="150"/>
      <c r="C138" s="151"/>
      <c r="D138" s="206">
        <f>SUM(INDEX($P$6:$Q$14,MATCH($B$9,$O$6:$O$14,0),))</f>
        <v>240</v>
      </c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</row>
    <row r="139" spans="1:26" ht="18" thickBot="1">
      <c r="A139" s="205" t="s">
        <v>50</v>
      </c>
      <c r="B139" s="150"/>
      <c r="C139" s="151"/>
      <c r="D139" s="206">
        <f>F136</f>
        <v>25250</v>
      </c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</row>
    <row r="140" spans="1:26" ht="18" thickBot="1">
      <c r="A140" s="207" t="str">
        <f>B9</f>
        <v>CIG</v>
      </c>
      <c r="B140" s="150" t="s">
        <v>59</v>
      </c>
      <c r="C140" s="151"/>
      <c r="D140" s="50">
        <f>D139-D138</f>
        <v>25010</v>
      </c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</row>
    <row r="141" spans="1:26" ht="18" thickBot="1">
      <c r="A141" s="208" t="str">
        <f>B15</f>
        <v>DEAD SEA</v>
      </c>
      <c r="B141" s="150" t="s">
        <v>56</v>
      </c>
      <c r="C141" s="151"/>
      <c r="D141" s="209">
        <f>SUM(INDEX($K$6:$M$12,MATCH($B$15,$J$6:$J$12,0),))</f>
        <v>1230</v>
      </c>
      <c r="E141" s="150"/>
      <c r="F141" s="150"/>
      <c r="G141" s="150"/>
      <c r="H141" s="150"/>
      <c r="I141" s="150"/>
      <c r="R141" s="150"/>
      <c r="S141" s="150"/>
      <c r="T141" s="150"/>
      <c r="U141" s="150"/>
      <c r="V141" s="150"/>
      <c r="W141" s="150"/>
      <c r="X141" s="150"/>
      <c r="Y141" s="150"/>
      <c r="Z141" s="150"/>
    </row>
    <row r="142" spans="1:26" ht="18" thickBot="1">
      <c r="A142" s="205" t="s">
        <v>69</v>
      </c>
      <c r="B142" s="150"/>
      <c r="C142" s="151"/>
      <c r="D142" s="210">
        <f>D136+E136</f>
        <v>48</v>
      </c>
      <c r="E142" s="150"/>
      <c r="F142" s="150"/>
      <c r="G142" s="150"/>
      <c r="H142" s="150"/>
      <c r="I142" s="150"/>
      <c r="R142" s="150"/>
      <c r="S142" s="150"/>
      <c r="T142" s="150"/>
      <c r="U142" s="150"/>
      <c r="V142" s="150"/>
      <c r="W142" s="150"/>
      <c r="X142" s="150"/>
      <c r="Y142" s="150"/>
      <c r="Z142" s="150"/>
    </row>
    <row r="143" spans="1:26" ht="18" thickBot="1">
      <c r="A143" s="211" t="s">
        <v>71</v>
      </c>
      <c r="D143" s="213">
        <f>H136-D141</f>
        <v>-45</v>
      </c>
    </row>
  </sheetData>
  <dataConsolidate/>
  <mergeCells count="105">
    <mergeCell ref="A133:B133"/>
    <mergeCell ref="A134:B134"/>
    <mergeCell ref="A126:B126"/>
    <mergeCell ref="A127:B127"/>
    <mergeCell ref="A129:B129"/>
    <mergeCell ref="A130:B130"/>
    <mergeCell ref="A131:B131"/>
    <mergeCell ref="A132:B132"/>
    <mergeCell ref="A119:B119"/>
    <mergeCell ref="A120:B120"/>
    <mergeCell ref="A122:B122"/>
    <mergeCell ref="A123:B123"/>
    <mergeCell ref="A124:B124"/>
    <mergeCell ref="A125:B125"/>
    <mergeCell ref="A112:B112"/>
    <mergeCell ref="A113:B113"/>
    <mergeCell ref="A115:B115"/>
    <mergeCell ref="A116:B116"/>
    <mergeCell ref="A117:B117"/>
    <mergeCell ref="A118:B118"/>
    <mergeCell ref="A105:B105"/>
    <mergeCell ref="A106:B106"/>
    <mergeCell ref="A108:B108"/>
    <mergeCell ref="A109:B109"/>
    <mergeCell ref="A110:B110"/>
    <mergeCell ref="A111:B111"/>
    <mergeCell ref="A98:B98"/>
    <mergeCell ref="A99:B99"/>
    <mergeCell ref="A101:B101"/>
    <mergeCell ref="A102:B102"/>
    <mergeCell ref="A103:B103"/>
    <mergeCell ref="A104:B104"/>
    <mergeCell ref="A91:B91"/>
    <mergeCell ref="A92:B92"/>
    <mergeCell ref="A94:B94"/>
    <mergeCell ref="A95:B95"/>
    <mergeCell ref="A96:B96"/>
    <mergeCell ref="A97:B97"/>
    <mergeCell ref="A84:B84"/>
    <mergeCell ref="A85:B85"/>
    <mergeCell ref="A87:B87"/>
    <mergeCell ref="A88:B88"/>
    <mergeCell ref="A89:B89"/>
    <mergeCell ref="A90:B90"/>
    <mergeCell ref="A77:B77"/>
    <mergeCell ref="A78:B78"/>
    <mergeCell ref="A80:B80"/>
    <mergeCell ref="A81:B81"/>
    <mergeCell ref="A82:B82"/>
    <mergeCell ref="A83:B83"/>
    <mergeCell ref="A70:B70"/>
    <mergeCell ref="A71:B71"/>
    <mergeCell ref="A73:B73"/>
    <mergeCell ref="A74:B74"/>
    <mergeCell ref="A75:B75"/>
    <mergeCell ref="A76:B76"/>
    <mergeCell ref="A63:B63"/>
    <mergeCell ref="A64:B64"/>
    <mergeCell ref="A66:B66"/>
    <mergeCell ref="A67:B67"/>
    <mergeCell ref="A68:B68"/>
    <mergeCell ref="A69:B69"/>
    <mergeCell ref="A56:B56"/>
    <mergeCell ref="A57:B57"/>
    <mergeCell ref="A59:B59"/>
    <mergeCell ref="A60:B60"/>
    <mergeCell ref="A61:B61"/>
    <mergeCell ref="A62:B62"/>
    <mergeCell ref="A49:B49"/>
    <mergeCell ref="A50:B50"/>
    <mergeCell ref="A52:B52"/>
    <mergeCell ref="A53:B53"/>
    <mergeCell ref="A54:B54"/>
    <mergeCell ref="A55:B55"/>
    <mergeCell ref="A42:B42"/>
    <mergeCell ref="A43:B43"/>
    <mergeCell ref="A45:B45"/>
    <mergeCell ref="A46:B46"/>
    <mergeCell ref="A47:B47"/>
    <mergeCell ref="A48:B48"/>
    <mergeCell ref="A35:B35"/>
    <mergeCell ref="A36:B36"/>
    <mergeCell ref="A38:B38"/>
    <mergeCell ref="A39:B39"/>
    <mergeCell ref="A40:B40"/>
    <mergeCell ref="A41:B41"/>
    <mergeCell ref="A32:B32"/>
    <mergeCell ref="A33:B33"/>
    <mergeCell ref="A34:B34"/>
    <mergeCell ref="A21:B21"/>
    <mergeCell ref="A22:B22"/>
    <mergeCell ref="A24:B24"/>
    <mergeCell ref="A25:B25"/>
    <mergeCell ref="A26:B26"/>
    <mergeCell ref="A27:B27"/>
    <mergeCell ref="A8:H8"/>
    <mergeCell ref="A16:B16"/>
    <mergeCell ref="A17:B17"/>
    <mergeCell ref="A18:B18"/>
    <mergeCell ref="A19:B19"/>
    <mergeCell ref="A20:B20"/>
    <mergeCell ref="A28:B28"/>
    <mergeCell ref="A29:B29"/>
    <mergeCell ref="A31:B31"/>
    <mergeCell ref="B14:H14"/>
  </mergeCells>
  <dataValidations count="4">
    <dataValidation type="list" allowBlank="1" showInputMessage="1" showErrorMessage="1" sqref="B15">
      <formula1>$J$6:$J$12</formula1>
    </dataValidation>
    <dataValidation type="list" allowBlank="1" showInputMessage="1" showErrorMessage="1" sqref="B9">
      <formula1>$O$6:$O$14</formula1>
    </dataValidation>
    <dataValidation type="list" allowBlank="1" showInputMessage="1" showErrorMessage="1" sqref="O6:O13">
      <formula1>$O$6:$O$13</formula1>
    </dataValidation>
    <dataValidation type="list" allowBlank="1" showInputMessage="1" showErrorMessage="1" sqref="J6:J9 C15 S6:S9 X6:X9">
      <formula1>$J$6:$J$9</formula1>
    </dataValidation>
  </dataValidations>
  <pageMargins left="0.48" right="0.7" top="0.22" bottom="0.17" header="0.17" footer="0.17"/>
  <pageSetup scale="9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3" zoomScaleNormal="100" workbookViewId="0">
      <selection activeCell="B35" sqref="B35:C3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Sheet1!E30</f>
        <v>43872</v>
      </c>
    </row>
    <row r="13" spans="1:6" s="71" customFormat="1" ht="15">
      <c r="A13" s="72" t="s">
        <v>36</v>
      </c>
      <c r="B13" s="142">
        <f>Sheet1!E31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Sheet1!E37</f>
        <v>0</v>
      </c>
      <c r="B21" s="145">
        <f>Sheet1!E35+Sheet1!E36</f>
        <v>0</v>
      </c>
      <c r="C21" s="78" t="str">
        <f>Sheet1!B6</f>
        <v>INCHEON/AQABA</v>
      </c>
      <c r="D21" s="283">
        <f>Sheet1!E34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Sheet1!E35+Sheet1!E36</f>
        <v>0</v>
      </c>
      <c r="B25" s="266" t="s">
        <v>72</v>
      </c>
      <c r="C25" s="267"/>
      <c r="D25" s="267"/>
      <c r="E25" s="268"/>
      <c r="F25" s="90">
        <f>Sheet1!E38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7:F46"/>
  <sheetViews>
    <sheetView topLeftCell="A13" zoomScaleNormal="100" workbookViewId="0">
      <selection activeCell="I30" sqref="I30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Sheet1!E30</f>
        <v>43872</v>
      </c>
    </row>
    <row r="13" spans="1:6" s="71" customFormat="1" ht="15">
      <c r="A13" s="72" t="s">
        <v>36</v>
      </c>
      <c r="B13" s="142">
        <f>Sheet1!E32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Sheet1!E37</f>
        <v>0</v>
      </c>
      <c r="B21" s="145">
        <f>Sheet1!E35+Sheet1!E36</f>
        <v>0</v>
      </c>
      <c r="C21" s="78" t="str">
        <f>Sheet1!B6</f>
        <v>INCHEON/AQABA</v>
      </c>
      <c r="D21" s="283">
        <f>Sheet1!E34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Sheet1!E35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Sheet1!E36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Sheet1!E39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46"/>
  <sheetViews>
    <sheetView topLeftCell="A5" workbookViewId="0">
      <selection activeCell="D15" sqref="D15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Sheet1!H30</f>
        <v>43872</v>
      </c>
    </row>
    <row r="13" spans="1:6" s="71" customFormat="1" ht="15">
      <c r="A13" s="72" t="s">
        <v>36</v>
      </c>
      <c r="B13" s="142">
        <f>Sheet1!H31</f>
        <v>0</v>
      </c>
    </row>
    <row r="14" spans="1:6" s="71" customFormat="1" ht="15"/>
    <row r="15" spans="1:6" s="71" customFormat="1" ht="21.75" customHeight="1">
      <c r="A15" s="73" t="s">
        <v>37</v>
      </c>
      <c r="B15" s="143" t="e">
        <f>Sheet1!#REF!</f>
        <v>#REF!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 t="e">
        <f>Sheet1!#REF!</f>
        <v>#REF!</v>
      </c>
      <c r="B21" s="145" t="e">
        <f>Sheet1!#REF!+Sheet1!#REF!</f>
        <v>#REF!</v>
      </c>
      <c r="C21" s="78" t="str">
        <f>Sheet1!B6</f>
        <v>INCHEON/AQABA</v>
      </c>
      <c r="D21" s="283" t="e">
        <f>Sheet1!#REF!</f>
        <v>#REF!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 t="e">
        <f>Sheet1!#REF!+Sheet1!#REF!</f>
        <v>#REF!</v>
      </c>
      <c r="B25" s="266" t="s">
        <v>72</v>
      </c>
      <c r="C25" s="267"/>
      <c r="D25" s="267"/>
      <c r="E25" s="268"/>
      <c r="F25" s="90" t="e">
        <f>Sheet1!#REF!</f>
        <v>#REF!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 t="e">
        <f>SUM(F25:F28)</f>
        <v>#REF!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8" s="104" customFormat="1" ht="20.100000000000001" customHeight="1">
      <c r="F33" s="105"/>
    </row>
    <row r="34" spans="1:8" s="104" customFormat="1" ht="20.100000000000001" customHeight="1">
      <c r="F34" s="105"/>
    </row>
    <row r="35" spans="1:8" s="104" customFormat="1" ht="20.100000000000001" customHeight="1">
      <c r="B35" s="104">
        <v>3</v>
      </c>
      <c r="F35" s="105"/>
      <c r="H35" s="104">
        <v>11</v>
      </c>
    </row>
    <row r="36" spans="1:8" s="104" customFormat="1" ht="20.100000000000001" customHeight="1" thickBot="1">
      <c r="B36" s="104">
        <v>6</v>
      </c>
      <c r="F36" s="105"/>
      <c r="H36" s="104">
        <v>3</v>
      </c>
    </row>
    <row r="37" spans="1:8" s="106" customFormat="1" ht="15" customHeight="1" thickBot="1">
      <c r="A37" s="112" t="s">
        <v>14</v>
      </c>
      <c r="B37" s="113"/>
      <c r="C37" s="113"/>
      <c r="D37" s="114"/>
    </row>
    <row r="38" spans="1:8" s="106" customFormat="1" ht="15">
      <c r="A38" s="108" t="s">
        <v>83</v>
      </c>
      <c r="B38" s="115" t="s">
        <v>91</v>
      </c>
      <c r="C38" s="115"/>
      <c r="D38" s="116"/>
    </row>
    <row r="39" spans="1:8" s="106" customFormat="1" ht="15">
      <c r="A39" s="109" t="s">
        <v>84</v>
      </c>
      <c r="B39" s="117" t="s">
        <v>92</v>
      </c>
      <c r="C39" s="117"/>
      <c r="D39" s="118"/>
    </row>
    <row r="40" spans="1:8" s="106" customFormat="1" ht="15">
      <c r="A40" s="109" t="s">
        <v>85</v>
      </c>
      <c r="B40" s="117" t="s">
        <v>93</v>
      </c>
      <c r="C40" s="117"/>
      <c r="D40" s="118"/>
    </row>
    <row r="41" spans="1:8" s="106" customFormat="1" ht="15">
      <c r="A41" s="109" t="s">
        <v>86</v>
      </c>
      <c r="B41" s="117" t="s">
        <v>94</v>
      </c>
      <c r="C41" s="117"/>
      <c r="D41" s="118"/>
    </row>
    <row r="42" spans="1:8" s="106" customFormat="1" ht="15">
      <c r="A42" s="109" t="s">
        <v>87</v>
      </c>
      <c r="B42" s="117" t="s">
        <v>95</v>
      </c>
      <c r="C42" s="117"/>
      <c r="D42" s="118"/>
    </row>
    <row r="43" spans="1:8" s="106" customFormat="1" ht="15">
      <c r="A43" s="109" t="s">
        <v>88</v>
      </c>
      <c r="B43" s="117" t="s">
        <v>96</v>
      </c>
      <c r="C43" s="117"/>
      <c r="D43" s="118"/>
    </row>
    <row r="44" spans="1:8" s="106" customFormat="1" ht="15">
      <c r="A44" s="110" t="s">
        <v>89</v>
      </c>
      <c r="B44" s="119" t="s">
        <v>97</v>
      </c>
      <c r="C44" s="119"/>
      <c r="D44" s="120"/>
    </row>
    <row r="45" spans="1:8" s="106" customFormat="1" ht="15.75" thickBot="1">
      <c r="A45" s="111" t="s">
        <v>90</v>
      </c>
      <c r="B45" s="121" t="s">
        <v>98</v>
      </c>
      <c r="C45" s="121"/>
      <c r="D45" s="122"/>
    </row>
    <row r="46" spans="1:8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7:H46"/>
  <sheetViews>
    <sheetView topLeftCell="A8" zoomScaleNormal="100" workbookViewId="0">
      <selection activeCell="M23" sqref="M2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Sheet1!H30</f>
        <v>43872</v>
      </c>
    </row>
    <row r="13" spans="1:6" s="71" customFormat="1" ht="15">
      <c r="A13" s="72" t="s">
        <v>36</v>
      </c>
      <c r="B13" s="142">
        <f>Sheet1!K32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Sheet1!K33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v>20335</v>
      </c>
      <c r="B21" s="145">
        <v>10</v>
      </c>
      <c r="C21" s="78" t="str">
        <f>Sheet1!B6</f>
        <v>INCHEON/AQABA</v>
      </c>
      <c r="D21" s="283">
        <f>Sheet1!K34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v>10</v>
      </c>
      <c r="B25" s="269" t="s">
        <v>78</v>
      </c>
      <c r="C25" s="270"/>
      <c r="D25" s="271"/>
      <c r="E25" s="82">
        <f>DO!E25</f>
        <v>28</v>
      </c>
      <c r="F25" s="82">
        <f>A25*E25</f>
        <v>280</v>
      </c>
    </row>
    <row r="26" spans="1:6" s="77" customFormat="1" ht="24" customHeight="1">
      <c r="A26" s="147"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v>1</v>
      </c>
      <c r="B27" s="278" t="s">
        <v>38</v>
      </c>
      <c r="C27" s="279"/>
      <c r="D27" s="280"/>
      <c r="E27" s="82">
        <f>DO!E27</f>
        <v>10</v>
      </c>
      <c r="F27" s="82">
        <f>A27*E27</f>
        <v>10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290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8" s="104" customFormat="1" ht="20.100000000000001" customHeight="1">
      <c r="F33" s="105"/>
    </row>
    <row r="34" spans="1:8" s="104" customFormat="1" ht="20.100000000000001" customHeight="1">
      <c r="F34" s="105"/>
    </row>
    <row r="35" spans="1:8" s="104" customFormat="1" ht="20.100000000000001" customHeight="1">
      <c r="B35" s="104">
        <v>3</v>
      </c>
      <c r="F35" s="105"/>
      <c r="H35" s="104">
        <v>11</v>
      </c>
    </row>
    <row r="36" spans="1:8" s="104" customFormat="1" ht="20.100000000000001" customHeight="1" thickBot="1">
      <c r="B36" s="104">
        <v>6</v>
      </c>
      <c r="F36" s="105"/>
      <c r="H36" s="104">
        <v>3</v>
      </c>
    </row>
    <row r="37" spans="1:8" s="106" customFormat="1" ht="15" customHeight="1" thickBot="1">
      <c r="A37" s="112" t="s">
        <v>14</v>
      </c>
      <c r="B37" s="113"/>
      <c r="C37" s="113"/>
      <c r="D37" s="114"/>
    </row>
    <row r="38" spans="1:8" s="106" customFormat="1" ht="15">
      <c r="A38" s="108" t="s">
        <v>83</v>
      </c>
      <c r="B38" s="115" t="s">
        <v>91</v>
      </c>
      <c r="C38" s="115"/>
      <c r="D38" s="116"/>
    </row>
    <row r="39" spans="1:8" s="106" customFormat="1" ht="15">
      <c r="A39" s="109" t="s">
        <v>84</v>
      </c>
      <c r="B39" s="117" t="s">
        <v>92</v>
      </c>
      <c r="C39" s="117"/>
      <c r="D39" s="118"/>
    </row>
    <row r="40" spans="1:8" s="106" customFormat="1" ht="15">
      <c r="A40" s="109" t="s">
        <v>85</v>
      </c>
      <c r="B40" s="117" t="s">
        <v>93</v>
      </c>
      <c r="C40" s="117"/>
      <c r="D40" s="118"/>
    </row>
    <row r="41" spans="1:8" s="106" customFormat="1" ht="15">
      <c r="A41" s="109" t="s">
        <v>86</v>
      </c>
      <c r="B41" s="117" t="s">
        <v>94</v>
      </c>
      <c r="C41" s="117"/>
      <c r="D41" s="118"/>
    </row>
    <row r="42" spans="1:8" s="106" customFormat="1" ht="15">
      <c r="A42" s="109" t="s">
        <v>87</v>
      </c>
      <c r="B42" s="117" t="s">
        <v>95</v>
      </c>
      <c r="C42" s="117"/>
      <c r="D42" s="118"/>
    </row>
    <row r="43" spans="1:8" s="106" customFormat="1" ht="15">
      <c r="A43" s="109" t="s">
        <v>88</v>
      </c>
      <c r="B43" s="117" t="s">
        <v>96</v>
      </c>
      <c r="C43" s="117"/>
      <c r="D43" s="118"/>
    </row>
    <row r="44" spans="1:8" s="106" customFormat="1" ht="15">
      <c r="A44" s="110" t="s">
        <v>89</v>
      </c>
      <c r="B44" s="119" t="s">
        <v>97</v>
      </c>
      <c r="C44" s="119"/>
      <c r="D44" s="120"/>
    </row>
    <row r="45" spans="1:8" s="106" customFormat="1" ht="15.75" thickBot="1">
      <c r="A45" s="111" t="s">
        <v>90</v>
      </c>
      <c r="B45" s="121" t="s">
        <v>98</v>
      </c>
      <c r="C45" s="121"/>
      <c r="D45" s="122"/>
    </row>
    <row r="46" spans="1:8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8" workbookViewId="0">
      <selection activeCell="J29" sqref="J29:K29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Sheet1!K30</f>
        <v>43872</v>
      </c>
    </row>
    <row r="13" spans="1:6" s="71" customFormat="1" ht="15">
      <c r="A13" s="72" t="s">
        <v>36</v>
      </c>
      <c r="B13" s="142">
        <f>Sheet1!K31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Sheet1!H37</f>
        <v>0</v>
      </c>
      <c r="B21" s="145">
        <f>Sheet1!H35+Sheet1!H36</f>
        <v>0</v>
      </c>
      <c r="C21" s="78" t="str">
        <f>Sheet1!B6</f>
        <v>INCHEON/AQABA</v>
      </c>
      <c r="D21" s="283">
        <f>Sheet1!H34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Sheet1!H35+Sheet1!H36</f>
        <v>0</v>
      </c>
      <c r="B25" s="266" t="s">
        <v>72</v>
      </c>
      <c r="C25" s="267"/>
      <c r="D25" s="267"/>
      <c r="E25" s="268"/>
      <c r="F25" s="90">
        <f>Sheet1!H38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7:F46"/>
  <sheetViews>
    <sheetView topLeftCell="A8" zoomScaleNormal="100" workbookViewId="0">
      <selection activeCell="I24" sqref="H24:I2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Sheet1!K30</f>
        <v>43872</v>
      </c>
    </row>
    <row r="13" spans="1:6" s="71" customFormat="1" ht="15">
      <c r="A13" s="72" t="s">
        <v>36</v>
      </c>
      <c r="B13" s="142">
        <f>Sheet1!H32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Sheet1!H37</f>
        <v>0</v>
      </c>
      <c r="B21" s="145">
        <f>Sheet1!H35+Sheet1!H36</f>
        <v>0</v>
      </c>
      <c r="C21" s="78" t="str">
        <f>Sheet1!B6</f>
        <v>INCHEON/AQABA</v>
      </c>
      <c r="D21" s="283">
        <f>Sheet1!H34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Sheet1!H35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Sheet1!H36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Sheet1!H39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J29" sqref="J29:K29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Sheet1!N30</f>
        <v>43872</v>
      </c>
    </row>
    <row r="13" spans="1:6" s="71" customFormat="1" ht="15">
      <c r="A13" s="72" t="s">
        <v>36</v>
      </c>
      <c r="B13" s="142">
        <f>Sheet1!N31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Sheet1!N37</f>
        <v>0</v>
      </c>
      <c r="B21" s="145">
        <f>Sheet1!N35+Sheet1!N36</f>
        <v>0</v>
      </c>
      <c r="C21" s="78" t="str">
        <f>Sheet1!B6</f>
        <v>INCHEON/AQABA</v>
      </c>
      <c r="D21" s="283">
        <f>Sheet1!N34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Sheet1!N35+Sheet1!N36</f>
        <v>0</v>
      </c>
      <c r="B25" s="266" t="s">
        <v>72</v>
      </c>
      <c r="C25" s="267"/>
      <c r="D25" s="267"/>
      <c r="E25" s="268"/>
      <c r="F25" s="90">
        <f>Sheet1!N38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7:F46"/>
  <sheetViews>
    <sheetView topLeftCell="A8" zoomScaleNormal="100" workbookViewId="0">
      <selection activeCell="J29" sqref="J29:K29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Sheet1!N30</f>
        <v>43872</v>
      </c>
    </row>
    <row r="13" spans="1:6" s="71" customFormat="1" ht="15">
      <c r="A13" s="72" t="s">
        <v>36</v>
      </c>
      <c r="B13" s="142">
        <f>Sheet1!N32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Sheet1!N37</f>
        <v>0</v>
      </c>
      <c r="B21" s="145">
        <f>Sheet1!N35+Sheet1!N36</f>
        <v>0</v>
      </c>
      <c r="C21" s="78" t="str">
        <f>Sheet1!B6</f>
        <v>INCHEON/AQABA</v>
      </c>
      <c r="D21" s="283">
        <f>Sheet1!N34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Sheet1!N35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Sheet1!N36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Sheet1!N39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Sheet1!Q30</f>
        <v>43872</v>
      </c>
    </row>
    <row r="13" spans="1:6" s="71" customFormat="1" ht="15">
      <c r="A13" s="72" t="s">
        <v>36</v>
      </c>
      <c r="B13" s="142">
        <f>Sheet1!Q31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Sheet1!Q37</f>
        <v>0</v>
      </c>
      <c r="B21" s="145">
        <f>Sheet1!Q35+Sheet1!Q36</f>
        <v>0</v>
      </c>
      <c r="C21" s="78" t="str">
        <f>Sheet1!B6</f>
        <v>INCHEON/AQABA</v>
      </c>
      <c r="D21" s="283">
        <f>Sheet1!Q34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Sheet1!Q35+Sheet1!Q36</f>
        <v>0</v>
      </c>
      <c r="B25" s="266" t="s">
        <v>72</v>
      </c>
      <c r="C25" s="267"/>
      <c r="D25" s="267"/>
      <c r="E25" s="268"/>
      <c r="F25" s="90">
        <f>Sheet1!Q38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7:F46"/>
  <sheetViews>
    <sheetView topLeftCell="A11" zoomScaleNormal="100" workbookViewId="0">
      <selection activeCell="K21" sqref="K21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Sheet1!Q30</f>
        <v>43872</v>
      </c>
    </row>
    <row r="13" spans="1:6" s="71" customFormat="1" ht="15">
      <c r="A13" s="72" t="s">
        <v>36</v>
      </c>
      <c r="B13" s="142">
        <f>Sheet1!Q32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Sheet1!Q33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Sheet1!Q37</f>
        <v>0</v>
      </c>
      <c r="B21" s="145">
        <f>Sheet1!Q35+Sheet1!Q36</f>
        <v>0</v>
      </c>
      <c r="C21" s="78" t="str">
        <f>Sheet1!B6</f>
        <v>INCHEON/AQABA</v>
      </c>
      <c r="D21" s="283">
        <f>Sheet1!Q34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Sheet1!Q35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Sheet1!Q36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Sheet1!Q39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0" zoomScaleNormal="100" workbookViewId="0">
      <selection activeCell="K32" sqref="K32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29">
        <f>Sheet1!B8</f>
        <v>43872</v>
      </c>
    </row>
    <row r="13" spans="1:6" s="71" customFormat="1" ht="15">
      <c r="A13" s="72" t="s">
        <v>36</v>
      </c>
      <c r="B13" s="130">
        <f>Sheet1!B9</f>
        <v>328</v>
      </c>
    </row>
    <row r="14" spans="1:6" s="71" customFormat="1" ht="15"/>
    <row r="15" spans="1:6" s="71" customFormat="1" ht="21.75" customHeight="1">
      <c r="A15" s="73" t="s">
        <v>37</v>
      </c>
      <c r="B15" s="131" t="str">
        <f>Sheet1!B11</f>
        <v xml:space="preserve">MOHAMMAD RAHEM ALI &amp; PARTNERS CO 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33">
        <f>Sheet1!B15</f>
        <v>55970</v>
      </c>
      <c r="B21" s="134">
        <f>Sheet1!B13+Sheet1!B14</f>
        <v>28</v>
      </c>
      <c r="C21" s="78" t="str">
        <f>Sheet1!B6</f>
        <v>INCHEON/AQABA</v>
      </c>
      <c r="D21" s="263" t="str">
        <f>Sheet1!B12</f>
        <v>CIGSINAQ20010104</v>
      </c>
      <c r="E21" s="264"/>
      <c r="F21" s="26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0.100000000000001" customHeight="1">
      <c r="A25" s="132">
        <f>Sheet1!B13+Sheet1!B14</f>
        <v>28</v>
      </c>
      <c r="B25" s="266" t="s">
        <v>72</v>
      </c>
      <c r="C25" s="267"/>
      <c r="D25" s="267"/>
      <c r="E25" s="268"/>
      <c r="F25" s="90">
        <f>Sheet1!B16</f>
        <v>18450</v>
      </c>
    </row>
    <row r="26" spans="1:6" s="77" customFormat="1" ht="20.100000000000001" customHeight="1">
      <c r="A26" s="147"/>
      <c r="B26" s="269"/>
      <c r="C26" s="270"/>
      <c r="D26" s="270"/>
      <c r="E26" s="271"/>
      <c r="F26" s="90"/>
    </row>
    <row r="27" spans="1:6" s="77" customFormat="1" ht="20.100000000000001" customHeight="1">
      <c r="A27" s="148"/>
      <c r="B27" s="272"/>
      <c r="C27" s="273"/>
      <c r="D27" s="273"/>
      <c r="E27" s="274"/>
      <c r="F27" s="90"/>
    </row>
    <row r="28" spans="1:6" s="77" customFormat="1" ht="20.100000000000001" customHeight="1">
      <c r="A28" s="83"/>
      <c r="B28" s="275"/>
      <c r="C28" s="276"/>
      <c r="D28" s="276"/>
      <c r="E28" s="277"/>
      <c r="F28" s="90"/>
    </row>
    <row r="29" spans="1:6" s="77" customFormat="1" ht="20.100000000000001" customHeight="1">
      <c r="A29" s="85"/>
      <c r="B29" s="85"/>
      <c r="C29" s="85"/>
      <c r="D29" s="86"/>
      <c r="E29" s="87" t="s">
        <v>4</v>
      </c>
      <c r="F29" s="91">
        <f>SUM(F25:F28)</f>
        <v>18450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Sheet1!B41</f>
        <v>43872</v>
      </c>
    </row>
    <row r="13" spans="1:6" s="71" customFormat="1" ht="15">
      <c r="A13" s="72" t="s">
        <v>36</v>
      </c>
      <c r="B13" s="142">
        <f>Sheet1!B42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Sheet1!B44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Sheet1!B48</f>
        <v>0</v>
      </c>
      <c r="B21" s="145">
        <f>Sheet1!B46+Sheet1!B47</f>
        <v>0</v>
      </c>
      <c r="C21" s="78" t="str">
        <f>Sheet1!B6</f>
        <v>INCHEON/AQABA</v>
      </c>
      <c r="D21" s="283">
        <f>Sheet1!B45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Sheet1!B46+Sheet1!B47</f>
        <v>0</v>
      </c>
      <c r="B25" s="266" t="s">
        <v>72</v>
      </c>
      <c r="C25" s="267"/>
      <c r="D25" s="267"/>
      <c r="E25" s="268"/>
      <c r="F25" s="90">
        <f>Sheet1!B49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7:F46"/>
  <sheetViews>
    <sheetView topLeftCell="A14" zoomScaleNormal="100" workbookViewId="0">
      <selection activeCell="D30" sqref="D30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Sheet1!B41</f>
        <v>43872</v>
      </c>
    </row>
    <row r="13" spans="1:6" s="71" customFormat="1" ht="15">
      <c r="A13" s="72" t="s">
        <v>36</v>
      </c>
      <c r="B13" s="142">
        <f>Sheet1!B43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Sheet1!B44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30.75" customHeight="1">
      <c r="A21" s="144">
        <f>Sheet1!B48</f>
        <v>0</v>
      </c>
      <c r="B21" s="145">
        <f>Sheet1!B46+Sheet1!B47</f>
        <v>0</v>
      </c>
      <c r="C21" s="78" t="str">
        <f>Sheet1!B6</f>
        <v>INCHEON/AQABA</v>
      </c>
      <c r="D21" s="283">
        <f>Sheet1!B45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Sheet1!B46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Sheet1!B47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Sheet1!B50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Sheet1!E41</f>
        <v>43872</v>
      </c>
    </row>
    <row r="13" spans="1:6" s="71" customFormat="1" ht="15">
      <c r="A13" s="72" t="s">
        <v>36</v>
      </c>
      <c r="B13" s="142">
        <f>Sheet1!E42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Sheet1!E44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Sheet1!E48</f>
        <v>0</v>
      </c>
      <c r="B21" s="145">
        <f>Sheet1!E46+Sheet1!E47</f>
        <v>0</v>
      </c>
      <c r="C21" s="78" t="str">
        <f>Sheet1!B6</f>
        <v>INCHEON/AQABA</v>
      </c>
      <c r="D21" s="283">
        <f>Sheet1!E45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Sheet1!E46+Sheet1!E47</f>
        <v>0</v>
      </c>
      <c r="B25" s="266" t="s">
        <v>72</v>
      </c>
      <c r="C25" s="267"/>
      <c r="D25" s="267"/>
      <c r="E25" s="268"/>
      <c r="F25" s="90">
        <f>Sheet1!E49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7:F46"/>
  <sheetViews>
    <sheetView topLeftCell="A14" zoomScaleNormal="100" workbookViewId="0">
      <selection activeCell="K21" sqref="K21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Sheet1!E41</f>
        <v>43872</v>
      </c>
    </row>
    <row r="13" spans="1:6" s="71" customFormat="1" ht="15">
      <c r="A13" s="72" t="s">
        <v>36</v>
      </c>
      <c r="B13" s="142">
        <f>Sheet1!E43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Sheet1!E44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Sheet1!E48</f>
        <v>0</v>
      </c>
      <c r="B21" s="145">
        <f>Sheet1!E46+Sheet1!E47</f>
        <v>0</v>
      </c>
      <c r="C21" s="78" t="str">
        <f>Sheet1!B6</f>
        <v>INCHEON/AQABA</v>
      </c>
      <c r="D21" s="283">
        <f>Sheet1!E45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Sheet1!E46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Sheet1!E47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Sheet1!E50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2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Sheet1!H41</f>
        <v>43872</v>
      </c>
    </row>
    <row r="13" spans="1:6" s="71" customFormat="1" ht="15">
      <c r="A13" s="72" t="s">
        <v>36</v>
      </c>
      <c r="B13" s="142">
        <f>Sheet1!H42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Sheet1!H44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Sheet1!H48</f>
        <v>0</v>
      </c>
      <c r="B21" s="145">
        <f>Sheet1!H46+Sheet1!H47</f>
        <v>0</v>
      </c>
      <c r="C21" s="78" t="str">
        <f>Sheet1!B6</f>
        <v>INCHEON/AQABA</v>
      </c>
      <c r="D21" s="283">
        <f>Sheet1!H45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Sheet1!H46+Sheet1!H47</f>
        <v>0</v>
      </c>
      <c r="B25" s="266" t="s">
        <v>72</v>
      </c>
      <c r="C25" s="267"/>
      <c r="D25" s="267"/>
      <c r="E25" s="268"/>
      <c r="F25" s="90">
        <f>Sheet1!H49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>
      <c r="F30" s="95"/>
    </row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7:F46"/>
  <sheetViews>
    <sheetView topLeftCell="A14" zoomScaleNormal="100" workbookViewId="0">
      <selection activeCell="K21" sqref="K21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Sheet1!H41</f>
        <v>43872</v>
      </c>
    </row>
    <row r="13" spans="1:6" s="71" customFormat="1" ht="15">
      <c r="A13" s="72" t="s">
        <v>36</v>
      </c>
      <c r="B13" s="142">
        <f>Sheet1!H43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Sheet1!H44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Sheet1!H48</f>
        <v>0</v>
      </c>
      <c r="B21" s="145">
        <f>Sheet1!H46+Sheet1!H47</f>
        <v>0</v>
      </c>
      <c r="C21" s="78" t="str">
        <f>Sheet1!B6</f>
        <v>INCHEON/AQABA</v>
      </c>
      <c r="D21" s="283">
        <f>Sheet1!H45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Sheet1!H46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Sheet1!H47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Sheet1!H50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>
      <c r="F30" s="95"/>
    </row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Sheet1!K41</f>
        <v>43872</v>
      </c>
    </row>
    <row r="13" spans="1:6" s="71" customFormat="1" ht="15">
      <c r="A13" s="72" t="s">
        <v>36</v>
      </c>
      <c r="B13" s="142">
        <f>Sheet1!K42</f>
        <v>0</v>
      </c>
    </row>
    <row r="14" spans="1:6" s="71" customFormat="1" ht="15"/>
    <row r="15" spans="1:6" s="71" customFormat="1" ht="21.75" customHeight="1">
      <c r="A15" s="73" t="s">
        <v>37</v>
      </c>
      <c r="B15" s="143" t="e">
        <f>Sheet1!#REF!</f>
        <v>#REF!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 t="e">
        <f>Sheet1!#REF!</f>
        <v>#REF!</v>
      </c>
      <c r="B21" s="145" t="e">
        <f>Sheet1!#REF!+Sheet1!#REF!</f>
        <v>#REF!</v>
      </c>
      <c r="C21" s="78" t="str">
        <f>Sheet1!B6</f>
        <v>INCHEON/AQABA</v>
      </c>
      <c r="D21" s="283" t="e">
        <f>Sheet1!#REF!</f>
        <v>#REF!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 t="e">
        <f>Sheet1!#REF!+Sheet1!#REF!</f>
        <v>#REF!</v>
      </c>
      <c r="B25" s="266" t="s">
        <v>72</v>
      </c>
      <c r="C25" s="267"/>
      <c r="D25" s="267"/>
      <c r="E25" s="268"/>
      <c r="F25" s="90" t="e">
        <f>Sheet1!#REF!</f>
        <v>#REF!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 t="e">
        <f>SUM(F25:F28)</f>
        <v>#REF!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7:F46"/>
  <sheetViews>
    <sheetView topLeftCell="A14" zoomScaleNormal="100" workbookViewId="0">
      <selection activeCell="F25" sqref="F25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Sheet1!K41</f>
        <v>43872</v>
      </c>
    </row>
    <row r="13" spans="1:6" s="71" customFormat="1" ht="15">
      <c r="A13" s="72" t="s">
        <v>36</v>
      </c>
      <c r="B13" s="142" t="e">
        <f>Sheet1!#REF!</f>
        <v>#REF!</v>
      </c>
    </row>
    <row r="14" spans="1:6" s="71" customFormat="1" ht="15"/>
    <row r="15" spans="1:6" s="71" customFormat="1" ht="21.75" customHeight="1">
      <c r="A15" s="73" t="s">
        <v>37</v>
      </c>
      <c r="B15" s="143" t="e">
        <f>Sheet1!#REF!</f>
        <v>#REF!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 t="e">
        <f>Sheet1!#REF!</f>
        <v>#REF!</v>
      </c>
      <c r="B21" s="145" t="e">
        <f>Sheet1!#REF!+Sheet1!#REF!</f>
        <v>#REF!</v>
      </c>
      <c r="C21" s="78" t="str">
        <f>Sheet1!B6</f>
        <v>INCHEON/AQABA</v>
      </c>
      <c r="D21" s="283" t="e">
        <f>Sheet1!#REF!</f>
        <v>#REF!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 t="e">
        <f>Sheet1!#REF!</f>
        <v>#REF!</v>
      </c>
      <c r="B25" s="269" t="s">
        <v>78</v>
      </c>
      <c r="C25" s="270"/>
      <c r="D25" s="271"/>
      <c r="E25" s="82">
        <f>DO!E25</f>
        <v>28</v>
      </c>
      <c r="F25" s="82" t="e">
        <f>A25*E25</f>
        <v>#REF!</v>
      </c>
    </row>
    <row r="26" spans="1:6" s="77" customFormat="1" ht="24" customHeight="1">
      <c r="A26" s="147" t="e">
        <f>Sheet1!#REF!</f>
        <v>#REF!</v>
      </c>
      <c r="B26" s="269" t="s">
        <v>77</v>
      </c>
      <c r="C26" s="270"/>
      <c r="D26" s="271"/>
      <c r="E26" s="82">
        <f>DO!E26</f>
        <v>33</v>
      </c>
      <c r="F26" s="82" t="e">
        <f>A26*E26</f>
        <v>#REF!</v>
      </c>
    </row>
    <row r="27" spans="1:6" s="77" customFormat="1" ht="24" customHeight="1">
      <c r="A27" s="148" t="e">
        <f>Sheet1!#REF!</f>
        <v>#REF!</v>
      </c>
      <c r="B27" s="278" t="s">
        <v>38</v>
      </c>
      <c r="C27" s="279"/>
      <c r="D27" s="280"/>
      <c r="E27" s="82">
        <f>DO!E27</f>
        <v>10</v>
      </c>
      <c r="F27" s="82" t="e">
        <f>A27*E27</f>
        <v>#REF!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 t="e">
        <f>SUM(F25:F28)</f>
        <v>#REF!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Sheet1!N41</f>
        <v>43872</v>
      </c>
    </row>
    <row r="13" spans="1:6" s="71" customFormat="1" ht="15">
      <c r="A13" s="72" t="s">
        <v>36</v>
      </c>
      <c r="B13" s="142">
        <f>Sheet1!N42</f>
        <v>0</v>
      </c>
    </row>
    <row r="14" spans="1:6" s="71" customFormat="1" ht="15"/>
    <row r="15" spans="1:6" s="71" customFormat="1" ht="21.75" customHeight="1">
      <c r="A15" s="73" t="s">
        <v>37</v>
      </c>
      <c r="B15" s="143" t="e">
        <f>Sheet1!#REF!</f>
        <v>#REF!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 t="e">
        <f>Sheet1!#REF!</f>
        <v>#REF!</v>
      </c>
      <c r="B21" s="145" t="e">
        <f>Sheet1!#REF!+Sheet1!#REF!</f>
        <v>#REF!</v>
      </c>
      <c r="C21" s="78" t="str">
        <f>Sheet1!B6</f>
        <v>INCHEON/AQABA</v>
      </c>
      <c r="D21" s="283" t="e">
        <f>Sheet1!#REF!</f>
        <v>#REF!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 t="e">
        <f>Sheet1!#REF!+Sheet1!#REF!</f>
        <v>#REF!</v>
      </c>
      <c r="B25" s="266" t="s">
        <v>72</v>
      </c>
      <c r="C25" s="267"/>
      <c r="D25" s="267"/>
      <c r="E25" s="268"/>
      <c r="F25" s="90" t="e">
        <f>Sheet1!#REF!</f>
        <v>#REF!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 t="e">
        <f>SUM(F25:F28)</f>
        <v>#REF!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7:F46"/>
  <sheetViews>
    <sheetView topLeftCell="A14" zoomScaleNormal="100" workbookViewId="0">
      <selection activeCell="J26" sqref="J2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Sheet1!N41</f>
        <v>43872</v>
      </c>
    </row>
    <row r="13" spans="1:6" s="71" customFormat="1" ht="15">
      <c r="A13" s="72" t="s">
        <v>36</v>
      </c>
      <c r="B13" s="142" t="e">
        <f>Sheet1!#REF!</f>
        <v>#REF!</v>
      </c>
    </row>
    <row r="14" spans="1:6" s="71" customFormat="1" ht="15"/>
    <row r="15" spans="1:6" s="71" customFormat="1" ht="21.75" customHeight="1">
      <c r="A15" s="73" t="s">
        <v>37</v>
      </c>
      <c r="B15" s="143" t="e">
        <f>Sheet1!#REF!</f>
        <v>#REF!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 t="e">
        <f>Sheet1!#REF!</f>
        <v>#REF!</v>
      </c>
      <c r="B21" s="145" t="e">
        <f>Sheet1!#REF!+Sheet1!#REF!</f>
        <v>#REF!</v>
      </c>
      <c r="C21" s="78" t="str">
        <f>Sheet1!B6</f>
        <v>INCHEON/AQABA</v>
      </c>
      <c r="D21" s="283" t="e">
        <f>Sheet1!#REF!</f>
        <v>#REF!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 t="e">
        <f>Sheet1!#REF!</f>
        <v>#REF!</v>
      </c>
      <c r="B25" s="269" t="s">
        <v>78</v>
      </c>
      <c r="C25" s="270"/>
      <c r="D25" s="271"/>
      <c r="E25" s="82">
        <f>DO!E25</f>
        <v>28</v>
      </c>
      <c r="F25" s="82" t="e">
        <f>A25*E25</f>
        <v>#REF!</v>
      </c>
    </row>
    <row r="26" spans="1:6" s="77" customFormat="1" ht="24" customHeight="1">
      <c r="A26" s="147" t="e">
        <f>Sheet1!#REF!</f>
        <v>#REF!</v>
      </c>
      <c r="B26" s="269" t="s">
        <v>77</v>
      </c>
      <c r="C26" s="270"/>
      <c r="D26" s="271"/>
      <c r="E26" s="82">
        <f>DO!E26</f>
        <v>33</v>
      </c>
      <c r="F26" s="82" t="e">
        <f>A26*E26</f>
        <v>#REF!</v>
      </c>
    </row>
    <row r="27" spans="1:6" s="77" customFormat="1" ht="24" customHeight="1">
      <c r="A27" s="148" t="e">
        <f>Sheet1!#REF!</f>
        <v>#REF!</v>
      </c>
      <c r="B27" s="278" t="s">
        <v>38</v>
      </c>
      <c r="C27" s="279"/>
      <c r="D27" s="280"/>
      <c r="E27" s="82">
        <f>DO!E27</f>
        <v>10</v>
      </c>
      <c r="F27" s="82" t="e">
        <f>A27*E27</f>
        <v>#REF!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 t="e">
        <f>SUM(F25:F28)</f>
        <v>#REF!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7:F46"/>
  <sheetViews>
    <sheetView topLeftCell="A6" zoomScaleNormal="100" workbookViewId="0">
      <selection activeCell="K32" sqref="K32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Sheet1!B10</f>
        <v>329</v>
      </c>
    </row>
    <row r="14" spans="1:6" s="71" customFormat="1" ht="15"/>
    <row r="15" spans="1:6" s="71" customFormat="1" ht="21.75" customHeight="1">
      <c r="A15" s="73" t="s">
        <v>37</v>
      </c>
      <c r="B15" s="143" t="str">
        <f>Sheet1!B11</f>
        <v xml:space="preserve">MOHAMMAD RAHEM ALI &amp; PARTNERS CO 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Sheet1!B15</f>
        <v>55970</v>
      </c>
      <c r="B21" s="145">
        <f>Sheet1!B13+Sheet1!B14</f>
        <v>28</v>
      </c>
      <c r="C21" s="78" t="str">
        <f>Sheet1!B6</f>
        <v>INCHEON/AQABA</v>
      </c>
      <c r="D21" s="283" t="str">
        <f>Sheet1!B12</f>
        <v>CIGSINAQ20010104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Sheet1!B13</f>
        <v>25</v>
      </c>
      <c r="B25" s="269" t="s">
        <v>78</v>
      </c>
      <c r="C25" s="270"/>
      <c r="D25" s="271"/>
      <c r="E25" s="82">
        <v>28</v>
      </c>
      <c r="F25" s="82">
        <f>A25*E25</f>
        <v>700</v>
      </c>
    </row>
    <row r="26" spans="1:6" s="77" customFormat="1" ht="24" customHeight="1">
      <c r="A26" s="147">
        <f>Sheet1!B14</f>
        <v>3</v>
      </c>
      <c r="B26" s="269" t="s">
        <v>77</v>
      </c>
      <c r="C26" s="270"/>
      <c r="D26" s="271"/>
      <c r="E26" s="82">
        <v>33</v>
      </c>
      <c r="F26" s="82">
        <f>A26*E26</f>
        <v>99</v>
      </c>
    </row>
    <row r="27" spans="1:6" s="77" customFormat="1" ht="24" customHeight="1">
      <c r="A27" s="148">
        <f>Sheet1!B17</f>
        <v>1</v>
      </c>
      <c r="B27" s="278" t="s">
        <v>38</v>
      </c>
      <c r="C27" s="279"/>
      <c r="D27" s="280"/>
      <c r="E27" s="82">
        <v>10</v>
      </c>
      <c r="F27" s="82">
        <f>A27*E27</f>
        <v>10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809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Sheet1!Q41</f>
        <v>43872</v>
      </c>
    </row>
    <row r="13" spans="1:6" s="71" customFormat="1" ht="15">
      <c r="A13" s="72" t="s">
        <v>36</v>
      </c>
      <c r="B13" s="142">
        <f>Sheet1!Q42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Sheet1!Q44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Sheet1!Q48</f>
        <v>0</v>
      </c>
      <c r="B21" s="145">
        <f>Sheet1!Q46+Sheet1!Q47</f>
        <v>0</v>
      </c>
      <c r="C21" s="78" t="str">
        <f>Sheet1!B6</f>
        <v>INCHEON/AQABA</v>
      </c>
      <c r="D21" s="283">
        <f>Sheet1!Q45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Sheet1!Q46+Sheet1!Q47</f>
        <v>0</v>
      </c>
      <c r="B25" s="266" t="s">
        <v>72</v>
      </c>
      <c r="C25" s="267"/>
      <c r="D25" s="267"/>
      <c r="E25" s="268"/>
      <c r="F25" s="90">
        <f>Sheet1!Q49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7:F46"/>
  <sheetViews>
    <sheetView topLeftCell="A11" zoomScaleNormal="100" workbookViewId="0">
      <selection activeCell="D14" sqref="D14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Sheet1!Q41</f>
        <v>43872</v>
      </c>
    </row>
    <row r="13" spans="1:6" s="71" customFormat="1" ht="15">
      <c r="A13" s="72" t="s">
        <v>36</v>
      </c>
      <c r="B13" s="142">
        <f>Sheet1!Q43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Sheet1!Q44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Sheet1!Q48</f>
        <v>0</v>
      </c>
      <c r="B21" s="145">
        <f>Sheet1!Q46+Sheet1!Q47</f>
        <v>0</v>
      </c>
      <c r="C21" s="78" t="str">
        <f>Sheet1!B6</f>
        <v>INCHEON/AQABA</v>
      </c>
      <c r="D21" s="283">
        <f>Sheet1!Q45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Sheet1!Q46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Sheet1!Q47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Sheet1!Q50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1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Sheet1!B52</f>
        <v>43872</v>
      </c>
    </row>
    <row r="13" spans="1:6" s="71" customFormat="1" ht="15">
      <c r="A13" s="72" t="s">
        <v>36</v>
      </c>
      <c r="B13" s="142">
        <f>Sheet1!B53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Sheet1!B59</f>
        <v>0</v>
      </c>
      <c r="B21" s="145">
        <f>Sheet1!B57+Sheet1!B58</f>
        <v>0</v>
      </c>
      <c r="C21" s="78" t="str">
        <f>Sheet1!B6</f>
        <v>INCHEON/AQABA</v>
      </c>
      <c r="D21" s="283">
        <f>Sheet1!B56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Sheet1!B57+Sheet1!B58</f>
        <v>0</v>
      </c>
      <c r="B25" s="266" t="s">
        <v>72</v>
      </c>
      <c r="C25" s="267"/>
      <c r="D25" s="267"/>
      <c r="E25" s="268"/>
      <c r="F25" s="90">
        <f>Sheet1!B60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7:F46"/>
  <sheetViews>
    <sheetView topLeftCell="A8" zoomScaleNormal="100" workbookViewId="0">
      <selection activeCell="G17" sqref="G17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Sheet1!B52</f>
        <v>43872</v>
      </c>
    </row>
    <row r="13" spans="1:6" s="71" customFormat="1" ht="15">
      <c r="A13" s="72" t="s">
        <v>36</v>
      </c>
      <c r="B13" s="142">
        <f>Sheet1!B54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Sheet1!B59</f>
        <v>0</v>
      </c>
      <c r="B21" s="145">
        <f>Sheet1!B57+Sheet1!B58</f>
        <v>0</v>
      </c>
      <c r="C21" s="78" t="str">
        <f>Sheet1!B6</f>
        <v>INCHEON/AQABA</v>
      </c>
      <c r="D21" s="283">
        <f>Sheet1!B56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Sheet1!B57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Sheet1!B58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Sheet1!B61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Sheet1!E52</f>
        <v>43872</v>
      </c>
    </row>
    <row r="13" spans="1:6" s="71" customFormat="1" ht="15">
      <c r="A13" s="72" t="s">
        <v>36</v>
      </c>
      <c r="B13" s="142">
        <f>Sheet1!E53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Sheet1!E59</f>
        <v>0</v>
      </c>
      <c r="B21" s="145">
        <f>Sheet1!E57+Sheet1!E58</f>
        <v>0</v>
      </c>
      <c r="C21" s="78" t="str">
        <f>Sheet1!B6</f>
        <v>INCHEON/AQABA</v>
      </c>
      <c r="D21" s="283">
        <f>Sheet1!E56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Sheet1!E57+Sheet1!E58</f>
        <v>0</v>
      </c>
      <c r="B25" s="266" t="s">
        <v>72</v>
      </c>
      <c r="C25" s="267"/>
      <c r="D25" s="267"/>
      <c r="E25" s="268"/>
      <c r="F25" s="90">
        <f>Sheet1!E60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Sheet1!E52</f>
        <v>43872</v>
      </c>
    </row>
    <row r="13" spans="1:6" s="71" customFormat="1" ht="15">
      <c r="A13" s="72" t="s">
        <v>36</v>
      </c>
      <c r="B13" s="142">
        <f>Sheet1!E54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Sheet1!E59</f>
        <v>0</v>
      </c>
      <c r="B21" s="145">
        <f>Sheet1!E57+Sheet1!E58</f>
        <v>0</v>
      </c>
      <c r="C21" s="78" t="str">
        <f>Sheet1!B6</f>
        <v>INCHEON/AQABA</v>
      </c>
      <c r="D21" s="283">
        <f>Sheet1!E56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Sheet1!E57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Sheet1!E58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Sheet1!E61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Sheet1!H52</f>
        <v>43872</v>
      </c>
    </row>
    <row r="13" spans="1:6" s="71" customFormat="1" ht="15">
      <c r="A13" s="72" t="s">
        <v>36</v>
      </c>
      <c r="B13" s="142">
        <f>Sheet1!H53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Sheet1!H59</f>
        <v>0</v>
      </c>
      <c r="B21" s="145">
        <f>Sheet1!H57+Sheet1!H58</f>
        <v>0</v>
      </c>
      <c r="C21" s="78" t="str">
        <f>Sheet1!B6</f>
        <v>INCHEON/AQABA</v>
      </c>
      <c r="D21" s="283">
        <f>Sheet1!H56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Sheet1!H57+Sheet1!H58</f>
        <v>0</v>
      </c>
      <c r="B25" s="266" t="s">
        <v>72</v>
      </c>
      <c r="C25" s="267"/>
      <c r="D25" s="267"/>
      <c r="E25" s="268"/>
      <c r="F25" s="90">
        <f>Sheet1!H60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Sheet1!H52</f>
        <v>43872</v>
      </c>
    </row>
    <row r="13" spans="1:6" s="71" customFormat="1" ht="15">
      <c r="A13" s="72" t="s">
        <v>36</v>
      </c>
      <c r="B13" s="142">
        <f>Sheet1!H54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Sheet1!H59</f>
        <v>0</v>
      </c>
      <c r="B21" s="145">
        <f>Sheet1!H57+Sheet1!H58</f>
        <v>0</v>
      </c>
      <c r="C21" s="78" t="str">
        <f>Sheet1!B6</f>
        <v>INCHEON/AQABA</v>
      </c>
      <c r="D21" s="283">
        <f>Sheet1!H56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Sheet1!H57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Sheet1!H58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Sheet1!H61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2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Sheet1!K52</f>
        <v>43872</v>
      </c>
    </row>
    <row r="13" spans="1:6" s="71" customFormat="1" ht="15">
      <c r="A13" s="72" t="s">
        <v>36</v>
      </c>
      <c r="B13" s="142">
        <f>Sheet1!K53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Sheet1!K55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Sheet1!K59</f>
        <v>0</v>
      </c>
      <c r="B21" s="145">
        <f>Sheet1!K57+Sheet1!K58</f>
        <v>0</v>
      </c>
      <c r="C21" s="78" t="str">
        <f>Sheet1!B6</f>
        <v>INCHEON/AQABA</v>
      </c>
      <c r="D21" s="283">
        <f>Sheet1!K56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Sheet1!K57+Sheet1!K58</f>
        <v>0</v>
      </c>
      <c r="B25" s="266" t="s">
        <v>72</v>
      </c>
      <c r="C25" s="267"/>
      <c r="D25" s="267"/>
      <c r="E25" s="268"/>
      <c r="F25" s="90">
        <f>Sheet1!K60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Sheet1!K52</f>
        <v>43872</v>
      </c>
    </row>
    <row r="13" spans="1:6" s="71" customFormat="1" ht="15">
      <c r="A13" s="72" t="s">
        <v>36</v>
      </c>
      <c r="B13" s="142">
        <f>Sheet1!K54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Sheet1!K55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Sheet1!K59</f>
        <v>0</v>
      </c>
      <c r="B21" s="145">
        <f>Sheet1!K57+Sheet1!K58</f>
        <v>0</v>
      </c>
      <c r="C21" s="78" t="str">
        <f>Sheet1!B6</f>
        <v>INCHEON/AQABA</v>
      </c>
      <c r="D21" s="283">
        <f>Sheet1!K56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Sheet1!K57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Sheet1!K58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Sheet1!K61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9" zoomScaleNormal="100" workbookViewId="0">
      <selection activeCell="H20" sqref="H20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Sheet1!E10</f>
        <v>331</v>
      </c>
    </row>
    <row r="14" spans="1:6" s="71" customFormat="1" ht="15"/>
    <row r="15" spans="1:6" s="71" customFormat="1" ht="21.75" customHeight="1">
      <c r="A15" s="73" t="s">
        <v>37</v>
      </c>
      <c r="B15" s="143" t="str">
        <f>Sheet1!E11</f>
        <v xml:space="preserve">MUZAHIM JAAFAR &amp; PARTNERS 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Sheet1!E15</f>
        <v>7265</v>
      </c>
      <c r="B21" s="145">
        <f>Sheet1!E13+Sheet1!E14</f>
        <v>4</v>
      </c>
      <c r="C21" s="78" t="str">
        <f>Sheet1!B6</f>
        <v>INCHEON/AQABA</v>
      </c>
      <c r="D21" s="283" t="str">
        <f>Sheet1!E12</f>
        <v>CIGSINAQ20010136 + CIGSINAQ20010107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Sheet1!E13+Sheet1!E14</f>
        <v>4</v>
      </c>
      <c r="B25" s="266" t="s">
        <v>72</v>
      </c>
      <c r="C25" s="267"/>
      <c r="D25" s="267"/>
      <c r="E25" s="268"/>
      <c r="F25" s="90">
        <f>Sheet1!E16</f>
        <v>2740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2740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5:E25"/>
    <mergeCell ref="B26:E26"/>
    <mergeCell ref="B27:E27"/>
    <mergeCell ref="B28:E28"/>
    <mergeCell ref="B24:E24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Sheet1!N52</f>
        <v>43872</v>
      </c>
    </row>
    <row r="13" spans="1:6">
      <c r="A13" s="9" t="s">
        <v>36</v>
      </c>
      <c r="B13" s="136">
        <f>Sheet1!N53</f>
        <v>0</v>
      </c>
    </row>
    <row r="15" spans="1:6" ht="21.75" customHeight="1">
      <c r="A15" s="3" t="s">
        <v>37</v>
      </c>
      <c r="B15" s="137">
        <f>Sheet1!N55</f>
        <v>0</v>
      </c>
      <c r="E15" s="6"/>
    </row>
    <row r="16" spans="1:6">
      <c r="B16" s="3"/>
    </row>
    <row r="18" spans="1:6">
      <c r="A18" s="54" t="s">
        <v>5</v>
      </c>
      <c r="B18" s="54" t="s">
        <v>7</v>
      </c>
      <c r="C18" s="54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54" t="s">
        <v>16</v>
      </c>
      <c r="B20" s="54" t="s">
        <v>17</v>
      </c>
      <c r="C20" s="54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Sheet1!N59</f>
        <v>0</v>
      </c>
      <c r="B21" s="139">
        <f>Sheet1!N57+Sheet1!N58</f>
        <v>0</v>
      </c>
      <c r="C21" s="31" t="str">
        <f>Sheet1!B6</f>
        <v>INCHEON/AQABA</v>
      </c>
      <c r="D21" s="292">
        <f>Sheet1!N56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5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4" customFormat="1" ht="24" customHeight="1">
      <c r="A25" s="140">
        <f>Sheet1!N57+Sheet1!N58</f>
        <v>0</v>
      </c>
      <c r="B25" s="266" t="s">
        <v>72</v>
      </c>
      <c r="C25" s="267"/>
      <c r="D25" s="267"/>
      <c r="E25" s="268"/>
      <c r="F25" s="90">
        <f>Sheet1!N60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86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7:F46"/>
  <sheetViews>
    <sheetView topLeftCell="A1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Sheet1!N52</f>
        <v>43872</v>
      </c>
    </row>
    <row r="13" spans="1:6">
      <c r="A13" s="9" t="s">
        <v>36</v>
      </c>
      <c r="B13" s="136">
        <f>Sheet1!N54</f>
        <v>0</v>
      </c>
    </row>
    <row r="15" spans="1:6" ht="21.75" customHeight="1">
      <c r="A15" s="3" t="s">
        <v>37</v>
      </c>
      <c r="B15" s="137">
        <f>Sheet1!N55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Sheet1!N59</f>
        <v>0</v>
      </c>
      <c r="B21" s="139">
        <f>Sheet1!N57+Sheet1!N58</f>
        <v>0</v>
      </c>
      <c r="C21" s="31" t="str">
        <f>Sheet1!B6</f>
        <v>INCHEON/AQABA</v>
      </c>
      <c r="D21" s="292">
        <f>Sheet1!N56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Sheet1!N57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Sheet1!N58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Sheet1!N61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64"/>
      <c r="F28" s="82"/>
    </row>
    <row r="29" spans="1:6" s="4" customFormat="1" ht="24" customHeight="1">
      <c r="A29" s="13"/>
      <c r="B29" s="13"/>
      <c r="C29" s="13"/>
      <c r="D29" s="11"/>
      <c r="E29" s="23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2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Sheet1!Q52</f>
        <v>43872</v>
      </c>
    </row>
    <row r="13" spans="1:6" s="71" customFormat="1" ht="15">
      <c r="A13" s="72" t="s">
        <v>36</v>
      </c>
      <c r="B13" s="142">
        <f>Sheet1!Q53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Sheet1!Q59</f>
        <v>0</v>
      </c>
      <c r="B21" s="145">
        <f>Sheet1!Q57+Sheet1!Q58</f>
        <v>0</v>
      </c>
      <c r="C21" s="78" t="str">
        <f>Sheet1!B6</f>
        <v>INCHEON/AQABA</v>
      </c>
      <c r="D21" s="283">
        <f>Sheet1!Q56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Sheet1!Q57+Sheet1!Q58</f>
        <v>0</v>
      </c>
      <c r="B25" s="266" t="s">
        <v>72</v>
      </c>
      <c r="C25" s="267"/>
      <c r="D25" s="267"/>
      <c r="E25" s="268"/>
      <c r="F25" s="90">
        <f>Sheet1!Q60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Sheet1!Q52</f>
        <v>43872</v>
      </c>
    </row>
    <row r="13" spans="1:6" s="71" customFormat="1" ht="15">
      <c r="A13" s="72" t="s">
        <v>36</v>
      </c>
      <c r="B13" s="142">
        <f>Sheet1!Q54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Sheet1!Q55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Sheet1!Q59</f>
        <v>0</v>
      </c>
      <c r="B21" s="145">
        <f>Sheet1!Q57+Sheet1!Q58</f>
        <v>0</v>
      </c>
      <c r="C21" s="78" t="str">
        <f>Sheet1!B6</f>
        <v>INCHEON/AQABA</v>
      </c>
      <c r="D21" s="283">
        <f>Sheet1!Q56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Sheet1!Q57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Sheet1!Q58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Sheet1!Q61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Sheet1!B63</f>
        <v>43872</v>
      </c>
    </row>
    <row r="13" spans="1:6" s="71" customFormat="1" ht="15">
      <c r="A13" s="72" t="s">
        <v>36</v>
      </c>
      <c r="B13" s="142">
        <f>Sheet1!B64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Sheet1!B70</f>
        <v>0</v>
      </c>
      <c r="B21" s="145">
        <f>Sheet1!B68+Sheet1!B69</f>
        <v>0</v>
      </c>
      <c r="C21" s="78" t="str">
        <f>Sheet1!B6</f>
        <v>INCHEON/AQABA</v>
      </c>
      <c r="D21" s="283">
        <f>Sheet1!B67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Sheet1!B68+Sheet1!B69</f>
        <v>0</v>
      </c>
      <c r="B25" s="266" t="s">
        <v>72</v>
      </c>
      <c r="C25" s="267"/>
      <c r="D25" s="267"/>
      <c r="E25" s="268"/>
      <c r="F25" s="90">
        <f>Sheet1!B71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Sheet1!B63</f>
        <v>43872</v>
      </c>
    </row>
    <row r="13" spans="1:6" s="71" customFormat="1" ht="15">
      <c r="A13" s="72" t="s">
        <v>36</v>
      </c>
      <c r="B13" s="142">
        <f>Sheet1!B65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Sheet1!B70</f>
        <v>0</v>
      </c>
      <c r="B21" s="145">
        <f>Sheet1!B68+Sheet1!B69</f>
        <v>0</v>
      </c>
      <c r="C21" s="78" t="str">
        <f>Sheet1!B6</f>
        <v>INCHEON/AQABA</v>
      </c>
      <c r="D21" s="283">
        <f>Sheet1!B67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Sheet1!B68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Sheet1!B69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Sheet1!B72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96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Sheet1!E63</f>
        <v>43872</v>
      </c>
    </row>
    <row r="13" spans="1:6" s="71" customFormat="1" ht="15">
      <c r="A13" s="72" t="s">
        <v>36</v>
      </c>
      <c r="B13" s="142">
        <f>Sheet1!E65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Sheet1!E70</f>
        <v>0</v>
      </c>
      <c r="B21" s="145">
        <f>Sheet1!E68+Sheet1!E69</f>
        <v>0</v>
      </c>
      <c r="C21" s="78" t="str">
        <f>Sheet1!B6</f>
        <v>INCHEON/AQABA</v>
      </c>
      <c r="D21" s="283">
        <f>Sheet1!E67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Sheet1!E68+Sheet1!E69</f>
        <v>0</v>
      </c>
      <c r="B25" s="266" t="s">
        <v>72</v>
      </c>
      <c r="C25" s="267"/>
      <c r="D25" s="267"/>
      <c r="E25" s="268"/>
      <c r="F25" s="90">
        <f>Sheet1!E71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Sheet1!E63</f>
        <v>43872</v>
      </c>
    </row>
    <row r="13" spans="1:6" s="71" customFormat="1" ht="15">
      <c r="A13" s="72" t="s">
        <v>36</v>
      </c>
      <c r="B13" s="142">
        <f>Sheet1!E65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Sheet1!E70</f>
        <v>0</v>
      </c>
      <c r="B21" s="145">
        <f>Sheet1!E68+Sheet1!E69</f>
        <v>0</v>
      </c>
      <c r="C21" s="78" t="str">
        <f>Sheet1!B6</f>
        <v>INCHEON/AQABA</v>
      </c>
      <c r="D21" s="283">
        <f>Sheet1!E67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Sheet1!E68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Sheet1!E69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Sheet1!E72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97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Sheet1!H63</f>
        <v>43872</v>
      </c>
    </row>
    <row r="13" spans="1:6" s="71" customFormat="1" ht="15">
      <c r="A13" s="72" t="s">
        <v>36</v>
      </c>
      <c r="B13" s="142">
        <f>Sheet1!H64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Sheet1!H70</f>
        <v>0</v>
      </c>
      <c r="B21" s="145">
        <f>Sheet1!H68+Sheet1!H69</f>
        <v>0</v>
      </c>
      <c r="C21" s="78" t="str">
        <f>Sheet1!B6</f>
        <v>INCHEON/AQABA</v>
      </c>
      <c r="D21" s="283">
        <f>Sheet1!H67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Sheet1!H68+Sheet1!H69</f>
        <v>0</v>
      </c>
      <c r="B25" s="266" t="s">
        <v>72</v>
      </c>
      <c r="C25" s="267"/>
      <c r="D25" s="267"/>
      <c r="E25" s="268"/>
      <c r="F25" s="90">
        <f>Sheet1!H71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Sheet1!H63</f>
        <v>43872</v>
      </c>
    </row>
    <row r="13" spans="1:6" s="71" customFormat="1" ht="15">
      <c r="A13" s="72" t="s">
        <v>36</v>
      </c>
      <c r="B13" s="142">
        <f>Sheet1!H65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Sheet1!H70</f>
        <v>0</v>
      </c>
      <c r="B21" s="145">
        <f>Sheet1!H68+Sheet1!H69</f>
        <v>0</v>
      </c>
      <c r="C21" s="78" t="str">
        <f>Sheet1!B6</f>
        <v>INCHEON/AQABA</v>
      </c>
      <c r="D21" s="283">
        <f>Sheet1!H67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Sheet1!H68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Sheet1!H69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Sheet1!H72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7:F46"/>
  <sheetViews>
    <sheetView topLeftCell="A10" zoomScaleNormal="100" workbookViewId="0">
      <selection activeCell="K32" sqref="K32"/>
    </sheetView>
  </sheetViews>
  <sheetFormatPr defaultColWidth="9.140625" defaultRowHeight="15"/>
  <cols>
    <col min="1" max="1" width="22.5703125" style="71" customWidth="1"/>
    <col min="2" max="4" width="16.140625" style="71" customWidth="1"/>
    <col min="5" max="5" width="15.85546875" style="71" customWidth="1"/>
    <col min="6" max="6" width="16.140625" style="71" customWidth="1"/>
    <col min="7" max="16384" width="9.140625" style="71"/>
  </cols>
  <sheetData>
    <row r="7" spans="1:6" customFormat="1" ht="42.75">
      <c r="A7" s="1"/>
      <c r="F7" s="5" t="s">
        <v>0</v>
      </c>
    </row>
    <row r="8" spans="1:6">
      <c r="A8" s="92"/>
    </row>
    <row r="9" spans="1:6">
      <c r="A9" s="73"/>
    </row>
    <row r="10" spans="1:6">
      <c r="A10" s="73"/>
    </row>
    <row r="11" spans="1:6" ht="21.75" customHeight="1">
      <c r="A11" s="69" t="s">
        <v>34</v>
      </c>
      <c r="B11" s="70" t="str">
        <f>Sheet1!B4</f>
        <v>CIG/27</v>
      </c>
    </row>
    <row r="12" spans="1:6">
      <c r="A12" s="69" t="s">
        <v>35</v>
      </c>
      <c r="B12" s="141">
        <f>Sheet1!B8</f>
        <v>43872</v>
      </c>
    </row>
    <row r="13" spans="1:6">
      <c r="A13" s="72" t="s">
        <v>36</v>
      </c>
      <c r="B13" s="142">
        <f>Sheet1!E10</f>
        <v>331</v>
      </c>
    </row>
    <row r="15" spans="1:6" ht="21.75" customHeight="1">
      <c r="A15" s="73" t="s">
        <v>37</v>
      </c>
      <c r="B15" s="143" t="str">
        <f>Sheet1!E11</f>
        <v xml:space="preserve">MUZAHIM JAAFAR &amp; PARTNERS </v>
      </c>
      <c r="E15" s="69"/>
    </row>
    <row r="16" spans="1:6">
      <c r="B16" s="73"/>
    </row>
    <row r="18" spans="1:6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Sheet1!E15</f>
        <v>7265</v>
      </c>
      <c r="B21" s="145">
        <f>Sheet1!E13+Sheet1!E14</f>
        <v>4</v>
      </c>
      <c r="C21" s="78" t="str">
        <f>Sheet1!B6</f>
        <v>INCHEON/AQABA</v>
      </c>
      <c r="D21" s="283" t="str">
        <f>Sheet1!E12</f>
        <v>CIGSINAQ20010136 + CIGSINAQ20010107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Sheet1!E13</f>
        <v>4</v>
      </c>
      <c r="B25" s="269" t="s">
        <v>73</v>
      </c>
      <c r="C25" s="270"/>
      <c r="D25" s="271"/>
      <c r="E25" s="82">
        <f>DO!E25</f>
        <v>28</v>
      </c>
      <c r="F25" s="82">
        <f>A25*E25</f>
        <v>112</v>
      </c>
    </row>
    <row r="26" spans="1:6" s="77" customFormat="1" ht="24" customHeight="1">
      <c r="A26" s="147">
        <f>Sheet1!E14</f>
        <v>0</v>
      </c>
      <c r="B26" s="269" t="s">
        <v>76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Sheet1!E17</f>
        <v>2</v>
      </c>
      <c r="B27" s="278" t="s">
        <v>38</v>
      </c>
      <c r="C27" s="279"/>
      <c r="D27" s="280"/>
      <c r="E27" s="82">
        <f>DO!E27</f>
        <v>10</v>
      </c>
      <c r="F27" s="82">
        <f>A27*E27</f>
        <v>20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132</v>
      </c>
    </row>
    <row r="30" spans="1:6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>
      <c r="A38" s="108" t="s">
        <v>83</v>
      </c>
      <c r="B38" s="115" t="s">
        <v>91</v>
      </c>
      <c r="C38" s="115"/>
      <c r="D38" s="116"/>
    </row>
    <row r="39" spans="1:6" s="106" customFormat="1">
      <c r="A39" s="109" t="s">
        <v>84</v>
      </c>
      <c r="B39" s="117" t="s">
        <v>92</v>
      </c>
      <c r="C39" s="117"/>
      <c r="D39" s="118"/>
    </row>
    <row r="40" spans="1:6" s="106" customFormat="1">
      <c r="A40" s="109" t="s">
        <v>85</v>
      </c>
      <c r="B40" s="117" t="s">
        <v>93</v>
      </c>
      <c r="C40" s="117"/>
      <c r="D40" s="118"/>
    </row>
    <row r="41" spans="1:6" s="106" customFormat="1">
      <c r="A41" s="109" t="s">
        <v>86</v>
      </c>
      <c r="B41" s="117" t="s">
        <v>94</v>
      </c>
      <c r="C41" s="117"/>
      <c r="D41" s="118"/>
    </row>
    <row r="42" spans="1:6" s="106" customFormat="1">
      <c r="A42" s="109" t="s">
        <v>87</v>
      </c>
      <c r="B42" s="117" t="s">
        <v>95</v>
      </c>
      <c r="C42" s="117"/>
      <c r="D42" s="118"/>
    </row>
    <row r="43" spans="1:6" s="106" customFormat="1">
      <c r="A43" s="109" t="s">
        <v>88</v>
      </c>
      <c r="B43" s="117" t="s">
        <v>96</v>
      </c>
      <c r="C43" s="117"/>
      <c r="D43" s="118"/>
    </row>
    <row r="44" spans="1:6" s="106" customFormat="1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Sheet1!K63</f>
        <v>43872</v>
      </c>
    </row>
    <row r="13" spans="1:6">
      <c r="A13" s="9" t="s">
        <v>36</v>
      </c>
      <c r="B13" s="136">
        <f>Sheet1!K64</f>
        <v>0</v>
      </c>
    </row>
    <row r="15" spans="1:6" ht="21.75" customHeight="1">
      <c r="A15" s="3" t="s">
        <v>37</v>
      </c>
      <c r="B15" s="137">
        <f>Sheet1!K66</f>
        <v>0</v>
      </c>
      <c r="E15" s="6"/>
    </row>
    <row r="16" spans="1:6">
      <c r="B16" s="3"/>
    </row>
    <row r="18" spans="1:6">
      <c r="A18" s="54" t="s">
        <v>5</v>
      </c>
      <c r="B18" s="54" t="s">
        <v>7</v>
      </c>
      <c r="C18" s="54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54" t="s">
        <v>16</v>
      </c>
      <c r="B20" s="54" t="s">
        <v>17</v>
      </c>
      <c r="C20" s="54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Sheet1!K70</f>
        <v>0</v>
      </c>
      <c r="B21" s="139">
        <f>Sheet1!K68+Sheet1!K69</f>
        <v>0</v>
      </c>
      <c r="C21" s="31" t="str">
        <f>Sheet1!B6</f>
        <v>INCHEON/AQABA</v>
      </c>
      <c r="D21" s="292">
        <f>Sheet1!K67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5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4" customFormat="1" ht="24" customHeight="1">
      <c r="A25" s="140">
        <f>Sheet1!K68+Sheet1!K69</f>
        <v>0</v>
      </c>
      <c r="B25" s="266" t="s">
        <v>72</v>
      </c>
      <c r="C25" s="267"/>
      <c r="D25" s="267"/>
      <c r="E25" s="268"/>
      <c r="F25" s="90">
        <f>Sheet1!K71</f>
        <v>0</v>
      </c>
    </row>
    <row r="26" spans="1:6" s="4" customFormat="1" ht="24" customHeight="1">
      <c r="A26" s="53"/>
      <c r="B26" s="269"/>
      <c r="C26" s="270"/>
      <c r="D26" s="270"/>
      <c r="E26" s="271"/>
      <c r="F26" s="90"/>
    </row>
    <row r="27" spans="1:6" s="4" customFormat="1" ht="24" customHeight="1">
      <c r="A27" s="34"/>
      <c r="B27" s="272"/>
      <c r="C27" s="273"/>
      <c r="D27" s="273"/>
      <c r="E27" s="274"/>
      <c r="F27" s="90"/>
    </row>
    <row r="28" spans="1:6" s="4" customFormat="1" ht="24" customHeight="1">
      <c r="A28" s="12"/>
      <c r="B28" s="275"/>
      <c r="C28" s="276"/>
      <c r="D28" s="276"/>
      <c r="E28" s="277"/>
      <c r="F28" s="90"/>
    </row>
    <row r="29" spans="1:6" s="4" customFormat="1" ht="24" customHeight="1">
      <c r="A29" s="13"/>
      <c r="B29" s="85"/>
      <c r="C29" s="85"/>
      <c r="D29" s="86"/>
      <c r="E29" s="87" t="s">
        <v>4</v>
      </c>
      <c r="F29" s="91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7:F46"/>
  <sheetViews>
    <sheetView topLeftCell="A15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ht="21.75" customHeight="1">
      <c r="A11" s="6" t="s">
        <v>34</v>
      </c>
      <c r="B11" s="32" t="str">
        <f>Sheet1!B4</f>
        <v>CIG/27</v>
      </c>
    </row>
    <row r="12" spans="1:6">
      <c r="A12" s="6" t="s">
        <v>35</v>
      </c>
      <c r="B12" s="135">
        <f>Sheet1!K63</f>
        <v>43872</v>
      </c>
    </row>
    <row r="13" spans="1:6">
      <c r="A13" s="9" t="s">
        <v>36</v>
      </c>
      <c r="B13" s="136">
        <f>Sheet1!K65</f>
        <v>0</v>
      </c>
    </row>
    <row r="15" spans="1:6" ht="21.75" customHeight="1">
      <c r="A15" s="3" t="s">
        <v>37</v>
      </c>
      <c r="B15" s="137">
        <f>Sheet1!K66</f>
        <v>0</v>
      </c>
      <c r="E15" s="6"/>
    </row>
    <row r="16" spans="1:6">
      <c r="B16" s="3"/>
    </row>
    <row r="18" spans="1:6">
      <c r="A18" s="7" t="s">
        <v>5</v>
      </c>
      <c r="B18" s="7" t="s">
        <v>7</v>
      </c>
      <c r="C18" s="7" t="s">
        <v>6</v>
      </c>
      <c r="D18" s="286" t="s">
        <v>20</v>
      </c>
      <c r="E18" s="287"/>
      <c r="F18" s="288"/>
    </row>
    <row r="19" spans="1:6" s="4" customFormat="1" ht="20.100000000000001" customHeight="1">
      <c r="A19" s="127" t="str">
        <f>Sheet1!B1</f>
        <v xml:space="preserve">LUMINOUS ACE </v>
      </c>
      <c r="B19" s="127">
        <f>Sheet1!B3</f>
        <v>2001</v>
      </c>
      <c r="C19" s="30">
        <f>Sheet1!B2</f>
        <v>43874</v>
      </c>
      <c r="D19" s="289" t="str">
        <f>Sheet1!B5</f>
        <v>LMNINCAQB200103 + LMNINCAQB200104</v>
      </c>
      <c r="E19" s="290"/>
      <c r="F19" s="291"/>
    </row>
    <row r="20" spans="1:6" s="4" customFormat="1" ht="20.100000000000001" customHeight="1">
      <c r="A20" s="7" t="s">
        <v>16</v>
      </c>
      <c r="B20" s="7" t="s">
        <v>17</v>
      </c>
      <c r="C20" s="7" t="s">
        <v>18</v>
      </c>
      <c r="D20" s="286" t="s">
        <v>19</v>
      </c>
      <c r="E20" s="287"/>
      <c r="F20" s="288"/>
    </row>
    <row r="21" spans="1:6" s="4" customFormat="1" ht="24" customHeight="1">
      <c r="A21" s="138">
        <f>Sheet1!K70</f>
        <v>0</v>
      </c>
      <c r="B21" s="139">
        <f>Sheet1!K68+Sheet1!K69</f>
        <v>0</v>
      </c>
      <c r="C21" s="31" t="str">
        <f>Sheet1!B6</f>
        <v>INCHEON/AQABA</v>
      </c>
      <c r="D21" s="292">
        <f>Sheet1!K67</f>
        <v>0</v>
      </c>
      <c r="E21" s="293"/>
      <c r="F21" s="294"/>
    </row>
    <row r="22" spans="1:6" s="4" customFormat="1" ht="20.100000000000001" customHeight="1">
      <c r="A22" s="21"/>
      <c r="B22" s="21"/>
      <c r="C22" s="22"/>
      <c r="D22" s="21"/>
      <c r="E22" s="21"/>
      <c r="F22" s="21"/>
    </row>
    <row r="23" spans="1:6" ht="20.25" customHeight="1"/>
    <row r="24" spans="1:6" s="4" customFormat="1" ht="20.100000000000001" customHeight="1">
      <c r="A24" s="7" t="s">
        <v>1</v>
      </c>
      <c r="B24" s="286" t="s">
        <v>2</v>
      </c>
      <c r="C24" s="287"/>
      <c r="D24" s="288"/>
      <c r="E24" s="8" t="s">
        <v>3</v>
      </c>
      <c r="F24" s="8" t="s">
        <v>15</v>
      </c>
    </row>
    <row r="25" spans="1:6" s="4" customFormat="1" ht="24" customHeight="1">
      <c r="A25" s="140">
        <f>Sheet1!K68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4" customFormat="1" ht="24" customHeight="1">
      <c r="A26" s="53">
        <f>Sheet1!K69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4" customFormat="1" ht="24" customHeight="1">
      <c r="A27" s="34">
        <f>Sheet1!K72</f>
        <v>0</v>
      </c>
      <c r="B27" s="295" t="s">
        <v>38</v>
      </c>
      <c r="C27" s="296"/>
      <c r="D27" s="297"/>
      <c r="E27" s="82">
        <f>DO!E27</f>
        <v>10</v>
      </c>
      <c r="F27" s="82">
        <f>A27*E27</f>
        <v>0</v>
      </c>
    </row>
    <row r="28" spans="1:6" s="4" customFormat="1" ht="24" customHeight="1">
      <c r="A28" s="12"/>
      <c r="B28" s="298"/>
      <c r="C28" s="299"/>
      <c r="D28" s="300"/>
      <c r="E28" s="64"/>
      <c r="F28" s="82"/>
    </row>
    <row r="29" spans="1:6" s="4" customFormat="1" ht="24" customHeight="1">
      <c r="A29" s="13"/>
      <c r="B29" s="13"/>
      <c r="C29" s="13"/>
      <c r="D29" s="11"/>
      <c r="E29" s="23" t="s">
        <v>4</v>
      </c>
      <c r="F29" s="88">
        <f>SUM(F25:F28)</f>
        <v>0</v>
      </c>
    </row>
    <row r="30" spans="1:6" ht="20.25" customHeight="1"/>
    <row r="31" spans="1:6" s="4" customFormat="1" ht="20.100000000000001" customHeight="1">
      <c r="F31" s="14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Sheet1!N63</f>
        <v>43872</v>
      </c>
    </row>
    <row r="13" spans="1:6" s="71" customFormat="1" ht="15">
      <c r="A13" s="72" t="s">
        <v>36</v>
      </c>
      <c r="B13" s="142">
        <f>Sheet1!N64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Sheet1!N70</f>
        <v>0</v>
      </c>
      <c r="B21" s="145">
        <f>Sheet1!N68+Sheet1!N69</f>
        <v>0</v>
      </c>
      <c r="C21" s="78" t="str">
        <f>Sheet1!B6</f>
        <v>INCHEON/AQABA</v>
      </c>
      <c r="D21" s="283">
        <f>Sheet1!N67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Sheet1!N68+Sheet1!N69</f>
        <v>0</v>
      </c>
      <c r="B25" s="266" t="s">
        <v>72</v>
      </c>
      <c r="C25" s="267"/>
      <c r="D25" s="267"/>
      <c r="E25" s="268"/>
      <c r="F25" s="90">
        <f>Sheet1!N71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Sheet1!N63</f>
        <v>43872</v>
      </c>
    </row>
    <row r="13" spans="1:6" s="71" customFormat="1" ht="15">
      <c r="A13" s="72" t="s">
        <v>36</v>
      </c>
      <c r="B13" s="142">
        <f>Sheet1!N65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Sheet1!N70</f>
        <v>0</v>
      </c>
      <c r="B21" s="145">
        <f>Sheet1!N68+Sheet1!N69</f>
        <v>0</v>
      </c>
      <c r="C21" s="78" t="str">
        <f>Sheet1!B6</f>
        <v>INCHEON/AQABA</v>
      </c>
      <c r="D21" s="283">
        <f>Sheet1!N67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Sheet1!N68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Sheet1!N69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Sheet1!N72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Sheet1!Q63</f>
        <v>43872</v>
      </c>
    </row>
    <row r="13" spans="1:6" s="71" customFormat="1" ht="15">
      <c r="A13" s="72" t="s">
        <v>36</v>
      </c>
      <c r="B13" s="142">
        <f>Sheet1!Q64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Sheet1!Q70</f>
        <v>0</v>
      </c>
      <c r="B21" s="145">
        <f>Sheet1!Q68+Sheet1!Q69</f>
        <v>0</v>
      </c>
      <c r="C21" s="78" t="str">
        <f>Sheet1!B6</f>
        <v>INCHEON/AQABA</v>
      </c>
      <c r="D21" s="283">
        <f>Sheet1!Q67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Sheet1!Q68+Sheet1!Q69</f>
        <v>0</v>
      </c>
      <c r="B25" s="266" t="s">
        <v>72</v>
      </c>
      <c r="C25" s="267"/>
      <c r="D25" s="267"/>
      <c r="E25" s="268"/>
      <c r="F25" s="90">
        <f>Sheet1!Q71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Sheet1!Q63</f>
        <v>43872</v>
      </c>
    </row>
    <row r="13" spans="1:6" s="71" customFormat="1" ht="15">
      <c r="A13" s="72" t="s">
        <v>36</v>
      </c>
      <c r="B13" s="142">
        <f>Sheet1!Q65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Sheet1!Q66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Sheet1!Q70</f>
        <v>0</v>
      </c>
      <c r="B21" s="145">
        <f>Sheet1!Q68+Sheet1!Q69</f>
        <v>0</v>
      </c>
      <c r="C21" s="78" t="str">
        <f>Sheet1!B6</f>
        <v>INCHEON/AQABA</v>
      </c>
      <c r="D21" s="283">
        <f>Sheet1!Q67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Sheet1!Q68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Sheet1!Q69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Sheet1!Q72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Sheet1!B74</f>
        <v>43872</v>
      </c>
    </row>
    <row r="13" spans="1:6" s="71" customFormat="1" ht="15">
      <c r="A13" s="72" t="s">
        <v>36</v>
      </c>
      <c r="B13" s="142">
        <f>Sheet1!B75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Sheet1!B81</f>
        <v>0</v>
      </c>
      <c r="B21" s="145">
        <f>Sheet1!B79+Sheet1!B80</f>
        <v>0</v>
      </c>
      <c r="C21" s="78" t="str">
        <f>Sheet1!B6</f>
        <v>INCHEON/AQABA</v>
      </c>
      <c r="D21" s="283">
        <f>Sheet1!B78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Sheet1!B79+Sheet1!B80</f>
        <v>0</v>
      </c>
      <c r="B25" s="266" t="s">
        <v>72</v>
      </c>
      <c r="C25" s="267"/>
      <c r="D25" s="267"/>
      <c r="E25" s="268"/>
      <c r="F25" s="90">
        <f>Sheet1!B82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Sheet1!B74</f>
        <v>43872</v>
      </c>
    </row>
    <row r="13" spans="1:6" s="71" customFormat="1" ht="15">
      <c r="A13" s="72" t="s">
        <v>36</v>
      </c>
      <c r="B13" s="142">
        <f>Sheet1!B76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Sheet1!B81</f>
        <v>0</v>
      </c>
      <c r="B21" s="145">
        <f>Sheet1!B79+Sheet1!B80</f>
        <v>0</v>
      </c>
      <c r="C21" s="78" t="str">
        <f>Sheet1!B6</f>
        <v>INCHEON/AQABA</v>
      </c>
      <c r="D21" s="283">
        <f>Sheet1!B78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Sheet1!B79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Sheet1!B80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Sheet1!B83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Sheet1!E74</f>
        <v>43872</v>
      </c>
    </row>
    <row r="13" spans="1:6" s="71" customFormat="1" ht="15">
      <c r="A13" s="72" t="s">
        <v>36</v>
      </c>
      <c r="B13" s="142">
        <f>Sheet1!E75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Sheet1!E81</f>
        <v>0</v>
      </c>
      <c r="B21" s="145">
        <f>Sheet1!E79+Sheet1!E80</f>
        <v>0</v>
      </c>
      <c r="C21" s="78" t="str">
        <f>Sheet1!B6</f>
        <v>INCHEON/AQABA</v>
      </c>
      <c r="D21" s="283">
        <f>Sheet1!E78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Sheet1!E79+Sheet1!E80</f>
        <v>0</v>
      </c>
      <c r="B25" s="266" t="s">
        <v>72</v>
      </c>
      <c r="C25" s="267"/>
      <c r="D25" s="267"/>
      <c r="E25" s="268"/>
      <c r="F25" s="90">
        <f>Sheet1!E82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Sheet1!E74</f>
        <v>43872</v>
      </c>
    </row>
    <row r="13" spans="1:6" s="71" customFormat="1" ht="15">
      <c r="A13" s="72" t="s">
        <v>36</v>
      </c>
      <c r="B13" s="142">
        <f>Sheet1!E76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Sheet1!E81</f>
        <v>0</v>
      </c>
      <c r="B21" s="145">
        <f>Sheet1!E79+Sheet1!E80</f>
        <v>0</v>
      </c>
      <c r="C21" s="78" t="str">
        <f>Sheet1!B6</f>
        <v>INCHEON/AQABA</v>
      </c>
      <c r="D21" s="283">
        <f>Sheet1!E78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Sheet1!E79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Sheet1!E80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Sheet1!E83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0" zoomScaleNormal="100" workbookViewId="0">
      <selection activeCell="K32" sqref="K32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s="25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Sheet1!H9</f>
        <v>332</v>
      </c>
    </row>
    <row r="14" spans="1:6" s="71" customFormat="1" ht="15"/>
    <row r="15" spans="1:6" s="71" customFormat="1" ht="21.75" customHeight="1">
      <c r="A15" s="73" t="s">
        <v>37</v>
      </c>
      <c r="B15" s="143" t="str">
        <f>Sheet1!H11</f>
        <v xml:space="preserve">SAFAA HUSSEIN HADI &amp; OARTNERS CO 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Sheet1!H15</f>
        <v>11505</v>
      </c>
      <c r="B21" s="145">
        <f>Sheet1!H13+Sheet1!H14</f>
        <v>7</v>
      </c>
      <c r="C21" s="78" t="str">
        <f>Sheet1!B6</f>
        <v>INCHEON/AQABA</v>
      </c>
      <c r="D21" s="283" t="str">
        <f>Sheet1!H12</f>
        <v>CIGSINAQ20010112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0.100000000000001" customHeight="1">
      <c r="A25" s="146">
        <f>Sheet1!H13+Sheet1!H14</f>
        <v>7</v>
      </c>
      <c r="B25" s="266" t="s">
        <v>72</v>
      </c>
      <c r="C25" s="267"/>
      <c r="D25" s="267"/>
      <c r="E25" s="268"/>
      <c r="F25" s="90">
        <f>Sheet1!H16</f>
        <v>4060</v>
      </c>
    </row>
    <row r="26" spans="1:6" s="77" customFormat="1" ht="20.100000000000001" customHeight="1">
      <c r="A26" s="147"/>
      <c r="B26" s="269"/>
      <c r="C26" s="270"/>
      <c r="D26" s="270"/>
      <c r="E26" s="271"/>
      <c r="F26" s="90"/>
    </row>
    <row r="27" spans="1:6" s="77" customFormat="1" ht="20.100000000000001" customHeight="1">
      <c r="A27" s="148"/>
      <c r="B27" s="272"/>
      <c r="C27" s="273"/>
      <c r="D27" s="273"/>
      <c r="E27" s="274"/>
      <c r="F27" s="90"/>
    </row>
    <row r="28" spans="1:6" s="77" customFormat="1" ht="20.100000000000001" customHeight="1">
      <c r="A28" s="83"/>
      <c r="B28" s="275"/>
      <c r="C28" s="276"/>
      <c r="D28" s="276"/>
      <c r="E28" s="277"/>
      <c r="F28" s="90"/>
    </row>
    <row r="29" spans="1:6" s="77" customFormat="1" ht="20.100000000000001" customHeight="1">
      <c r="A29" s="85"/>
      <c r="B29" s="85"/>
      <c r="C29" s="85"/>
      <c r="D29" s="86"/>
      <c r="E29" s="87" t="s">
        <v>4</v>
      </c>
      <c r="F29" s="91">
        <f>SUM(F25:F28)</f>
        <v>4060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B24:E24"/>
    <mergeCell ref="A46:D46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Sheet1!H74</f>
        <v>43872</v>
      </c>
    </row>
    <row r="13" spans="1:6" s="71" customFormat="1" ht="15">
      <c r="A13" s="72" t="s">
        <v>36</v>
      </c>
      <c r="B13" s="142">
        <f>Sheet1!H75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Sheet1!H81</f>
        <v>0</v>
      </c>
      <c r="B21" s="145">
        <f>Sheet1!H79+Sheet1!H80</f>
        <v>0</v>
      </c>
      <c r="C21" s="78" t="str">
        <f>Sheet1!B6</f>
        <v>INCHEON/AQABA</v>
      </c>
      <c r="D21" s="283">
        <f>Sheet1!H78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Sheet1!H79+Sheet1!H80</f>
        <v>0</v>
      </c>
      <c r="B25" s="266" t="s">
        <v>72</v>
      </c>
      <c r="C25" s="267"/>
      <c r="D25" s="267"/>
      <c r="E25" s="268"/>
      <c r="F25" s="90">
        <f>Sheet1!H82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Sheet1!H74</f>
        <v>43872</v>
      </c>
    </row>
    <row r="13" spans="1:6" s="71" customFormat="1" ht="15">
      <c r="A13" s="72" t="s">
        <v>36</v>
      </c>
      <c r="B13" s="142">
        <f>Sheet1!H76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Sheet1!H81</f>
        <v>0</v>
      </c>
      <c r="B21" s="145">
        <f>Sheet1!H79+Sheet1!H80</f>
        <v>0</v>
      </c>
      <c r="C21" s="78" t="str">
        <f>Sheet1!B6</f>
        <v>INCHEON/AQABA</v>
      </c>
      <c r="D21" s="283">
        <f>Sheet1!H78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Sheet1!H79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Sheet1!H80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Sheet1!H83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Sheet1!K74</f>
        <v>43872</v>
      </c>
    </row>
    <row r="13" spans="1:6" s="71" customFormat="1" ht="15">
      <c r="A13" s="72" t="s">
        <v>36</v>
      </c>
      <c r="B13" s="142">
        <f>Sheet1!K76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Sheet1!K77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Sheet1!K81</f>
        <v>0</v>
      </c>
      <c r="B21" s="145">
        <f>Sheet1!K79+Sheet1!K80</f>
        <v>0</v>
      </c>
      <c r="C21" s="78" t="str">
        <f>Sheet1!B6</f>
        <v>INCHEON/AQABA</v>
      </c>
      <c r="D21" s="283">
        <f>Sheet1!K78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Sheet1!K79+Sheet1!K80</f>
        <v>0</v>
      </c>
      <c r="B25" s="266" t="s">
        <v>72</v>
      </c>
      <c r="C25" s="267"/>
      <c r="D25" s="267"/>
      <c r="E25" s="268"/>
      <c r="F25" s="90">
        <f>Sheet1!K82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Sheet1!K74</f>
        <v>43872</v>
      </c>
    </row>
    <row r="13" spans="1:6" s="71" customFormat="1" ht="15">
      <c r="A13" s="72" t="s">
        <v>36</v>
      </c>
      <c r="B13" s="142">
        <f>Sheet1!K76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Sheet1!K77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Sheet1!K81</f>
        <v>0</v>
      </c>
      <c r="B21" s="145">
        <f>Sheet1!K79+Sheet1!K80</f>
        <v>0</v>
      </c>
      <c r="C21" s="78" t="str">
        <f>Sheet1!B6</f>
        <v>INCHEON/AQABA</v>
      </c>
      <c r="D21" s="283">
        <f>Sheet1!K78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Sheet1!K79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Sheet1!K80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Sheet1!K83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2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Sheet1!N74</f>
        <v>43872</v>
      </c>
    </row>
    <row r="13" spans="1:6" s="71" customFormat="1" ht="15">
      <c r="A13" s="72" t="s">
        <v>36</v>
      </c>
      <c r="B13" s="142">
        <f>Sheet1!N75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Sheet1!N81</f>
        <v>0</v>
      </c>
      <c r="B21" s="145">
        <f>Sheet1!N79+Sheet1!N80</f>
        <v>0</v>
      </c>
      <c r="C21" s="78" t="str">
        <f>Sheet1!B6</f>
        <v>INCHEON/AQABA</v>
      </c>
      <c r="D21" s="283">
        <f>Sheet1!N78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Sheet1!N79+Sheet1!N80</f>
        <v>0</v>
      </c>
      <c r="B25" s="266" t="s">
        <v>72</v>
      </c>
      <c r="C25" s="267"/>
      <c r="D25" s="267"/>
      <c r="E25" s="268"/>
      <c r="F25" s="90">
        <f>Sheet1!N82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Sheet1!N74</f>
        <v>43872</v>
      </c>
    </row>
    <row r="13" spans="1:6" s="71" customFormat="1" ht="15">
      <c r="A13" s="72" t="s">
        <v>36</v>
      </c>
      <c r="B13" s="142">
        <f>Sheet1!N76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Sheet1!N81</f>
        <v>0</v>
      </c>
      <c r="B21" s="145">
        <f>Sheet1!N79+Sheet1!N80</f>
        <v>0</v>
      </c>
      <c r="C21" s="78" t="str">
        <f>Sheet1!B6</f>
        <v>INCHEON/AQABA</v>
      </c>
      <c r="D21" s="283">
        <f>Sheet1!N78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Sheet1!N79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Sheet1!N80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Sheet1!N83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2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Sheet1!Q74</f>
        <v>43872</v>
      </c>
    </row>
    <row r="13" spans="1:6" s="71" customFormat="1" ht="15">
      <c r="A13" s="72" t="s">
        <v>36</v>
      </c>
      <c r="B13" s="142">
        <f>Sheet1!Q75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Sheet1!Q81</f>
        <v>0</v>
      </c>
      <c r="B21" s="145">
        <f>Sheet1!Q79+Sheet1!Q80</f>
        <v>0</v>
      </c>
      <c r="C21" s="78" t="str">
        <f>Sheet1!B6</f>
        <v>INCHEON/AQABA</v>
      </c>
      <c r="D21" s="283">
        <f>Sheet1!Q78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Sheet1!Q79+Sheet1!Q80</f>
        <v>0</v>
      </c>
      <c r="B25" s="266" t="s">
        <v>72</v>
      </c>
      <c r="C25" s="267"/>
      <c r="D25" s="267"/>
      <c r="E25" s="268"/>
      <c r="F25" s="90">
        <f>Sheet1!Q82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Sheet1!Q74</f>
        <v>43872</v>
      </c>
    </row>
    <row r="13" spans="1:6" s="71" customFormat="1" ht="15">
      <c r="A13" s="72" t="s">
        <v>36</v>
      </c>
      <c r="B13" s="142">
        <f>Sheet1!Q76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Sheet1!Q77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Sheet1!Q81</f>
        <v>0</v>
      </c>
      <c r="B21" s="145">
        <f>Sheet1!Q79+Sheet1!Q80</f>
        <v>0</v>
      </c>
      <c r="C21" s="78" t="str">
        <f>Sheet1!B6</f>
        <v>INCHEON/AQABA</v>
      </c>
      <c r="D21" s="283">
        <f>Sheet1!Q78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Sheet1!Q79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Sheet1!Q80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Sheet1!Q83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Sheet1!B85</f>
        <v>43872</v>
      </c>
    </row>
    <row r="13" spans="1:6" s="71" customFormat="1" ht="15">
      <c r="A13" s="72" t="s">
        <v>36</v>
      </c>
      <c r="B13" s="142">
        <f>Sheet1!B86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Sheet1!B92</f>
        <v>0</v>
      </c>
      <c r="B21" s="145">
        <f>Sheet1!B90+Sheet1!B91</f>
        <v>0</v>
      </c>
      <c r="C21" s="78" t="str">
        <f>Sheet1!B6</f>
        <v>INCHEON/AQABA</v>
      </c>
      <c r="D21" s="283">
        <f>Sheet1!B89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Sheet1!B90+Sheet1!B91</f>
        <v>0</v>
      </c>
      <c r="B25" s="266" t="s">
        <v>72</v>
      </c>
      <c r="C25" s="267"/>
      <c r="D25" s="267"/>
      <c r="E25" s="268"/>
      <c r="F25" s="90">
        <f>Sheet1!B93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Sheet1!B85</f>
        <v>43872</v>
      </c>
    </row>
    <row r="13" spans="1:6" s="71" customFormat="1" ht="15">
      <c r="A13" s="72" t="s">
        <v>36</v>
      </c>
      <c r="B13" s="142">
        <f>Sheet1!B87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Sheet1!B88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Sheet1!B92</f>
        <v>0</v>
      </c>
      <c r="B21" s="145">
        <f>Sheet1!B90+Sheet1!B91</f>
        <v>0</v>
      </c>
      <c r="C21" s="78" t="str">
        <f>Sheet1!B6</f>
        <v>INCHEON/AQABA</v>
      </c>
      <c r="D21" s="283">
        <f>Sheet1!B89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Sheet1!B90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Sheet1!B91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Sheet1!B94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7:F46"/>
  <sheetViews>
    <sheetView topLeftCell="A13" zoomScaleNormal="100" workbookViewId="0">
      <selection activeCell="K32" sqref="K32"/>
    </sheetView>
  </sheetViews>
  <sheetFormatPr defaultColWidth="9.140625" defaultRowHeight="12.75"/>
  <cols>
    <col min="1" max="1" width="22.5703125" style="65" customWidth="1"/>
    <col min="2" max="4" width="16.140625" style="65" customWidth="1"/>
    <col min="5" max="5" width="15.85546875" style="65" customWidth="1"/>
    <col min="6" max="6" width="16.140625" style="65" customWidth="1"/>
    <col min="7" max="16384" width="9.140625" style="65"/>
  </cols>
  <sheetData>
    <row r="7" spans="1:6" customFormat="1" ht="42.75">
      <c r="A7" s="1"/>
      <c r="F7" s="5" t="s">
        <v>0</v>
      </c>
    </row>
    <row r="8" spans="1:6">
      <c r="A8" s="66"/>
    </row>
    <row r="9" spans="1:6">
      <c r="A9" s="67"/>
    </row>
    <row r="10" spans="1:6">
      <c r="A10" s="67"/>
      <c r="D10" s="65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Sheet1!B8</f>
        <v>43872</v>
      </c>
    </row>
    <row r="13" spans="1:6" s="71" customFormat="1" ht="15">
      <c r="A13" s="72" t="s">
        <v>36</v>
      </c>
      <c r="B13" s="142">
        <f>Sheet1!H10</f>
        <v>333</v>
      </c>
    </row>
    <row r="14" spans="1:6" s="71" customFormat="1" ht="15"/>
    <row r="15" spans="1:6" s="71" customFormat="1" ht="21.75" customHeight="1">
      <c r="A15" s="73" t="s">
        <v>37</v>
      </c>
      <c r="B15" s="143" t="str">
        <f>Sheet1!H11</f>
        <v xml:space="preserve">SAFAA HUSSEIN HADI &amp; OARTNERS CO 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4" t="s">
        <v>5</v>
      </c>
      <c r="B18" s="74" t="s">
        <v>7</v>
      </c>
      <c r="C18" s="74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4" t="s">
        <v>16</v>
      </c>
      <c r="B20" s="74" t="s">
        <v>17</v>
      </c>
      <c r="C20" s="74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Sheet1!H15</f>
        <v>11505</v>
      </c>
      <c r="B21" s="145">
        <f>Sheet1!H13+Sheet1!H14</f>
        <v>7</v>
      </c>
      <c r="C21" s="78" t="str">
        <f>Sheet1!B6</f>
        <v>INCHEON/AQABA</v>
      </c>
      <c r="D21" s="283" t="str">
        <f>Sheet1!H12</f>
        <v>CIGSINAQ20010112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4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Sheet1!H13</f>
        <v>7</v>
      </c>
      <c r="B25" s="269" t="s">
        <v>73</v>
      </c>
      <c r="C25" s="270"/>
      <c r="D25" s="271"/>
      <c r="E25" s="82">
        <f>DO!E25</f>
        <v>28</v>
      </c>
      <c r="F25" s="82">
        <f>A25*E25</f>
        <v>196</v>
      </c>
    </row>
    <row r="26" spans="1:6" s="77" customFormat="1" ht="24" customHeight="1">
      <c r="A26" s="147">
        <f>Sheet1!H14</f>
        <v>0</v>
      </c>
      <c r="B26" s="269" t="s">
        <v>76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Sheet1!H17</f>
        <v>1</v>
      </c>
      <c r="B27" s="278" t="s">
        <v>38</v>
      </c>
      <c r="C27" s="279"/>
      <c r="D27" s="280"/>
      <c r="E27" s="82">
        <f>DO!E27</f>
        <v>10</v>
      </c>
      <c r="F27" s="82">
        <f>A27*E27</f>
        <v>10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0.100000000000001" customHeight="1">
      <c r="A29" s="85"/>
      <c r="B29" s="85"/>
      <c r="C29" s="85"/>
      <c r="D29" s="86"/>
      <c r="E29" s="87" t="s">
        <v>4</v>
      </c>
      <c r="F29" s="88">
        <f>SUM(F25:F28)</f>
        <v>206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Sheet1!E85</f>
        <v>43872</v>
      </c>
    </row>
    <row r="13" spans="1:6" s="71" customFormat="1" ht="15">
      <c r="A13" s="72" t="s">
        <v>36</v>
      </c>
      <c r="B13" s="142">
        <f>Sheet1!E87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Sheet1!E92</f>
        <v>0</v>
      </c>
      <c r="B21" s="145">
        <f>Sheet1!E90+Sheet1!E91</f>
        <v>0</v>
      </c>
      <c r="C21" s="78" t="str">
        <f>Sheet1!B6</f>
        <v>INCHEON/AQABA</v>
      </c>
      <c r="D21" s="283">
        <f>Sheet1!E89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Sheet1!E90+Sheet1!E91</f>
        <v>0</v>
      </c>
      <c r="B25" s="266" t="s">
        <v>72</v>
      </c>
      <c r="C25" s="267"/>
      <c r="D25" s="267"/>
      <c r="E25" s="268"/>
      <c r="F25" s="90">
        <f>Sheet1!E93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Sheet1!E85</f>
        <v>43872</v>
      </c>
    </row>
    <row r="13" spans="1:6" s="71" customFormat="1" ht="15">
      <c r="A13" s="72" t="s">
        <v>36</v>
      </c>
      <c r="B13" s="142">
        <f>Sheet1!E87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Sheet1!E88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Sheet1!E92</f>
        <v>0</v>
      </c>
      <c r="B21" s="145">
        <f>Sheet1!E90+Sheet1!E91</f>
        <v>0</v>
      </c>
      <c r="C21" s="78" t="str">
        <f>Sheet1!B6</f>
        <v>INCHEON/AQABA</v>
      </c>
      <c r="D21" s="283">
        <f>Sheet1!E89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Sheet1!E90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Sheet1!E91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Sheet1!E94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Sheet1!H85</f>
        <v>43872</v>
      </c>
    </row>
    <row r="13" spans="1:6" s="71" customFormat="1" ht="15">
      <c r="A13" s="72" t="s">
        <v>36</v>
      </c>
      <c r="B13" s="142">
        <f>Sheet1!H86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Sheet1!H92</f>
        <v>0</v>
      </c>
      <c r="B21" s="145">
        <f>Sheet1!H90+Sheet1!H91</f>
        <v>0</v>
      </c>
      <c r="C21" s="78" t="str">
        <f>Sheet1!B6</f>
        <v>INCHEON/AQABA</v>
      </c>
      <c r="D21" s="283">
        <f>Sheet1!H89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Sheet1!H90+Sheet1!H91</f>
        <v>0</v>
      </c>
      <c r="B25" s="266" t="s">
        <v>72</v>
      </c>
      <c r="C25" s="267"/>
      <c r="D25" s="267"/>
      <c r="E25" s="268"/>
      <c r="F25" s="90">
        <f>Sheet1!H93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Sheet1!H85</f>
        <v>43872</v>
      </c>
    </row>
    <row r="13" spans="1:6" s="71" customFormat="1" ht="15">
      <c r="A13" s="72" t="s">
        <v>36</v>
      </c>
      <c r="B13" s="142">
        <f>Sheet1!H87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Sheet1!H88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Sheet1!H92</f>
        <v>0</v>
      </c>
      <c r="B21" s="145">
        <f>Sheet1!H90+Sheet1!H91</f>
        <v>0</v>
      </c>
      <c r="C21" s="78" t="str">
        <f>Sheet1!B6</f>
        <v>INCHEON/AQABA</v>
      </c>
      <c r="D21" s="283">
        <f>Sheet1!H89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Sheet1!H90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Sheet1!H91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Sheet1!H94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Sheet1!K85</f>
        <v>43872</v>
      </c>
    </row>
    <row r="13" spans="1:6" s="71" customFormat="1" ht="15">
      <c r="A13" s="72" t="s">
        <v>36</v>
      </c>
      <c r="B13" s="142">
        <f>Sheet1!K86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Sheet1!K88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Sheet1!K92</f>
        <v>0</v>
      </c>
      <c r="B21" s="145">
        <f>Sheet1!K90+Sheet1!K91</f>
        <v>0</v>
      </c>
      <c r="C21" s="78" t="str">
        <f>Sheet1!B6</f>
        <v>INCHEON/AQABA</v>
      </c>
      <c r="D21" s="283">
        <f>Sheet1!K89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Sheet1!K90+Sheet1!K91</f>
        <v>0</v>
      </c>
      <c r="B25" s="266" t="s">
        <v>72</v>
      </c>
      <c r="C25" s="267"/>
      <c r="D25" s="267"/>
      <c r="E25" s="268"/>
      <c r="F25" s="90">
        <f>Sheet1!K93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Sheet1!K85</f>
        <v>43872</v>
      </c>
    </row>
    <row r="13" spans="1:6" s="71" customFormat="1" ht="15">
      <c r="A13" s="72" t="s">
        <v>36</v>
      </c>
      <c r="B13" s="142">
        <f>Sheet1!K87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Sheet1!K88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Sheet1!K92</f>
        <v>0</v>
      </c>
      <c r="B21" s="145">
        <f>Sheet1!K90+Sheet1!K91</f>
        <v>0</v>
      </c>
      <c r="C21" s="78" t="str">
        <f>Sheet1!B6</f>
        <v>INCHEON/AQABA</v>
      </c>
      <c r="D21" s="283">
        <f>Sheet1!K89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Sheet1!K90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Sheet1!K91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Sheet1!K94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Sheet1!N85</f>
        <v>43872</v>
      </c>
    </row>
    <row r="13" spans="1:6" s="71" customFormat="1" ht="15">
      <c r="A13" s="72" t="s">
        <v>36</v>
      </c>
      <c r="B13" s="142">
        <f>Sheet1!N86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Sheet1!N92</f>
        <v>0</v>
      </c>
      <c r="B21" s="145">
        <f>Sheet1!N90+Sheet1!N91</f>
        <v>0</v>
      </c>
      <c r="C21" s="78" t="str">
        <f>Sheet1!B6</f>
        <v>INCHEON/AQABA</v>
      </c>
      <c r="D21" s="283">
        <f>Sheet1!N89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Sheet1!N90+Sheet1!N91</f>
        <v>0</v>
      </c>
      <c r="B25" s="266" t="s">
        <v>72</v>
      </c>
      <c r="C25" s="267"/>
      <c r="D25" s="267"/>
      <c r="E25" s="268"/>
      <c r="F25" s="90">
        <f>Sheet1!N93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Sheet1!N85</f>
        <v>43872</v>
      </c>
    </row>
    <row r="13" spans="1:6" s="71" customFormat="1" ht="15">
      <c r="A13" s="72" t="s">
        <v>36</v>
      </c>
      <c r="B13" s="142">
        <f>Sheet1!N87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Sheet1!N88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Sheet1!N92</f>
        <v>0</v>
      </c>
      <c r="B21" s="145">
        <f>Sheet1!N90+Sheet1!N91</f>
        <v>0</v>
      </c>
      <c r="C21" s="78" t="str">
        <f>Sheet1!B6</f>
        <v>INCHEON/AQABA</v>
      </c>
      <c r="D21" s="283">
        <f>Sheet1!N89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Sheet1!N90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Sheet1!N91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Sheet1!N94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Sheet1!Q85</f>
        <v>43872</v>
      </c>
    </row>
    <row r="13" spans="1:6" s="71" customFormat="1" ht="15">
      <c r="A13" s="72" t="s">
        <v>36</v>
      </c>
      <c r="B13" s="142">
        <f>Sheet1!Q86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Sheet1!Q92</f>
        <v>0</v>
      </c>
      <c r="B21" s="145">
        <f>Sheet1!Q90+Sheet1!Q91</f>
        <v>0</v>
      </c>
      <c r="C21" s="78" t="str">
        <f>Sheet1!B6</f>
        <v>INCHEON/AQABA</v>
      </c>
      <c r="D21" s="283">
        <f>Sheet1!Q89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8"/>
      <c r="E24" s="259"/>
      <c r="F24" s="81" t="s">
        <v>15</v>
      </c>
    </row>
    <row r="25" spans="1:6" s="77" customFormat="1" ht="24" customHeight="1">
      <c r="A25" s="146">
        <f>Sheet1!Q90+Sheet1!Q91</f>
        <v>0</v>
      </c>
      <c r="B25" s="266" t="s">
        <v>72</v>
      </c>
      <c r="C25" s="267"/>
      <c r="D25" s="267"/>
      <c r="E25" s="268"/>
      <c r="F25" s="90">
        <f>Sheet1!Q93</f>
        <v>0</v>
      </c>
    </row>
    <row r="26" spans="1:6" s="77" customFormat="1" ht="24" customHeight="1">
      <c r="A26" s="147"/>
      <c r="B26" s="269"/>
      <c r="C26" s="270"/>
      <c r="D26" s="270"/>
      <c r="E26" s="271"/>
      <c r="F26" s="90"/>
    </row>
    <row r="27" spans="1:6" s="77" customFormat="1" ht="24" customHeight="1">
      <c r="A27" s="148"/>
      <c r="B27" s="272"/>
      <c r="C27" s="273"/>
      <c r="D27" s="273"/>
      <c r="E27" s="274"/>
      <c r="F27" s="90"/>
    </row>
    <row r="28" spans="1:6" s="77" customFormat="1" ht="24" customHeight="1">
      <c r="A28" s="83"/>
      <c r="B28" s="275"/>
      <c r="C28" s="276"/>
      <c r="D28" s="276"/>
      <c r="E28" s="277"/>
      <c r="F28" s="90"/>
    </row>
    <row r="29" spans="1:6" s="77" customFormat="1" ht="24" customHeight="1">
      <c r="A29" s="85"/>
      <c r="B29" s="85"/>
      <c r="C29" s="85"/>
      <c r="D29" s="86"/>
      <c r="E29" s="87" t="s">
        <v>4</v>
      </c>
      <c r="F29" s="91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D18:F18"/>
    <mergeCell ref="D19:F19"/>
    <mergeCell ref="D20:F20"/>
    <mergeCell ref="D21:F21"/>
    <mergeCell ref="A46:D46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7:F46"/>
  <sheetViews>
    <sheetView topLeftCell="A14" workbookViewId="0">
      <selection activeCell="A11" sqref="A11:B13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5" t="s">
        <v>0</v>
      </c>
    </row>
    <row r="8" spans="1:6">
      <c r="A8" s="2"/>
    </row>
    <row r="9" spans="1:6">
      <c r="A9" s="3"/>
    </row>
    <row r="10" spans="1:6">
      <c r="A10" s="3"/>
      <c r="D10" t="s">
        <v>57</v>
      </c>
    </row>
    <row r="11" spans="1:6" s="71" customFormat="1" ht="21.75" customHeight="1">
      <c r="A11" s="69" t="s">
        <v>34</v>
      </c>
      <c r="B11" s="70" t="str">
        <f>Sheet1!B4</f>
        <v>CIG/27</v>
      </c>
    </row>
    <row r="12" spans="1:6" s="71" customFormat="1" ht="15">
      <c r="A12" s="69" t="s">
        <v>35</v>
      </c>
      <c r="B12" s="141">
        <f>Sheet1!Q85</f>
        <v>43872</v>
      </c>
    </row>
    <row r="13" spans="1:6" s="71" customFormat="1" ht="15">
      <c r="A13" s="72" t="s">
        <v>36</v>
      </c>
      <c r="B13" s="142">
        <f>Sheet1!Q87</f>
        <v>0</v>
      </c>
    </row>
    <row r="14" spans="1:6" s="71" customFormat="1" ht="15"/>
    <row r="15" spans="1:6" s="71" customFormat="1" ht="21.75" customHeight="1">
      <c r="A15" s="73" t="s">
        <v>37</v>
      </c>
      <c r="B15" s="143">
        <f>Sheet1!Q88</f>
        <v>0</v>
      </c>
      <c r="E15" s="69"/>
    </row>
    <row r="16" spans="1:6" s="71" customFormat="1" ht="15">
      <c r="B16" s="73"/>
    </row>
    <row r="17" spans="1:6" s="71" customFormat="1" ht="15"/>
    <row r="18" spans="1:6" s="71" customFormat="1" ht="15">
      <c r="A18" s="75" t="s">
        <v>5</v>
      </c>
      <c r="B18" s="75" t="s">
        <v>7</v>
      </c>
      <c r="C18" s="75" t="s">
        <v>6</v>
      </c>
      <c r="D18" s="257" t="s">
        <v>20</v>
      </c>
      <c r="E18" s="258"/>
      <c r="F18" s="259"/>
    </row>
    <row r="19" spans="1:6" s="77" customFormat="1" ht="20.100000000000001" customHeight="1">
      <c r="A19" s="125" t="str">
        <f>Sheet1!B1</f>
        <v xml:space="preserve">LUMINOUS ACE </v>
      </c>
      <c r="B19" s="125">
        <f>Sheet1!B3</f>
        <v>2001</v>
      </c>
      <c r="C19" s="76">
        <f>Sheet1!B2</f>
        <v>43874</v>
      </c>
      <c r="D19" s="260" t="str">
        <f>Sheet1!B5</f>
        <v>LMNINCAQB200103 + LMNINCAQB200104</v>
      </c>
      <c r="E19" s="261"/>
      <c r="F19" s="262"/>
    </row>
    <row r="20" spans="1:6" s="77" customFormat="1" ht="20.100000000000001" customHeight="1">
      <c r="A20" s="75" t="s">
        <v>16</v>
      </c>
      <c r="B20" s="75" t="s">
        <v>17</v>
      </c>
      <c r="C20" s="75" t="s">
        <v>18</v>
      </c>
      <c r="D20" s="257" t="s">
        <v>19</v>
      </c>
      <c r="E20" s="258"/>
      <c r="F20" s="259"/>
    </row>
    <row r="21" spans="1:6" s="77" customFormat="1" ht="24" customHeight="1">
      <c r="A21" s="144">
        <f>Sheet1!Q92</f>
        <v>0</v>
      </c>
      <c r="B21" s="145">
        <f>Sheet1!Q90+Sheet1!Q91</f>
        <v>0</v>
      </c>
      <c r="C21" s="78" t="str">
        <f>Sheet1!B6</f>
        <v>INCHEON/AQABA</v>
      </c>
      <c r="D21" s="283">
        <f>Sheet1!Q89</f>
        <v>0</v>
      </c>
      <c r="E21" s="284"/>
      <c r="F21" s="285"/>
    </row>
    <row r="22" spans="1:6" s="77" customFormat="1" ht="20.100000000000001" customHeight="1">
      <c r="A22" s="79"/>
      <c r="B22" s="79"/>
      <c r="C22" s="80"/>
      <c r="D22" s="79"/>
      <c r="E22" s="79"/>
      <c r="F22" s="79"/>
    </row>
    <row r="23" spans="1:6" s="71" customFormat="1" ht="20.25" customHeight="1"/>
    <row r="24" spans="1:6" s="77" customFormat="1" ht="20.100000000000001" customHeight="1">
      <c r="A24" s="75" t="s">
        <v>1</v>
      </c>
      <c r="B24" s="257" t="s">
        <v>2</v>
      </c>
      <c r="C24" s="258"/>
      <c r="D24" s="259"/>
      <c r="E24" s="81" t="s">
        <v>3</v>
      </c>
      <c r="F24" s="81" t="s">
        <v>15</v>
      </c>
    </row>
    <row r="25" spans="1:6" s="77" customFormat="1" ht="24" customHeight="1">
      <c r="A25" s="146">
        <f>Sheet1!Q90</f>
        <v>0</v>
      </c>
      <c r="B25" s="269" t="s">
        <v>78</v>
      </c>
      <c r="C25" s="270"/>
      <c r="D25" s="271"/>
      <c r="E25" s="82">
        <f>DO!E25</f>
        <v>28</v>
      </c>
      <c r="F25" s="82">
        <f>A25*E25</f>
        <v>0</v>
      </c>
    </row>
    <row r="26" spans="1:6" s="77" customFormat="1" ht="24" customHeight="1">
      <c r="A26" s="147">
        <f>Sheet1!Q91</f>
        <v>0</v>
      </c>
      <c r="B26" s="269" t="s">
        <v>77</v>
      </c>
      <c r="C26" s="270"/>
      <c r="D26" s="271"/>
      <c r="E26" s="82">
        <f>DO!E26</f>
        <v>33</v>
      </c>
      <c r="F26" s="82">
        <f>A26*E26</f>
        <v>0</v>
      </c>
    </row>
    <row r="27" spans="1:6" s="77" customFormat="1" ht="24" customHeight="1">
      <c r="A27" s="148">
        <f>Sheet1!Q94</f>
        <v>0</v>
      </c>
      <c r="B27" s="278" t="s">
        <v>38</v>
      </c>
      <c r="C27" s="279"/>
      <c r="D27" s="280"/>
      <c r="E27" s="82">
        <f>DO!E27</f>
        <v>10</v>
      </c>
      <c r="F27" s="82">
        <f>A27*E27</f>
        <v>0</v>
      </c>
    </row>
    <row r="28" spans="1:6" s="77" customFormat="1" ht="24" customHeight="1">
      <c r="A28" s="83"/>
      <c r="B28" s="275"/>
      <c r="C28" s="281"/>
      <c r="D28" s="282"/>
      <c r="E28" s="84"/>
      <c r="F28" s="82"/>
    </row>
    <row r="29" spans="1:6" s="77" customFormat="1" ht="24" customHeight="1">
      <c r="A29" s="85"/>
      <c r="B29" s="85"/>
      <c r="C29" s="85"/>
      <c r="D29" s="86"/>
      <c r="E29" s="87" t="s">
        <v>4</v>
      </c>
      <c r="F29" s="88">
        <f>SUM(F25:F28)</f>
        <v>0</v>
      </c>
    </row>
    <row r="30" spans="1:6" s="71" customFormat="1" ht="20.25" customHeight="1"/>
    <row r="31" spans="1:6" s="77" customFormat="1" ht="20.100000000000001" customHeight="1">
      <c r="F31" s="89"/>
    </row>
    <row r="32" spans="1:6" s="104" customFormat="1" ht="20.100000000000001" customHeight="1">
      <c r="A32" s="103" t="s">
        <v>80</v>
      </c>
      <c r="C32" s="107" t="s">
        <v>81</v>
      </c>
      <c r="D32" s="107"/>
      <c r="F32" s="107" t="s">
        <v>82</v>
      </c>
    </row>
    <row r="33" spans="1:6" s="104" customFormat="1" ht="20.100000000000001" customHeight="1">
      <c r="F33" s="105"/>
    </row>
    <row r="34" spans="1:6" s="104" customFormat="1" ht="20.100000000000001" customHeight="1">
      <c r="F34" s="105"/>
    </row>
    <row r="35" spans="1:6" s="104" customFormat="1" ht="20.100000000000001" customHeight="1">
      <c r="F35" s="105"/>
    </row>
    <row r="36" spans="1:6" s="104" customFormat="1" ht="20.100000000000001" customHeight="1" thickBot="1">
      <c r="F36" s="105"/>
    </row>
    <row r="37" spans="1:6" s="106" customFormat="1" ht="15" customHeight="1" thickBot="1">
      <c r="A37" s="112" t="s">
        <v>14</v>
      </c>
      <c r="B37" s="113"/>
      <c r="C37" s="113"/>
      <c r="D37" s="114"/>
    </row>
    <row r="38" spans="1:6" s="106" customFormat="1" ht="15">
      <c r="A38" s="108" t="s">
        <v>83</v>
      </c>
      <c r="B38" s="115" t="s">
        <v>91</v>
      </c>
      <c r="C38" s="115"/>
      <c r="D38" s="116"/>
    </row>
    <row r="39" spans="1:6" s="106" customFormat="1" ht="15">
      <c r="A39" s="109" t="s">
        <v>84</v>
      </c>
      <c r="B39" s="117" t="s">
        <v>92</v>
      </c>
      <c r="C39" s="117"/>
      <c r="D39" s="118"/>
    </row>
    <row r="40" spans="1:6" s="106" customFormat="1" ht="15">
      <c r="A40" s="109" t="s">
        <v>85</v>
      </c>
      <c r="B40" s="117" t="s">
        <v>93</v>
      </c>
      <c r="C40" s="117"/>
      <c r="D40" s="118"/>
    </row>
    <row r="41" spans="1:6" s="106" customFormat="1" ht="15">
      <c r="A41" s="109" t="s">
        <v>86</v>
      </c>
      <c r="B41" s="117" t="s">
        <v>94</v>
      </c>
      <c r="C41" s="117"/>
      <c r="D41" s="118"/>
    </row>
    <row r="42" spans="1:6" s="106" customFormat="1" ht="15">
      <c r="A42" s="109" t="s">
        <v>87</v>
      </c>
      <c r="B42" s="117" t="s">
        <v>95</v>
      </c>
      <c r="C42" s="117"/>
      <c r="D42" s="118"/>
    </row>
    <row r="43" spans="1:6" s="106" customFormat="1" ht="15">
      <c r="A43" s="109" t="s">
        <v>88</v>
      </c>
      <c r="B43" s="117" t="s">
        <v>96</v>
      </c>
      <c r="C43" s="117"/>
      <c r="D43" s="118"/>
    </row>
    <row r="44" spans="1:6" s="106" customFormat="1" ht="15">
      <c r="A44" s="110" t="s">
        <v>89</v>
      </c>
      <c r="B44" s="119" t="s">
        <v>97</v>
      </c>
      <c r="C44" s="119"/>
      <c r="D44" s="120"/>
    </row>
    <row r="45" spans="1:6" s="106" customFormat="1" ht="15.75" thickBot="1">
      <c r="A45" s="111" t="s">
        <v>90</v>
      </c>
      <c r="B45" s="121" t="s">
        <v>98</v>
      </c>
      <c r="C45" s="121"/>
      <c r="D45" s="122"/>
    </row>
    <row r="46" spans="1:6" s="106" customFormat="1" ht="15.95" customHeight="1" thickBot="1">
      <c r="A46" s="254" t="s">
        <v>21</v>
      </c>
      <c r="B46" s="255"/>
      <c r="C46" s="255"/>
      <c r="D46" s="256"/>
    </row>
  </sheetData>
  <mergeCells count="10">
    <mergeCell ref="A46:D46"/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&amp;L&amp;G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207</vt:i4>
      </vt:variant>
      <vt:variant>
        <vt:lpstr>Named Ranges</vt:lpstr>
      </vt:variant>
      <vt:variant>
        <vt:i4>2</vt:i4>
      </vt:variant>
    </vt:vector>
  </HeadingPairs>
  <TitlesOfParts>
    <vt:vector size="209" baseType="lpstr">
      <vt:lpstr>Agents Tariff</vt:lpstr>
      <vt:lpstr>Sheet1</vt:lpstr>
      <vt:lpstr>Report </vt:lpstr>
      <vt:lpstr>OF</vt:lpstr>
      <vt:lpstr>DO</vt:lpstr>
      <vt:lpstr>OF (2)</vt:lpstr>
      <vt:lpstr>DO (2)</vt:lpstr>
      <vt:lpstr>OF (3)</vt:lpstr>
      <vt:lpstr>DO (3)</vt:lpstr>
      <vt:lpstr>OF (4)</vt:lpstr>
      <vt:lpstr>DO (4)</vt:lpstr>
      <vt:lpstr>OF (5)</vt:lpstr>
      <vt:lpstr>DO (5)</vt:lpstr>
      <vt:lpstr>OF (6)</vt:lpstr>
      <vt:lpstr>DO (6)</vt:lpstr>
      <vt:lpstr>OF (7)</vt:lpstr>
      <vt:lpstr>DO (7)</vt:lpstr>
      <vt:lpstr>OF (8)</vt:lpstr>
      <vt:lpstr>DO (8)</vt:lpstr>
      <vt:lpstr>OF (9)</vt:lpstr>
      <vt:lpstr>DO (9)</vt:lpstr>
      <vt:lpstr>OF (10)</vt:lpstr>
      <vt:lpstr>DO (10)</vt:lpstr>
      <vt:lpstr>OF (11)</vt:lpstr>
      <vt:lpstr>DO (11)</vt:lpstr>
      <vt:lpstr>OF (12)</vt:lpstr>
      <vt:lpstr>DO (12)</vt:lpstr>
      <vt:lpstr>OF (13)</vt:lpstr>
      <vt:lpstr>DO (13)</vt:lpstr>
      <vt:lpstr>OF (14)</vt:lpstr>
      <vt:lpstr>DO (14)</vt:lpstr>
      <vt:lpstr>OF (15)</vt:lpstr>
      <vt:lpstr>DO (15)</vt:lpstr>
      <vt:lpstr>OF (16)</vt:lpstr>
      <vt:lpstr>DO (16)</vt:lpstr>
      <vt:lpstr>OF (17)</vt:lpstr>
      <vt:lpstr>DO (17)</vt:lpstr>
      <vt:lpstr>OF (18)</vt:lpstr>
      <vt:lpstr>DO (18)</vt:lpstr>
      <vt:lpstr>OF (19)</vt:lpstr>
      <vt:lpstr>DO (19)</vt:lpstr>
      <vt:lpstr>OF (20)</vt:lpstr>
      <vt:lpstr>DO (20)</vt:lpstr>
      <vt:lpstr>OF (21)</vt:lpstr>
      <vt:lpstr>DO (21)</vt:lpstr>
      <vt:lpstr>OF(22)</vt:lpstr>
      <vt:lpstr>DO (22)</vt:lpstr>
      <vt:lpstr>OF (23)</vt:lpstr>
      <vt:lpstr>DO (23)</vt:lpstr>
      <vt:lpstr>OF (24)</vt:lpstr>
      <vt:lpstr>DO (24)</vt:lpstr>
      <vt:lpstr>OF (25)</vt:lpstr>
      <vt:lpstr>DO (25)</vt:lpstr>
      <vt:lpstr>OF (26)</vt:lpstr>
      <vt:lpstr>DO (26)</vt:lpstr>
      <vt:lpstr>OF (27)</vt:lpstr>
      <vt:lpstr>DO (27)</vt:lpstr>
      <vt:lpstr>OF (28)</vt:lpstr>
      <vt:lpstr>DO (28)</vt:lpstr>
      <vt:lpstr>OF (29)</vt:lpstr>
      <vt:lpstr>DO (29)</vt:lpstr>
      <vt:lpstr>OF (30)</vt:lpstr>
      <vt:lpstr>DO (30)</vt:lpstr>
      <vt:lpstr>OF (31)</vt:lpstr>
      <vt:lpstr>DO (31)</vt:lpstr>
      <vt:lpstr>OF (32)</vt:lpstr>
      <vt:lpstr>DO (32)</vt:lpstr>
      <vt:lpstr>OF (33)</vt:lpstr>
      <vt:lpstr>DO (33)</vt:lpstr>
      <vt:lpstr>OF (34)</vt:lpstr>
      <vt:lpstr>DO (34)</vt:lpstr>
      <vt:lpstr>OF (35)</vt:lpstr>
      <vt:lpstr>DO (35)</vt:lpstr>
      <vt:lpstr>OF (36)</vt:lpstr>
      <vt:lpstr>DO (36)</vt:lpstr>
      <vt:lpstr>OF (37)</vt:lpstr>
      <vt:lpstr>DO (37)</vt:lpstr>
      <vt:lpstr>OF (38)</vt:lpstr>
      <vt:lpstr>DO (38)</vt:lpstr>
      <vt:lpstr>OF (39)</vt:lpstr>
      <vt:lpstr>DO (39)</vt:lpstr>
      <vt:lpstr>OF (40)</vt:lpstr>
      <vt:lpstr>DO (40)</vt:lpstr>
      <vt:lpstr>OF (41)</vt:lpstr>
      <vt:lpstr>DO (41)</vt:lpstr>
      <vt:lpstr>OF (42)</vt:lpstr>
      <vt:lpstr>DO (42)</vt:lpstr>
      <vt:lpstr>OF (43)</vt:lpstr>
      <vt:lpstr>DO (43)</vt:lpstr>
      <vt:lpstr>OF (44)</vt:lpstr>
      <vt:lpstr>DO (44)</vt:lpstr>
      <vt:lpstr>OF (45)</vt:lpstr>
      <vt:lpstr>DO (45)</vt:lpstr>
      <vt:lpstr>OF (46)</vt:lpstr>
      <vt:lpstr>DO (46)</vt:lpstr>
      <vt:lpstr>OF (47)</vt:lpstr>
      <vt:lpstr>DO (47)</vt:lpstr>
      <vt:lpstr>OF (48)</vt:lpstr>
      <vt:lpstr>DO (48)</vt:lpstr>
      <vt:lpstr>OF (49)</vt:lpstr>
      <vt:lpstr>DO (49)</vt:lpstr>
      <vt:lpstr>OF (50)</vt:lpstr>
      <vt:lpstr>DO (50)</vt:lpstr>
      <vt:lpstr>OF (51)</vt:lpstr>
      <vt:lpstr>DO (51)</vt:lpstr>
      <vt:lpstr>OF (52)</vt:lpstr>
      <vt:lpstr>DO (52)</vt:lpstr>
      <vt:lpstr>OF (53)</vt:lpstr>
      <vt:lpstr>DO (53)</vt:lpstr>
      <vt:lpstr>OF (54)</vt:lpstr>
      <vt:lpstr>DO (54)</vt:lpstr>
      <vt:lpstr>OF (55)</vt:lpstr>
      <vt:lpstr>DO (55)</vt:lpstr>
      <vt:lpstr>OF (56)</vt:lpstr>
      <vt:lpstr>DO (56)</vt:lpstr>
      <vt:lpstr>OF (57)</vt:lpstr>
      <vt:lpstr>DO (57)</vt:lpstr>
      <vt:lpstr>OF (58)</vt:lpstr>
      <vt:lpstr>DO (58)</vt:lpstr>
      <vt:lpstr>OF (59)</vt:lpstr>
      <vt:lpstr>DO (59)</vt:lpstr>
      <vt:lpstr>OF (60)</vt:lpstr>
      <vt:lpstr>DO (60)</vt:lpstr>
      <vt:lpstr>OF (61)</vt:lpstr>
      <vt:lpstr>DO (61)</vt:lpstr>
      <vt:lpstr>OF (62)</vt:lpstr>
      <vt:lpstr>DO (62)</vt:lpstr>
      <vt:lpstr>OF (63)</vt:lpstr>
      <vt:lpstr>DO (63)</vt:lpstr>
      <vt:lpstr>OF (64)</vt:lpstr>
      <vt:lpstr>DO (64)</vt:lpstr>
      <vt:lpstr>OF (65)</vt:lpstr>
      <vt:lpstr>DO (65)</vt:lpstr>
      <vt:lpstr>OF (66)</vt:lpstr>
      <vt:lpstr>DO (66)</vt:lpstr>
      <vt:lpstr>OF (67)</vt:lpstr>
      <vt:lpstr>DO (67)</vt:lpstr>
      <vt:lpstr>OF (68)</vt:lpstr>
      <vt:lpstr>DO (68)</vt:lpstr>
      <vt:lpstr>OF (69)</vt:lpstr>
      <vt:lpstr>DO (69)</vt:lpstr>
      <vt:lpstr>OF (70)</vt:lpstr>
      <vt:lpstr>DO (70)</vt:lpstr>
      <vt:lpstr>OF (71)</vt:lpstr>
      <vt:lpstr>DO (71)</vt:lpstr>
      <vt:lpstr>OF (72)</vt:lpstr>
      <vt:lpstr>DO (72)</vt:lpstr>
      <vt:lpstr>OF (73)</vt:lpstr>
      <vt:lpstr>DO (73)</vt:lpstr>
      <vt:lpstr>OF (74)</vt:lpstr>
      <vt:lpstr>DO (74)</vt:lpstr>
      <vt:lpstr>OF (75)</vt:lpstr>
      <vt:lpstr>DO (75)</vt:lpstr>
      <vt:lpstr>OF (76)</vt:lpstr>
      <vt:lpstr>DO (76)</vt:lpstr>
      <vt:lpstr>OF (77)</vt:lpstr>
      <vt:lpstr>DO (77)</vt:lpstr>
      <vt:lpstr>OF (78)</vt:lpstr>
      <vt:lpstr>DO (78)</vt:lpstr>
      <vt:lpstr>OF (79)</vt:lpstr>
      <vt:lpstr>DO (79)</vt:lpstr>
      <vt:lpstr>OF (80)</vt:lpstr>
      <vt:lpstr>DO (80)</vt:lpstr>
      <vt:lpstr>OF (81)</vt:lpstr>
      <vt:lpstr>DO (81)</vt:lpstr>
      <vt:lpstr>OF (82)</vt:lpstr>
      <vt:lpstr>DO (82)</vt:lpstr>
      <vt:lpstr>OF (83)</vt:lpstr>
      <vt:lpstr>DO (83)</vt:lpstr>
      <vt:lpstr>OF (84)</vt:lpstr>
      <vt:lpstr>DO (84)</vt:lpstr>
      <vt:lpstr>OF (85)</vt:lpstr>
      <vt:lpstr>DO (85)</vt:lpstr>
      <vt:lpstr>OF (86)</vt:lpstr>
      <vt:lpstr>DO (86)</vt:lpstr>
      <vt:lpstr>OF (87)</vt:lpstr>
      <vt:lpstr>DO (87)</vt:lpstr>
      <vt:lpstr>OF (88)</vt:lpstr>
      <vt:lpstr>DO (88)</vt:lpstr>
      <vt:lpstr>OF (89)</vt:lpstr>
      <vt:lpstr>DO (89)</vt:lpstr>
      <vt:lpstr>OF (90)</vt:lpstr>
      <vt:lpstr>DO (90)</vt:lpstr>
      <vt:lpstr>OF (91)</vt:lpstr>
      <vt:lpstr>DO (91)</vt:lpstr>
      <vt:lpstr>OF (92)</vt:lpstr>
      <vt:lpstr>DO (92)</vt:lpstr>
      <vt:lpstr>OF (93)</vt:lpstr>
      <vt:lpstr>DO (93)</vt:lpstr>
      <vt:lpstr>OF (94)</vt:lpstr>
      <vt:lpstr>DO (94)</vt:lpstr>
      <vt:lpstr>OF (95)</vt:lpstr>
      <vt:lpstr>DO (95)</vt:lpstr>
      <vt:lpstr>OF (96)</vt:lpstr>
      <vt:lpstr>DO (96)</vt:lpstr>
      <vt:lpstr>OF (97)</vt:lpstr>
      <vt:lpstr>DO (97)</vt:lpstr>
      <vt:lpstr>OF (98)</vt:lpstr>
      <vt:lpstr>DO (98)</vt:lpstr>
      <vt:lpstr>OF (99)</vt:lpstr>
      <vt:lpstr>DO (99)</vt:lpstr>
      <vt:lpstr>OF (100)</vt:lpstr>
      <vt:lpstr>DO (100)</vt:lpstr>
      <vt:lpstr>OF (101)</vt:lpstr>
      <vt:lpstr>DO (101)</vt:lpstr>
      <vt:lpstr>OF (102)</vt:lpstr>
      <vt:lpstr>DO (102)</vt:lpstr>
      <vt:lpstr>'Report '!Korea_Agent</vt:lpstr>
      <vt:lpstr>'Report '!Print_Area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Bassam Hamdan</dc:creator>
  <cp:lastModifiedBy>Ali Ali</cp:lastModifiedBy>
  <cp:lastPrinted>2020-02-11T12:41:26Z</cp:lastPrinted>
  <dcterms:created xsi:type="dcterms:W3CDTF">2000-07-27T22:24:14Z</dcterms:created>
  <dcterms:modified xsi:type="dcterms:W3CDTF">2020-12-07T09:52:22Z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TC062070951033</vt:lpwstr>
  </property>
  <property fmtid="{D5CDD505-2E9C-101B-9397-08002B2CF9AE}" pid="3" name="_NewReviewCycle">
    <vt:lpwstr/>
  </property>
</Properties>
</file>