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\Documents\"/>
    </mc:Choice>
  </mc:AlternateContent>
  <xr:revisionPtr revIDLastSave="0" documentId="8_{7DECE9DA-36A3-4D8D-849D-6366064CCC87}" xr6:coauthVersionLast="45" xr6:coauthVersionMax="45" xr10:uidLastSave="{00000000-0000-0000-0000-000000000000}"/>
  <bookViews>
    <workbookView xWindow="-120" yWindow="-120" windowWidth="20730" windowHeight="11160" xr2:uid="{EB747040-F55A-44BE-889C-AE52427C4D3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7" i="1" l="1" a="1"/>
  <c r="L17" i="1" s="1"/>
  <c r="L18" i="1" a="1"/>
  <c r="L18" i="1"/>
  <c r="L19" i="1" a="1"/>
  <c r="L19" i="1" s="1"/>
  <c r="L20" i="1" a="1"/>
  <c r="L20" i="1"/>
  <c r="L21" i="1" a="1"/>
  <c r="L21" i="1" s="1"/>
  <c r="L16" i="1" a="1"/>
  <c r="L16" i="1" s="1"/>
  <c r="K17" i="1" a="1"/>
  <c r="K17" i="1"/>
  <c r="K18" i="1" a="1"/>
  <c r="K18" i="1"/>
  <c r="K19" i="1" a="1"/>
  <c r="K19" i="1"/>
  <c r="K20" i="1" a="1"/>
  <c r="K20" i="1"/>
  <c r="K21" i="1" a="1"/>
  <c r="K21" i="1"/>
  <c r="K16" i="1" a="1"/>
  <c r="K16" i="1" s="1"/>
  <c r="O4" i="1"/>
  <c r="O5" i="1"/>
  <c r="O6" i="1"/>
  <c r="O7" i="1"/>
  <c r="O8" i="1"/>
  <c r="O9" i="1"/>
  <c r="O10" i="1"/>
  <c r="O3" i="1"/>
  <c r="N4" i="1" a="1"/>
  <c r="N4" i="1"/>
  <c r="N5" i="1" a="1"/>
  <c r="N5" i="1"/>
  <c r="N6" i="1" a="1"/>
  <c r="N6" i="1"/>
  <c r="N7" i="1" a="1"/>
  <c r="N7" i="1"/>
  <c r="N8" i="1" a="1"/>
  <c r="N8" i="1"/>
  <c r="N9" i="1" a="1"/>
  <c r="N9" i="1"/>
  <c r="N10" i="1" a="1"/>
  <c r="N10" i="1"/>
  <c r="N3" i="1" a="1"/>
  <c r="N3" i="1" s="1"/>
  <c r="E14" i="1"/>
  <c r="E13" i="1"/>
  <c r="E12" i="1"/>
  <c r="E11" i="1"/>
  <c r="E10" i="1"/>
  <c r="E9" i="1"/>
  <c r="E8" i="1"/>
  <c r="E7" i="1"/>
  <c r="E6" i="1"/>
  <c r="E5" i="1"/>
  <c r="E4" i="1"/>
  <c r="E3" i="1"/>
  <c r="J3" i="1"/>
  <c r="J4" i="1"/>
  <c r="J5" i="1"/>
  <c r="J6" i="1"/>
  <c r="J7" i="1"/>
  <c r="J8" i="1"/>
  <c r="J9" i="1"/>
  <c r="J10" i="1"/>
</calcChain>
</file>

<file path=xl/sharedStrings.xml><?xml version="1.0" encoding="utf-8"?>
<sst xmlns="http://schemas.openxmlformats.org/spreadsheetml/2006/main" count="33" uniqueCount="11">
  <si>
    <t>الكمية المتاحة للصرف</t>
  </si>
  <si>
    <t xml:space="preserve">الصنف </t>
  </si>
  <si>
    <t>تاريخ الانتاج</t>
  </si>
  <si>
    <t xml:space="preserve">الكمية </t>
  </si>
  <si>
    <t>فشار</t>
  </si>
  <si>
    <t>بسكويت</t>
  </si>
  <si>
    <t>حلوى</t>
  </si>
  <si>
    <t>on hand</t>
  </si>
  <si>
    <t>used</t>
  </si>
  <si>
    <t>الكمية المنصرفة</t>
  </si>
  <si>
    <t>الكمية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</si>
</sst>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8"/>
      <color theme="1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64" fontId="0" fillId="6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4D82A-1862-4428-97DC-CB868E55CC34}">
  <dimension ref="E1:O21"/>
  <sheetViews>
    <sheetView tabSelected="1" workbookViewId="0">
      <selection activeCell="P16" sqref="P16"/>
    </sheetView>
  </sheetViews>
  <sheetFormatPr defaultRowHeight="15" x14ac:dyDescent="0.25"/>
  <cols>
    <col min="4" max="4" width="10.7109375" bestFit="1" customWidth="1"/>
    <col min="5" max="5" width="11.5703125" hidden="1" customWidth="1"/>
    <col min="7" max="8" width="10.7109375" bestFit="1" customWidth="1"/>
    <col min="9" max="9" width="5.7109375" customWidth="1"/>
    <col min="10" max="10" width="11.5703125" hidden="1" customWidth="1"/>
    <col min="11" max="11" width="12.140625" customWidth="1"/>
    <col min="12" max="12" width="13.28515625" customWidth="1"/>
  </cols>
  <sheetData>
    <row r="1" spans="5:15" ht="21" x14ac:dyDescent="0.25">
      <c r="F1" s="8" t="s">
        <v>9</v>
      </c>
      <c r="G1" s="8"/>
      <c r="H1" s="8"/>
      <c r="K1" s="9" t="s">
        <v>0</v>
      </c>
      <c r="L1" s="9"/>
      <c r="M1" s="9"/>
      <c r="N1" s="9"/>
      <c r="O1" s="9"/>
    </row>
    <row r="2" spans="5:15" x14ac:dyDescent="0.25">
      <c r="F2" s="1" t="s">
        <v>1</v>
      </c>
      <c r="G2" s="1" t="s">
        <v>3</v>
      </c>
      <c r="H2" s="1" t="s">
        <v>2</v>
      </c>
      <c r="K2" s="1" t="s">
        <v>1</v>
      </c>
      <c r="L2" s="1" t="s">
        <v>2</v>
      </c>
      <c r="M2" s="1" t="s">
        <v>3</v>
      </c>
      <c r="N2" s="1" t="s">
        <v>8</v>
      </c>
      <c r="O2" s="1" t="s">
        <v>7</v>
      </c>
    </row>
    <row r="3" spans="5:15" x14ac:dyDescent="0.25">
      <c r="E3" t="str">
        <f>F3&amp;H3</f>
        <v>فشار44081</v>
      </c>
      <c r="F3" s="2" t="s">
        <v>4</v>
      </c>
      <c r="G3" s="2">
        <v>10</v>
      </c>
      <c r="H3" s="3">
        <v>44081</v>
      </c>
      <c r="J3" t="str">
        <f>K3&amp;L3</f>
        <v>فشار44105</v>
      </c>
      <c r="K3" s="11" t="s">
        <v>4</v>
      </c>
      <c r="L3" s="12">
        <v>44105</v>
      </c>
      <c r="M3" s="11">
        <v>20</v>
      </c>
      <c r="N3" s="17">
        <f t="array" ref="N3">SUMIF($E$3:$E$14,J3,$G$3:$G$14)</f>
        <v>20</v>
      </c>
      <c r="O3" s="17">
        <f>M3-N3</f>
        <v>0</v>
      </c>
    </row>
    <row r="4" spans="5:15" x14ac:dyDescent="0.25">
      <c r="E4" t="str">
        <f t="shared" ref="E4:E14" si="0">F4&amp;H4</f>
        <v>فشار44105</v>
      </c>
      <c r="F4" s="2" t="s">
        <v>4</v>
      </c>
      <c r="G4" s="2">
        <v>10</v>
      </c>
      <c r="H4" s="3">
        <v>44105</v>
      </c>
      <c r="J4" t="str">
        <f t="shared" ref="J4:J10" si="1">K4&amp;L4</f>
        <v>فشار44150</v>
      </c>
      <c r="K4" s="11" t="s">
        <v>4</v>
      </c>
      <c r="L4" s="12">
        <v>44150</v>
      </c>
      <c r="M4" s="11">
        <v>60</v>
      </c>
      <c r="N4" s="17">
        <f t="array" ref="N4">SUMIF($E$3:$E$14,J4,$G$3:$G$14)</f>
        <v>50</v>
      </c>
      <c r="O4" s="17">
        <f t="shared" ref="O4:O10" si="2">M4-N4</f>
        <v>10</v>
      </c>
    </row>
    <row r="5" spans="5:15" x14ac:dyDescent="0.25">
      <c r="E5" t="str">
        <f t="shared" si="0"/>
        <v>فشار44105</v>
      </c>
      <c r="F5" s="2" t="s">
        <v>4</v>
      </c>
      <c r="G5" s="2">
        <v>10</v>
      </c>
      <c r="H5" s="3">
        <v>44105</v>
      </c>
      <c r="J5" t="str">
        <f t="shared" si="1"/>
        <v>فشار44081</v>
      </c>
      <c r="K5" s="11" t="s">
        <v>4</v>
      </c>
      <c r="L5" s="12">
        <v>44081</v>
      </c>
      <c r="M5" s="11">
        <v>10</v>
      </c>
      <c r="N5" s="17">
        <f t="array" ref="N5">SUMIF($E$3:$E$14,J5,$G$3:$G$14)</f>
        <v>10</v>
      </c>
      <c r="O5" s="17">
        <f t="shared" si="2"/>
        <v>0</v>
      </c>
    </row>
    <row r="6" spans="5:15" x14ac:dyDescent="0.25">
      <c r="E6" t="str">
        <f t="shared" si="0"/>
        <v>بسكويت44120</v>
      </c>
      <c r="F6" s="4" t="s">
        <v>5</v>
      </c>
      <c r="G6" s="4">
        <v>30</v>
      </c>
      <c r="H6" s="5">
        <v>44120</v>
      </c>
      <c r="J6" t="str">
        <f t="shared" si="1"/>
        <v>بسكويت44120</v>
      </c>
      <c r="K6" s="13" t="s">
        <v>5</v>
      </c>
      <c r="L6" s="14">
        <v>44120</v>
      </c>
      <c r="M6" s="13">
        <v>80</v>
      </c>
      <c r="N6" s="17">
        <f t="array" ref="N6">SUMIF($E$3:$E$14,J6,$G$3:$G$14)</f>
        <v>80</v>
      </c>
      <c r="O6" s="17">
        <f t="shared" si="2"/>
        <v>0</v>
      </c>
    </row>
    <row r="7" spans="5:15" x14ac:dyDescent="0.25">
      <c r="E7" t="str">
        <f t="shared" si="0"/>
        <v>بسكويت44120</v>
      </c>
      <c r="F7" s="4" t="s">
        <v>5</v>
      </c>
      <c r="G7" s="4">
        <v>50</v>
      </c>
      <c r="H7" s="5">
        <v>44120</v>
      </c>
      <c r="J7" t="str">
        <f t="shared" si="1"/>
        <v>بسكويت44143</v>
      </c>
      <c r="K7" s="13" t="s">
        <v>5</v>
      </c>
      <c r="L7" s="14">
        <v>44143</v>
      </c>
      <c r="M7" s="13">
        <v>110</v>
      </c>
      <c r="N7" s="17">
        <f t="array" ref="N7">SUMIF($E$3:$E$14,J7,$G$3:$G$14)</f>
        <v>60</v>
      </c>
      <c r="O7" s="17">
        <f t="shared" si="2"/>
        <v>50</v>
      </c>
    </row>
    <row r="8" spans="5:15" x14ac:dyDescent="0.25">
      <c r="E8" t="str">
        <f t="shared" si="0"/>
        <v>حلوى44059</v>
      </c>
      <c r="F8" s="6" t="s">
        <v>6</v>
      </c>
      <c r="G8" s="6">
        <v>20</v>
      </c>
      <c r="H8" s="7">
        <v>44059</v>
      </c>
      <c r="J8" t="str">
        <f t="shared" si="1"/>
        <v>حلوى44095</v>
      </c>
      <c r="K8" s="15" t="s">
        <v>6</v>
      </c>
      <c r="L8" s="16">
        <v>44095</v>
      </c>
      <c r="M8" s="15">
        <v>40</v>
      </c>
      <c r="N8" s="17">
        <f t="array" ref="N8">SUMIF($E$3:$E$14,J8,$G$3:$G$14)</f>
        <v>40</v>
      </c>
      <c r="O8" s="17">
        <f t="shared" si="2"/>
        <v>0</v>
      </c>
    </row>
    <row r="9" spans="5:15" x14ac:dyDescent="0.25">
      <c r="E9" t="str">
        <f t="shared" si="0"/>
        <v>فشار44150</v>
      </c>
      <c r="F9" s="2" t="s">
        <v>4</v>
      </c>
      <c r="G9" s="2">
        <v>30</v>
      </c>
      <c r="H9" s="3">
        <v>44150</v>
      </c>
      <c r="J9" t="str">
        <f t="shared" si="1"/>
        <v>حلوى44059</v>
      </c>
      <c r="K9" s="15" t="s">
        <v>6</v>
      </c>
      <c r="L9" s="16">
        <v>44059</v>
      </c>
      <c r="M9" s="15">
        <v>20</v>
      </c>
      <c r="N9" s="17">
        <f t="array" ref="N9">SUMIF($E$3:$E$14,J9,$G$3:$G$14)</f>
        <v>20</v>
      </c>
      <c r="O9" s="17">
        <f t="shared" si="2"/>
        <v>0</v>
      </c>
    </row>
    <row r="10" spans="5:15" x14ac:dyDescent="0.25">
      <c r="E10" t="str">
        <f t="shared" si="0"/>
        <v>فشار44150</v>
      </c>
      <c r="F10" s="2" t="s">
        <v>4</v>
      </c>
      <c r="G10" s="2">
        <v>20</v>
      </c>
      <c r="H10" s="3">
        <v>44150</v>
      </c>
      <c r="J10" t="str">
        <f t="shared" si="1"/>
        <v>حلوى44160</v>
      </c>
      <c r="K10" s="15" t="s">
        <v>6</v>
      </c>
      <c r="L10" s="16">
        <v>44160</v>
      </c>
      <c r="M10" s="15">
        <v>70</v>
      </c>
      <c r="N10" s="17">
        <f t="array" ref="N10">SUMIF($E$3:$E$14,J10,$G$3:$G$14)</f>
        <v>50</v>
      </c>
      <c r="O10" s="17">
        <f t="shared" si="2"/>
        <v>20</v>
      </c>
    </row>
    <row r="11" spans="5:15" x14ac:dyDescent="0.25">
      <c r="E11" t="str">
        <f t="shared" si="0"/>
        <v>حلوى44095</v>
      </c>
      <c r="F11" s="6" t="s">
        <v>6</v>
      </c>
      <c r="G11" s="6">
        <v>30</v>
      </c>
      <c r="H11" s="7">
        <v>44095</v>
      </c>
    </row>
    <row r="12" spans="5:15" x14ac:dyDescent="0.25">
      <c r="E12" t="str">
        <f t="shared" si="0"/>
        <v>بسكويت44143</v>
      </c>
      <c r="F12" s="4" t="s">
        <v>5</v>
      </c>
      <c r="G12" s="4">
        <v>60</v>
      </c>
      <c r="H12" s="5">
        <v>44143</v>
      </c>
    </row>
    <row r="13" spans="5:15" x14ac:dyDescent="0.25">
      <c r="E13" t="str">
        <f t="shared" si="0"/>
        <v>حلوى44095</v>
      </c>
      <c r="F13" s="6" t="s">
        <v>6</v>
      </c>
      <c r="G13" s="6">
        <v>10</v>
      </c>
      <c r="H13" s="7">
        <v>44095</v>
      </c>
    </row>
    <row r="14" spans="5:15" ht="27.75" x14ac:dyDescent="0.65">
      <c r="E14" t="str">
        <f t="shared" si="0"/>
        <v>حلوى44160</v>
      </c>
      <c r="F14" s="6" t="s">
        <v>6</v>
      </c>
      <c r="G14" s="6">
        <v>50</v>
      </c>
      <c r="H14" s="7">
        <v>44160</v>
      </c>
      <c r="K14" s="10" t="s">
        <v>10</v>
      </c>
      <c r="L14" s="10"/>
    </row>
    <row r="15" spans="5:15" x14ac:dyDescent="0.25">
      <c r="K15" s="1" t="s">
        <v>1</v>
      </c>
      <c r="L15" s="1" t="s">
        <v>2</v>
      </c>
    </row>
    <row r="16" spans="5:15" x14ac:dyDescent="0.25">
      <c r="K16" s="17" t="str">
        <f t="array" ref="K16">IFERROR(INDEX($K$3:$K$10,SMALL(IF($O$3:$O$10&gt;0,ROW($K$2:$K$9)-MIN(ROW($K$2:$K$9))+1),ROWS($K$16:K16))),"")</f>
        <v>فشار</v>
      </c>
      <c r="L16" s="18">
        <f t="array" ref="L16">IFERROR(INDEX($L$3:$L$10,SMALL(IF($O$3:$O$10&gt;0,ROW($L$2:$L$9)-MIN(ROW($L$2:$L$9))+1),ROWS($L$16:L16))),"")</f>
        <v>44150</v>
      </c>
    </row>
    <row r="17" spans="11:12" x14ac:dyDescent="0.25">
      <c r="K17" s="17" t="str">
        <f t="array" ref="K17">IFERROR(INDEX($K$3:$K$10,SMALL(IF($O$3:$O$10&gt;0,ROW($K$2:$K$9)-MIN(ROW($K$2:$K$9))+1),ROWS($K$16:K17))),"")</f>
        <v>بسكويت</v>
      </c>
      <c r="L17" s="18">
        <f t="array" ref="L17">IFERROR(INDEX($L$3:$L$10,SMALL(IF($O$3:$O$10&gt;0,ROW($L$2:$L$9)-MIN(ROW($L$2:$L$9))+1),ROWS($L$16:L17))),"")</f>
        <v>44143</v>
      </c>
    </row>
    <row r="18" spans="11:12" x14ac:dyDescent="0.25">
      <c r="K18" s="17" t="str">
        <f t="array" ref="K18">IFERROR(INDEX($K$3:$K$10,SMALL(IF($O$3:$O$10&gt;0,ROW($K$2:$K$9)-MIN(ROW($K$2:$K$9))+1),ROWS($K$16:K18))),"")</f>
        <v>حلوى</v>
      </c>
      <c r="L18" s="18">
        <f t="array" ref="L18">IFERROR(INDEX($L$3:$L$10,SMALL(IF($O$3:$O$10&gt;0,ROW($L$2:$L$9)-MIN(ROW($L$2:$L$9))+1),ROWS($L$16:L18))),"")</f>
        <v>44160</v>
      </c>
    </row>
    <row r="19" spans="11:12" x14ac:dyDescent="0.25">
      <c r="K19" s="17" t="str">
        <f t="array" ref="K19">IFERROR(INDEX($K$3:$K$10,SMALL(IF($O$3:$O$10&gt;0,ROW($K$2:$K$9)-MIN(ROW($K$2:$K$9))+1),ROWS($K$16:K19))),"")</f>
        <v/>
      </c>
      <c r="L19" s="18" t="str">
        <f t="array" ref="L19">IFERROR(INDEX($L$3:$L$10,SMALL(IF($O$3:$O$10&gt;0,ROW($L$2:$L$9)-MIN(ROW($L$2:$L$9))+1),ROWS($L$16:L19))),"")</f>
        <v/>
      </c>
    </row>
    <row r="20" spans="11:12" x14ac:dyDescent="0.25">
      <c r="K20" s="17" t="str">
        <f t="array" ref="K20">IFERROR(INDEX($K$3:$K$10,SMALL(IF($O$3:$O$10&gt;0,ROW($K$2:$K$9)-MIN(ROW($K$2:$K$9))+1),ROWS($K$16:K20))),"")</f>
        <v/>
      </c>
      <c r="L20" s="18" t="str">
        <f t="array" ref="L20">IFERROR(INDEX($L$3:$L$10,SMALL(IF($O$3:$O$10&gt;0,ROW($L$2:$L$9)-MIN(ROW($L$2:$L$9))+1),ROWS($L$16:L20))),"")</f>
        <v/>
      </c>
    </row>
    <row r="21" spans="11:12" x14ac:dyDescent="0.25">
      <c r="K21" s="17" t="str">
        <f t="array" ref="K21">IFERROR(INDEX($K$3:$K$10,SMALL(IF($O$3:$O$10&gt;0,ROW($K$2:$K$9)-MIN(ROW($K$2:$K$9))+1),ROWS($K$16:K21))),"")</f>
        <v/>
      </c>
      <c r="L21" s="18" t="str">
        <f t="array" ref="L21">IFERROR(INDEX($L$3:$L$10,SMALL(IF($O$3:$O$10&gt;0,ROW($L$2:$L$9)-MIN(ROW($L$2:$L$9))+1),ROWS($L$16:L21))),"")</f>
        <v/>
      </c>
    </row>
  </sheetData>
  <mergeCells count="3">
    <mergeCell ref="F1:H1"/>
    <mergeCell ref="K1:O1"/>
    <mergeCell ref="K14:L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2020-12-15T17:18:43Z</dcterms:created>
  <dcterms:modified xsi:type="dcterms:W3CDTF">2020-12-15T17:34:26Z</dcterms:modified>
</cp:coreProperties>
</file>