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aradat 09-12-2018   02.06 PM\Earadat 20-02-2016\22222 البصمه\"/>
    </mc:Choice>
  </mc:AlternateContent>
  <xr:revisionPtr revIDLastSave="0" documentId="10_ncr:8100000_{8A5C07DB-56E9-4556-9E21-A466A099A209}" xr6:coauthVersionLast="34" xr6:coauthVersionMax="34" xr10:uidLastSave="{00000000-0000-0000-0000-000000000000}"/>
  <bookViews>
    <workbookView xWindow="-105" yWindow="-105" windowWidth="23250" windowHeight="12570" firstSheet="1" activeTab="1" xr2:uid="{00000000-000D-0000-FFFF-FFFF00000000}"/>
  </bookViews>
  <sheets>
    <sheet name="Sheet1" sheetId="2" state="hidden" r:id="rId1"/>
    <sheet name="التدقيق" sheetId="6" r:id="rId2"/>
    <sheet name="Sheet2" sheetId="7" r:id="rId3"/>
  </sheets>
  <externalReferences>
    <externalReference r:id="rId4"/>
    <externalReference r:id="rId5"/>
  </externalReferences>
  <definedNames>
    <definedName name="_xlnm._FilterDatabase" localSheetId="1" hidden="1">التدقيق!$A$12:$DC$15</definedName>
    <definedName name="data">[1]ورقة1!$A$2:$C$9</definedName>
    <definedName name="names">[1]ورقة1!$B$2:$B$9</definedName>
    <definedName name="الاسماء">[2]ورقة2!$H$3:$H$74</definedName>
    <definedName name="السنوات">[2]ورقة2!$D$3:$D$24</definedName>
    <definedName name="الشهر">[2]ورقة2!$A$3:$A$14</definedName>
  </definedNames>
  <calcPr calcId="162913"/>
</workbook>
</file>

<file path=xl/calcChain.xml><?xml version="1.0" encoding="utf-8"?>
<calcChain xmlns="http://schemas.openxmlformats.org/spreadsheetml/2006/main">
  <c r="CZ14" i="6" l="1"/>
  <c r="A1" i="6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AG13" i="6" s="1"/>
  <c r="AH13" i="6" s="1"/>
  <c r="AI13" i="6" s="1"/>
  <c r="AJ13" i="6" s="1"/>
  <c r="AK13" i="6" s="1"/>
  <c r="BG14" i="6" l="1" a="1"/>
  <c r="BG14" i="6" s="1"/>
  <c r="CN14" i="6" s="1"/>
  <c r="BC14" i="6" a="1"/>
  <c r="BC14" i="6" s="1"/>
  <c r="CJ14" i="6" s="1"/>
  <c r="AU14" i="6" a="1"/>
  <c r="AU14" i="6" s="1"/>
  <c r="CB14" i="6" s="1"/>
  <c r="BN14" i="6" a="1"/>
  <c r="BN14" i="6" s="1"/>
  <c r="CU14" i="6" s="1"/>
  <c r="AX14" i="6" a="1"/>
  <c r="AX14" i="6" s="1"/>
  <c r="CE14" i="6" s="1"/>
  <c r="BJ14" i="6" a="1"/>
  <c r="BJ14" i="6" s="1"/>
  <c r="CQ14" i="6" s="1"/>
  <c r="AT14" i="6" a="1"/>
  <c r="AT14" i="6" s="1"/>
  <c r="CA14" i="6" s="1"/>
  <c r="BQ14" i="6" a="1"/>
  <c r="BQ14" i="6" s="1"/>
  <c r="CX14" i="6" s="1"/>
  <c r="BI14" i="6" a="1"/>
  <c r="BI14" i="6" s="1"/>
  <c r="CP14" i="6" s="1"/>
  <c r="BA14" i="6" a="1"/>
  <c r="BA14" i="6" s="1"/>
  <c r="CH14" i="6" s="1"/>
  <c r="AW14" i="6" a="1"/>
  <c r="AW14" i="6" s="1"/>
  <c r="CD14" i="6" s="1"/>
  <c r="AS14" i="6" a="1"/>
  <c r="AS14" i="6" s="1"/>
  <c r="BZ14" i="6" s="1"/>
  <c r="AO14" i="6" a="1"/>
  <c r="AO14" i="6" s="1"/>
  <c r="BV14" i="6" s="1"/>
  <c r="BP14" i="6" a="1"/>
  <c r="BP14" i="6" s="1"/>
  <c r="BL14" i="6" a="1"/>
  <c r="BL14" i="6" s="1"/>
  <c r="CS14" i="6" s="1"/>
  <c r="BO14" i="6" a="1"/>
  <c r="BO14" i="6" s="1"/>
  <c r="CV14" i="6" s="1"/>
  <c r="BE14" i="6" a="1"/>
  <c r="BE14" i="6" s="1"/>
  <c r="CL14" i="6" s="1"/>
  <c r="BM14" i="6" a="1"/>
  <c r="BM14" i="6" s="1"/>
  <c r="CT14" i="6" s="1"/>
  <c r="AQ14" i="6" a="1"/>
  <c r="AQ14" i="6" s="1"/>
  <c r="BX14" i="6" s="1"/>
  <c r="AY14" i="6" a="1"/>
  <c r="AY14" i="6" s="1"/>
  <c r="CF14" i="6" s="1"/>
  <c r="BK14" i="6" a="1"/>
  <c r="BK14" i="6" s="1"/>
  <c r="CR14" i="6" s="1"/>
  <c r="DE12" i="6"/>
  <c r="DF12" i="6" s="1"/>
  <c r="DG12" i="6" s="1"/>
  <c r="DH12" i="6" s="1"/>
  <c r="DI12" i="6" s="1"/>
  <c r="DJ12" i="6" s="1"/>
  <c r="DK12" i="6" s="1"/>
  <c r="DL12" i="6" s="1"/>
  <c r="DM12" i="6" s="1"/>
  <c r="DN12" i="6" s="1"/>
  <c r="DO12" i="6" s="1"/>
  <c r="DP12" i="6" s="1"/>
  <c r="DQ12" i="6" s="1"/>
  <c r="DR12" i="6" s="1"/>
  <c r="DS12" i="6" s="1"/>
  <c r="DT12" i="6" s="1"/>
  <c r="DU12" i="6" s="1"/>
  <c r="DV12" i="6" s="1"/>
  <c r="DW12" i="6" s="1"/>
  <c r="DX12" i="6" s="1"/>
  <c r="DY12" i="6" s="1"/>
  <c r="DZ12" i="6" s="1"/>
  <c r="EA12" i="6" s="1"/>
  <c r="EB12" i="6" s="1"/>
  <c r="EC12" i="6" s="1"/>
  <c r="ED12" i="6" s="1"/>
  <c r="EE12" i="6" s="1"/>
  <c r="EF12" i="6" s="1"/>
  <c r="EG12" i="6" s="1"/>
  <c r="EH12" i="6" s="1"/>
  <c r="EI12" i="6" s="1"/>
  <c r="AM13" i="6"/>
  <c r="AN13" i="6" s="1"/>
  <c r="AO13" i="6" s="1"/>
  <c r="AP13" i="6" s="1"/>
  <c r="AQ13" i="6" s="1"/>
  <c r="AR13" i="6" s="1"/>
  <c r="AS13" i="6" s="1"/>
  <c r="AT13" i="6" s="1"/>
  <c r="AU13" i="6" s="1"/>
  <c r="AV13" i="6" s="1"/>
  <c r="AW13" i="6" s="1"/>
  <c r="AX13" i="6" s="1"/>
  <c r="AY13" i="6" s="1"/>
  <c r="AZ13" i="6" s="1"/>
  <c r="BA13" i="6" s="1"/>
  <c r="BB13" i="6" s="1"/>
  <c r="BC13" i="6" s="1"/>
  <c r="BD13" i="6" s="1"/>
  <c r="BE13" i="6" s="1"/>
  <c r="BF13" i="6" s="1"/>
  <c r="BG13" i="6" s="1"/>
  <c r="BH13" i="6" s="1"/>
  <c r="BI13" i="6" s="1"/>
  <c r="BJ13" i="6" s="1"/>
  <c r="BK13" i="6" s="1"/>
  <c r="BL13" i="6" s="1"/>
  <c r="BM13" i="6" s="1"/>
  <c r="BN13" i="6" s="1"/>
  <c r="BO13" i="6" s="1"/>
  <c r="BP13" i="6" s="1"/>
  <c r="BQ13" i="6" s="1"/>
  <c r="DE13" i="6"/>
  <c r="DF13" i="6" s="1"/>
  <c r="DG13" i="6" s="1"/>
  <c r="DH13" i="6" s="1"/>
  <c r="DI13" i="6" s="1"/>
  <c r="DJ13" i="6" s="1"/>
  <c r="DK13" i="6" s="1"/>
  <c r="DL13" i="6" s="1"/>
  <c r="DM13" i="6" s="1"/>
  <c r="DN13" i="6" s="1"/>
  <c r="DO13" i="6" s="1"/>
  <c r="DP13" i="6" s="1"/>
  <c r="DQ13" i="6" s="1"/>
  <c r="DR13" i="6" s="1"/>
  <c r="DS13" i="6" s="1"/>
  <c r="DT13" i="6" s="1"/>
  <c r="DU13" i="6" s="1"/>
  <c r="DV13" i="6" s="1"/>
  <c r="DW13" i="6" s="1"/>
  <c r="DX13" i="6" s="1"/>
  <c r="DY13" i="6" s="1"/>
  <c r="DZ13" i="6" s="1"/>
  <c r="EA13" i="6" s="1"/>
  <c r="EB13" i="6" s="1"/>
  <c r="EC13" i="6" s="1"/>
  <c r="ED13" i="6" s="1"/>
  <c r="EE13" i="6" s="1"/>
  <c r="EF13" i="6" s="1"/>
  <c r="EG13" i="6" s="1"/>
  <c r="EH13" i="6" s="1"/>
  <c r="EI13" i="6" s="1"/>
  <c r="AM12" i="6"/>
  <c r="AN12" i="6" s="1"/>
  <c r="AO12" i="6" s="1"/>
  <c r="AP12" i="6" s="1"/>
  <c r="AQ12" i="6" s="1"/>
  <c r="AR12" i="6" s="1"/>
  <c r="AS12" i="6" s="1"/>
  <c r="AT12" i="6" s="1"/>
  <c r="AU12" i="6" s="1"/>
  <c r="AV12" i="6" s="1"/>
  <c r="AW12" i="6" s="1"/>
  <c r="AX12" i="6" s="1"/>
  <c r="AY12" i="6" s="1"/>
  <c r="AZ12" i="6" s="1"/>
  <c r="BA12" i="6" s="1"/>
  <c r="BB12" i="6" s="1"/>
  <c r="BC12" i="6" s="1"/>
  <c r="BD12" i="6" s="1"/>
  <c r="BE12" i="6" s="1"/>
  <c r="BF12" i="6" s="1"/>
  <c r="BG12" i="6" s="1"/>
  <c r="BH12" i="6" s="1"/>
  <c r="BI12" i="6" s="1"/>
  <c r="BJ12" i="6" s="1"/>
  <c r="BK12" i="6" s="1"/>
  <c r="BL12" i="6" s="1"/>
  <c r="BM12" i="6" s="1"/>
  <c r="BN12" i="6" s="1"/>
  <c r="BO12" i="6" s="1"/>
  <c r="BP12" i="6" s="1"/>
  <c r="BQ12" i="6" s="1"/>
  <c r="BT12" i="6"/>
  <c r="BU12" i="6" s="1"/>
  <c r="BV12" i="6" s="1"/>
  <c r="BW12" i="6" s="1"/>
  <c r="BX12" i="6" s="1"/>
  <c r="BY12" i="6" s="1"/>
  <c r="BZ12" i="6" s="1"/>
  <c r="CA12" i="6" s="1"/>
  <c r="CB12" i="6" s="1"/>
  <c r="CC12" i="6" s="1"/>
  <c r="CD12" i="6" s="1"/>
  <c r="CE12" i="6" s="1"/>
  <c r="CF12" i="6" s="1"/>
  <c r="CG12" i="6" s="1"/>
  <c r="CH12" i="6" s="1"/>
  <c r="CI12" i="6" s="1"/>
  <c r="CJ12" i="6" s="1"/>
  <c r="CK12" i="6" s="1"/>
  <c r="CL12" i="6" s="1"/>
  <c r="CM12" i="6" s="1"/>
  <c r="CN12" i="6" s="1"/>
  <c r="CO12" i="6" s="1"/>
  <c r="CP12" i="6" s="1"/>
  <c r="CQ12" i="6" s="1"/>
  <c r="CR12" i="6" s="1"/>
  <c r="CS12" i="6" s="1"/>
  <c r="CT12" i="6" s="1"/>
  <c r="CU12" i="6" s="1"/>
  <c r="CV12" i="6" s="1"/>
  <c r="CW12" i="6" s="1"/>
  <c r="CX12" i="6" s="1"/>
  <c r="BT13" i="6"/>
  <c r="BU13" i="6" s="1"/>
  <c r="BV13" i="6" s="1"/>
  <c r="BW13" i="6" s="1"/>
  <c r="BX13" i="6" s="1"/>
  <c r="BY13" i="6" s="1"/>
  <c r="BZ13" i="6" s="1"/>
  <c r="CA13" i="6" s="1"/>
  <c r="CB13" i="6" s="1"/>
  <c r="CC13" i="6" s="1"/>
  <c r="CD13" i="6" s="1"/>
  <c r="CE13" i="6" s="1"/>
  <c r="CF13" i="6" s="1"/>
  <c r="CG13" i="6" s="1"/>
  <c r="CH13" i="6" s="1"/>
  <c r="CI13" i="6" s="1"/>
  <c r="CJ13" i="6" s="1"/>
  <c r="CK13" i="6" s="1"/>
  <c r="CL13" i="6" s="1"/>
  <c r="CM13" i="6" s="1"/>
  <c r="CN13" i="6" s="1"/>
  <c r="CO13" i="6" s="1"/>
  <c r="CP13" i="6" s="1"/>
  <c r="CQ13" i="6" s="1"/>
  <c r="CR13" i="6" s="1"/>
  <c r="CS13" i="6" s="1"/>
  <c r="CT13" i="6" s="1"/>
  <c r="CU13" i="6" s="1"/>
  <c r="CV13" i="6" s="1"/>
  <c r="CW13" i="6" s="1"/>
  <c r="CX13" i="6" s="1"/>
  <c r="G12" i="6"/>
  <c r="H12" i="6" s="1"/>
  <c r="I12" i="6" s="1"/>
  <c r="J12" i="6" s="1"/>
  <c r="K12" i="6" s="1"/>
  <c r="L12" i="6" s="1"/>
  <c r="M12" i="6" s="1"/>
  <c r="N12" i="6" s="1"/>
  <c r="O12" i="6" s="1"/>
  <c r="P12" i="6" s="1"/>
  <c r="Q12" i="6" s="1"/>
  <c r="R12" i="6" s="1"/>
  <c r="S12" i="6" s="1"/>
  <c r="T12" i="6" s="1"/>
  <c r="U12" i="6" s="1"/>
  <c r="V12" i="6" s="1"/>
  <c r="W12" i="6" s="1"/>
  <c r="X12" i="6" s="1"/>
  <c r="Y12" i="6" s="1"/>
  <c r="Z12" i="6" s="1"/>
  <c r="AA12" i="6" s="1"/>
  <c r="AB12" i="6" s="1"/>
  <c r="AC12" i="6" s="1"/>
  <c r="AD12" i="6" s="1"/>
  <c r="AE12" i="6" s="1"/>
  <c r="AF12" i="6" s="1"/>
  <c r="AG12" i="6" s="1"/>
  <c r="AH12" i="6" s="1"/>
  <c r="AI12" i="6" s="1"/>
  <c r="AJ12" i="6" s="1"/>
  <c r="AK12" i="6" s="1"/>
  <c r="CW14" i="6" l="1"/>
  <c r="BB14" i="6" a="1"/>
  <c r="BB14" i="6" s="1"/>
  <c r="CI14" i="6" s="1"/>
  <c r="AV14" i="6" a="1"/>
  <c r="AV14" i="6" s="1"/>
  <c r="AZ14" i="6" a="1"/>
  <c r="AZ14" i="6" s="1"/>
  <c r="CG14" i="6" s="1"/>
  <c r="BH14" i="6" a="1"/>
  <c r="BH14" i="6" s="1"/>
  <c r="AP14" i="6" a="1"/>
  <c r="AP14" i="6" s="1"/>
  <c r="BW14" i="6" s="1"/>
  <c r="BF14" i="6" a="1"/>
  <c r="BF14" i="6" s="1"/>
  <c r="AN14" i="6" a="1"/>
  <c r="AN14" i="6" s="1"/>
  <c r="BU14" i="6" s="1"/>
  <c r="BD14" i="6" a="1"/>
  <c r="BD14" i="6" s="1"/>
  <c r="CK14" i="6" s="1"/>
  <c r="AR14" i="6" a="1"/>
  <c r="AR14" i="6" s="1"/>
  <c r="BY14" i="6" s="1"/>
  <c r="AM14" i="6" a="1"/>
  <c r="AM14" i="6" s="1"/>
  <c r="BX3" i="6"/>
  <c r="BT14" i="6" l="1"/>
  <c r="BR14" i="6"/>
  <c r="CM14" i="6"/>
  <c r="EJ14" i="6"/>
  <c r="CC14" i="6"/>
  <c r="CO14" i="6"/>
  <c r="CY14" i="6" l="1"/>
  <c r="CY9" i="6" s="1"/>
  <c r="DA14" i="6" l="1"/>
  <c r="DB14" i="6" s="1"/>
  <c r="DB9" i="6" s="1"/>
</calcChain>
</file>

<file path=xl/sharedStrings.xml><?xml version="1.0" encoding="utf-8"?>
<sst xmlns="http://schemas.openxmlformats.org/spreadsheetml/2006/main" count="65" uniqueCount="53">
  <si>
    <t>*</t>
  </si>
  <si>
    <t>Sat</t>
  </si>
  <si>
    <t>Fr</t>
  </si>
  <si>
    <t>عدد ساعات الخصم</t>
  </si>
  <si>
    <t>عدد ساعات العمل الفعليه للموظفين</t>
  </si>
  <si>
    <t>O</t>
  </si>
  <si>
    <t>N</t>
  </si>
  <si>
    <t>X</t>
  </si>
  <si>
    <t>الراتب الأساسي</t>
  </si>
  <si>
    <t>أجمالي مبلغ الخصم</t>
  </si>
  <si>
    <t>تحويل الساعة
إلي رقم</t>
  </si>
  <si>
    <t>أجرة الساعة</t>
  </si>
  <si>
    <t>مجموع ساعات الخصم</t>
  </si>
  <si>
    <t>مجموع ساعات العمل</t>
  </si>
  <si>
    <t>TITLE</t>
  </si>
  <si>
    <t>الأسم</t>
  </si>
  <si>
    <t>يوم النص دوام</t>
  </si>
  <si>
    <t>عدد ساعات العمل</t>
  </si>
  <si>
    <t>رقم السجل المدني</t>
  </si>
  <si>
    <t>الرقم الوظيفي</t>
  </si>
  <si>
    <t>نص دوام</t>
  </si>
  <si>
    <t>دوام كامل</t>
  </si>
  <si>
    <t>الايام</t>
  </si>
  <si>
    <t>الشهر</t>
  </si>
  <si>
    <t>يناير  ( 1 )</t>
  </si>
  <si>
    <t>فبراير  ( 2 )</t>
  </si>
  <si>
    <t>الســبت</t>
  </si>
  <si>
    <t>مارس  ( 3 )</t>
  </si>
  <si>
    <t>Sun</t>
  </si>
  <si>
    <t>الأحــــــد</t>
  </si>
  <si>
    <t>أبريل  ( 4 )</t>
  </si>
  <si>
    <t>Mon</t>
  </si>
  <si>
    <t>الإثنــين</t>
  </si>
  <si>
    <t>مايو  ( 5 )</t>
  </si>
  <si>
    <t>Tue</t>
  </si>
  <si>
    <t>الـثـلاثـاء</t>
  </si>
  <si>
    <t>يونيو  ( 6 )</t>
  </si>
  <si>
    <t>Wed</t>
  </si>
  <si>
    <t>الأربـعـاء</t>
  </si>
  <si>
    <t>يوليو  ( 7 )</t>
  </si>
  <si>
    <t>Thu</t>
  </si>
  <si>
    <t>الخميس</t>
  </si>
  <si>
    <t>أغسطس  ( 8 )</t>
  </si>
  <si>
    <t>Fri</t>
  </si>
  <si>
    <t>الجمـعة</t>
  </si>
  <si>
    <t>سبتمبر  ( 9 )</t>
  </si>
  <si>
    <t>أكتوبر  ( 10 )</t>
  </si>
  <si>
    <t>نوفمبر  ( 11 )</t>
  </si>
  <si>
    <t>ديسمبر  ( 12 )</t>
  </si>
  <si>
    <t>Remigio Castro Victoria</t>
  </si>
  <si>
    <t>تقرير حضور وانصراف موظفين الكراج  November 2020</t>
  </si>
  <si>
    <t>OFF</t>
  </si>
  <si>
    <t>عدد ساعات الأضافي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</si>
</sst>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_-* #,##0.00\-;_-* &quot;-&quot;??_-;_-@_-"/>
    <numFmt numFmtId="165" formatCode="[h]:mm"/>
    <numFmt numFmtId="166" formatCode="dd\ h:mm"/>
    <numFmt numFmtId="167" formatCode="ddd"/>
    <numFmt numFmtId="168" formatCode="mm"/>
    <numFmt numFmtId="169" formatCode="dd/mm"/>
  </numFmts>
  <fonts count="28">
    <font>
      <sz val="11"/>
      <color theme="1"/>
      <name val="Times New Roman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theme="1"/>
      <name val="Times New Roman"/>
      <family val="2"/>
      <charset val="17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2"/>
    </font>
    <font>
      <sz val="11"/>
      <color theme="1"/>
      <name val="Calibri"/>
      <family val="2"/>
      <charset val="178"/>
      <scheme val="minor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b/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indexed="8"/>
      <name val="Calibri"/>
      <family val="2"/>
      <charset val="134"/>
    </font>
    <font>
      <sz val="11"/>
      <color rgb="FF000000"/>
      <name val="Calibri"/>
      <family val="2"/>
      <charset val="204"/>
    </font>
    <font>
      <sz val="11"/>
      <color theme="0"/>
      <name val="Calibri"/>
      <family val="2"/>
      <charset val="178"/>
      <scheme val="minor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b/>
      <u/>
      <sz val="14"/>
      <color theme="1"/>
      <name val="Times New Roman"/>
      <family val="1"/>
    </font>
    <font>
      <b/>
      <sz val="8"/>
      <name val="Times New Roman"/>
      <family val="1"/>
    </font>
    <font>
      <b/>
      <sz val="9"/>
      <color theme="1"/>
      <name val="Times New Roman"/>
      <family val="1"/>
    </font>
    <font>
      <sz val="8"/>
      <name val="Times New Roman"/>
      <family val="2"/>
      <charset val="178"/>
    </font>
    <font>
      <b/>
      <sz val="10"/>
      <color indexed="8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9">
    <xf numFmtId="0" fontId="0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18" fillId="0" borderId="0">
      <alignment vertical="center"/>
    </xf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5" fillId="0" borderId="0"/>
    <xf numFmtId="0" fontId="3" fillId="0" borderId="0"/>
    <xf numFmtId="0" fontId="11" fillId="0" borderId="0"/>
    <xf numFmtId="0" fontId="1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4" fillId="2" borderId="1" applyNumberFormat="0" applyAlignment="0" applyProtection="0"/>
    <xf numFmtId="0" fontId="3" fillId="0" borderId="0"/>
    <xf numFmtId="0" fontId="2" fillId="0" borderId="0"/>
    <xf numFmtId="0" fontId="1" fillId="0" borderId="0"/>
  </cellStyleXfs>
  <cellXfs count="91">
    <xf numFmtId="0" fontId="0" fillId="0" borderId="0" xfId="0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/>
    </xf>
    <xf numFmtId="20" fontId="9" fillId="0" borderId="5" xfId="0" applyNumberFormat="1" applyFont="1" applyBorder="1" applyAlignment="1">
      <alignment horizontal="center"/>
    </xf>
    <xf numFmtId="166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/>
    </xf>
    <xf numFmtId="20" fontId="9" fillId="7" borderId="5" xfId="0" applyNumberFormat="1" applyFont="1" applyFill="1" applyBorder="1" applyAlignment="1">
      <alignment horizontal="center"/>
    </xf>
    <xf numFmtId="0" fontId="9" fillId="7" borderId="5" xfId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vertical="center"/>
    </xf>
    <xf numFmtId="0" fontId="6" fillId="0" borderId="0" xfId="0" applyFont="1" applyFill="1" applyBorder="1"/>
    <xf numFmtId="0" fontId="9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"/>
    </xf>
    <xf numFmtId="167" fontId="12" fillId="0" borderId="2" xfId="0" applyNumberFormat="1" applyFont="1" applyFill="1" applyBorder="1" applyAlignment="1">
      <alignment horizontal="center" vertical="center" readingOrder="2"/>
    </xf>
    <xf numFmtId="0" fontId="20" fillId="0" borderId="0" xfId="0" applyFont="1" applyAlignment="1">
      <alignment horizontal="center"/>
    </xf>
    <xf numFmtId="0" fontId="20" fillId="0" borderId="0" xfId="0" applyFont="1"/>
    <xf numFmtId="0" fontId="7" fillId="0" borderId="2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/>
    </xf>
    <xf numFmtId="168" fontId="16" fillId="5" borderId="2" xfId="0" applyNumberFormat="1" applyFont="1" applyFill="1" applyBorder="1" applyAlignment="1" applyProtection="1">
      <alignment horizontal="center" vertical="center"/>
    </xf>
    <xf numFmtId="0" fontId="16" fillId="5" borderId="2" xfId="0" applyFont="1" applyFill="1" applyBorder="1" applyAlignment="1" applyProtection="1">
      <alignment horizontal="center" vertical="center"/>
    </xf>
    <xf numFmtId="167" fontId="12" fillId="0" borderId="16" xfId="0" applyNumberFormat="1" applyFont="1" applyFill="1" applyBorder="1" applyAlignment="1">
      <alignment horizontal="center" vertical="center" readingOrder="2"/>
    </xf>
    <xf numFmtId="169" fontId="12" fillId="0" borderId="17" xfId="0" applyNumberFormat="1" applyFont="1" applyFill="1" applyBorder="1" applyAlignment="1">
      <alignment horizontal="center" vertical="center" readingOrder="2"/>
    </xf>
    <xf numFmtId="0" fontId="22" fillId="0" borderId="0" xfId="0" applyFont="1" applyAlignment="1" applyProtection="1">
      <alignment horizontal="center" vertical="center"/>
    </xf>
    <xf numFmtId="169" fontId="12" fillId="6" borderId="8" xfId="0" applyNumberFormat="1" applyFont="1" applyFill="1" applyBorder="1" applyAlignment="1">
      <alignment horizontal="center" vertical="center" wrapText="1"/>
    </xf>
    <xf numFmtId="20" fontId="8" fillId="0" borderId="0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167" fontId="12" fillId="0" borderId="8" xfId="0" applyNumberFormat="1" applyFont="1" applyFill="1" applyBorder="1" applyAlignment="1">
      <alignment horizontal="center" vertical="center" readingOrder="2"/>
    </xf>
    <xf numFmtId="20" fontId="24" fillId="0" borderId="4" xfId="0" applyNumberFormat="1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vertical="center" wrapText="1"/>
    </xf>
    <xf numFmtId="0" fontId="7" fillId="5" borderId="13" xfId="5" applyFont="1" applyFill="1" applyBorder="1" applyAlignment="1">
      <alignment vertical="center" wrapText="1"/>
    </xf>
    <xf numFmtId="2" fontId="7" fillId="0" borderId="0" xfId="0" applyNumberFormat="1" applyFont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5" borderId="15" xfId="5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/>
    <xf numFmtId="20" fontId="0" fillId="0" borderId="0" xfId="0" applyNumberFormat="1"/>
    <xf numFmtId="0" fontId="7" fillId="0" borderId="2" xfId="0" applyFont="1" applyFill="1" applyBorder="1" applyAlignment="1">
      <alignment wrapText="1"/>
    </xf>
    <xf numFmtId="0" fontId="25" fillId="0" borderId="2" xfId="0" applyFont="1" applyFill="1" applyBorder="1"/>
    <xf numFmtId="0" fontId="9" fillId="5" borderId="15" xfId="5" applyFont="1" applyFill="1" applyBorder="1" applyAlignment="1">
      <alignment horizontal="center" vertical="center" wrapText="1"/>
    </xf>
    <xf numFmtId="0" fontId="7" fillId="5" borderId="13" xfId="5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0" fontId="9" fillId="7" borderId="5" xfId="0" applyNumberFormat="1" applyFont="1" applyFill="1" applyBorder="1" applyAlignment="1">
      <alignment horizontal="center" vertical="center"/>
    </xf>
    <xf numFmtId="165" fontId="7" fillId="4" borderId="8" xfId="0" applyNumberFormat="1" applyFont="1" applyFill="1" applyBorder="1" applyAlignment="1">
      <alignment horizontal="center" vertical="center"/>
    </xf>
    <xf numFmtId="165" fontId="7" fillId="4" borderId="6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20" fontId="6" fillId="0" borderId="2" xfId="1" applyNumberFormat="1" applyFont="1" applyFill="1" applyBorder="1" applyAlignment="1">
      <alignment horizontal="center" vertical="center"/>
    </xf>
    <xf numFmtId="165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20" fontId="6" fillId="8" borderId="7" xfId="1" applyNumberFormat="1" applyFont="1" applyFill="1" applyBorder="1" applyAlignment="1">
      <alignment horizontal="center" vertical="center"/>
    </xf>
    <xf numFmtId="20" fontId="6" fillId="8" borderId="3" xfId="1" applyNumberFormat="1" applyFont="1" applyFill="1" applyBorder="1" applyAlignment="1">
      <alignment horizontal="center" vertical="center"/>
    </xf>
    <xf numFmtId="165" fontId="6" fillId="4" borderId="2" xfId="0" applyNumberFormat="1" applyFont="1" applyFill="1" applyBorder="1" applyAlignment="1">
      <alignment horizontal="center" vertical="center"/>
    </xf>
    <xf numFmtId="0" fontId="14" fillId="0" borderId="14" xfId="1" applyFont="1" applyBorder="1" applyAlignment="1">
      <alignment horizontal="center" vertical="center" wrapText="1"/>
    </xf>
    <xf numFmtId="0" fontId="14" fillId="0" borderId="18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5" borderId="15" xfId="5" applyFont="1" applyFill="1" applyBorder="1" applyAlignment="1">
      <alignment horizontal="center" vertical="center" wrapText="1"/>
    </xf>
    <xf numFmtId="0" fontId="7" fillId="5" borderId="13" xfId="5" applyFont="1" applyFill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</cellXfs>
  <cellStyles count="199">
    <cellStyle name="Normal" xfId="0" builtinId="0"/>
    <cellStyle name="Normal 10" xfId="6" xr:uid="{00000000-0005-0000-0000-000001000000}"/>
    <cellStyle name="Normal 11" xfId="7" xr:uid="{00000000-0005-0000-0000-000002000000}"/>
    <cellStyle name="Normal 11 2" xfId="8" xr:uid="{00000000-0005-0000-0000-000003000000}"/>
    <cellStyle name="Normal 11 2 2" xfId="9" xr:uid="{00000000-0005-0000-0000-000004000000}"/>
    <cellStyle name="Normal 11 2 2 2" xfId="10" xr:uid="{00000000-0005-0000-0000-000005000000}"/>
    <cellStyle name="Normal 11 2 2 2 2" xfId="11" xr:uid="{00000000-0005-0000-0000-000006000000}"/>
    <cellStyle name="Normal 11 2 2 2 2 2" xfId="12" xr:uid="{00000000-0005-0000-0000-000007000000}"/>
    <cellStyle name="Normal 11 2 2 2 3" xfId="13" xr:uid="{00000000-0005-0000-0000-000008000000}"/>
    <cellStyle name="Normal 11 2 2 3" xfId="14" xr:uid="{00000000-0005-0000-0000-000009000000}"/>
    <cellStyle name="Normal 11 2 2 3 2" xfId="15" xr:uid="{00000000-0005-0000-0000-00000A000000}"/>
    <cellStyle name="Normal 11 2 2 4" xfId="16" xr:uid="{00000000-0005-0000-0000-00000B000000}"/>
    <cellStyle name="Normal 11 2 3" xfId="17" xr:uid="{00000000-0005-0000-0000-00000C000000}"/>
    <cellStyle name="Normal 11 2 3 2" xfId="18" xr:uid="{00000000-0005-0000-0000-00000D000000}"/>
    <cellStyle name="Normal 11 2 3 2 2" xfId="19" xr:uid="{00000000-0005-0000-0000-00000E000000}"/>
    <cellStyle name="Normal 11 2 3 3" xfId="20" xr:uid="{00000000-0005-0000-0000-00000F000000}"/>
    <cellStyle name="Normal 11 2 4" xfId="21" xr:uid="{00000000-0005-0000-0000-000010000000}"/>
    <cellStyle name="Normal 11 2 4 2" xfId="22" xr:uid="{00000000-0005-0000-0000-000011000000}"/>
    <cellStyle name="Normal 11 2 5" xfId="23" xr:uid="{00000000-0005-0000-0000-000012000000}"/>
    <cellStyle name="Normal 11 3" xfId="24" xr:uid="{00000000-0005-0000-0000-000013000000}"/>
    <cellStyle name="Normal 11 3 2" xfId="25" xr:uid="{00000000-0005-0000-0000-000014000000}"/>
    <cellStyle name="Normal 11 3 2 2" xfId="26" xr:uid="{00000000-0005-0000-0000-000015000000}"/>
    <cellStyle name="Normal 11 3 2 2 2" xfId="27" xr:uid="{00000000-0005-0000-0000-000016000000}"/>
    <cellStyle name="Normal 11 3 2 3" xfId="28" xr:uid="{00000000-0005-0000-0000-000017000000}"/>
    <cellStyle name="Normal 11 3 3" xfId="29" xr:uid="{00000000-0005-0000-0000-000018000000}"/>
    <cellStyle name="Normal 11 3 3 2" xfId="30" xr:uid="{00000000-0005-0000-0000-000019000000}"/>
    <cellStyle name="Normal 11 3 4" xfId="31" xr:uid="{00000000-0005-0000-0000-00001A000000}"/>
    <cellStyle name="Normal 11 4" xfId="32" xr:uid="{00000000-0005-0000-0000-00001B000000}"/>
    <cellStyle name="Normal 11 4 2" xfId="33" xr:uid="{00000000-0005-0000-0000-00001C000000}"/>
    <cellStyle name="Normal 11 4 2 2" xfId="34" xr:uid="{00000000-0005-0000-0000-00001D000000}"/>
    <cellStyle name="Normal 11 4 3" xfId="35" xr:uid="{00000000-0005-0000-0000-00001E000000}"/>
    <cellStyle name="Normal 11 5" xfId="36" xr:uid="{00000000-0005-0000-0000-00001F000000}"/>
    <cellStyle name="Normal 11 5 2" xfId="37" xr:uid="{00000000-0005-0000-0000-000020000000}"/>
    <cellStyle name="Normal 12" xfId="38" xr:uid="{00000000-0005-0000-0000-000021000000}"/>
    <cellStyle name="Normal 13" xfId="39" xr:uid="{00000000-0005-0000-0000-000022000000}"/>
    <cellStyle name="Normal 13 2" xfId="40" xr:uid="{00000000-0005-0000-0000-000023000000}"/>
    <cellStyle name="Normal 13 2 2" xfId="41" xr:uid="{00000000-0005-0000-0000-000024000000}"/>
    <cellStyle name="Normal 13 2 2 2" xfId="42" xr:uid="{00000000-0005-0000-0000-000025000000}"/>
    <cellStyle name="Normal 13 2 2 2 2" xfId="43" xr:uid="{00000000-0005-0000-0000-000026000000}"/>
    <cellStyle name="Normal 13 2 2 3" xfId="44" xr:uid="{00000000-0005-0000-0000-000027000000}"/>
    <cellStyle name="Normal 13 2 3" xfId="45" xr:uid="{00000000-0005-0000-0000-000028000000}"/>
    <cellStyle name="Normal 13 2 3 2" xfId="46" xr:uid="{00000000-0005-0000-0000-000029000000}"/>
    <cellStyle name="Normal 13 2 4" xfId="47" xr:uid="{00000000-0005-0000-0000-00002A000000}"/>
    <cellStyle name="Normal 13 3" xfId="48" xr:uid="{00000000-0005-0000-0000-00002B000000}"/>
    <cellStyle name="Normal 13 3 2" xfId="49" xr:uid="{00000000-0005-0000-0000-00002C000000}"/>
    <cellStyle name="Normal 13 3 2 2" xfId="50" xr:uid="{00000000-0005-0000-0000-00002D000000}"/>
    <cellStyle name="Normal 13 3 3" xfId="51" xr:uid="{00000000-0005-0000-0000-00002E000000}"/>
    <cellStyle name="Normal 13 4" xfId="52" xr:uid="{00000000-0005-0000-0000-00002F000000}"/>
    <cellStyle name="Normal 13 4 2" xfId="53" xr:uid="{00000000-0005-0000-0000-000030000000}"/>
    <cellStyle name="Normal 13 5" xfId="54" xr:uid="{00000000-0005-0000-0000-000031000000}"/>
    <cellStyle name="Normal 13 6" xfId="5" xr:uid="{00000000-0005-0000-0000-000032000000}"/>
    <cellStyle name="Normal 14" xfId="3" xr:uid="{00000000-0005-0000-0000-000033000000}"/>
    <cellStyle name="Normal 15" xfId="55" xr:uid="{00000000-0005-0000-0000-000034000000}"/>
    <cellStyle name="Normal 15 2" xfId="56" xr:uid="{00000000-0005-0000-0000-000035000000}"/>
    <cellStyle name="Normal 15 2 2" xfId="57" xr:uid="{00000000-0005-0000-0000-000036000000}"/>
    <cellStyle name="Normal 15 2 2 2" xfId="58" xr:uid="{00000000-0005-0000-0000-000037000000}"/>
    <cellStyle name="Normal 15 2 3" xfId="59" xr:uid="{00000000-0005-0000-0000-000038000000}"/>
    <cellStyle name="Normal 15 3" xfId="60" xr:uid="{00000000-0005-0000-0000-000039000000}"/>
    <cellStyle name="Normal 15 3 2" xfId="61" xr:uid="{00000000-0005-0000-0000-00003A000000}"/>
    <cellStyle name="Normal 15 4" xfId="62" xr:uid="{00000000-0005-0000-0000-00003B000000}"/>
    <cellStyle name="Normal 16" xfId="63" xr:uid="{00000000-0005-0000-0000-00003C000000}"/>
    <cellStyle name="Normal 17" xfId="64" xr:uid="{00000000-0005-0000-0000-00003D000000}"/>
    <cellStyle name="Normal 18" xfId="65" xr:uid="{00000000-0005-0000-0000-00003E000000}"/>
    <cellStyle name="Normal 19" xfId="66" xr:uid="{00000000-0005-0000-0000-00003F000000}"/>
    <cellStyle name="Normal 19 2" xfId="67" xr:uid="{00000000-0005-0000-0000-000040000000}"/>
    <cellStyle name="Normal 2" xfId="68" xr:uid="{00000000-0005-0000-0000-000041000000}"/>
    <cellStyle name="Normal 2 2" xfId="69" xr:uid="{00000000-0005-0000-0000-000042000000}"/>
    <cellStyle name="Normal 2 2 2" xfId="70" xr:uid="{00000000-0005-0000-0000-000043000000}"/>
    <cellStyle name="Normal 2 2 2 2" xfId="71" xr:uid="{00000000-0005-0000-0000-000044000000}"/>
    <cellStyle name="Normal 2 2 2 2 2" xfId="72" xr:uid="{00000000-0005-0000-0000-000045000000}"/>
    <cellStyle name="Normal 2 2 2 2 2 2" xfId="73" xr:uid="{00000000-0005-0000-0000-000046000000}"/>
    <cellStyle name="Normal 2 2 2 2 2 2 2" xfId="74" xr:uid="{00000000-0005-0000-0000-000047000000}"/>
    <cellStyle name="Normal 2 2 2 2 2 3" xfId="75" xr:uid="{00000000-0005-0000-0000-000048000000}"/>
    <cellStyle name="Normal 2 2 2 2 3" xfId="76" xr:uid="{00000000-0005-0000-0000-000049000000}"/>
    <cellStyle name="Normal 2 2 2 2 3 2" xfId="77" xr:uid="{00000000-0005-0000-0000-00004A000000}"/>
    <cellStyle name="Normal 2 2 2 2 4" xfId="78" xr:uid="{00000000-0005-0000-0000-00004B000000}"/>
    <cellStyle name="Normal 2 2 2 3" xfId="79" xr:uid="{00000000-0005-0000-0000-00004C000000}"/>
    <cellStyle name="Normal 2 2 2 3 2" xfId="80" xr:uid="{00000000-0005-0000-0000-00004D000000}"/>
    <cellStyle name="Normal 2 2 2 3 2 2" xfId="81" xr:uid="{00000000-0005-0000-0000-00004E000000}"/>
    <cellStyle name="Normal 2 2 2 3 3" xfId="82" xr:uid="{00000000-0005-0000-0000-00004F000000}"/>
    <cellStyle name="Normal 2 2 2 4" xfId="83" xr:uid="{00000000-0005-0000-0000-000050000000}"/>
    <cellStyle name="Normal 2 2 2 4 2" xfId="84" xr:uid="{00000000-0005-0000-0000-000051000000}"/>
    <cellStyle name="Normal 2 2 2 5" xfId="85" xr:uid="{00000000-0005-0000-0000-000052000000}"/>
    <cellStyle name="Normal 2 2 3" xfId="86" xr:uid="{00000000-0005-0000-0000-000053000000}"/>
    <cellStyle name="Normal 2 2 3 2" xfId="87" xr:uid="{00000000-0005-0000-0000-000054000000}"/>
    <cellStyle name="Normal 2 2 3 2 2" xfId="88" xr:uid="{00000000-0005-0000-0000-000055000000}"/>
    <cellStyle name="Normal 2 2 3 2 2 2" xfId="89" xr:uid="{00000000-0005-0000-0000-000056000000}"/>
    <cellStyle name="Normal 2 2 3 2 3" xfId="90" xr:uid="{00000000-0005-0000-0000-000057000000}"/>
    <cellStyle name="Normal 2 2 3 3" xfId="91" xr:uid="{00000000-0005-0000-0000-000058000000}"/>
    <cellStyle name="Normal 2 2 3 3 2" xfId="92" xr:uid="{00000000-0005-0000-0000-000059000000}"/>
    <cellStyle name="Normal 2 2 3 4" xfId="93" xr:uid="{00000000-0005-0000-0000-00005A000000}"/>
    <cellStyle name="Normal 2 2 4" xfId="94" xr:uid="{00000000-0005-0000-0000-00005B000000}"/>
    <cellStyle name="Normal 2 2 4 2" xfId="95" xr:uid="{00000000-0005-0000-0000-00005C000000}"/>
    <cellStyle name="Normal 2 2 4 2 2" xfId="96" xr:uid="{00000000-0005-0000-0000-00005D000000}"/>
    <cellStyle name="Normal 2 2 4 3" xfId="97" xr:uid="{00000000-0005-0000-0000-00005E000000}"/>
    <cellStyle name="Normal 2 2 5" xfId="98" xr:uid="{00000000-0005-0000-0000-00005F000000}"/>
    <cellStyle name="Normal 2 2 5 2" xfId="99" xr:uid="{00000000-0005-0000-0000-000060000000}"/>
    <cellStyle name="Normal 2 2 6" xfId="100" xr:uid="{00000000-0005-0000-0000-000061000000}"/>
    <cellStyle name="Normal 2 3" xfId="101" xr:uid="{00000000-0005-0000-0000-000062000000}"/>
    <cellStyle name="Normal 2 3 2" xfId="102" xr:uid="{00000000-0005-0000-0000-000063000000}"/>
    <cellStyle name="Normal 2 3 2 2" xfId="103" xr:uid="{00000000-0005-0000-0000-000064000000}"/>
    <cellStyle name="Normal 2 3 2 2 2" xfId="104" xr:uid="{00000000-0005-0000-0000-000065000000}"/>
    <cellStyle name="Normal 2 3 2 2 2 2" xfId="105" xr:uid="{00000000-0005-0000-0000-000066000000}"/>
    <cellStyle name="Normal 2 3 2 2 2 2 2" xfId="106" xr:uid="{00000000-0005-0000-0000-000067000000}"/>
    <cellStyle name="Normal 2 3 2 2 2 3" xfId="107" xr:uid="{00000000-0005-0000-0000-000068000000}"/>
    <cellStyle name="Normal 2 3 2 2 3" xfId="108" xr:uid="{00000000-0005-0000-0000-000069000000}"/>
    <cellStyle name="Normal 2 3 2 2 3 2" xfId="109" xr:uid="{00000000-0005-0000-0000-00006A000000}"/>
    <cellStyle name="Normal 2 3 2 2 4" xfId="110" xr:uid="{00000000-0005-0000-0000-00006B000000}"/>
    <cellStyle name="Normal 2 3 2 3" xfId="111" xr:uid="{00000000-0005-0000-0000-00006C000000}"/>
    <cellStyle name="Normal 2 3 2 3 2" xfId="112" xr:uid="{00000000-0005-0000-0000-00006D000000}"/>
    <cellStyle name="Normal 2 3 2 3 2 2" xfId="113" xr:uid="{00000000-0005-0000-0000-00006E000000}"/>
    <cellStyle name="Normal 2 3 2 3 3" xfId="114" xr:uid="{00000000-0005-0000-0000-00006F000000}"/>
    <cellStyle name="Normal 2 3 2 4" xfId="115" xr:uid="{00000000-0005-0000-0000-000070000000}"/>
    <cellStyle name="Normal 2 3 2 4 2" xfId="116" xr:uid="{00000000-0005-0000-0000-000071000000}"/>
    <cellStyle name="Normal 2 3 2 5" xfId="117" xr:uid="{00000000-0005-0000-0000-000072000000}"/>
    <cellStyle name="Normal 2 3 3" xfId="118" xr:uid="{00000000-0005-0000-0000-000073000000}"/>
    <cellStyle name="Normal 2 3 3 2" xfId="119" xr:uid="{00000000-0005-0000-0000-000074000000}"/>
    <cellStyle name="Normal 2 3 3 2 2" xfId="120" xr:uid="{00000000-0005-0000-0000-000075000000}"/>
    <cellStyle name="Normal 2 3 3 2 2 2" xfId="121" xr:uid="{00000000-0005-0000-0000-000076000000}"/>
    <cellStyle name="Normal 2 3 3 2 3" xfId="122" xr:uid="{00000000-0005-0000-0000-000077000000}"/>
    <cellStyle name="Normal 2 3 3 3" xfId="123" xr:uid="{00000000-0005-0000-0000-000078000000}"/>
    <cellStyle name="Normal 2 3 3 3 2" xfId="124" xr:uid="{00000000-0005-0000-0000-000079000000}"/>
    <cellStyle name="Normal 2 3 3 4" xfId="125" xr:uid="{00000000-0005-0000-0000-00007A000000}"/>
    <cellStyle name="Normal 2 3 4" xfId="126" xr:uid="{00000000-0005-0000-0000-00007B000000}"/>
    <cellStyle name="Normal 2 3 4 2" xfId="127" xr:uid="{00000000-0005-0000-0000-00007C000000}"/>
    <cellStyle name="Normal 2 3 4 2 2" xfId="128" xr:uid="{00000000-0005-0000-0000-00007D000000}"/>
    <cellStyle name="Normal 2 3 4 3" xfId="129" xr:uid="{00000000-0005-0000-0000-00007E000000}"/>
    <cellStyle name="Normal 2 3 5" xfId="130" xr:uid="{00000000-0005-0000-0000-00007F000000}"/>
    <cellStyle name="Normal 2 3 5 2" xfId="131" xr:uid="{00000000-0005-0000-0000-000080000000}"/>
    <cellStyle name="Normal 2 3 6" xfId="132" xr:uid="{00000000-0005-0000-0000-000081000000}"/>
    <cellStyle name="Normal 2 4" xfId="133" xr:uid="{00000000-0005-0000-0000-000082000000}"/>
    <cellStyle name="Normal 2 4 10 2 2 10" xfId="134" xr:uid="{00000000-0005-0000-0000-000083000000}"/>
    <cellStyle name="Normal 2 4 10 2 2 10 2" xfId="135" xr:uid="{00000000-0005-0000-0000-000084000000}"/>
    <cellStyle name="Normal 2 4 13 2 10" xfId="136" xr:uid="{00000000-0005-0000-0000-000085000000}"/>
    <cellStyle name="Normal 2 4 13 2 10 2" xfId="137" xr:uid="{00000000-0005-0000-0000-000086000000}"/>
    <cellStyle name="Normal 2 4 13 26" xfId="138" xr:uid="{00000000-0005-0000-0000-000087000000}"/>
    <cellStyle name="Normal 2 4 13 26 2" xfId="139" xr:uid="{00000000-0005-0000-0000-000088000000}"/>
    <cellStyle name="Normal 2 4 2" xfId="140" xr:uid="{00000000-0005-0000-0000-000089000000}"/>
    <cellStyle name="Normal 2 4 2 2" xfId="141" xr:uid="{00000000-0005-0000-0000-00008A000000}"/>
    <cellStyle name="Normal 2 4 2 2 2" xfId="142" xr:uid="{00000000-0005-0000-0000-00008B000000}"/>
    <cellStyle name="Normal 2 4 2 2 2 2" xfId="143" xr:uid="{00000000-0005-0000-0000-00008C000000}"/>
    <cellStyle name="Normal 2 4 2 2 3" xfId="144" xr:uid="{00000000-0005-0000-0000-00008D000000}"/>
    <cellStyle name="Normal 2 4 2 3" xfId="145" xr:uid="{00000000-0005-0000-0000-00008E000000}"/>
    <cellStyle name="Normal 2 4 2 3 2" xfId="146" xr:uid="{00000000-0005-0000-0000-00008F000000}"/>
    <cellStyle name="Normal 2 4 2 4" xfId="147" xr:uid="{00000000-0005-0000-0000-000090000000}"/>
    <cellStyle name="Normal 2 4 3" xfId="148" xr:uid="{00000000-0005-0000-0000-000091000000}"/>
    <cellStyle name="Normal 2 4 3 2" xfId="149" xr:uid="{00000000-0005-0000-0000-000092000000}"/>
    <cellStyle name="Normal 2 4 3 2 2" xfId="150" xr:uid="{00000000-0005-0000-0000-000093000000}"/>
    <cellStyle name="Normal 2 4 3 3" xfId="151" xr:uid="{00000000-0005-0000-0000-000094000000}"/>
    <cellStyle name="Normal 2 4 4" xfId="152" xr:uid="{00000000-0005-0000-0000-000095000000}"/>
    <cellStyle name="Normal 2 4 4 2" xfId="153" xr:uid="{00000000-0005-0000-0000-000096000000}"/>
    <cellStyle name="Normal 2 4 5" xfId="154" xr:uid="{00000000-0005-0000-0000-000097000000}"/>
    <cellStyle name="Normal 2 5" xfId="155" xr:uid="{00000000-0005-0000-0000-000098000000}"/>
    <cellStyle name="Normal 2 5 2" xfId="156" xr:uid="{00000000-0005-0000-0000-000099000000}"/>
    <cellStyle name="Normal 2 5 2 2" xfId="157" xr:uid="{00000000-0005-0000-0000-00009A000000}"/>
    <cellStyle name="Normal 2 5 2 2 2" xfId="158" xr:uid="{00000000-0005-0000-0000-00009B000000}"/>
    <cellStyle name="Normal 2 5 2 3" xfId="159" xr:uid="{00000000-0005-0000-0000-00009C000000}"/>
    <cellStyle name="Normal 2 5 3" xfId="160" xr:uid="{00000000-0005-0000-0000-00009D000000}"/>
    <cellStyle name="Normal 2 5 3 2" xfId="161" xr:uid="{00000000-0005-0000-0000-00009E000000}"/>
    <cellStyle name="Normal 2 5 4" xfId="162" xr:uid="{00000000-0005-0000-0000-00009F000000}"/>
    <cellStyle name="Normal 2 6" xfId="163" xr:uid="{00000000-0005-0000-0000-0000A0000000}"/>
    <cellStyle name="Normal 2 6 2" xfId="164" xr:uid="{00000000-0005-0000-0000-0000A1000000}"/>
    <cellStyle name="Normal 2 6 2 2" xfId="165" xr:uid="{00000000-0005-0000-0000-0000A2000000}"/>
    <cellStyle name="Normal 2 6 3" xfId="166" xr:uid="{00000000-0005-0000-0000-0000A3000000}"/>
    <cellStyle name="Normal 2 7" xfId="167" xr:uid="{00000000-0005-0000-0000-0000A4000000}"/>
    <cellStyle name="Normal 2 7 2" xfId="168" xr:uid="{00000000-0005-0000-0000-0000A5000000}"/>
    <cellStyle name="Normal 20" xfId="169" xr:uid="{00000000-0005-0000-0000-0000A6000000}"/>
    <cellStyle name="Normal 21" xfId="170" xr:uid="{00000000-0005-0000-0000-0000A7000000}"/>
    <cellStyle name="Normal 21 2" xfId="171" xr:uid="{00000000-0005-0000-0000-0000A8000000}"/>
    <cellStyle name="Normal 21 2 2" xfId="172" xr:uid="{00000000-0005-0000-0000-0000A9000000}"/>
    <cellStyle name="Normal 21 3" xfId="173" xr:uid="{00000000-0005-0000-0000-0000AA000000}"/>
    <cellStyle name="Normal 22" xfId="174" xr:uid="{00000000-0005-0000-0000-0000AB000000}"/>
    <cellStyle name="Normal 23" xfId="175" xr:uid="{00000000-0005-0000-0000-0000AC000000}"/>
    <cellStyle name="Normal 24" xfId="176" xr:uid="{00000000-0005-0000-0000-0000AD000000}"/>
    <cellStyle name="Normal 24 2" xfId="177" xr:uid="{00000000-0005-0000-0000-0000AE000000}"/>
    <cellStyle name="Normal 25" xfId="178" xr:uid="{00000000-0005-0000-0000-0000AF000000}"/>
    <cellStyle name="Normal 26" xfId="179" xr:uid="{00000000-0005-0000-0000-0000B0000000}"/>
    <cellStyle name="Normal 27" xfId="180" xr:uid="{00000000-0005-0000-0000-0000B1000000}"/>
    <cellStyle name="Normal 28" xfId="181" xr:uid="{00000000-0005-0000-0000-0000B2000000}"/>
    <cellStyle name="Normal 29" xfId="1" xr:uid="{00000000-0005-0000-0000-0000B3000000}"/>
    <cellStyle name="Normal 3" xfId="182" xr:uid="{00000000-0005-0000-0000-0000B4000000}"/>
    <cellStyle name="Normal 30" xfId="183" xr:uid="{00000000-0005-0000-0000-0000B5000000}"/>
    <cellStyle name="Normal 31" xfId="184" xr:uid="{00000000-0005-0000-0000-0000B6000000}"/>
    <cellStyle name="Normal 32" xfId="4" xr:uid="{00000000-0005-0000-0000-0000B7000000}"/>
    <cellStyle name="Normal 33" xfId="197" xr:uid="{00000000-0005-0000-0000-0000B8000000}"/>
    <cellStyle name="Normal 34" xfId="198" xr:uid="{00000000-0005-0000-0000-0000B9000000}"/>
    <cellStyle name="Normal 4" xfId="185" xr:uid="{00000000-0005-0000-0000-0000BA000000}"/>
    <cellStyle name="Normal 4 2 3" xfId="196" xr:uid="{00000000-0005-0000-0000-0000BB000000}"/>
    <cellStyle name="Normal 5" xfId="186" xr:uid="{00000000-0005-0000-0000-0000BC000000}"/>
    <cellStyle name="Normal 5 2" xfId="187" xr:uid="{00000000-0005-0000-0000-0000BD000000}"/>
    <cellStyle name="Normal 6" xfId="188" xr:uid="{00000000-0005-0000-0000-0000BE000000}"/>
    <cellStyle name="Normal 6 2" xfId="189" xr:uid="{00000000-0005-0000-0000-0000BF000000}"/>
    <cellStyle name="Normal 6 2 2" xfId="190" xr:uid="{00000000-0005-0000-0000-0000C0000000}"/>
    <cellStyle name="Normal 6 3" xfId="191" xr:uid="{00000000-0005-0000-0000-0000C1000000}"/>
    <cellStyle name="Normal 7" xfId="192" xr:uid="{00000000-0005-0000-0000-0000C2000000}"/>
    <cellStyle name="Normal 8" xfId="193" xr:uid="{00000000-0005-0000-0000-0000C3000000}"/>
    <cellStyle name="Normal 8 2" xfId="194" xr:uid="{00000000-0005-0000-0000-0000C4000000}"/>
    <cellStyle name="Normal 9" xfId="2" xr:uid="{00000000-0005-0000-0000-0000C5000000}"/>
    <cellStyle name="Output 2" xfId="195" xr:uid="{00000000-0005-0000-0000-0000C6000000}"/>
  </cellStyles>
  <dxfs count="12">
    <dxf>
      <font>
        <color auto="1"/>
      </font>
      <fill>
        <patternFill>
          <bgColor rgb="FFD71FBD"/>
        </patternFill>
      </fill>
    </dxf>
    <dxf>
      <font>
        <color auto="1"/>
      </font>
      <fill>
        <patternFill>
          <bgColor rgb="FFE519D6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E519D6"/>
      <color rgb="FFD71FBD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2%20&#1603;&#1588;&#1601;%20&#1575;&#1604;&#1591;&#1604;&#1575;&#1576;\&#1606;&#1605;&#1608;&#1584;&#1580;%20&#1575;&#1604;&#1581;&#1590;&#1608;&#1585;%20&#1608;&#1575;&#1604;&#1575;&#1606;&#1589;&#1585;&#1575;&#1601;\&#1575;&#1604;&#1576;&#1589;&#1605;&#1607;%20&#1604;&#1588;&#1607;&#1585;%2015-05-2017%20&#1576;&#1587;&#1575;&#1593;&#1575;&#1578;%20&#1575;&#1604;&#1576;&#1589;&#1605;&#1607;%20&#1575;&#1604;&#1605;&#1591;&#1608;&#1585;%20-%20&#1587;&#1581;&#1576;%20&#1605;&#1606;%20&#1575;&#1604;&#1578;&#1575;&#1610;&#1605;%20&#1588;&#1610;&#157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12%20&#1603;&#1588;&#1601;%20&#1575;&#1604;&#1591;&#1604;&#1575;&#1576;\&#1606;&#1605;&#1608;&#1584;&#1580;%20&#1575;&#1604;&#1581;&#1590;&#1608;&#1585;%20&#1608;&#1575;&#1604;&#1575;&#1606;&#1589;&#1585;&#1575;&#1601;\&#1583;&#1601;&#1578;&#1585;%20&#1581;&#1590;&#1608;&#1585;%20&#1575;&#1604;&#1603;&#1578;&#1585;&#1608;&#1606;&#1609;%20&#1575;&#1604;&#1603;&#1585;&#1575;&#1580;%2011-03-2020%20%20-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2">
          <cell r="A2">
            <v>0.25</v>
          </cell>
          <cell r="B2" t="str">
            <v>Fr 6 Driver</v>
          </cell>
          <cell r="C2">
            <v>5.75</v>
          </cell>
        </row>
        <row r="3">
          <cell r="A3">
            <v>0.25</v>
          </cell>
          <cell r="B3" t="str">
            <v>Sat 6 Driver</v>
          </cell>
          <cell r="C3">
            <v>5.75</v>
          </cell>
        </row>
        <row r="4">
          <cell r="A4">
            <v>0.25</v>
          </cell>
          <cell r="B4" t="str">
            <v>Fr 6</v>
          </cell>
          <cell r="C4">
            <v>6.4166666666666679</v>
          </cell>
        </row>
        <row r="5">
          <cell r="A5">
            <v>0.25</v>
          </cell>
          <cell r="B5" t="str">
            <v>Sat 6</v>
          </cell>
          <cell r="C5">
            <v>6.4166666666666679</v>
          </cell>
        </row>
        <row r="6">
          <cell r="A6">
            <v>0.29166666666666669</v>
          </cell>
          <cell r="B6" t="str">
            <v>Fr 7</v>
          </cell>
          <cell r="C6">
            <v>7.3750000000000027</v>
          </cell>
        </row>
        <row r="7">
          <cell r="A7">
            <v>0.3125</v>
          </cell>
          <cell r="B7" t="str">
            <v>Fr 7.5</v>
          </cell>
          <cell r="C7">
            <v>7.8541666666666679</v>
          </cell>
        </row>
        <row r="8">
          <cell r="A8">
            <v>0.3125</v>
          </cell>
          <cell r="B8" t="str">
            <v>Sat 7.5</v>
          </cell>
          <cell r="C8">
            <v>7.8541666666666679</v>
          </cell>
        </row>
        <row r="9">
          <cell r="A9">
            <v>0.32291666666666669</v>
          </cell>
          <cell r="B9">
            <v>8</v>
          </cell>
          <cell r="C9">
            <v>7.8541666666666679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</sheetNames>
    <sheetDataSet>
      <sheetData sheetId="0"/>
      <sheetData sheetId="1">
        <row r="3">
          <cell r="A3" t="str">
            <v>يناير  ( 1 )</v>
          </cell>
        </row>
        <row r="4">
          <cell r="A4" t="str">
            <v>فبراير  ( 2 )</v>
          </cell>
          <cell r="D4">
            <v>2010</v>
          </cell>
          <cell r="H4" t="str">
            <v xml:space="preserve">اسم 1 </v>
          </cell>
        </row>
        <row r="5">
          <cell r="A5" t="str">
            <v>مارس  ( 3 )</v>
          </cell>
          <cell r="D5">
            <v>2011</v>
          </cell>
          <cell r="H5" t="str">
            <v>اسم 2</v>
          </cell>
        </row>
        <row r="6">
          <cell r="A6" t="str">
            <v>أبريل  ( 4 )</v>
          </cell>
          <cell r="D6">
            <v>2012</v>
          </cell>
          <cell r="H6" t="str">
            <v>اسم 3</v>
          </cell>
        </row>
        <row r="7">
          <cell r="A7" t="str">
            <v>مايو  ( 5 )</v>
          </cell>
          <cell r="D7">
            <v>2013</v>
          </cell>
          <cell r="H7" t="str">
            <v>اسم 4</v>
          </cell>
        </row>
        <row r="8">
          <cell r="A8" t="str">
            <v>يونيو  ( 6 )</v>
          </cell>
          <cell r="D8">
            <v>2014</v>
          </cell>
          <cell r="H8" t="str">
            <v>اسم 5</v>
          </cell>
        </row>
        <row r="9">
          <cell r="A9" t="str">
            <v>يوليو  ( 7 )</v>
          </cell>
          <cell r="D9">
            <v>2015</v>
          </cell>
          <cell r="H9" t="str">
            <v>اسم 6</v>
          </cell>
        </row>
        <row r="10">
          <cell r="A10" t="str">
            <v>أغسطس  ( 8 )</v>
          </cell>
          <cell r="D10">
            <v>2016</v>
          </cell>
          <cell r="H10" t="str">
            <v>اسم 7</v>
          </cell>
        </row>
        <row r="11">
          <cell r="A11" t="str">
            <v>سبتمبر  ( 9 )</v>
          </cell>
          <cell r="D11">
            <v>2017</v>
          </cell>
          <cell r="H11" t="str">
            <v>اسم 8</v>
          </cell>
        </row>
        <row r="12">
          <cell r="A12" t="str">
            <v>أكتوبر  ( 10 )</v>
          </cell>
          <cell r="D12">
            <v>2018</v>
          </cell>
          <cell r="H12" t="str">
            <v>اسم 9</v>
          </cell>
        </row>
        <row r="13">
          <cell r="A13" t="str">
            <v>نوفمبر  ( 11 )</v>
          </cell>
          <cell r="D13">
            <v>2019</v>
          </cell>
          <cell r="H13" t="str">
            <v>اسم 10</v>
          </cell>
        </row>
        <row r="14">
          <cell r="A14" t="str">
            <v>ديسمبر  ( 12 )</v>
          </cell>
          <cell r="D14">
            <v>2020</v>
          </cell>
          <cell r="H14" t="str">
            <v>اسم 11</v>
          </cell>
        </row>
        <row r="15">
          <cell r="D15">
            <v>2021</v>
          </cell>
          <cell r="H15" t="str">
            <v>اسم 12</v>
          </cell>
        </row>
        <row r="16">
          <cell r="D16">
            <v>2022</v>
          </cell>
          <cell r="H16" t="str">
            <v>اسم 13</v>
          </cell>
        </row>
        <row r="17">
          <cell r="D17">
            <v>2023</v>
          </cell>
          <cell r="H17" t="str">
            <v>اسم 14</v>
          </cell>
        </row>
        <row r="18">
          <cell r="D18">
            <v>2024</v>
          </cell>
          <cell r="H18" t="str">
            <v>اسم 15</v>
          </cell>
        </row>
        <row r="19">
          <cell r="D19">
            <v>2025</v>
          </cell>
          <cell r="H19" t="str">
            <v>اسم 16</v>
          </cell>
        </row>
        <row r="20">
          <cell r="D20">
            <v>2026</v>
          </cell>
          <cell r="H20" t="str">
            <v>اسم 17</v>
          </cell>
        </row>
        <row r="21">
          <cell r="D21">
            <v>2027</v>
          </cell>
          <cell r="H21" t="str">
            <v>اسم 18</v>
          </cell>
        </row>
        <row r="22">
          <cell r="D22">
            <v>2028</v>
          </cell>
          <cell r="H22" t="str">
            <v>اسم 19</v>
          </cell>
        </row>
        <row r="23">
          <cell r="D23">
            <v>2029</v>
          </cell>
          <cell r="H23" t="str">
            <v>اسم 20</v>
          </cell>
        </row>
        <row r="24">
          <cell r="D24">
            <v>2030</v>
          </cell>
          <cell r="H24" t="str">
            <v>اسم 21</v>
          </cell>
        </row>
        <row r="25">
          <cell r="H25" t="str">
            <v>اسم 22</v>
          </cell>
        </row>
        <row r="26">
          <cell r="H26" t="str">
            <v>اسم 23</v>
          </cell>
        </row>
        <row r="27">
          <cell r="H27" t="str">
            <v>اسم 24</v>
          </cell>
        </row>
        <row r="28">
          <cell r="H28" t="str">
            <v>اسم 25</v>
          </cell>
        </row>
        <row r="29">
          <cell r="H29" t="str">
            <v>اسم 26</v>
          </cell>
        </row>
        <row r="30">
          <cell r="H30" t="str">
            <v>اسم 27</v>
          </cell>
        </row>
        <row r="31">
          <cell r="H31" t="str">
            <v>اسم 28</v>
          </cell>
        </row>
        <row r="32">
          <cell r="H32" t="str">
            <v>اسم 29</v>
          </cell>
        </row>
        <row r="33">
          <cell r="H33" t="str">
            <v>اسم 30</v>
          </cell>
        </row>
        <row r="34">
          <cell r="H34" t="str">
            <v>اسم 31</v>
          </cell>
        </row>
        <row r="35">
          <cell r="H35" t="str">
            <v>اسم 32</v>
          </cell>
        </row>
        <row r="36">
          <cell r="H36" t="str">
            <v>اسم 33</v>
          </cell>
        </row>
        <row r="37">
          <cell r="H37" t="str">
            <v>اسم 34</v>
          </cell>
        </row>
        <row r="38">
          <cell r="H38" t="str">
            <v>اسم 35</v>
          </cell>
        </row>
        <row r="39">
          <cell r="H39" t="str">
            <v>اسم 36</v>
          </cell>
        </row>
        <row r="40">
          <cell r="H40" t="str">
            <v>اسم 37</v>
          </cell>
        </row>
        <row r="41">
          <cell r="H41" t="str">
            <v>اسم 38</v>
          </cell>
        </row>
        <row r="42">
          <cell r="H42" t="str">
            <v>اسم 39</v>
          </cell>
        </row>
        <row r="43">
          <cell r="H43" t="str">
            <v>اسم 40</v>
          </cell>
        </row>
        <row r="44">
          <cell r="H44" t="str">
            <v>اسم 41</v>
          </cell>
        </row>
        <row r="45">
          <cell r="H45" t="str">
            <v>اسم 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rightToLeft="1" workbookViewId="0">
      <selection activeCell="F1" sqref="F1"/>
    </sheetView>
  </sheetViews>
  <sheetFormatPr defaultColWidth="9.140625" defaultRowHeight="15"/>
  <cols>
    <col min="1" max="1" width="11.42578125" bestFit="1" customWidth="1"/>
    <col min="2" max="2" width="11.42578125" customWidth="1"/>
    <col min="4" max="4" width="8.7109375" customWidth="1"/>
  </cols>
  <sheetData>
    <row r="1" spans="1:10">
      <c r="A1" s="3"/>
      <c r="B1" s="3"/>
      <c r="C1" s="3"/>
      <c r="D1" s="3" t="s">
        <v>22</v>
      </c>
      <c r="E1" s="24"/>
      <c r="F1" s="24"/>
      <c r="G1" s="24"/>
    </row>
    <row r="2" spans="1:10">
      <c r="A2" s="3" t="s">
        <v>23</v>
      </c>
      <c r="B2" s="3"/>
      <c r="C2" s="3"/>
      <c r="D2" s="3"/>
      <c r="E2" s="24"/>
      <c r="F2" s="24"/>
      <c r="G2" s="24"/>
      <c r="H2" s="24"/>
      <c r="I2" s="24"/>
      <c r="J2" s="24"/>
    </row>
    <row r="3" spans="1:10">
      <c r="A3" s="3" t="s">
        <v>24</v>
      </c>
      <c r="B3" s="3">
        <v>12</v>
      </c>
      <c r="C3" s="3"/>
      <c r="D3" s="3"/>
      <c r="E3" s="24"/>
      <c r="F3" s="3">
        <v>2010</v>
      </c>
      <c r="G3" s="24"/>
      <c r="H3" s="24"/>
      <c r="I3" s="24"/>
      <c r="J3" s="24"/>
    </row>
    <row r="4" spans="1:10">
      <c r="A4" s="3" t="s">
        <v>25</v>
      </c>
      <c r="B4" s="3">
        <v>1</v>
      </c>
      <c r="C4" s="26" t="s">
        <v>1</v>
      </c>
      <c r="D4" s="29" t="s">
        <v>26</v>
      </c>
      <c r="E4" s="24"/>
      <c r="F4" s="3">
        <v>2011</v>
      </c>
      <c r="G4" s="24"/>
      <c r="H4" s="24"/>
      <c r="I4" s="24"/>
      <c r="J4" s="24"/>
    </row>
    <row r="5" spans="1:10">
      <c r="A5" s="3" t="s">
        <v>27</v>
      </c>
      <c r="B5" s="3">
        <v>2</v>
      </c>
      <c r="C5" s="26" t="s">
        <v>28</v>
      </c>
      <c r="D5" s="29" t="s">
        <v>29</v>
      </c>
      <c r="E5" s="24"/>
      <c r="F5" s="3">
        <v>2012</v>
      </c>
      <c r="G5" s="24"/>
      <c r="H5" s="24"/>
      <c r="I5" s="24"/>
      <c r="J5" s="24"/>
    </row>
    <row r="6" spans="1:10">
      <c r="A6" s="3" t="s">
        <v>30</v>
      </c>
      <c r="B6" s="3">
        <v>3</v>
      </c>
      <c r="C6" s="26" t="s">
        <v>31</v>
      </c>
      <c r="D6" s="29" t="s">
        <v>32</v>
      </c>
      <c r="E6" s="24"/>
      <c r="F6" s="3">
        <v>2013</v>
      </c>
      <c r="G6" s="24"/>
      <c r="H6" s="24"/>
      <c r="I6" s="24"/>
      <c r="J6" s="24"/>
    </row>
    <row r="7" spans="1:10">
      <c r="A7" s="3" t="s">
        <v>33</v>
      </c>
      <c r="B7" s="3">
        <v>4</v>
      </c>
      <c r="C7" s="26" t="s">
        <v>34</v>
      </c>
      <c r="D7" s="29" t="s">
        <v>35</v>
      </c>
      <c r="E7" s="24"/>
      <c r="F7" s="3">
        <v>2014</v>
      </c>
      <c r="G7" s="24"/>
      <c r="H7" s="24"/>
      <c r="I7" s="24"/>
      <c r="J7" s="24"/>
    </row>
    <row r="8" spans="1:10">
      <c r="A8" s="3" t="s">
        <v>36</v>
      </c>
      <c r="B8" s="3">
        <v>5</v>
      </c>
      <c r="C8" s="26" t="s">
        <v>37</v>
      </c>
      <c r="D8" s="29" t="s">
        <v>38</v>
      </c>
      <c r="E8" s="24"/>
      <c r="F8" s="3">
        <v>2015</v>
      </c>
      <c r="G8" s="24"/>
      <c r="H8" s="24"/>
      <c r="I8" s="24"/>
      <c r="J8" s="24"/>
    </row>
    <row r="9" spans="1:10">
      <c r="A9" s="3" t="s">
        <v>39</v>
      </c>
      <c r="B9" s="3">
        <v>6</v>
      </c>
      <c r="C9" s="26" t="s">
        <v>40</v>
      </c>
      <c r="D9" s="29" t="s">
        <v>41</v>
      </c>
      <c r="E9" s="24"/>
      <c r="F9" s="3">
        <v>2016</v>
      </c>
      <c r="G9" s="24"/>
      <c r="H9" s="24"/>
      <c r="I9" s="24"/>
      <c r="J9" s="24"/>
    </row>
    <row r="10" spans="1:10">
      <c r="A10" s="3" t="s">
        <v>42</v>
      </c>
      <c r="B10" s="3">
        <v>7</v>
      </c>
      <c r="C10" s="26" t="s">
        <v>43</v>
      </c>
      <c r="D10" s="29" t="s">
        <v>44</v>
      </c>
      <c r="E10" s="24"/>
      <c r="F10" s="3">
        <v>2017</v>
      </c>
      <c r="G10" s="24"/>
      <c r="H10" s="24"/>
      <c r="I10" s="24"/>
      <c r="J10" s="24"/>
    </row>
    <row r="11" spans="1:10">
      <c r="A11" s="3" t="s">
        <v>45</v>
      </c>
      <c r="B11" s="3">
        <v>8</v>
      </c>
      <c r="C11" s="3"/>
      <c r="D11" s="3"/>
      <c r="E11" s="24"/>
      <c r="F11" s="3">
        <v>2018</v>
      </c>
      <c r="G11" s="24"/>
      <c r="H11" s="24"/>
      <c r="I11" s="24"/>
      <c r="J11" s="24"/>
    </row>
    <row r="12" spans="1:10">
      <c r="A12" s="3" t="s">
        <v>46</v>
      </c>
      <c r="B12" s="3">
        <v>9</v>
      </c>
      <c r="C12" s="3"/>
      <c r="D12" s="3"/>
      <c r="E12" s="24"/>
      <c r="F12" s="3">
        <v>2019</v>
      </c>
      <c r="G12" s="24"/>
      <c r="H12" s="24"/>
      <c r="I12" s="24"/>
      <c r="J12" s="24"/>
    </row>
    <row r="13" spans="1:10">
      <c r="A13" s="3" t="s">
        <v>47</v>
      </c>
      <c r="B13" s="3">
        <v>10</v>
      </c>
      <c r="C13" s="3"/>
      <c r="D13" s="3"/>
      <c r="E13" s="24"/>
      <c r="F13" s="3">
        <v>2020</v>
      </c>
      <c r="G13" s="24"/>
      <c r="H13" s="24"/>
      <c r="I13" s="24"/>
      <c r="J13" s="24"/>
    </row>
    <row r="14" spans="1:10">
      <c r="A14" s="3" t="s">
        <v>48</v>
      </c>
      <c r="B14" s="3">
        <v>11</v>
      </c>
      <c r="C14" s="3"/>
      <c r="D14" s="3"/>
      <c r="E14" s="24"/>
      <c r="F14" s="3">
        <v>2021</v>
      </c>
      <c r="G14" s="24"/>
      <c r="H14" s="24"/>
      <c r="I14" s="24"/>
      <c r="J14" s="24"/>
    </row>
    <row r="15" spans="1:10">
      <c r="A15" s="25"/>
      <c r="B15" s="25"/>
      <c r="C15" s="25"/>
      <c r="D15" s="25"/>
      <c r="E15" s="24"/>
      <c r="F15" s="3">
        <v>2022</v>
      </c>
      <c r="G15" s="24"/>
      <c r="H15" s="24"/>
      <c r="I15" s="24"/>
      <c r="J15" s="24"/>
    </row>
    <row r="16" spans="1:10">
      <c r="A16" s="25"/>
      <c r="B16" s="25"/>
      <c r="C16" s="25"/>
      <c r="D16" s="25"/>
      <c r="E16" s="24"/>
      <c r="F16" s="3">
        <v>2023</v>
      </c>
      <c r="G16" s="24"/>
      <c r="H16" s="24"/>
      <c r="I16" s="24"/>
      <c r="J16" s="24"/>
    </row>
    <row r="17" spans="1:10">
      <c r="A17" s="25"/>
      <c r="B17" s="25"/>
      <c r="C17" s="25"/>
      <c r="D17" s="25"/>
      <c r="E17" s="24"/>
      <c r="F17" s="3">
        <v>2024</v>
      </c>
      <c r="G17" s="24"/>
      <c r="H17" s="24"/>
      <c r="I17" s="24"/>
      <c r="J17" s="24"/>
    </row>
    <row r="18" spans="1:10">
      <c r="A18" s="25"/>
      <c r="B18" s="25"/>
      <c r="C18" s="25"/>
      <c r="D18" s="25"/>
      <c r="E18" s="24"/>
      <c r="F18" s="3">
        <v>2025</v>
      </c>
      <c r="G18" s="24"/>
      <c r="H18" s="24"/>
      <c r="I18" s="24"/>
      <c r="J18" s="24"/>
    </row>
    <row r="19" spans="1:10">
      <c r="A19" s="25"/>
      <c r="B19" s="25"/>
      <c r="C19" s="25"/>
      <c r="D19" s="25"/>
      <c r="E19" s="24"/>
      <c r="F19" s="3">
        <v>2026</v>
      </c>
      <c r="G19" s="24"/>
      <c r="H19" s="24"/>
      <c r="I19" s="24"/>
      <c r="J19" s="24"/>
    </row>
    <row r="20" spans="1:10">
      <c r="A20" s="25"/>
      <c r="B20" s="25"/>
      <c r="C20" s="25"/>
      <c r="D20" s="25"/>
      <c r="E20" s="24"/>
      <c r="F20" s="3">
        <v>2027</v>
      </c>
      <c r="G20" s="24"/>
      <c r="H20" s="24"/>
      <c r="I20" s="24"/>
      <c r="J20" s="24"/>
    </row>
    <row r="21" spans="1:10">
      <c r="A21" s="25"/>
      <c r="B21" s="25"/>
      <c r="C21" s="25"/>
      <c r="D21" s="24"/>
      <c r="E21" s="24"/>
      <c r="F21" s="3">
        <v>2028</v>
      </c>
      <c r="G21" s="24"/>
      <c r="H21" s="24"/>
      <c r="I21" s="24"/>
      <c r="J21" s="24"/>
    </row>
    <row r="22" spans="1:10">
      <c r="A22" s="25"/>
      <c r="B22" s="25"/>
      <c r="C22" s="24"/>
      <c r="D22" s="24"/>
      <c r="E22" s="24"/>
      <c r="F22" s="3">
        <v>2029</v>
      </c>
      <c r="G22" s="24"/>
      <c r="H22" s="24"/>
      <c r="I22" s="24"/>
      <c r="J22" s="24"/>
    </row>
    <row r="23" spans="1:10">
      <c r="A23" s="25"/>
      <c r="B23" s="25"/>
      <c r="C23" s="24"/>
      <c r="D23" s="24"/>
      <c r="E23" s="24"/>
      <c r="F23" s="3">
        <v>2030</v>
      </c>
      <c r="G23" s="24"/>
      <c r="H23" s="24"/>
      <c r="I23" s="24"/>
      <c r="J23" s="24"/>
    </row>
    <row r="24" spans="1:10">
      <c r="A24" s="25"/>
      <c r="B24" s="25"/>
      <c r="C24" s="24"/>
      <c r="D24" s="24"/>
      <c r="E24" s="24"/>
      <c r="F24" s="24"/>
      <c r="G24" s="24"/>
      <c r="H24" s="24"/>
      <c r="I24" s="24"/>
      <c r="J24" s="24"/>
    </row>
    <row r="25" spans="1:10">
      <c r="A25" s="25"/>
      <c r="B25" s="25"/>
      <c r="C25" s="24"/>
      <c r="D25" s="24"/>
      <c r="E25" s="24"/>
      <c r="F25" s="24"/>
      <c r="G25" s="24"/>
      <c r="H25" s="24"/>
      <c r="I25" s="24"/>
      <c r="J25" s="24"/>
    </row>
    <row r="26" spans="1:10">
      <c r="A26" s="25"/>
      <c r="B26" s="25"/>
      <c r="C26" s="24"/>
      <c r="D26" s="24"/>
      <c r="E26" s="24"/>
      <c r="F26" s="24"/>
      <c r="G26" s="24"/>
      <c r="H26" s="24"/>
      <c r="I26" s="24"/>
      <c r="J26" s="24"/>
    </row>
    <row r="27" spans="1:10">
      <c r="A27" s="25"/>
      <c r="B27" s="25"/>
      <c r="C27" s="24"/>
      <c r="D27" s="24"/>
      <c r="E27" s="24"/>
      <c r="F27" s="24"/>
      <c r="G27" s="24"/>
      <c r="H27" s="24"/>
      <c r="I27" s="24"/>
      <c r="J27" s="24"/>
    </row>
    <row r="28" spans="1:10">
      <c r="A28" s="25"/>
      <c r="B28" s="25"/>
      <c r="C28" s="24"/>
      <c r="D28" s="24"/>
      <c r="E28" s="24"/>
      <c r="F28" s="24"/>
      <c r="G28" s="24"/>
      <c r="H28" s="24"/>
      <c r="I28" s="24"/>
      <c r="J28" s="24"/>
    </row>
    <row r="29" spans="1:10">
      <c r="A29" s="25"/>
      <c r="B29" s="25"/>
      <c r="C29" s="24"/>
      <c r="D29" s="24"/>
      <c r="E29" s="24"/>
      <c r="F29" s="24"/>
      <c r="G29" s="24"/>
      <c r="H29" s="24"/>
      <c r="I29" s="24"/>
      <c r="J29" s="24"/>
    </row>
    <row r="30" spans="1:10">
      <c r="A30" s="25"/>
      <c r="B30" s="25"/>
      <c r="C30" s="24"/>
      <c r="D30" s="24"/>
      <c r="E30" s="24"/>
      <c r="F30" s="24"/>
      <c r="G30" s="24"/>
      <c r="H30" s="24"/>
      <c r="I30" s="24"/>
      <c r="J30" s="24"/>
    </row>
    <row r="31" spans="1:10">
      <c r="A31" s="25"/>
      <c r="B31" s="25"/>
      <c r="C31" s="24"/>
      <c r="D31" s="24"/>
      <c r="E31" s="24"/>
      <c r="F31" s="24"/>
      <c r="G31" s="24"/>
      <c r="H31" s="24"/>
      <c r="I31" s="24"/>
      <c r="J31" s="24"/>
    </row>
    <row r="32" spans="1:10">
      <c r="A32" s="25"/>
      <c r="B32" s="25"/>
      <c r="C32" s="24"/>
      <c r="D32" s="24"/>
      <c r="E32" s="24"/>
      <c r="F32" s="24"/>
      <c r="G32" s="24"/>
      <c r="H32" s="24"/>
      <c r="I32" s="24"/>
      <c r="J32" s="24"/>
    </row>
    <row r="33" spans="1:10">
      <c r="A33" s="25"/>
      <c r="B33" s="25"/>
      <c r="C33" s="24"/>
      <c r="D33" s="24"/>
      <c r="E33" s="24"/>
      <c r="F33" s="24"/>
      <c r="G33" s="24"/>
      <c r="H33" s="24"/>
      <c r="I33" s="24"/>
      <c r="J33" s="24"/>
    </row>
    <row r="34" spans="1:10">
      <c r="A34" s="25"/>
      <c r="B34" s="25"/>
      <c r="C34" s="24"/>
      <c r="D34" s="24"/>
      <c r="E34" s="24"/>
      <c r="F34" s="24"/>
      <c r="G34" s="24"/>
      <c r="H34" s="24"/>
      <c r="I34" s="24"/>
      <c r="J34" s="24"/>
    </row>
    <row r="35" spans="1:10">
      <c r="A35" s="25"/>
      <c r="B35" s="25"/>
      <c r="C35" s="24"/>
      <c r="D35" s="24"/>
      <c r="E35" s="24"/>
      <c r="F35" s="24"/>
      <c r="G35" s="24"/>
      <c r="H35" s="24"/>
      <c r="I35" s="24"/>
      <c r="J35" s="24"/>
    </row>
    <row r="36" spans="1:10">
      <c r="A36" s="27"/>
      <c r="B36" s="25"/>
      <c r="C36" s="24"/>
      <c r="D36" s="28"/>
      <c r="E36" s="24"/>
      <c r="F36" s="24"/>
      <c r="G36" s="24"/>
      <c r="H36" s="24"/>
      <c r="I36" s="24"/>
      <c r="J36" s="24"/>
    </row>
    <row r="37" spans="1:10">
      <c r="A37" s="27"/>
      <c r="B37" s="27"/>
      <c r="C37" s="28"/>
      <c r="D37" s="28"/>
      <c r="E37" s="24"/>
      <c r="F37" s="24"/>
      <c r="G37" s="24"/>
      <c r="H37" s="24"/>
      <c r="I37" s="24"/>
      <c r="J37" s="24"/>
    </row>
    <row r="38" spans="1:10">
      <c r="A38" s="27"/>
      <c r="B38" s="27"/>
      <c r="C38" s="28"/>
      <c r="D38" s="28"/>
      <c r="E38" s="24"/>
      <c r="F38" s="24"/>
      <c r="G38" s="24"/>
      <c r="H38" s="24"/>
      <c r="I38" s="24"/>
      <c r="J38" s="24"/>
    </row>
    <row r="39" spans="1:10">
      <c r="A39" s="27"/>
      <c r="B39" s="27"/>
      <c r="C39" s="28"/>
      <c r="D39" s="28"/>
      <c r="E39" s="24"/>
      <c r="F39" s="24"/>
      <c r="G39" s="24"/>
      <c r="H39" s="24"/>
      <c r="I39" s="24"/>
      <c r="J39" s="24"/>
    </row>
    <row r="40" spans="1:10">
      <c r="A40" s="27"/>
      <c r="B40" s="27"/>
      <c r="C40" s="28"/>
      <c r="D40" s="28"/>
      <c r="E40" s="24"/>
      <c r="F40" s="24"/>
      <c r="G40" s="24"/>
      <c r="H40" s="24"/>
      <c r="I40" s="24"/>
      <c r="J40" s="24"/>
    </row>
    <row r="41" spans="1:10">
      <c r="A41" s="28"/>
      <c r="B41" s="27"/>
      <c r="C41" s="28"/>
      <c r="D41" s="28"/>
      <c r="E41" s="24"/>
      <c r="F41" s="24"/>
      <c r="G41" s="24"/>
      <c r="H41" s="24"/>
      <c r="I41" s="24"/>
      <c r="J41" s="24"/>
    </row>
    <row r="42" spans="1:10">
      <c r="A42" s="28"/>
      <c r="B42" s="28"/>
      <c r="C42" s="28"/>
      <c r="D42" s="28"/>
      <c r="E42" s="24"/>
      <c r="F42" s="24"/>
      <c r="G42" s="24"/>
      <c r="H42" s="24"/>
      <c r="I42" s="24"/>
      <c r="J42" s="24"/>
    </row>
    <row r="43" spans="1:10">
      <c r="A43" s="28"/>
      <c r="B43" s="28"/>
      <c r="C43" s="28"/>
      <c r="D43" s="28"/>
      <c r="E43" s="24"/>
      <c r="F43" s="24"/>
      <c r="G43" s="24"/>
      <c r="H43" s="24"/>
      <c r="I43" s="24"/>
      <c r="J43" s="24"/>
    </row>
    <row r="44" spans="1:10">
      <c r="A44" s="28"/>
      <c r="B44" s="28"/>
      <c r="C44" s="28"/>
      <c r="D44" s="28"/>
    </row>
    <row r="45" spans="1:10">
      <c r="A45" s="28"/>
      <c r="B45" s="28"/>
      <c r="C45" s="28"/>
      <c r="D45" s="28"/>
    </row>
    <row r="46" spans="1:10">
      <c r="A46" s="28"/>
      <c r="B46" s="28"/>
      <c r="C46" s="28"/>
      <c r="D46" s="28"/>
    </row>
    <row r="47" spans="1:10">
      <c r="A47" s="28"/>
      <c r="B47" s="28"/>
      <c r="C47" s="28"/>
      <c r="D47" s="28"/>
    </row>
    <row r="48" spans="1:10">
      <c r="A48" s="28"/>
      <c r="B48" s="28"/>
      <c r="C48" s="28"/>
      <c r="D48" s="28"/>
    </row>
    <row r="49" spans="2:3">
      <c r="B49" s="28"/>
      <c r="C49" s="28"/>
    </row>
  </sheetData>
  <conditionalFormatting sqref="C5:C10">
    <cfRule type="expression" dxfId="11" priority="2">
      <formula>WEEKDAY(C$7,16)&gt;6</formula>
    </cfRule>
  </conditionalFormatting>
  <conditionalFormatting sqref="C4">
    <cfRule type="expression" dxfId="10" priority="1">
      <formula>WEEKDAY(C$7,16)&gt;6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J16"/>
  <sheetViews>
    <sheetView tabSelected="1" zoomScaleNormal="100" workbookViewId="0">
      <pane xSplit="6" ySplit="13" topLeftCell="G14" activePane="bottomRight" state="frozen"/>
      <selection pane="topRight" activeCell="G1" sqref="G1"/>
      <selection pane="bottomLeft" activeCell="A11" sqref="A11"/>
      <selection pane="bottomRight" activeCell="E8" sqref="E8"/>
    </sheetView>
  </sheetViews>
  <sheetFormatPr defaultColWidth="9.140625" defaultRowHeight="15"/>
  <cols>
    <col min="1" max="1" width="7.7109375" style="1" customWidth="1"/>
    <col min="2" max="2" width="11.140625" style="1" customWidth="1"/>
    <col min="3" max="4" width="6.42578125" style="56" customWidth="1"/>
    <col min="5" max="5" width="26.28515625" style="5" customWidth="1"/>
    <col min="6" max="6" width="12" style="5" customWidth="1"/>
    <col min="7" max="7" width="5.7109375" style="1" customWidth="1"/>
    <col min="8" max="8" width="5.7109375" style="4" customWidth="1"/>
    <col min="9" max="10" width="5.7109375" style="1" customWidth="1"/>
    <col min="11" max="11" width="5.7109375" style="4" customWidth="1"/>
    <col min="12" max="14" width="5.7109375" style="1" customWidth="1"/>
    <col min="15" max="15" width="5.7109375" style="4" customWidth="1"/>
    <col min="16" max="17" width="5.7109375" style="1" customWidth="1"/>
    <col min="18" max="18" width="5.7109375" style="4" customWidth="1"/>
    <col min="19" max="24" width="5.7109375" style="1" customWidth="1"/>
    <col min="25" max="25" width="5.7109375" style="4" customWidth="1"/>
    <col min="26" max="31" width="5.7109375" style="1" customWidth="1"/>
    <col min="32" max="32" width="5.7109375" style="4" customWidth="1"/>
    <col min="33" max="37" width="5.7109375" style="1" customWidth="1"/>
    <col min="38" max="38" width="9.140625" style="4"/>
    <col min="39" max="69" width="5.7109375" style="1" customWidth="1"/>
    <col min="70" max="70" width="9.7109375" style="1" customWidth="1"/>
    <col min="71" max="71" width="9.140625" style="1"/>
    <col min="72" max="101" width="5.7109375" style="4" customWidth="1"/>
    <col min="102" max="102" width="6.85546875" style="4" bestFit="1" customWidth="1"/>
    <col min="103" max="103" width="13.140625" style="2" customWidth="1"/>
    <col min="104" max="104" width="10.28515625" style="2" hidden="1" customWidth="1"/>
    <col min="105" max="105" width="9.140625" style="2"/>
    <col min="106" max="106" width="14.5703125" style="3" customWidth="1"/>
    <col min="107" max="107" width="9.140625" style="2" customWidth="1"/>
    <col min="108" max="108" width="3.5703125" style="4" customWidth="1"/>
    <col min="109" max="139" width="5.7109375" style="4" customWidth="1"/>
    <col min="140" max="140" width="9.140625" style="4" customWidth="1"/>
    <col min="141" max="16384" width="9.140625" style="4"/>
  </cols>
  <sheetData>
    <row r="1" spans="1:140" ht="17.25" customHeight="1">
      <c r="A1" s="35">
        <f>IFERROR(VLOOKUP(B1,Sheet1!$A$3:$B$14,2,0),"")</f>
        <v>11</v>
      </c>
      <c r="B1" s="31" t="s">
        <v>48</v>
      </c>
      <c r="G1" s="5"/>
      <c r="H1" s="5"/>
      <c r="I1" s="5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</row>
    <row r="2" spans="1:140" ht="17.25" customHeight="1" thickBot="1">
      <c r="A2" s="30"/>
      <c r="B2" s="32">
        <v>2020</v>
      </c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</row>
    <row r="3" spans="1:140" ht="12" customHeight="1" thickTop="1" thickBot="1">
      <c r="A3" s="15">
        <v>0.25</v>
      </c>
      <c r="B3" s="14">
        <v>6</v>
      </c>
      <c r="C3" s="16" t="s">
        <v>7</v>
      </c>
      <c r="D3" s="57">
        <v>0.20833333333333334</v>
      </c>
      <c r="E3" s="14">
        <v>6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 s="51"/>
      <c r="AC3" s="51"/>
      <c r="AD3"/>
      <c r="AE3" s="51"/>
      <c r="AF3" s="51"/>
      <c r="AG3"/>
      <c r="AH3"/>
      <c r="AI3" s="51"/>
      <c r="AJ3" s="51"/>
      <c r="AK3"/>
      <c r="BV3" s="84" t="s">
        <v>20</v>
      </c>
      <c r="BW3" s="85"/>
      <c r="BX3" s="4" t="str">
        <f>IFERROR(IF(#REF!&gt;=INDEX($B$7:$B$9,MATCH(#REF!,$A$7:$A$9,0)),"",INDEX($B$7:$B$9,MATCH(#REF!,$A$7:$A$9,0))-#REF!),"")</f>
        <v/>
      </c>
      <c r="CV3" s="1"/>
      <c r="CW3" s="1"/>
      <c r="CX3" s="1"/>
      <c r="CY3" s="1"/>
      <c r="CZ3" s="1"/>
      <c r="DA3" s="1"/>
      <c r="DB3" s="1"/>
    </row>
    <row r="4" spans="1:140" ht="12" customHeight="1" thickTop="1" thickBot="1">
      <c r="A4" s="15">
        <v>0.29166666666666669</v>
      </c>
      <c r="B4" s="14">
        <v>7</v>
      </c>
      <c r="C4" s="16" t="s">
        <v>6</v>
      </c>
      <c r="D4" s="57">
        <v>0.20833333333333334</v>
      </c>
      <c r="E4" s="14">
        <v>7</v>
      </c>
      <c r="G4"/>
      <c r="H4"/>
      <c r="I4" s="51"/>
      <c r="J4" s="51"/>
      <c r="K4"/>
      <c r="L4" s="51"/>
      <c r="M4"/>
      <c r="N4"/>
      <c r="O4"/>
      <c r="P4"/>
      <c r="Q4"/>
      <c r="R4" s="51"/>
      <c r="S4"/>
      <c r="T4"/>
      <c r="U4" s="51"/>
      <c r="V4"/>
      <c r="W4"/>
      <c r="X4" s="51"/>
      <c r="Y4" s="51"/>
      <c r="Z4"/>
      <c r="AA4" s="51"/>
      <c r="AB4"/>
      <c r="AC4"/>
      <c r="AD4" s="51"/>
      <c r="AE4" s="51"/>
      <c r="AF4"/>
      <c r="AG4" s="51"/>
      <c r="AH4" s="51"/>
      <c r="AI4"/>
      <c r="AJ4"/>
      <c r="AK4" s="51"/>
      <c r="BV4" s="86" t="s">
        <v>21</v>
      </c>
      <c r="BW4" s="87"/>
      <c r="CV4" s="1"/>
      <c r="CW4" s="1"/>
      <c r="CX4" s="1"/>
      <c r="CY4" s="1"/>
      <c r="CZ4" s="1"/>
      <c r="DA4" s="1"/>
      <c r="DB4" s="1"/>
    </row>
    <row r="5" spans="1:140" ht="12" customHeight="1" thickTop="1" thickBot="1">
      <c r="A5" s="15">
        <v>0.3125</v>
      </c>
      <c r="B5" s="14">
        <v>7.5</v>
      </c>
      <c r="C5" s="16"/>
      <c r="D5" s="57">
        <v>0.3125</v>
      </c>
      <c r="E5" s="14">
        <v>7.5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s="51"/>
      <c r="Y5" s="51"/>
      <c r="Z5"/>
      <c r="AA5"/>
      <c r="AB5"/>
      <c r="AC5"/>
      <c r="AD5"/>
      <c r="AE5" s="51"/>
      <c r="AF5"/>
      <c r="AG5"/>
      <c r="AH5" s="51"/>
      <c r="AI5"/>
      <c r="AJ5"/>
      <c r="AK5"/>
      <c r="BT5" s="1"/>
      <c r="CV5" s="1"/>
      <c r="CW5" s="1"/>
      <c r="CX5" s="1"/>
      <c r="CY5" s="18"/>
      <c r="CZ5" s="18"/>
      <c r="DA5" s="18"/>
      <c r="DB5" s="17"/>
    </row>
    <row r="6" spans="1:140" ht="12" customHeight="1" thickTop="1" thickBot="1">
      <c r="A6" s="15">
        <v>0.32291666666666669</v>
      </c>
      <c r="B6" s="14">
        <v>8</v>
      </c>
      <c r="C6" s="16" t="s">
        <v>5</v>
      </c>
      <c r="D6" s="57">
        <v>0.20833333333333334</v>
      </c>
      <c r="E6" s="14">
        <v>8</v>
      </c>
      <c r="G6" s="51"/>
      <c r="H6" s="51"/>
      <c r="I6" s="51"/>
      <c r="J6" s="51"/>
      <c r="K6" s="51"/>
      <c r="L6"/>
      <c r="M6" s="51"/>
      <c r="N6" s="51"/>
      <c r="O6"/>
      <c r="P6" s="51"/>
      <c r="Q6" s="51"/>
      <c r="R6" s="51"/>
      <c r="S6"/>
      <c r="T6" s="51"/>
      <c r="U6"/>
      <c r="V6" s="51"/>
      <c r="W6" s="51"/>
      <c r="X6" s="51"/>
      <c r="Y6" s="51"/>
      <c r="Z6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T6" s="1"/>
      <c r="CV6" s="1"/>
      <c r="CW6" s="1"/>
      <c r="CX6" s="1"/>
    </row>
    <row r="7" spans="1:140" ht="12" customHeight="1" thickTop="1" thickBot="1">
      <c r="A7" s="8" t="s">
        <v>40</v>
      </c>
      <c r="B7" s="9">
        <v>0.16666666666666666</v>
      </c>
      <c r="C7" s="12"/>
      <c r="D7" s="12"/>
      <c r="E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T7" s="1"/>
      <c r="CV7" s="1"/>
      <c r="CW7" s="1"/>
      <c r="CX7" s="1"/>
      <c r="CY7" s="7"/>
    </row>
    <row r="8" spans="1:140" ht="12" customHeight="1" thickTop="1" thickBot="1">
      <c r="A8" s="8" t="s">
        <v>2</v>
      </c>
      <c r="B8" s="9">
        <v>0.16666666666666666</v>
      </c>
      <c r="C8" s="12"/>
      <c r="D8" s="12"/>
      <c r="E8" s="12"/>
      <c r="G8" s="12"/>
      <c r="H8" s="22"/>
      <c r="I8" s="19"/>
      <c r="J8" s="19"/>
      <c r="K8" s="22"/>
      <c r="L8" s="19"/>
      <c r="M8" s="19"/>
      <c r="N8" s="19"/>
      <c r="O8" s="22"/>
      <c r="P8" s="19"/>
      <c r="Q8" s="23"/>
      <c r="R8" s="23"/>
      <c r="S8" s="23"/>
      <c r="T8" s="23"/>
      <c r="U8" s="20"/>
      <c r="V8" s="21"/>
      <c r="W8" s="21"/>
      <c r="X8" s="2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T8" s="1"/>
      <c r="CV8" s="1"/>
      <c r="CW8" s="1"/>
      <c r="CX8" s="1"/>
      <c r="CY8" s="7"/>
    </row>
    <row r="9" spans="1:140" ht="12" customHeight="1" thickTop="1" thickBot="1">
      <c r="A9" s="8" t="s">
        <v>1</v>
      </c>
      <c r="B9" s="9">
        <v>0.16666666666666666</v>
      </c>
      <c r="G9" s="81" t="s">
        <v>50</v>
      </c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T9" s="1"/>
      <c r="CV9" s="1"/>
      <c r="CW9" s="1"/>
      <c r="CX9" s="1"/>
      <c r="CY9" s="10">
        <f>SUM(CY14)</f>
        <v>0.10277777777777786</v>
      </c>
      <c r="DB9" s="44">
        <f>SUM(DB14:DB15)</f>
        <v>30.833333333333357</v>
      </c>
    </row>
    <row r="10" spans="1:140" ht="15.75" customHeight="1" thickTop="1" thickBot="1">
      <c r="G10" s="45"/>
      <c r="H10" s="45">
        <v>1</v>
      </c>
      <c r="I10" s="45">
        <v>2</v>
      </c>
      <c r="J10" s="45">
        <v>3</v>
      </c>
      <c r="K10" s="45">
        <v>4</v>
      </c>
      <c r="L10" s="45">
        <v>5</v>
      </c>
      <c r="M10" s="45">
        <v>6</v>
      </c>
      <c r="N10" s="45">
        <v>7</v>
      </c>
      <c r="O10" s="45">
        <v>8</v>
      </c>
      <c r="P10" s="45">
        <v>9</v>
      </c>
      <c r="Q10" s="45">
        <v>10</v>
      </c>
      <c r="R10" s="45">
        <v>11</v>
      </c>
      <c r="S10" s="45">
        <v>12</v>
      </c>
      <c r="T10" s="45">
        <v>13</v>
      </c>
      <c r="U10" s="45">
        <v>14</v>
      </c>
      <c r="V10" s="45">
        <v>15</v>
      </c>
      <c r="W10" s="45">
        <v>16</v>
      </c>
      <c r="X10" s="45">
        <v>17</v>
      </c>
      <c r="Y10" s="45">
        <v>18</v>
      </c>
      <c r="Z10" s="45">
        <v>19</v>
      </c>
      <c r="AA10" s="45">
        <v>20</v>
      </c>
      <c r="AB10" s="45">
        <v>21</v>
      </c>
      <c r="AC10" s="45">
        <v>22</v>
      </c>
      <c r="AD10" s="45">
        <v>23</v>
      </c>
      <c r="AE10" s="45">
        <v>24</v>
      </c>
      <c r="AF10" s="45">
        <v>25</v>
      </c>
      <c r="AG10" s="45">
        <v>26</v>
      </c>
      <c r="AH10" s="45">
        <v>27</v>
      </c>
      <c r="AI10" s="45">
        <v>28</v>
      </c>
      <c r="AJ10" s="45">
        <v>29</v>
      </c>
      <c r="AK10" s="45">
        <v>30</v>
      </c>
      <c r="BT10" s="1"/>
      <c r="CV10" s="1"/>
      <c r="CW10" s="1"/>
      <c r="CX10" s="1"/>
      <c r="CY10" s="7"/>
    </row>
    <row r="11" spans="1:140" ht="15.75" customHeight="1" thickBot="1"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3"/>
      <c r="AM11" s="61" t="s">
        <v>4</v>
      </c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3"/>
      <c r="BT11" s="61" t="s">
        <v>3</v>
      </c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3"/>
      <c r="DE11" s="88" t="s">
        <v>52</v>
      </c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90"/>
    </row>
    <row r="12" spans="1:140" ht="35.25" customHeight="1">
      <c r="A12" s="42" t="s">
        <v>19</v>
      </c>
      <c r="B12" s="78" t="s">
        <v>18</v>
      </c>
      <c r="C12" s="78" t="s">
        <v>17</v>
      </c>
      <c r="D12" s="54" t="s">
        <v>16</v>
      </c>
      <c r="E12" s="46" t="s">
        <v>15</v>
      </c>
      <c r="F12" s="42" t="s">
        <v>14</v>
      </c>
      <c r="G12" s="34">
        <f>DATE($B$2,$A$1,16)</f>
        <v>44151</v>
      </c>
      <c r="H12" s="34">
        <f>G12+1</f>
        <v>44152</v>
      </c>
      <c r="I12" s="34">
        <f t="shared" ref="I12:X13" si="0">H12+1</f>
        <v>44153</v>
      </c>
      <c r="J12" s="34">
        <f t="shared" si="0"/>
        <v>44154</v>
      </c>
      <c r="K12" s="34">
        <f t="shared" si="0"/>
        <v>44155</v>
      </c>
      <c r="L12" s="34">
        <f t="shared" si="0"/>
        <v>44156</v>
      </c>
      <c r="M12" s="34">
        <f t="shared" si="0"/>
        <v>44157</v>
      </c>
      <c r="N12" s="34">
        <f t="shared" si="0"/>
        <v>44158</v>
      </c>
      <c r="O12" s="34">
        <f t="shared" si="0"/>
        <v>44159</v>
      </c>
      <c r="P12" s="34">
        <f t="shared" si="0"/>
        <v>44160</v>
      </c>
      <c r="Q12" s="34">
        <f t="shared" si="0"/>
        <v>44161</v>
      </c>
      <c r="R12" s="34">
        <f t="shared" si="0"/>
        <v>44162</v>
      </c>
      <c r="S12" s="34">
        <f t="shared" si="0"/>
        <v>44163</v>
      </c>
      <c r="T12" s="34">
        <f t="shared" si="0"/>
        <v>44164</v>
      </c>
      <c r="U12" s="34">
        <f t="shared" si="0"/>
        <v>44165</v>
      </c>
      <c r="V12" s="34">
        <f t="shared" si="0"/>
        <v>44166</v>
      </c>
      <c r="W12" s="34">
        <f t="shared" si="0"/>
        <v>44167</v>
      </c>
      <c r="X12" s="34">
        <f t="shared" si="0"/>
        <v>44168</v>
      </c>
      <c r="Y12" s="34">
        <f t="shared" ref="Y12:AK13" si="1">X12+1</f>
        <v>44169</v>
      </c>
      <c r="Z12" s="34">
        <f t="shared" si="1"/>
        <v>44170</v>
      </c>
      <c r="AA12" s="34">
        <f t="shared" si="1"/>
        <v>44171</v>
      </c>
      <c r="AB12" s="34">
        <f t="shared" si="1"/>
        <v>44172</v>
      </c>
      <c r="AC12" s="34">
        <f t="shared" si="1"/>
        <v>44173</v>
      </c>
      <c r="AD12" s="34">
        <f t="shared" si="1"/>
        <v>44174</v>
      </c>
      <c r="AE12" s="34">
        <f t="shared" si="1"/>
        <v>44175</v>
      </c>
      <c r="AF12" s="34">
        <f t="shared" si="1"/>
        <v>44176</v>
      </c>
      <c r="AG12" s="34">
        <f t="shared" si="1"/>
        <v>44177</v>
      </c>
      <c r="AH12" s="34">
        <f t="shared" si="1"/>
        <v>44178</v>
      </c>
      <c r="AI12" s="34">
        <f t="shared" si="1"/>
        <v>44179</v>
      </c>
      <c r="AJ12" s="34">
        <f t="shared" si="1"/>
        <v>44180</v>
      </c>
      <c r="AK12" s="34">
        <f t="shared" si="1"/>
        <v>44181</v>
      </c>
      <c r="AL12" s="38" t="s">
        <v>0</v>
      </c>
      <c r="AM12" s="36">
        <f>DATE($B$2,$A$1,16)</f>
        <v>44151</v>
      </c>
      <c r="AN12" s="36">
        <f>AM12+1</f>
        <v>44152</v>
      </c>
      <c r="AO12" s="36">
        <f t="shared" ref="AO12:BD13" si="2">AN12+1</f>
        <v>44153</v>
      </c>
      <c r="AP12" s="36">
        <f t="shared" si="2"/>
        <v>44154</v>
      </c>
      <c r="AQ12" s="36">
        <f t="shared" si="2"/>
        <v>44155</v>
      </c>
      <c r="AR12" s="36">
        <f t="shared" si="2"/>
        <v>44156</v>
      </c>
      <c r="AS12" s="36">
        <f t="shared" si="2"/>
        <v>44157</v>
      </c>
      <c r="AT12" s="36">
        <f t="shared" si="2"/>
        <v>44158</v>
      </c>
      <c r="AU12" s="36">
        <f t="shared" si="2"/>
        <v>44159</v>
      </c>
      <c r="AV12" s="36">
        <f t="shared" si="2"/>
        <v>44160</v>
      </c>
      <c r="AW12" s="36">
        <f t="shared" si="2"/>
        <v>44161</v>
      </c>
      <c r="AX12" s="36">
        <f t="shared" si="2"/>
        <v>44162</v>
      </c>
      <c r="AY12" s="36">
        <f t="shared" si="2"/>
        <v>44163</v>
      </c>
      <c r="AZ12" s="36">
        <f t="shared" si="2"/>
        <v>44164</v>
      </c>
      <c r="BA12" s="36">
        <f t="shared" si="2"/>
        <v>44165</v>
      </c>
      <c r="BB12" s="36">
        <f t="shared" si="2"/>
        <v>44166</v>
      </c>
      <c r="BC12" s="36">
        <f t="shared" si="2"/>
        <v>44167</v>
      </c>
      <c r="BD12" s="36">
        <f t="shared" si="2"/>
        <v>44168</v>
      </c>
      <c r="BE12" s="36">
        <f t="shared" ref="BE12:BQ13" si="3">BD12+1</f>
        <v>44169</v>
      </c>
      <c r="BF12" s="36">
        <f t="shared" si="3"/>
        <v>44170</v>
      </c>
      <c r="BG12" s="36">
        <f t="shared" si="3"/>
        <v>44171</v>
      </c>
      <c r="BH12" s="36">
        <f t="shared" si="3"/>
        <v>44172</v>
      </c>
      <c r="BI12" s="36">
        <f t="shared" si="3"/>
        <v>44173</v>
      </c>
      <c r="BJ12" s="36">
        <f t="shared" si="3"/>
        <v>44174</v>
      </c>
      <c r="BK12" s="36">
        <f t="shared" si="3"/>
        <v>44175</v>
      </c>
      <c r="BL12" s="36">
        <f t="shared" si="3"/>
        <v>44176</v>
      </c>
      <c r="BM12" s="36">
        <f t="shared" si="3"/>
        <v>44177</v>
      </c>
      <c r="BN12" s="36">
        <f t="shared" si="3"/>
        <v>44178</v>
      </c>
      <c r="BO12" s="36">
        <f t="shared" si="3"/>
        <v>44179</v>
      </c>
      <c r="BP12" s="36">
        <f t="shared" si="3"/>
        <v>44180</v>
      </c>
      <c r="BQ12" s="36">
        <f t="shared" si="3"/>
        <v>44181</v>
      </c>
      <c r="BR12" s="72" t="s">
        <v>13</v>
      </c>
      <c r="BS12" s="6" t="s">
        <v>0</v>
      </c>
      <c r="BT12" s="36">
        <f>DATE($B$2,$A$1,16)</f>
        <v>44151</v>
      </c>
      <c r="BU12" s="36">
        <f>BT12+1</f>
        <v>44152</v>
      </c>
      <c r="BV12" s="36">
        <f t="shared" ref="BV12:CK13" si="4">BU12+1</f>
        <v>44153</v>
      </c>
      <c r="BW12" s="36">
        <f t="shared" si="4"/>
        <v>44154</v>
      </c>
      <c r="BX12" s="36">
        <f t="shared" si="4"/>
        <v>44155</v>
      </c>
      <c r="BY12" s="36">
        <f t="shared" si="4"/>
        <v>44156</v>
      </c>
      <c r="BZ12" s="36">
        <f t="shared" si="4"/>
        <v>44157</v>
      </c>
      <c r="CA12" s="36">
        <f t="shared" si="4"/>
        <v>44158</v>
      </c>
      <c r="CB12" s="36">
        <f t="shared" si="4"/>
        <v>44159</v>
      </c>
      <c r="CC12" s="36">
        <f t="shared" si="4"/>
        <v>44160</v>
      </c>
      <c r="CD12" s="36">
        <f t="shared" si="4"/>
        <v>44161</v>
      </c>
      <c r="CE12" s="36">
        <f t="shared" si="4"/>
        <v>44162</v>
      </c>
      <c r="CF12" s="36">
        <f t="shared" si="4"/>
        <v>44163</v>
      </c>
      <c r="CG12" s="36">
        <f t="shared" si="4"/>
        <v>44164</v>
      </c>
      <c r="CH12" s="36">
        <f t="shared" si="4"/>
        <v>44165</v>
      </c>
      <c r="CI12" s="36">
        <f t="shared" si="4"/>
        <v>44166</v>
      </c>
      <c r="CJ12" s="36">
        <f t="shared" si="4"/>
        <v>44167</v>
      </c>
      <c r="CK12" s="36">
        <f t="shared" si="4"/>
        <v>44168</v>
      </c>
      <c r="CL12" s="36">
        <f t="shared" ref="CL12:CX13" si="5">CK12+1</f>
        <v>44169</v>
      </c>
      <c r="CM12" s="36">
        <f t="shared" si="5"/>
        <v>44170</v>
      </c>
      <c r="CN12" s="36">
        <f t="shared" si="5"/>
        <v>44171</v>
      </c>
      <c r="CO12" s="36">
        <f t="shared" si="5"/>
        <v>44172</v>
      </c>
      <c r="CP12" s="36">
        <f t="shared" si="5"/>
        <v>44173</v>
      </c>
      <c r="CQ12" s="36">
        <f t="shared" si="5"/>
        <v>44174</v>
      </c>
      <c r="CR12" s="36">
        <f t="shared" si="5"/>
        <v>44175</v>
      </c>
      <c r="CS12" s="36">
        <f t="shared" si="5"/>
        <v>44176</v>
      </c>
      <c r="CT12" s="36">
        <f t="shared" si="5"/>
        <v>44177</v>
      </c>
      <c r="CU12" s="36">
        <f t="shared" si="5"/>
        <v>44178</v>
      </c>
      <c r="CV12" s="36">
        <f t="shared" si="5"/>
        <v>44179</v>
      </c>
      <c r="CW12" s="36">
        <f t="shared" si="5"/>
        <v>44180</v>
      </c>
      <c r="CX12" s="36">
        <f t="shared" si="5"/>
        <v>44181</v>
      </c>
      <c r="CY12" s="72" t="s">
        <v>12</v>
      </c>
      <c r="CZ12" s="72" t="s">
        <v>11</v>
      </c>
      <c r="DA12" s="72" t="s">
        <v>10</v>
      </c>
      <c r="DB12" s="72" t="s">
        <v>9</v>
      </c>
      <c r="DC12" s="74" t="s">
        <v>8</v>
      </c>
      <c r="DE12" s="36">
        <f>DATE($B$2,$A$1,16)</f>
        <v>44151</v>
      </c>
      <c r="DF12" s="36">
        <f t="shared" ref="DF12:EI12" si="6">DE12+1</f>
        <v>44152</v>
      </c>
      <c r="DG12" s="36">
        <f t="shared" si="6"/>
        <v>44153</v>
      </c>
      <c r="DH12" s="36">
        <f t="shared" si="6"/>
        <v>44154</v>
      </c>
      <c r="DI12" s="36">
        <f t="shared" si="6"/>
        <v>44155</v>
      </c>
      <c r="DJ12" s="36">
        <f t="shared" si="6"/>
        <v>44156</v>
      </c>
      <c r="DK12" s="36">
        <f t="shared" si="6"/>
        <v>44157</v>
      </c>
      <c r="DL12" s="36">
        <f t="shared" si="6"/>
        <v>44158</v>
      </c>
      <c r="DM12" s="36">
        <f t="shared" si="6"/>
        <v>44159</v>
      </c>
      <c r="DN12" s="36">
        <f t="shared" si="6"/>
        <v>44160</v>
      </c>
      <c r="DO12" s="36">
        <f t="shared" si="6"/>
        <v>44161</v>
      </c>
      <c r="DP12" s="36">
        <f t="shared" si="6"/>
        <v>44162</v>
      </c>
      <c r="DQ12" s="36">
        <f t="shared" si="6"/>
        <v>44163</v>
      </c>
      <c r="DR12" s="36">
        <f t="shared" si="6"/>
        <v>44164</v>
      </c>
      <c r="DS12" s="36">
        <f t="shared" si="6"/>
        <v>44165</v>
      </c>
      <c r="DT12" s="36">
        <f t="shared" si="6"/>
        <v>44166</v>
      </c>
      <c r="DU12" s="36">
        <f t="shared" si="6"/>
        <v>44167</v>
      </c>
      <c r="DV12" s="36">
        <f t="shared" si="6"/>
        <v>44168</v>
      </c>
      <c r="DW12" s="36">
        <f t="shared" si="6"/>
        <v>44169</v>
      </c>
      <c r="DX12" s="36">
        <f t="shared" si="6"/>
        <v>44170</v>
      </c>
      <c r="DY12" s="36">
        <f t="shared" si="6"/>
        <v>44171</v>
      </c>
      <c r="DZ12" s="36">
        <f t="shared" si="6"/>
        <v>44172</v>
      </c>
      <c r="EA12" s="36">
        <f t="shared" si="6"/>
        <v>44173</v>
      </c>
      <c r="EB12" s="36">
        <f t="shared" si="6"/>
        <v>44174</v>
      </c>
      <c r="EC12" s="36">
        <f t="shared" si="6"/>
        <v>44175</v>
      </c>
      <c r="ED12" s="36">
        <f t="shared" si="6"/>
        <v>44176</v>
      </c>
      <c r="EE12" s="36">
        <f t="shared" si="6"/>
        <v>44177</v>
      </c>
      <c r="EF12" s="36">
        <f t="shared" si="6"/>
        <v>44178</v>
      </c>
      <c r="EG12" s="36">
        <f t="shared" si="6"/>
        <v>44179</v>
      </c>
      <c r="EH12" s="36">
        <f t="shared" si="6"/>
        <v>44180</v>
      </c>
      <c r="EI12" s="36">
        <f t="shared" si="6"/>
        <v>44181</v>
      </c>
    </row>
    <row r="13" spans="1:140" ht="15.75" customHeight="1" thickBot="1">
      <c r="A13" s="43"/>
      <c r="B13" s="79"/>
      <c r="C13" s="79"/>
      <c r="D13" s="55"/>
      <c r="E13" s="43"/>
      <c r="F13" s="43"/>
      <c r="G13" s="40">
        <f>DATE($B$2,$A$1,16)</f>
        <v>44151</v>
      </c>
      <c r="H13" s="40">
        <f>G13+1</f>
        <v>44152</v>
      </c>
      <c r="I13" s="40">
        <f t="shared" si="0"/>
        <v>44153</v>
      </c>
      <c r="J13" s="40">
        <f t="shared" si="0"/>
        <v>44154</v>
      </c>
      <c r="K13" s="40">
        <f t="shared" si="0"/>
        <v>44155</v>
      </c>
      <c r="L13" s="40">
        <f t="shared" si="0"/>
        <v>44156</v>
      </c>
      <c r="M13" s="40">
        <f t="shared" si="0"/>
        <v>44157</v>
      </c>
      <c r="N13" s="40">
        <f t="shared" si="0"/>
        <v>44158</v>
      </c>
      <c r="O13" s="40">
        <f t="shared" si="0"/>
        <v>44159</v>
      </c>
      <c r="P13" s="40">
        <f t="shared" si="0"/>
        <v>44160</v>
      </c>
      <c r="Q13" s="40">
        <f t="shared" si="0"/>
        <v>44161</v>
      </c>
      <c r="R13" s="40">
        <f t="shared" si="0"/>
        <v>44162</v>
      </c>
      <c r="S13" s="40">
        <f t="shared" si="0"/>
        <v>44163</v>
      </c>
      <c r="T13" s="40">
        <f t="shared" si="0"/>
        <v>44164</v>
      </c>
      <c r="U13" s="40">
        <f t="shared" si="0"/>
        <v>44165</v>
      </c>
      <c r="V13" s="40">
        <f t="shared" si="0"/>
        <v>44166</v>
      </c>
      <c r="W13" s="40">
        <f t="shared" si="0"/>
        <v>44167</v>
      </c>
      <c r="X13" s="40">
        <f t="shared" si="0"/>
        <v>44168</v>
      </c>
      <c r="Y13" s="40">
        <f t="shared" si="1"/>
        <v>44169</v>
      </c>
      <c r="Z13" s="40">
        <f t="shared" si="1"/>
        <v>44170</v>
      </c>
      <c r="AA13" s="40">
        <f t="shared" si="1"/>
        <v>44171</v>
      </c>
      <c r="AB13" s="40">
        <f t="shared" si="1"/>
        <v>44172</v>
      </c>
      <c r="AC13" s="40">
        <f t="shared" si="1"/>
        <v>44173</v>
      </c>
      <c r="AD13" s="40">
        <f t="shared" si="1"/>
        <v>44174</v>
      </c>
      <c r="AE13" s="40">
        <f t="shared" si="1"/>
        <v>44175</v>
      </c>
      <c r="AF13" s="40">
        <f t="shared" si="1"/>
        <v>44176</v>
      </c>
      <c r="AG13" s="40">
        <f t="shared" si="1"/>
        <v>44177</v>
      </c>
      <c r="AH13" s="40">
        <f t="shared" si="1"/>
        <v>44178</v>
      </c>
      <c r="AI13" s="40">
        <f t="shared" si="1"/>
        <v>44179</v>
      </c>
      <c r="AJ13" s="40">
        <f t="shared" si="1"/>
        <v>44180</v>
      </c>
      <c r="AK13" s="40">
        <f t="shared" si="1"/>
        <v>44181</v>
      </c>
      <c r="AL13" s="38"/>
      <c r="AM13" s="33">
        <f>DATE($B$2,$A$1,16)</f>
        <v>44151</v>
      </c>
      <c r="AN13" s="33">
        <f>AM13+1</f>
        <v>44152</v>
      </c>
      <c r="AO13" s="33">
        <f t="shared" si="2"/>
        <v>44153</v>
      </c>
      <c r="AP13" s="33">
        <f t="shared" si="2"/>
        <v>44154</v>
      </c>
      <c r="AQ13" s="33">
        <f t="shared" si="2"/>
        <v>44155</v>
      </c>
      <c r="AR13" s="33">
        <f t="shared" si="2"/>
        <v>44156</v>
      </c>
      <c r="AS13" s="33">
        <f t="shared" si="2"/>
        <v>44157</v>
      </c>
      <c r="AT13" s="33">
        <f t="shared" si="2"/>
        <v>44158</v>
      </c>
      <c r="AU13" s="33">
        <f t="shared" si="2"/>
        <v>44159</v>
      </c>
      <c r="AV13" s="33">
        <f t="shared" si="2"/>
        <v>44160</v>
      </c>
      <c r="AW13" s="33">
        <f t="shared" si="2"/>
        <v>44161</v>
      </c>
      <c r="AX13" s="33">
        <f t="shared" si="2"/>
        <v>44162</v>
      </c>
      <c r="AY13" s="33">
        <f t="shared" si="2"/>
        <v>44163</v>
      </c>
      <c r="AZ13" s="33">
        <f t="shared" si="2"/>
        <v>44164</v>
      </c>
      <c r="BA13" s="33">
        <f t="shared" si="2"/>
        <v>44165</v>
      </c>
      <c r="BB13" s="33">
        <f t="shared" si="2"/>
        <v>44166</v>
      </c>
      <c r="BC13" s="33">
        <f t="shared" si="2"/>
        <v>44167</v>
      </c>
      <c r="BD13" s="33">
        <f t="shared" si="2"/>
        <v>44168</v>
      </c>
      <c r="BE13" s="33">
        <f t="shared" si="3"/>
        <v>44169</v>
      </c>
      <c r="BF13" s="33">
        <f t="shared" si="3"/>
        <v>44170</v>
      </c>
      <c r="BG13" s="33">
        <f t="shared" si="3"/>
        <v>44171</v>
      </c>
      <c r="BH13" s="33">
        <f t="shared" si="3"/>
        <v>44172</v>
      </c>
      <c r="BI13" s="33">
        <f t="shared" si="3"/>
        <v>44173</v>
      </c>
      <c r="BJ13" s="33">
        <f t="shared" si="3"/>
        <v>44174</v>
      </c>
      <c r="BK13" s="33">
        <f t="shared" si="3"/>
        <v>44175</v>
      </c>
      <c r="BL13" s="33">
        <f t="shared" si="3"/>
        <v>44176</v>
      </c>
      <c r="BM13" s="33">
        <f t="shared" si="3"/>
        <v>44177</v>
      </c>
      <c r="BN13" s="33">
        <f t="shared" si="3"/>
        <v>44178</v>
      </c>
      <c r="BO13" s="33">
        <f t="shared" si="3"/>
        <v>44179</v>
      </c>
      <c r="BP13" s="33">
        <f t="shared" si="3"/>
        <v>44180</v>
      </c>
      <c r="BQ13" s="33">
        <f t="shared" si="3"/>
        <v>44181</v>
      </c>
      <c r="BR13" s="80"/>
      <c r="BS13" s="6"/>
      <c r="BT13" s="33">
        <f>DATE($B$2,$A$1,16)</f>
        <v>44151</v>
      </c>
      <c r="BU13" s="33">
        <f>BT13+1</f>
        <v>44152</v>
      </c>
      <c r="BV13" s="33">
        <f t="shared" si="4"/>
        <v>44153</v>
      </c>
      <c r="BW13" s="33">
        <f t="shared" si="4"/>
        <v>44154</v>
      </c>
      <c r="BX13" s="33">
        <f t="shared" si="4"/>
        <v>44155</v>
      </c>
      <c r="BY13" s="33">
        <f t="shared" si="4"/>
        <v>44156</v>
      </c>
      <c r="BZ13" s="33">
        <f t="shared" si="4"/>
        <v>44157</v>
      </c>
      <c r="CA13" s="33">
        <f t="shared" si="4"/>
        <v>44158</v>
      </c>
      <c r="CB13" s="33">
        <f t="shared" si="4"/>
        <v>44159</v>
      </c>
      <c r="CC13" s="33">
        <f t="shared" si="4"/>
        <v>44160</v>
      </c>
      <c r="CD13" s="33">
        <f t="shared" si="4"/>
        <v>44161</v>
      </c>
      <c r="CE13" s="33">
        <f t="shared" si="4"/>
        <v>44162</v>
      </c>
      <c r="CF13" s="33">
        <f t="shared" si="4"/>
        <v>44163</v>
      </c>
      <c r="CG13" s="33">
        <f t="shared" si="4"/>
        <v>44164</v>
      </c>
      <c r="CH13" s="33">
        <f t="shared" si="4"/>
        <v>44165</v>
      </c>
      <c r="CI13" s="33">
        <f t="shared" si="4"/>
        <v>44166</v>
      </c>
      <c r="CJ13" s="33">
        <f t="shared" si="4"/>
        <v>44167</v>
      </c>
      <c r="CK13" s="33">
        <f t="shared" si="4"/>
        <v>44168</v>
      </c>
      <c r="CL13" s="33">
        <f t="shared" si="5"/>
        <v>44169</v>
      </c>
      <c r="CM13" s="33">
        <f t="shared" si="5"/>
        <v>44170</v>
      </c>
      <c r="CN13" s="33">
        <f t="shared" si="5"/>
        <v>44171</v>
      </c>
      <c r="CO13" s="33">
        <f t="shared" si="5"/>
        <v>44172</v>
      </c>
      <c r="CP13" s="33">
        <f t="shared" si="5"/>
        <v>44173</v>
      </c>
      <c r="CQ13" s="33">
        <f t="shared" si="5"/>
        <v>44174</v>
      </c>
      <c r="CR13" s="33">
        <f t="shared" si="5"/>
        <v>44175</v>
      </c>
      <c r="CS13" s="33">
        <f t="shared" si="5"/>
        <v>44176</v>
      </c>
      <c r="CT13" s="33">
        <f t="shared" si="5"/>
        <v>44177</v>
      </c>
      <c r="CU13" s="33">
        <f t="shared" si="5"/>
        <v>44178</v>
      </c>
      <c r="CV13" s="33">
        <f t="shared" si="5"/>
        <v>44179</v>
      </c>
      <c r="CW13" s="33">
        <f t="shared" si="5"/>
        <v>44180</v>
      </c>
      <c r="CX13" s="33">
        <f t="shared" si="5"/>
        <v>44181</v>
      </c>
      <c r="CY13" s="73"/>
      <c r="CZ13" s="73"/>
      <c r="DA13" s="73"/>
      <c r="DB13" s="73"/>
      <c r="DC13" s="75"/>
      <c r="DE13" s="33">
        <f>DATE($B$2,$A$1,16)</f>
        <v>44151</v>
      </c>
      <c r="DF13" s="33">
        <f t="shared" ref="DF13:EI13" si="7">DE13+1</f>
        <v>44152</v>
      </c>
      <c r="DG13" s="33">
        <f t="shared" si="7"/>
        <v>44153</v>
      </c>
      <c r="DH13" s="33">
        <f t="shared" si="7"/>
        <v>44154</v>
      </c>
      <c r="DI13" s="33">
        <f t="shared" si="7"/>
        <v>44155</v>
      </c>
      <c r="DJ13" s="33">
        <f t="shared" si="7"/>
        <v>44156</v>
      </c>
      <c r="DK13" s="33">
        <f t="shared" si="7"/>
        <v>44157</v>
      </c>
      <c r="DL13" s="33">
        <f t="shared" si="7"/>
        <v>44158</v>
      </c>
      <c r="DM13" s="33">
        <f t="shared" si="7"/>
        <v>44159</v>
      </c>
      <c r="DN13" s="33">
        <f t="shared" si="7"/>
        <v>44160</v>
      </c>
      <c r="DO13" s="33">
        <f t="shared" si="7"/>
        <v>44161</v>
      </c>
      <c r="DP13" s="33">
        <f t="shared" si="7"/>
        <v>44162</v>
      </c>
      <c r="DQ13" s="33">
        <f t="shared" si="7"/>
        <v>44163</v>
      </c>
      <c r="DR13" s="33">
        <f t="shared" si="7"/>
        <v>44164</v>
      </c>
      <c r="DS13" s="33">
        <f t="shared" si="7"/>
        <v>44165</v>
      </c>
      <c r="DT13" s="33">
        <f t="shared" si="7"/>
        <v>44166</v>
      </c>
      <c r="DU13" s="33">
        <f t="shared" si="7"/>
        <v>44167</v>
      </c>
      <c r="DV13" s="33">
        <f t="shared" si="7"/>
        <v>44168</v>
      </c>
      <c r="DW13" s="33">
        <f t="shared" si="7"/>
        <v>44169</v>
      </c>
      <c r="DX13" s="33">
        <f t="shared" si="7"/>
        <v>44170</v>
      </c>
      <c r="DY13" s="33">
        <f t="shared" si="7"/>
        <v>44171</v>
      </c>
      <c r="DZ13" s="33">
        <f t="shared" si="7"/>
        <v>44172</v>
      </c>
      <c r="EA13" s="33">
        <f t="shared" si="7"/>
        <v>44173</v>
      </c>
      <c r="EB13" s="33">
        <f t="shared" si="7"/>
        <v>44174</v>
      </c>
      <c r="EC13" s="33">
        <f t="shared" si="7"/>
        <v>44175</v>
      </c>
      <c r="ED13" s="33">
        <f t="shared" si="7"/>
        <v>44176</v>
      </c>
      <c r="EE13" s="33">
        <f t="shared" si="7"/>
        <v>44177</v>
      </c>
      <c r="EF13" s="33">
        <f t="shared" si="7"/>
        <v>44178</v>
      </c>
      <c r="EG13" s="33">
        <f t="shared" si="7"/>
        <v>44179</v>
      </c>
      <c r="EH13" s="33">
        <f t="shared" si="7"/>
        <v>44180</v>
      </c>
      <c r="EI13" s="33">
        <f t="shared" si="7"/>
        <v>44181</v>
      </c>
    </row>
    <row r="14" spans="1:140" ht="16.5" thickTop="1" thickBot="1">
      <c r="A14" s="47">
        <v>101370</v>
      </c>
      <c r="B14" s="48">
        <v>2335911570</v>
      </c>
      <c r="C14" s="76">
        <v>8</v>
      </c>
      <c r="D14" s="76" t="s">
        <v>1</v>
      </c>
      <c r="E14" s="49" t="s">
        <v>49</v>
      </c>
      <c r="F14" s="52"/>
      <c r="G14" s="41">
        <v>0.2986111111111111</v>
      </c>
      <c r="H14" s="41">
        <v>0.21944444444444444</v>
      </c>
      <c r="I14" s="41">
        <v>0.33749999999999997</v>
      </c>
      <c r="J14" s="41">
        <v>0.34166666666666662</v>
      </c>
      <c r="K14" s="41" t="s">
        <v>51</v>
      </c>
      <c r="L14" s="41">
        <v>0.21944444444444444</v>
      </c>
      <c r="M14" s="41">
        <v>0.20416666666666669</v>
      </c>
      <c r="N14" s="41">
        <v>0.30069444444444443</v>
      </c>
      <c r="O14" s="41">
        <v>0.44027777777777777</v>
      </c>
      <c r="P14" s="41">
        <v>0.21249999999999999</v>
      </c>
      <c r="Q14" s="41">
        <v>0.21111111111111111</v>
      </c>
      <c r="R14" s="41" t="s">
        <v>51</v>
      </c>
      <c r="S14" s="41">
        <v>0.19999999999999998</v>
      </c>
      <c r="T14" s="41">
        <v>0.21388888888888891</v>
      </c>
      <c r="U14" s="41">
        <v>0.21597222222222223</v>
      </c>
      <c r="V14" s="41">
        <v>0.21458333333333335</v>
      </c>
      <c r="W14" s="41">
        <v>0.21875</v>
      </c>
      <c r="X14" s="41">
        <v>0.21249999999999999</v>
      </c>
      <c r="Y14" s="41" t="s">
        <v>51</v>
      </c>
      <c r="Z14" s="41">
        <v>0.31041666666666667</v>
      </c>
      <c r="AA14" s="41">
        <v>0.39583333333333331</v>
      </c>
      <c r="AB14" s="41">
        <v>0.28958333333333336</v>
      </c>
      <c r="AC14" s="41">
        <v>0.21041666666666667</v>
      </c>
      <c r="AD14" s="41">
        <v>0.21111111111111111</v>
      </c>
      <c r="AE14" s="41">
        <v>0.20902777777777778</v>
      </c>
      <c r="AF14" s="41" t="s">
        <v>51</v>
      </c>
      <c r="AG14" s="41">
        <v>0.21388888888888891</v>
      </c>
      <c r="AH14" s="41">
        <v>0.22083333333333333</v>
      </c>
      <c r="AI14" s="41">
        <v>0.22152777777777777</v>
      </c>
      <c r="AJ14" s="41">
        <v>0.21111111111111111</v>
      </c>
      <c r="AK14" s="41">
        <v>0.29166666666666669</v>
      </c>
      <c r="AL14" s="39"/>
      <c r="AM14" s="69">
        <f t="array" ref="AM14">IFERROR(IF($C$3:$C$7=G14,"",IF(G15&gt;G14,G15-G14,G15-G14+1)),"")</f>
        <v>0.3756944444444445</v>
      </c>
      <c r="AN14" s="69">
        <f t="array" ref="AN14">IFERROR(IF($C$3:$C$7=H14,"",IF(H15&gt;H14,H15-H14,H15-H14+1)),"")</f>
        <v>0.43888888888888888</v>
      </c>
      <c r="AO14" s="69">
        <f t="array" ref="AO14">IFERROR(IF($C$3:$C$7=I14,"",IF(I15&gt;I14,I15-I14,I15-I14+1)),"")</f>
        <v>0.32361111111111113</v>
      </c>
      <c r="AP14" s="69">
        <f t="array" ref="AP14">IFERROR(IF($C$3:$C$7=J14,"",IF(J15&gt;J14,J15-J14,J15-J14+1)),"")</f>
        <v>0.3034722222222222</v>
      </c>
      <c r="AQ14" s="69" t="str">
        <f t="array" ref="AQ14">IFERROR(IF($C$3:$C$7=K14,"",IF(K15&gt;K14,K15-K14,K15-K14+1)),"")</f>
        <v/>
      </c>
      <c r="AR14" s="69">
        <f t="array" ref="AR14">IFERROR(IF($C$3:$C$7=L14,"",IF(L15&gt;L14,L15-L14,L15-L14+1)),"")</f>
        <v>0.42708333333333337</v>
      </c>
      <c r="AS14" s="69">
        <f t="array" ref="AS14">IFERROR(IF($C$3:$C$7=M14,"",IF(M15&gt;M14,M15-M14,M15-M14+1)),"")</f>
        <v>0.44791666666666663</v>
      </c>
      <c r="AT14" s="69">
        <f t="array" ref="AT14">IFERROR(IF($C$3:$C$7=N14,"",IF(N15&gt;N14,N15-N14,N15-N14+1)),"")</f>
        <v>0.28333333333333338</v>
      </c>
      <c r="AU14" s="69">
        <f t="array" ref="AU14">IFERROR(IF($C$3:$C$7=O14,"",IF(O15&gt;O14,O15-O14,O15-O14+1)),"")</f>
        <v>0.33680555555555547</v>
      </c>
      <c r="AV14" s="69">
        <f t="array" ref="AV14">IFERROR(IF($C$3:$C$7=P14,"",IF(P15&gt;P14,P15-P14,P15-P14+1)),"")</f>
        <v>0.36527777777777781</v>
      </c>
      <c r="AW14" s="69">
        <f t="array" ref="AW14">IFERROR(IF($C$3:$C$7=Q14,"",IF(Q15&gt;Q14,Q15-Q14,Q15-Q14+1)),"")</f>
        <v>0.44166666666666665</v>
      </c>
      <c r="AX14" s="69" t="str">
        <f t="array" ref="AX14">IFERROR(IF($C$3:$C$7=R14,"",IF(R15&gt;R14,R15-R14,R15-R14+1)),"")</f>
        <v/>
      </c>
      <c r="AY14" s="69">
        <f t="array" ref="AY14">IFERROR(IF($C$3:$C$7=S14,"",IF(S15&gt;S14,S15-S14,S15-S14+1)),"")</f>
        <v>0.44861111111111118</v>
      </c>
      <c r="AZ14" s="69">
        <f t="array" ref="AZ14">IFERROR(IF($C$3:$C$7=T14,"",IF(T15&gt;T14,T15-T14,T15-T14+1)),"")</f>
        <v>0.43472222222222223</v>
      </c>
      <c r="BA14" s="69">
        <f t="array" ref="BA14">IFERROR(IF($C$3:$C$7=U14,"",IF(U15&gt;U14,U15-U14,U15-U14+1)),"")</f>
        <v>0.44166666666666665</v>
      </c>
      <c r="BB14" s="69">
        <f t="array" ref="BB14">IFERROR(IF($C$3:$C$7=V14,"",IF(V15&gt;V14,V15-V14,V15-V14+1)),"")</f>
        <v>0.47430555555555565</v>
      </c>
      <c r="BC14" s="69">
        <f t="array" ref="BC14">IFERROR(IF($C$3:$C$7=W14,"",IF(W15&gt;W14,W15-W14,W15-W14+1)),"")</f>
        <v>0.33263888888888882</v>
      </c>
      <c r="BD14" s="69">
        <f t="array" ref="BD14">IFERROR(IF($C$3:$C$7=X14,"",IF(X15&gt;X14,X15-X14,X15-X14+1)),"")</f>
        <v>0.43472222222222223</v>
      </c>
      <c r="BE14" s="69" t="str">
        <f t="array" ref="BE14">IFERROR(IF($C$3:$C$7=Y14,"",IF(Y15&gt;Y14,Y15-Y14,Y15-Y14+1)),"")</f>
        <v/>
      </c>
      <c r="BF14" s="69">
        <f t="array" ref="BF14">IFERROR(IF($C$3:$C$7=Z14,"",IF(Z15&gt;Z14,Z15-Z14,Z15-Z14+1)),"")</f>
        <v>0.34166666666666667</v>
      </c>
      <c r="BG14" s="69">
        <f t="array" ref="BG14">IFERROR(IF($C$3:$C$7=AA14,"",IF(AA15&gt;AA14,AA15-AA14,AA15-AA14+1)),"")</f>
        <v>0.27916666666666662</v>
      </c>
      <c r="BH14" s="69">
        <f t="array" ref="BH14">IFERROR(IF($C$3:$C$7=AB14,"",IF(AB15&gt;AB14,AB15-AB14,AB15-AB14+1)),"")</f>
        <v>0.48541666666666666</v>
      </c>
      <c r="BI14" s="69">
        <f t="array" ref="BI14">IFERROR(IF($C$3:$C$7=AC14,"",IF(AC15&gt;AC14,AC15-AC14,AC15-AC14+1)),"")</f>
        <v>0.56458333333333333</v>
      </c>
      <c r="BJ14" s="69">
        <f t="array" ref="BJ14">IFERROR(IF($C$3:$C$7=AD14,"",IF(AD15&gt;AD14,AD15-AD14,AD15-AD14+1)),"")</f>
        <v>0.33819444444444446</v>
      </c>
      <c r="BK14" s="69">
        <f t="array" ref="BK14">IFERROR(IF($C$3:$C$7=AE14,"",IF(AE15&gt;AE14,AE15-AE14,AE15-AE14+1)),"")</f>
        <v>0.44513888888888886</v>
      </c>
      <c r="BL14" s="69" t="str">
        <f t="array" ref="BL14">IFERROR(IF($C$3:$C$7=AF14,"",IF(AF15&gt;AF14,AF15-AF14,AF15-AF14+1)),"")</f>
        <v/>
      </c>
      <c r="BM14" s="69">
        <f t="array" ref="BM14">IFERROR(IF($C$3:$C$7=AG14,"",IF(AG15&gt;AG14,AG15-AG14,AG15-AG14+1)),"")</f>
        <v>0.47916666666666663</v>
      </c>
      <c r="BN14" s="69">
        <f t="array" ref="BN14">IFERROR(IF($C$3:$C$7=AH14,"",IF(AH15&gt;AH14,AH15-AH14,AH15-AH14+1)),"")</f>
        <v>0.45208333333333328</v>
      </c>
      <c r="BO14" s="69">
        <f t="array" ref="BO14">IFERROR(IF($C$3:$C$7=AI14,"",IF(AI15&gt;AI14,AI15-AI14,AI15-AI14+1)),"")</f>
        <v>0.42708333333333337</v>
      </c>
      <c r="BP14" s="69">
        <f t="array" ref="BP14">IFERROR(IF($C$3:$C$7=AJ14,"",IF(AJ15&gt;AJ14,AJ15-AJ14,AJ15-AJ14+1)),"")</f>
        <v>0.56458333333333333</v>
      </c>
      <c r="BQ14" s="69">
        <f t="array" ref="BQ14">IFERROR(IF($C$3:$C$7=AK14,"",IF(AK15&gt;AK14,AK15-AK14,AK15-AK14+1)),"")</f>
        <v>0.48472222222222222</v>
      </c>
      <c r="BR14" s="71">
        <f>SUMIF(AM14:BQ15,"&gt;0")</f>
        <v>11.172222222222222</v>
      </c>
      <c r="BS14" s="37"/>
      <c r="BT14" s="64" t="str">
        <f t="shared" ref="BT14:BV14" si="8">IFERROR(IF(AM14&gt;=INDEX($A$3:$A$6,MATCH($C14,$B$3:$B$6,0)),"",INDEX($A$3:$A$6,MATCH($C14,$B$3:$B$6,0))-AM14),"")</f>
        <v/>
      </c>
      <c r="BU14" s="64" t="str">
        <f t="shared" si="8"/>
        <v/>
      </c>
      <c r="BV14" s="64" t="str">
        <f t="shared" si="8"/>
        <v/>
      </c>
      <c r="BW14" s="64">
        <f>IFERROR(IF(AP14&gt;=INDEX($A$3:$A$6,MATCH($C14,$B$3:$B$6,0)),"",INDEX($A$3:$A$6,MATCH($C14,$B$3:$B$6,0))-AP14),"")</f>
        <v>1.9444444444444486E-2</v>
      </c>
      <c r="BX14" s="64" t="str">
        <f>IFERROR(IF(AQ14&gt;=INDEX($B$7:$B$9,MATCH($D14,$A$7:$A$9,0)),"",INDEX($B$7:$B$9,MATCH($D14,$A$7:$A$9,0))-AQ14),"")</f>
        <v/>
      </c>
      <c r="BY14" s="64" t="str">
        <f>IFERROR(IF(AR14&gt;=INDEX($B$7:$B$9,MATCH($D14,$A$7:$A$9,0)),"",INDEX($B$7:$B$9,MATCH($D14,$A$7:$A$9,0))-AR14),"")</f>
        <v/>
      </c>
      <c r="BZ14" s="64" t="str">
        <f t="shared" ref="BZ14" si="9">IFERROR(IF(AS14&gt;=INDEX($A$3:$A$6,MATCH($C14,$B$3:$B$6,0)),"",INDEX($A$3:$A$6,MATCH($C14,$B$3:$B$6,0))-AS14),"")</f>
        <v/>
      </c>
      <c r="CA14" s="64">
        <f t="shared" ref="CA14" si="10">IFERROR(IF(AT14&gt;=INDEX($A$3:$A$6,MATCH($C14,$B$3:$B$6,0)),"",INDEX($A$3:$A$6,MATCH($C14,$B$3:$B$6,0))-AT14),"")</f>
        <v>3.9583333333333304E-2</v>
      </c>
      <c r="CB14" s="64" t="str">
        <f t="shared" ref="CB14" si="11">IFERROR(IF(AU14&gt;=INDEX($A$3:$A$6,MATCH($C14,$B$3:$B$6,0)),"",INDEX($A$3:$A$6,MATCH($C14,$B$3:$B$6,0))-AU14),"")</f>
        <v/>
      </c>
      <c r="CC14" s="64" t="str">
        <f t="shared" ref="CC14" si="12">IFERROR(IF(AV14&gt;=INDEX($A$3:$A$6,MATCH($C14,$B$3:$B$6,0)),"",INDEX($A$3:$A$6,MATCH($C14,$B$3:$B$6,0))-AV14),"")</f>
        <v/>
      </c>
      <c r="CD14" s="64" t="str">
        <f t="shared" ref="CD14" si="13">IFERROR(IF(AW14&gt;=INDEX($A$3:$A$6,MATCH($C14,$B$3:$B$6,0)),"",INDEX($A$3:$A$6,MATCH($C14,$B$3:$B$6,0))-AW14),"")</f>
        <v/>
      </c>
      <c r="CE14" s="64" t="str">
        <f t="shared" ref="CE14:CF14" si="14">IFERROR(IF(AX14&gt;=INDEX($B$7:$B$9,MATCH($D14,$A$7:$A$9,0)),"",INDEX($B$7:$B$9,MATCH($D14,$A$7:$A$9,0))-AX14),"")</f>
        <v/>
      </c>
      <c r="CF14" s="64" t="str">
        <f t="shared" si="14"/>
        <v/>
      </c>
      <c r="CG14" s="64" t="str">
        <f t="shared" ref="CG14" si="15">IFERROR(IF(AZ14&gt;=INDEX($A$3:$A$6,MATCH($C14,$B$3:$B$6,0)),"",INDEX($A$3:$A$6,MATCH($C14,$B$3:$B$6,0))-AZ14),"")</f>
        <v/>
      </c>
      <c r="CH14" s="64" t="str">
        <f t="shared" ref="CH14" si="16">IFERROR(IF(BA14&gt;=INDEX($A$3:$A$6,MATCH($C14,$B$3:$B$6,0)),"",INDEX($A$3:$A$6,MATCH($C14,$B$3:$B$6,0))-BA14),"")</f>
        <v/>
      </c>
      <c r="CI14" s="64" t="str">
        <f t="shared" ref="CI14" si="17">IFERROR(IF(BB14&gt;=INDEX($A$3:$A$6,MATCH($C14,$B$3:$B$6,0)),"",INDEX($A$3:$A$6,MATCH($C14,$B$3:$B$6,0))-BB14),"")</f>
        <v/>
      </c>
      <c r="CJ14" s="64" t="str">
        <f t="shared" ref="CJ14" si="18">IFERROR(IF(BC14&gt;=INDEX($A$3:$A$6,MATCH($C14,$B$3:$B$6,0)),"",INDEX($A$3:$A$6,MATCH($C14,$B$3:$B$6,0))-BC14),"")</f>
        <v/>
      </c>
      <c r="CK14" s="64" t="str">
        <f t="shared" ref="CK14" si="19">IFERROR(IF(BD14&gt;=INDEX($A$3:$A$6,MATCH($C14,$B$3:$B$6,0)),"",INDEX($A$3:$A$6,MATCH($C14,$B$3:$B$6,0))-BD14),"")</f>
        <v/>
      </c>
      <c r="CL14" s="64" t="str">
        <f t="shared" ref="CL14:CM14" si="20">IFERROR(IF(BE14&gt;=INDEX($B$7:$B$9,MATCH($D14,$A$7:$A$9,0)),"",INDEX($B$7:$B$9,MATCH($D14,$A$7:$A$9,0))-BE14),"")</f>
        <v/>
      </c>
      <c r="CM14" s="64" t="str">
        <f t="shared" si="20"/>
        <v/>
      </c>
      <c r="CN14" s="64">
        <f t="shared" ref="CN14" si="21">IFERROR(IF(BG14&gt;=INDEX($A$3:$A$6,MATCH($C14,$B$3:$B$6,0)),"",INDEX($A$3:$A$6,MATCH($C14,$B$3:$B$6,0))-BG14),"")</f>
        <v>4.3750000000000067E-2</v>
      </c>
      <c r="CO14" s="64" t="str">
        <f t="shared" ref="CO14" si="22">IFERROR(IF(BH14&gt;=INDEX($A$3:$A$6,MATCH($C14,$B$3:$B$6,0)),"",INDEX($A$3:$A$6,MATCH($C14,$B$3:$B$6,0))-BH14),"")</f>
        <v/>
      </c>
      <c r="CP14" s="64" t="str">
        <f t="shared" ref="CP14" si="23">IFERROR(IF(BI14&gt;=INDEX($A$3:$A$6,MATCH($C14,$B$3:$B$6,0)),"",INDEX($A$3:$A$6,MATCH($C14,$B$3:$B$6,0))-BI14),"")</f>
        <v/>
      </c>
      <c r="CQ14" s="64" t="str">
        <f t="shared" ref="CQ14" si="24">IFERROR(IF(BJ14&gt;=INDEX($A$3:$A$6,MATCH($C14,$B$3:$B$6,0)),"",INDEX($A$3:$A$6,MATCH($C14,$B$3:$B$6,0))-BJ14),"")</f>
        <v/>
      </c>
      <c r="CR14" s="64" t="str">
        <f t="shared" ref="CR14" si="25">IFERROR(IF(BK14&gt;=INDEX($A$3:$A$6,MATCH($C14,$B$3:$B$6,0)),"",INDEX($A$3:$A$6,MATCH($C14,$B$3:$B$6,0))-BK14),"")</f>
        <v/>
      </c>
      <c r="CS14" s="64" t="str">
        <f t="shared" ref="CS14:CT14" si="26">IFERROR(IF(BL14&gt;=INDEX($B$7:$B$9,MATCH($D14,$A$7:$A$9,0)),"",INDEX($B$7:$B$9,MATCH($D14,$A$7:$A$9,0))-BL14),"")</f>
        <v/>
      </c>
      <c r="CT14" s="64" t="str">
        <f t="shared" si="26"/>
        <v/>
      </c>
      <c r="CU14" s="64" t="str">
        <f t="shared" ref="CU14" si="27">IFERROR(IF(BN14&gt;=INDEX($A$3:$A$6,MATCH($C14,$B$3:$B$6,0)),"",INDEX($A$3:$A$6,MATCH($C14,$B$3:$B$6,0))-BN14),"")</f>
        <v/>
      </c>
      <c r="CV14" s="64" t="str">
        <f t="shared" ref="CV14" si="28">IFERROR(IF(BO14&gt;=INDEX($A$3:$A$6,MATCH($C14,$B$3:$B$6,0)),"",INDEX($A$3:$A$6,MATCH($C14,$B$3:$B$6,0))-BO14),"")</f>
        <v/>
      </c>
      <c r="CW14" s="64" t="str">
        <f t="shared" ref="CW14" si="29">IFERROR(IF(BP14&gt;=INDEX($A$3:$A$6,MATCH($C14,$B$3:$B$6,0)),"",INDEX($A$3:$A$6,MATCH($C14,$B$3:$B$6,0))-BP14),"")</f>
        <v/>
      </c>
      <c r="CX14" s="64" t="str">
        <f t="shared" ref="CX14" si="30">IFERROR(IF(BQ14&gt;=INDEX($A$3:$A$6,MATCH($C14,$B$3:$B$6,0)),"",INDEX($A$3:$A$6,MATCH($C14,$B$3:$B$6,0))-BQ14),"")</f>
        <v/>
      </c>
      <c r="CY14" s="65">
        <f>SUM(BT14:CX15)</f>
        <v>0.10277777777777786</v>
      </c>
      <c r="CZ14" s="66">
        <f>DC14/30/8</f>
        <v>12.5</v>
      </c>
      <c r="DA14" s="67">
        <f>CY14*24</f>
        <v>2.4666666666666686</v>
      </c>
      <c r="DB14" s="66">
        <f>CZ14*DA14</f>
        <v>30.833333333333357</v>
      </c>
      <c r="DC14" s="68">
        <v>3000</v>
      </c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58">
        <f>SUM(DE14:EI15)</f>
        <v>0</v>
      </c>
    </row>
    <row r="15" spans="1:140" ht="16.5" thickTop="1" thickBot="1">
      <c r="A15" s="53"/>
      <c r="B15" s="53"/>
      <c r="C15" s="77"/>
      <c r="D15" s="77"/>
      <c r="E15" s="50"/>
      <c r="F15" s="52"/>
      <c r="G15" s="41">
        <v>0.6743055555555556</v>
      </c>
      <c r="H15" s="41">
        <v>0.65833333333333333</v>
      </c>
      <c r="I15" s="41">
        <v>0.66111111111111109</v>
      </c>
      <c r="J15" s="41">
        <v>0.64513888888888882</v>
      </c>
      <c r="K15" s="41" t="s">
        <v>51</v>
      </c>
      <c r="L15" s="41">
        <v>0.64652777777777781</v>
      </c>
      <c r="M15" s="41">
        <v>0.65208333333333335</v>
      </c>
      <c r="N15" s="41">
        <v>0.58402777777777781</v>
      </c>
      <c r="O15" s="41">
        <v>0.77708333333333324</v>
      </c>
      <c r="P15" s="41">
        <v>0.57777777777777783</v>
      </c>
      <c r="Q15" s="41">
        <v>0.65277777777777779</v>
      </c>
      <c r="R15" s="41" t="s">
        <v>51</v>
      </c>
      <c r="S15" s="41">
        <v>0.64861111111111114</v>
      </c>
      <c r="T15" s="41">
        <v>0.64861111111111114</v>
      </c>
      <c r="U15" s="41">
        <v>0.65763888888888888</v>
      </c>
      <c r="V15" s="41">
        <v>0.68888888888888899</v>
      </c>
      <c r="W15" s="41">
        <v>0.55138888888888882</v>
      </c>
      <c r="X15" s="41">
        <v>0.64722222222222225</v>
      </c>
      <c r="Y15" s="41" t="s">
        <v>51</v>
      </c>
      <c r="Z15" s="41">
        <v>0.65208333333333335</v>
      </c>
      <c r="AA15" s="41">
        <v>0.67499999999999993</v>
      </c>
      <c r="AB15" s="41">
        <v>0.77500000000000002</v>
      </c>
      <c r="AC15" s="41">
        <v>0.77500000000000002</v>
      </c>
      <c r="AD15" s="41">
        <v>0.5493055555555556</v>
      </c>
      <c r="AE15" s="41">
        <v>0.65416666666666667</v>
      </c>
      <c r="AF15" s="41" t="s">
        <v>51</v>
      </c>
      <c r="AG15" s="41">
        <v>0.69305555555555554</v>
      </c>
      <c r="AH15" s="41">
        <v>0.67291666666666661</v>
      </c>
      <c r="AI15" s="41">
        <v>0.64861111111111114</v>
      </c>
      <c r="AJ15" s="41">
        <v>0.77569444444444446</v>
      </c>
      <c r="AK15" s="41">
        <v>0.77638888888888891</v>
      </c>
      <c r="AL15" s="39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1"/>
      <c r="BS15" s="37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5"/>
      <c r="CZ15" s="66"/>
      <c r="DA15" s="67"/>
      <c r="DB15" s="66"/>
      <c r="DC15" s="68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59"/>
    </row>
    <row r="16" spans="1:140" ht="15.75" thickTop="1"/>
  </sheetData>
  <autoFilter ref="A12:DC15" xr:uid="{00000000-0009-0000-0000-000001000000}"/>
  <mergeCells count="117">
    <mergeCell ref="G9:AK9"/>
    <mergeCell ref="G11:AK11"/>
    <mergeCell ref="AM11:BQ11"/>
    <mergeCell ref="BT11:CX11"/>
    <mergeCell ref="BV3:BW3"/>
    <mergeCell ref="BV4:BW4"/>
    <mergeCell ref="BP14:BP15"/>
    <mergeCell ref="CY12:CY13"/>
    <mergeCell ref="CZ12:CZ13"/>
    <mergeCell ref="DA12:DA13"/>
    <mergeCell ref="DB12:DB13"/>
    <mergeCell ref="DC12:DC13"/>
    <mergeCell ref="C14:C15"/>
    <mergeCell ref="D14:D15"/>
    <mergeCell ref="B12:B13"/>
    <mergeCell ref="C12:C13"/>
    <mergeCell ref="BR12:BR13"/>
    <mergeCell ref="BG14:BG15"/>
    <mergeCell ref="BH14:BH15"/>
    <mergeCell ref="BI14:BI15"/>
    <mergeCell ref="BJ14:BJ15"/>
    <mergeCell ref="BK14:BK15"/>
    <mergeCell ref="BL14:BL15"/>
    <mergeCell ref="BM14:BM15"/>
    <mergeCell ref="BN14:BN15"/>
    <mergeCell ref="BO14:BO15"/>
    <mergeCell ref="CX14:CX15"/>
    <mergeCell ref="AM14:AM15"/>
    <mergeCell ref="AN14:AN15"/>
    <mergeCell ref="AO14:AO15"/>
    <mergeCell ref="AP14:AP15"/>
    <mergeCell ref="AQ14:AQ15"/>
    <mergeCell ref="AR14:AR15"/>
    <mergeCell ref="AS14:AS15"/>
    <mergeCell ref="AT14:AT15"/>
    <mergeCell ref="AU14:AU15"/>
    <mergeCell ref="AV14:AV15"/>
    <mergeCell ref="AW14:AW15"/>
    <mergeCell ref="AX14:AX15"/>
    <mergeCell ref="AY14:AY15"/>
    <mergeCell ref="AZ14:AZ15"/>
    <mergeCell ref="BA14:BA15"/>
    <mergeCell ref="BB14:BB15"/>
    <mergeCell ref="BC14:BC15"/>
    <mergeCell ref="BD14:BD15"/>
    <mergeCell ref="BE14:BE15"/>
    <mergeCell ref="BF14:BF15"/>
    <mergeCell ref="CO14:CO15"/>
    <mergeCell ref="CP14:CP15"/>
    <mergeCell ref="CQ14:CQ15"/>
    <mergeCell ref="CR14:CR15"/>
    <mergeCell ref="CS14:CS15"/>
    <mergeCell ref="CT14:CT15"/>
    <mergeCell ref="CU14:CU15"/>
    <mergeCell ref="CV14:CV15"/>
    <mergeCell ref="CW14:CW15"/>
    <mergeCell ref="CA14:CA15"/>
    <mergeCell ref="CB14:CB15"/>
    <mergeCell ref="CC14:CC15"/>
    <mergeCell ref="CD14:CD15"/>
    <mergeCell ref="CE14:CE15"/>
    <mergeCell ref="CF14:CF15"/>
    <mergeCell ref="CG14:CG15"/>
    <mergeCell ref="CH14:CH15"/>
    <mergeCell ref="CI14:CI15"/>
    <mergeCell ref="BQ14:BQ15"/>
    <mergeCell ref="BR14:BR15"/>
    <mergeCell ref="BT14:BT15"/>
    <mergeCell ref="BU14:BU15"/>
    <mergeCell ref="BV14:BV15"/>
    <mergeCell ref="BW14:BW15"/>
    <mergeCell ref="BX14:BX15"/>
    <mergeCell ref="BY14:BY15"/>
    <mergeCell ref="BZ14:BZ15"/>
    <mergeCell ref="DB14:DB15"/>
    <mergeCell ref="DC14:DC15"/>
    <mergeCell ref="CY14:CY15"/>
    <mergeCell ref="CZ14:CZ15"/>
    <mergeCell ref="DA14:DA15"/>
    <mergeCell ref="CJ14:CJ15"/>
    <mergeCell ref="CK14:CK15"/>
    <mergeCell ref="CL14:CL15"/>
    <mergeCell ref="CM14:CM15"/>
    <mergeCell ref="CN14:CN15"/>
    <mergeCell ref="DE11:EI11"/>
    <mergeCell ref="EH14:EH15"/>
    <mergeCell ref="EI14:EI15"/>
    <mergeCell ref="DY14:DY15"/>
    <mergeCell ref="DZ14:DZ15"/>
    <mergeCell ref="EA14:EA15"/>
    <mergeCell ref="EB14:EB15"/>
    <mergeCell ref="EC14:EC15"/>
    <mergeCell ref="ED14:ED15"/>
    <mergeCell ref="EE14:EE15"/>
    <mergeCell ref="EF14:EF15"/>
    <mergeCell ref="EG14:EG15"/>
    <mergeCell ref="DE14:DE15"/>
    <mergeCell ref="DF14:DF15"/>
    <mergeCell ref="DG14:DG15"/>
    <mergeCell ref="DH14:DH15"/>
    <mergeCell ref="DI14:DI15"/>
    <mergeCell ref="DJ14:DJ15"/>
    <mergeCell ref="DK14:DK15"/>
    <mergeCell ref="DL14:DL15"/>
    <mergeCell ref="DM14:DM15"/>
    <mergeCell ref="DN14:DN15"/>
    <mergeCell ref="DO14:DO15"/>
    <mergeCell ref="DP14:DP15"/>
    <mergeCell ref="DQ14:DQ15"/>
    <mergeCell ref="DR14:DR15"/>
    <mergeCell ref="DS14:DS15"/>
    <mergeCell ref="DT14:DT15"/>
    <mergeCell ref="DU14:DU15"/>
    <mergeCell ref="DV14:DV15"/>
    <mergeCell ref="DW14:DW15"/>
    <mergeCell ref="DX14:DX15"/>
    <mergeCell ref="EJ14:EJ15"/>
  </mergeCells>
  <phoneticPr fontId="26" type="noConversion"/>
  <conditionalFormatting sqref="AM12:BQ15 G12:AK15 BT12:CX15">
    <cfRule type="expression" dxfId="9" priority="1302">
      <formula>WEEKDAY(G$12,16)&gt;6</formula>
    </cfRule>
  </conditionalFormatting>
  <conditionalFormatting sqref="G14:AK15">
    <cfRule type="cellIs" dxfId="8" priority="3" operator="equal">
      <formula>"OFF"</formula>
    </cfRule>
    <cfRule type="cellIs" dxfId="7" priority="4" operator="equal">
      <formula>"H"</formula>
    </cfRule>
    <cfRule type="cellIs" dxfId="6" priority="5" operator="equal">
      <formula>"PL"</formula>
    </cfRule>
    <cfRule type="cellIs" dxfId="5" priority="1303" stopIfTrue="1" operator="between">
      <formula>"V"</formula>
      <formula>"V"</formula>
    </cfRule>
    <cfRule type="cellIs" dxfId="4" priority="1304" operator="between">
      <formula>"X"</formula>
      <formula>"X"</formula>
    </cfRule>
    <cfRule type="cellIs" dxfId="3" priority="1305" operator="equal">
      <formula>"S"</formula>
    </cfRule>
    <cfRule type="cellIs" dxfId="2" priority="1306" operator="equal">
      <formula>"A"</formula>
    </cfRule>
  </conditionalFormatting>
  <conditionalFormatting sqref="G12:AK15">
    <cfRule type="cellIs" dxfId="1" priority="1" operator="equal">
      <formula>"N"</formula>
    </cfRule>
    <cfRule type="cellIs" dxfId="0" priority="2" operator="equal">
      <formula>"O"</formula>
    </cfRule>
  </conditionalFormatting>
  <dataValidations count="2">
    <dataValidation type="list" allowBlank="1" showInputMessage="1" showErrorMessage="1" sqref="C14:C15" xr:uid="{DBF42D49-D682-4DA2-B2C2-DB29E92AB53B}">
      <formula1>$B$3:$B$6</formula1>
    </dataValidation>
    <dataValidation type="list" allowBlank="1" showInputMessage="1" showErrorMessage="1" sqref="D14:D15" xr:uid="{C845D8FC-4489-45DA-A8ED-8B4A5F55C281}">
      <formula1>$A$7:$A$9</formula1>
    </dataValidation>
  </dataValidations>
  <pageMargins left="0.7" right="0.7" top="0.75" bottom="0.75" header="0.3" footer="0.3"/>
  <pageSetup paperSize="9" orientation="portrait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Sheet1!$A$3:$A$14</xm:f>
          </x14:formula1>
          <xm:sqref>B1</xm:sqref>
        </x14:dataValidation>
        <x14:dataValidation type="list" allowBlank="1" showInputMessage="1" showErrorMessage="1" xr:uid="{00000000-0002-0000-0100-000003000000}">
          <x14:formula1>
            <xm:f>Sheet1!$F$3:$F$23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403C-29BA-477A-A32D-DB0965882277}">
  <dimension ref="C5:AF6"/>
  <sheetViews>
    <sheetView topLeftCell="B1" workbookViewId="0">
      <selection activeCell="AF5" sqref="C5:AF6"/>
    </sheetView>
  </sheetViews>
  <sheetFormatPr defaultColWidth="6.140625" defaultRowHeight="15"/>
  <sheetData>
    <row r="5" spans="3:32">
      <c r="C5" s="51">
        <v>0.2986111111111111</v>
      </c>
      <c r="D5" s="51">
        <v>0.21944444444444444</v>
      </c>
      <c r="E5" s="51">
        <v>0.21249999999999999</v>
      </c>
      <c r="F5" s="51">
        <v>0.21041666666666667</v>
      </c>
      <c r="G5" s="51">
        <v>0.21111111111111111</v>
      </c>
      <c r="H5" s="51">
        <v>0.21944444444444444</v>
      </c>
      <c r="I5" s="51">
        <v>0.20416666666666669</v>
      </c>
      <c r="J5" s="51">
        <v>0.30069444444444443</v>
      </c>
      <c r="K5" s="51">
        <v>0.44027777777777777</v>
      </c>
      <c r="L5" s="51">
        <v>0.21249999999999999</v>
      </c>
      <c r="M5" s="51">
        <v>0.21111111111111111</v>
      </c>
      <c r="N5" s="51">
        <v>0.21180555555555555</v>
      </c>
      <c r="O5" s="51">
        <v>0.19999999999999998</v>
      </c>
      <c r="P5" s="51">
        <v>0.21388888888888891</v>
      </c>
      <c r="Q5" s="51">
        <v>0.21597222222222223</v>
      </c>
      <c r="R5" s="51">
        <v>0.21458333333333335</v>
      </c>
      <c r="S5" s="51">
        <v>0.21875</v>
      </c>
      <c r="T5" s="51">
        <v>0.21249999999999999</v>
      </c>
      <c r="U5" s="51">
        <v>0.21736111111111112</v>
      </c>
      <c r="V5" s="51">
        <v>0.31041666666666667</v>
      </c>
      <c r="W5" s="51">
        <v>0.39583333333333331</v>
      </c>
      <c r="X5" s="51">
        <v>0.28958333333333336</v>
      </c>
      <c r="Y5" s="51">
        <v>0.21041666666666667</v>
      </c>
      <c r="Z5" s="51">
        <v>0.21111111111111111</v>
      </c>
      <c r="AA5" s="51">
        <v>0.20902777777777778</v>
      </c>
      <c r="AB5" s="51">
        <v>0.29166666666666669</v>
      </c>
      <c r="AC5" s="51">
        <v>0.21388888888888891</v>
      </c>
      <c r="AD5" s="51">
        <v>0.22083333333333333</v>
      </c>
      <c r="AE5" s="51">
        <v>0.22152777777777777</v>
      </c>
      <c r="AF5" s="51">
        <v>0.21111111111111111</v>
      </c>
    </row>
    <row r="6" spans="3:32">
      <c r="C6" s="51">
        <v>0.6743055555555556</v>
      </c>
      <c r="D6" s="51">
        <v>0.65833333333333333</v>
      </c>
      <c r="E6" s="51">
        <v>0.66111111111111109</v>
      </c>
      <c r="F6" s="51">
        <v>0.64513888888888882</v>
      </c>
      <c r="G6" s="51">
        <v>0.64583333333333337</v>
      </c>
      <c r="H6" s="51">
        <v>0.64652777777777781</v>
      </c>
      <c r="I6" s="51">
        <v>0.65208333333333335</v>
      </c>
      <c r="J6" s="51">
        <v>0.76527777777777783</v>
      </c>
      <c r="K6" s="51">
        <v>0.77708333333333324</v>
      </c>
      <c r="L6" s="51">
        <v>0.65277777777777779</v>
      </c>
      <c r="M6" s="51">
        <v>0.65277777777777779</v>
      </c>
      <c r="N6" s="51">
        <v>0.64652777777777781</v>
      </c>
      <c r="O6" s="51">
        <v>0.64861111111111114</v>
      </c>
      <c r="P6" s="51">
        <v>0.64861111111111114</v>
      </c>
      <c r="Q6" s="51">
        <v>0.65763888888888888</v>
      </c>
      <c r="R6" s="51">
        <v>0.68888888888888899</v>
      </c>
      <c r="S6" s="51">
        <v>0.55138888888888882</v>
      </c>
      <c r="T6" s="51">
        <v>0.64722222222222225</v>
      </c>
      <c r="U6" s="51">
        <v>0.62777777777777777</v>
      </c>
      <c r="V6" s="51">
        <v>0.65208333333333335</v>
      </c>
      <c r="W6" s="51">
        <v>0.67499999999999993</v>
      </c>
      <c r="X6" s="51">
        <v>0.77500000000000002</v>
      </c>
      <c r="Y6" s="51">
        <v>0.77500000000000002</v>
      </c>
      <c r="Z6" s="51">
        <v>0.5493055555555556</v>
      </c>
      <c r="AA6" s="51">
        <v>0.65416666666666667</v>
      </c>
      <c r="AB6" s="51">
        <v>0.77638888888888891</v>
      </c>
      <c r="AC6" s="51">
        <v>0.69305555555555554</v>
      </c>
      <c r="AD6" s="51">
        <v>0.67291666666666661</v>
      </c>
      <c r="AE6" s="51">
        <v>0.64861111111111114</v>
      </c>
      <c r="AF6" s="51">
        <v>0.77569444444444446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التدقيق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2017-05-20T05:00:42Z</dcterms:created>
  <dcterms:modified xsi:type="dcterms:W3CDTF">2020-12-17T07:47:53Z</dcterms:modified>
</cp:coreProperties>
</file>