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lem Ali\Desktop\"/>
    </mc:Choice>
  </mc:AlternateContent>
  <bookViews>
    <workbookView xWindow="0" yWindow="0" windowWidth="28800" windowHeight="12465" activeTab="2"/>
  </bookViews>
  <sheets>
    <sheet name="ر1" sheetId="1" r:id="rId1"/>
    <sheet name="م1 1" sheetId="2" r:id="rId2"/>
    <sheet name="ش1 1" sheetId="3" r:id="rId3"/>
  </sheets>
  <externalReferences>
    <externalReference r:id="rId4"/>
  </externalReferences>
  <definedNames>
    <definedName name="_xlnm.Print_Area" localSheetId="2">'ش1 1'!$A$1:$I$21</definedName>
    <definedName name="_xlnm.Print_Area" localSheetId="1">'م1 1'!$A$1:$T$42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F10" i="3"/>
  <c r="F12" i="3" s="1"/>
  <c r="C7" i="3"/>
  <c r="P38" i="2"/>
  <c r="Q38" i="2" s="1"/>
  <c r="O38" i="2"/>
  <c r="M38" i="2"/>
  <c r="L38" i="2"/>
  <c r="N38" i="2" s="1"/>
  <c r="J38" i="2"/>
  <c r="I38" i="2"/>
  <c r="K38" i="2" s="1"/>
  <c r="H38" i="2"/>
  <c r="G38" i="2"/>
  <c r="F38" i="2"/>
  <c r="D38" i="2"/>
  <c r="E38" i="2" s="1"/>
  <c r="C38" i="2"/>
  <c r="B38" i="2"/>
  <c r="P37" i="2"/>
  <c r="O37" i="2"/>
  <c r="Q37" i="2" s="1"/>
  <c r="S37" i="2" s="1"/>
  <c r="N37" i="2"/>
  <c r="M37" i="2"/>
  <c r="L37" i="2"/>
  <c r="K37" i="2"/>
  <c r="J37" i="2"/>
  <c r="I37" i="2"/>
  <c r="G37" i="2"/>
  <c r="F37" i="2"/>
  <c r="H37" i="2" s="1"/>
  <c r="D37" i="2"/>
  <c r="C37" i="2"/>
  <c r="E37" i="2" s="1"/>
  <c r="B37" i="2"/>
  <c r="Q36" i="2"/>
  <c r="P36" i="2"/>
  <c r="O36" i="2"/>
  <c r="M36" i="2"/>
  <c r="L36" i="2"/>
  <c r="N36" i="2" s="1"/>
  <c r="J36" i="2"/>
  <c r="I36" i="2"/>
  <c r="K36" i="2" s="1"/>
  <c r="H36" i="2"/>
  <c r="G36" i="2"/>
  <c r="F36" i="2"/>
  <c r="D36" i="2"/>
  <c r="E36" i="2" s="1"/>
  <c r="C36" i="2"/>
  <c r="B36" i="2"/>
  <c r="P35" i="2"/>
  <c r="O35" i="2"/>
  <c r="Q35" i="2" s="1"/>
  <c r="N35" i="2"/>
  <c r="M35" i="2"/>
  <c r="L35" i="2"/>
  <c r="J35" i="2"/>
  <c r="K35" i="2" s="1"/>
  <c r="I35" i="2"/>
  <c r="G35" i="2"/>
  <c r="F35" i="2"/>
  <c r="D35" i="2"/>
  <c r="C35" i="2"/>
  <c r="E35" i="2" s="1"/>
  <c r="B35" i="2"/>
  <c r="P34" i="2"/>
  <c r="Q34" i="2" s="1"/>
  <c r="O34" i="2"/>
  <c r="M34" i="2"/>
  <c r="L34" i="2"/>
  <c r="J34" i="2"/>
  <c r="I34" i="2"/>
  <c r="K34" i="2" s="1"/>
  <c r="H34" i="2"/>
  <c r="G34" i="2"/>
  <c r="F34" i="2"/>
  <c r="D34" i="2"/>
  <c r="E34" i="2" s="1"/>
  <c r="C34" i="2"/>
  <c r="B34" i="2"/>
  <c r="P33" i="2"/>
  <c r="O33" i="2"/>
  <c r="Q33" i="2" s="1"/>
  <c r="N33" i="2"/>
  <c r="S33" i="2" s="1"/>
  <c r="M33" i="2"/>
  <c r="L33" i="2"/>
  <c r="J33" i="2"/>
  <c r="K33" i="2" s="1"/>
  <c r="R33" i="2" s="1"/>
  <c r="I33" i="2"/>
  <c r="G33" i="2"/>
  <c r="F33" i="2"/>
  <c r="H33" i="2" s="1"/>
  <c r="D33" i="2"/>
  <c r="C33" i="2"/>
  <c r="E33" i="2" s="1"/>
  <c r="B33" i="2"/>
  <c r="P32" i="2"/>
  <c r="Q32" i="2" s="1"/>
  <c r="O32" i="2"/>
  <c r="M32" i="2"/>
  <c r="L32" i="2"/>
  <c r="N32" i="2" s="1"/>
  <c r="J32" i="2"/>
  <c r="I32" i="2"/>
  <c r="K32" i="2" s="1"/>
  <c r="H32" i="2"/>
  <c r="G32" i="2"/>
  <c r="F32" i="2"/>
  <c r="E32" i="2"/>
  <c r="D32" i="2"/>
  <c r="C32" i="2"/>
  <c r="B32" i="2"/>
  <c r="P31" i="2"/>
  <c r="O31" i="2"/>
  <c r="Q31" i="2" s="1"/>
  <c r="N31" i="2"/>
  <c r="M31" i="2"/>
  <c r="L31" i="2"/>
  <c r="J31" i="2"/>
  <c r="K31" i="2" s="1"/>
  <c r="I31" i="2"/>
  <c r="G31" i="2"/>
  <c r="F31" i="2"/>
  <c r="H31" i="2" s="1"/>
  <c r="D31" i="2"/>
  <c r="C31" i="2"/>
  <c r="E31" i="2" s="1"/>
  <c r="B31" i="2"/>
  <c r="P30" i="2"/>
  <c r="Q30" i="2" s="1"/>
  <c r="O30" i="2"/>
  <c r="M30" i="2"/>
  <c r="L30" i="2"/>
  <c r="N30" i="2" s="1"/>
  <c r="J30" i="2"/>
  <c r="I30" i="2"/>
  <c r="K30" i="2" s="1"/>
  <c r="H30" i="2"/>
  <c r="G30" i="2"/>
  <c r="F30" i="2"/>
  <c r="D30" i="2"/>
  <c r="E30" i="2" s="1"/>
  <c r="C30" i="2"/>
  <c r="B30" i="2"/>
  <c r="P29" i="2"/>
  <c r="O29" i="2"/>
  <c r="Q29" i="2" s="1"/>
  <c r="S29" i="2" s="1"/>
  <c r="N29" i="2"/>
  <c r="M29" i="2"/>
  <c r="L29" i="2"/>
  <c r="K29" i="2"/>
  <c r="J29" i="2"/>
  <c r="I29" i="2"/>
  <c r="G29" i="2"/>
  <c r="F29" i="2"/>
  <c r="H29" i="2" s="1"/>
  <c r="D29" i="2"/>
  <c r="C29" i="2"/>
  <c r="E29" i="2" s="1"/>
  <c r="B29" i="2"/>
  <c r="P28" i="2"/>
  <c r="Q28" i="2" s="1"/>
  <c r="O28" i="2"/>
  <c r="N28" i="2"/>
  <c r="M28" i="2"/>
  <c r="L28" i="2"/>
  <c r="J28" i="2"/>
  <c r="I28" i="2"/>
  <c r="K28" i="2" s="1"/>
  <c r="G28" i="2"/>
  <c r="F28" i="2"/>
  <c r="H28" i="2" s="1"/>
  <c r="E28" i="2"/>
  <c r="D28" i="2"/>
  <c r="C28" i="2"/>
  <c r="B28" i="2"/>
  <c r="P27" i="2"/>
  <c r="O27" i="2"/>
  <c r="Q27" i="2" s="1"/>
  <c r="N27" i="2"/>
  <c r="S27" i="2" s="1"/>
  <c r="M27" i="2"/>
  <c r="L27" i="2"/>
  <c r="J27" i="2"/>
  <c r="K27" i="2" s="1"/>
  <c r="I27" i="2"/>
  <c r="G27" i="2"/>
  <c r="F27" i="2"/>
  <c r="H27" i="2" s="1"/>
  <c r="D27" i="2"/>
  <c r="C27" i="2"/>
  <c r="E27" i="2" s="1"/>
  <c r="B27" i="2"/>
  <c r="P26" i="2"/>
  <c r="Q26" i="2" s="1"/>
  <c r="O26" i="2"/>
  <c r="N26" i="2"/>
  <c r="M26" i="2"/>
  <c r="L26" i="2"/>
  <c r="J26" i="2"/>
  <c r="I26" i="2"/>
  <c r="K26" i="2" s="1"/>
  <c r="G26" i="2"/>
  <c r="F26" i="2"/>
  <c r="H26" i="2" s="1"/>
  <c r="E26" i="2"/>
  <c r="D26" i="2"/>
  <c r="C26" i="2"/>
  <c r="B26" i="2"/>
  <c r="P25" i="2"/>
  <c r="O25" i="2"/>
  <c r="Q25" i="2" s="1"/>
  <c r="N25" i="2"/>
  <c r="S25" i="2" s="1"/>
  <c r="M25" i="2"/>
  <c r="L25" i="2"/>
  <c r="J25" i="2"/>
  <c r="K25" i="2" s="1"/>
  <c r="I25" i="2"/>
  <c r="G25" i="2"/>
  <c r="F25" i="2"/>
  <c r="H25" i="2" s="1"/>
  <c r="D25" i="2"/>
  <c r="C25" i="2"/>
  <c r="E25" i="2" s="1"/>
  <c r="B25" i="2"/>
  <c r="P24" i="2"/>
  <c r="Q24" i="2" s="1"/>
  <c r="O24" i="2"/>
  <c r="N24" i="2"/>
  <c r="M24" i="2"/>
  <c r="L24" i="2"/>
  <c r="J24" i="2"/>
  <c r="I24" i="2"/>
  <c r="K24" i="2" s="1"/>
  <c r="G24" i="2"/>
  <c r="F24" i="2"/>
  <c r="H24" i="2" s="1"/>
  <c r="E24" i="2"/>
  <c r="D24" i="2"/>
  <c r="C24" i="2"/>
  <c r="B24" i="2"/>
  <c r="P23" i="2"/>
  <c r="O23" i="2"/>
  <c r="Q23" i="2" s="1"/>
  <c r="N23" i="2"/>
  <c r="M23" i="2"/>
  <c r="L23" i="2"/>
  <c r="J23" i="2"/>
  <c r="K23" i="2" s="1"/>
  <c r="I23" i="2"/>
  <c r="G23" i="2"/>
  <c r="F23" i="2"/>
  <c r="H23" i="2" s="1"/>
  <c r="D23" i="2"/>
  <c r="C23" i="2"/>
  <c r="E23" i="2" s="1"/>
  <c r="B23" i="2"/>
  <c r="P22" i="2"/>
  <c r="Q22" i="2" s="1"/>
  <c r="O22" i="2"/>
  <c r="N22" i="2"/>
  <c r="M22" i="2"/>
  <c r="L22" i="2"/>
  <c r="J22" i="2"/>
  <c r="I22" i="2"/>
  <c r="K22" i="2" s="1"/>
  <c r="G22" i="2"/>
  <c r="F22" i="2"/>
  <c r="H22" i="2" s="1"/>
  <c r="E22" i="2"/>
  <c r="D22" i="2"/>
  <c r="C22" i="2"/>
  <c r="B22" i="2"/>
  <c r="P21" i="2"/>
  <c r="O21" i="2"/>
  <c r="Q21" i="2" s="1"/>
  <c r="N21" i="2"/>
  <c r="M21" i="2"/>
  <c r="L21" i="2"/>
  <c r="J21" i="2"/>
  <c r="K21" i="2" s="1"/>
  <c r="I21" i="2"/>
  <c r="G21" i="2"/>
  <c r="F21" i="2"/>
  <c r="H21" i="2" s="1"/>
  <c r="D21" i="2"/>
  <c r="C21" i="2"/>
  <c r="E21" i="2" s="1"/>
  <c r="B21" i="2"/>
  <c r="P20" i="2"/>
  <c r="Q20" i="2" s="1"/>
  <c r="O20" i="2"/>
  <c r="N20" i="2"/>
  <c r="M20" i="2"/>
  <c r="L20" i="2"/>
  <c r="J20" i="2"/>
  <c r="I20" i="2"/>
  <c r="K20" i="2" s="1"/>
  <c r="G20" i="2"/>
  <c r="F20" i="2"/>
  <c r="H20" i="2" s="1"/>
  <c r="E20" i="2"/>
  <c r="D20" i="2"/>
  <c r="C20" i="2"/>
  <c r="B20" i="2"/>
  <c r="P19" i="2"/>
  <c r="O19" i="2"/>
  <c r="Q19" i="2" s="1"/>
  <c r="N19" i="2"/>
  <c r="S19" i="2" s="1"/>
  <c r="M19" i="2"/>
  <c r="L19" i="2"/>
  <c r="J19" i="2"/>
  <c r="K19" i="2" s="1"/>
  <c r="I19" i="2"/>
  <c r="G19" i="2"/>
  <c r="F19" i="2"/>
  <c r="H19" i="2" s="1"/>
  <c r="D19" i="2"/>
  <c r="C19" i="2"/>
  <c r="E19" i="2" s="1"/>
  <c r="B19" i="2"/>
  <c r="P18" i="2"/>
  <c r="Q18" i="2" s="1"/>
  <c r="O18" i="2"/>
  <c r="N18" i="2"/>
  <c r="M18" i="2"/>
  <c r="L18" i="2"/>
  <c r="J18" i="2"/>
  <c r="I18" i="2"/>
  <c r="K18" i="2" s="1"/>
  <c r="G18" i="2"/>
  <c r="F18" i="2"/>
  <c r="H18" i="2" s="1"/>
  <c r="E18" i="2"/>
  <c r="D18" i="2"/>
  <c r="C18" i="2"/>
  <c r="B18" i="2"/>
  <c r="P17" i="2"/>
  <c r="O17" i="2"/>
  <c r="Q17" i="2" s="1"/>
  <c r="N17" i="2"/>
  <c r="S17" i="2" s="1"/>
  <c r="M17" i="2"/>
  <c r="L17" i="2"/>
  <c r="J17" i="2"/>
  <c r="K17" i="2" s="1"/>
  <c r="I17" i="2"/>
  <c r="G17" i="2"/>
  <c r="F17" i="2"/>
  <c r="H17" i="2" s="1"/>
  <c r="D17" i="2"/>
  <c r="C17" i="2"/>
  <c r="E17" i="2" s="1"/>
  <c r="B17" i="2"/>
  <c r="P16" i="2"/>
  <c r="Q16" i="2" s="1"/>
  <c r="O16" i="2"/>
  <c r="N16" i="2"/>
  <c r="M16" i="2"/>
  <c r="L16" i="2"/>
  <c r="J16" i="2"/>
  <c r="I16" i="2"/>
  <c r="K16" i="2" s="1"/>
  <c r="G16" i="2"/>
  <c r="F16" i="2"/>
  <c r="H16" i="2" s="1"/>
  <c r="E16" i="2"/>
  <c r="D16" i="2"/>
  <c r="C16" i="2"/>
  <c r="B16" i="2"/>
  <c r="P15" i="2"/>
  <c r="G11" i="3" s="1"/>
  <c r="O15" i="2"/>
  <c r="Q15" i="2" s="1"/>
  <c r="N15" i="2"/>
  <c r="M15" i="2"/>
  <c r="L15" i="2"/>
  <c r="J15" i="2"/>
  <c r="E11" i="3" s="1"/>
  <c r="E12" i="3" s="1"/>
  <c r="I15" i="2"/>
  <c r="E10" i="3" s="1"/>
  <c r="G15" i="2"/>
  <c r="D11" i="3" s="1"/>
  <c r="F15" i="2"/>
  <c r="D10" i="3" s="1"/>
  <c r="D15" i="2"/>
  <c r="C11" i="3" s="1"/>
  <c r="C15" i="2"/>
  <c r="E15" i="2" s="1"/>
  <c r="B15" i="2"/>
  <c r="P14" i="2"/>
  <c r="Q14" i="2" s="1"/>
  <c r="O14" i="2"/>
  <c r="N14" i="2"/>
  <c r="M14" i="2"/>
  <c r="L14" i="2"/>
  <c r="J14" i="2"/>
  <c r="I14" i="2"/>
  <c r="K14" i="2" s="1"/>
  <c r="G14" i="2"/>
  <c r="F14" i="2"/>
  <c r="H14" i="2" s="1"/>
  <c r="E14" i="2"/>
  <c r="D14" i="2"/>
  <c r="C14" i="2"/>
  <c r="B14" i="2"/>
  <c r="P13" i="2"/>
  <c r="O13" i="2"/>
  <c r="Q13" i="2" s="1"/>
  <c r="N13" i="2"/>
  <c r="M13" i="2"/>
  <c r="L13" i="2"/>
  <c r="J13" i="2"/>
  <c r="K13" i="2" s="1"/>
  <c r="I13" i="2"/>
  <c r="G13" i="2"/>
  <c r="F13" i="2"/>
  <c r="H13" i="2" s="1"/>
  <c r="D13" i="2"/>
  <c r="C13" i="2"/>
  <c r="E13" i="2" s="1"/>
  <c r="B13" i="2"/>
  <c r="P12" i="2"/>
  <c r="Q12" i="2" s="1"/>
  <c r="O12" i="2"/>
  <c r="N12" i="2"/>
  <c r="M12" i="2"/>
  <c r="L12" i="2"/>
  <c r="J12" i="2"/>
  <c r="I12" i="2"/>
  <c r="K12" i="2" s="1"/>
  <c r="G12" i="2"/>
  <c r="F12" i="2"/>
  <c r="H12" i="2" s="1"/>
  <c r="E12" i="2"/>
  <c r="D12" i="2"/>
  <c r="C12" i="2"/>
  <c r="B12" i="2"/>
  <c r="P11" i="2"/>
  <c r="O11" i="2"/>
  <c r="Q11" i="2" s="1"/>
  <c r="N11" i="2"/>
  <c r="S11" i="2" s="1"/>
  <c r="M11" i="2"/>
  <c r="L11" i="2"/>
  <c r="J11" i="2"/>
  <c r="K11" i="2" s="1"/>
  <c r="I11" i="2"/>
  <c r="G11" i="2"/>
  <c r="F11" i="2"/>
  <c r="H11" i="2" s="1"/>
  <c r="D11" i="2"/>
  <c r="C11" i="2"/>
  <c r="E11" i="2" s="1"/>
  <c r="B11" i="2"/>
  <c r="P10" i="2"/>
  <c r="Q10" i="2" s="1"/>
  <c r="O10" i="2"/>
  <c r="N10" i="2"/>
  <c r="M10" i="2"/>
  <c r="L10" i="2"/>
  <c r="J10" i="2"/>
  <c r="I10" i="2"/>
  <c r="K10" i="2" s="1"/>
  <c r="G10" i="2"/>
  <c r="F10" i="2"/>
  <c r="H10" i="2" s="1"/>
  <c r="E10" i="2"/>
  <c r="D10" i="2"/>
  <c r="C10" i="2"/>
  <c r="B10" i="2"/>
  <c r="P9" i="2"/>
  <c r="O9" i="2"/>
  <c r="Q9" i="2" s="1"/>
  <c r="N9" i="2"/>
  <c r="S9" i="2" s="1"/>
  <c r="M9" i="2"/>
  <c r="L9" i="2"/>
  <c r="J9" i="2"/>
  <c r="K9" i="2" s="1"/>
  <c r="I9" i="2"/>
  <c r="G9" i="2"/>
  <c r="F9" i="2"/>
  <c r="H9" i="2" s="1"/>
  <c r="D9" i="2"/>
  <c r="C9" i="2"/>
  <c r="E9" i="2" s="1"/>
  <c r="B9" i="2"/>
  <c r="D12" i="3" l="1"/>
  <c r="S12" i="2"/>
  <c r="R12" i="2"/>
  <c r="S20" i="2"/>
  <c r="R20" i="2"/>
  <c r="R23" i="2"/>
  <c r="S28" i="2"/>
  <c r="R28" i="2"/>
  <c r="R31" i="2"/>
  <c r="S38" i="2"/>
  <c r="R38" i="2"/>
  <c r="R9" i="2"/>
  <c r="S14" i="2"/>
  <c r="R14" i="2"/>
  <c r="R17" i="2"/>
  <c r="S22" i="2"/>
  <c r="R22" i="2"/>
  <c r="R25" i="2"/>
  <c r="S30" i="2"/>
  <c r="R30" i="2"/>
  <c r="R11" i="2"/>
  <c r="S13" i="2"/>
  <c r="S16" i="2"/>
  <c r="R16" i="2"/>
  <c r="R19" i="2"/>
  <c r="S21" i="2"/>
  <c r="S24" i="2"/>
  <c r="R24" i="2"/>
  <c r="R27" i="2"/>
  <c r="S32" i="2"/>
  <c r="R32" i="2"/>
  <c r="R34" i="2"/>
  <c r="S10" i="2"/>
  <c r="R10" i="2"/>
  <c r="R13" i="2"/>
  <c r="S18" i="2"/>
  <c r="R18" i="2"/>
  <c r="R21" i="2"/>
  <c r="S23" i="2"/>
  <c r="S26" i="2"/>
  <c r="R26" i="2"/>
  <c r="S31" i="2"/>
  <c r="S36" i="2"/>
  <c r="R36" i="2"/>
  <c r="K15" i="2"/>
  <c r="G10" i="3"/>
  <c r="G12" i="3" s="1"/>
  <c r="H15" i="2"/>
  <c r="R15" i="2" s="1"/>
  <c r="H12" i="3" s="1"/>
  <c r="R29" i="2"/>
  <c r="R37" i="2"/>
  <c r="N34" i="2"/>
  <c r="S34" i="2" s="1"/>
  <c r="H35" i="2"/>
  <c r="S35" i="2" s="1"/>
  <c r="C10" i="3"/>
  <c r="C12" i="3" s="1"/>
  <c r="C15" i="3" l="1"/>
  <c r="R35" i="2"/>
  <c r="S15" i="2"/>
</calcChain>
</file>

<file path=xl/sharedStrings.xml><?xml version="1.0" encoding="utf-8"?>
<sst xmlns="http://schemas.openxmlformats.org/spreadsheetml/2006/main" count="121" uniqueCount="60">
  <si>
    <t xml:space="preserve">مسودة رصد الاختبارات الشهرية والنهائية للفصلين للعام الدراسي </t>
  </si>
  <si>
    <t>2021-2020</t>
  </si>
  <si>
    <t>للصف ( الأول )</t>
  </si>
  <si>
    <t>م</t>
  </si>
  <si>
    <t>اسم الطالب</t>
  </si>
  <si>
    <t xml:space="preserve">النوع </t>
  </si>
  <si>
    <t xml:space="preserve">الجنسية </t>
  </si>
  <si>
    <t xml:space="preserve">القرآن الكريم </t>
  </si>
  <si>
    <t xml:space="preserve">التربية الإسلامية </t>
  </si>
  <si>
    <t xml:space="preserve">اللغة العربية </t>
  </si>
  <si>
    <t xml:space="preserve">الرياضيات </t>
  </si>
  <si>
    <t>العلوم</t>
  </si>
  <si>
    <t>اكتوبر</t>
  </si>
  <si>
    <t>نوفمبر</t>
  </si>
  <si>
    <t>نهائي الفصل</t>
  </si>
  <si>
    <t>يناير</t>
  </si>
  <si>
    <t>فبراير</t>
  </si>
  <si>
    <t>نهائي العام</t>
  </si>
  <si>
    <t>تالين وهبي محمد الصهيبي</t>
  </si>
  <si>
    <t>أنثى</t>
  </si>
  <si>
    <t xml:space="preserve">يمنية </t>
  </si>
  <si>
    <t>حسين زبن الله حسين دوح</t>
  </si>
  <si>
    <t>ذكر</t>
  </si>
  <si>
    <t xml:space="preserve">يمني </t>
  </si>
  <si>
    <t>حنين ناصر علي معيض</t>
  </si>
  <si>
    <t>رؤى صالح سالم معيض</t>
  </si>
  <si>
    <t>سعيد محمد سالم بجنف</t>
  </si>
  <si>
    <t>يمني</t>
  </si>
  <si>
    <t>سند عبدالله صالح لنقس</t>
  </si>
  <si>
    <t>طالب أنور حامد معيض</t>
  </si>
  <si>
    <t>عماد ماجد مبارك حقروص</t>
  </si>
  <si>
    <t>ناصر أحمد ناصر جلعوم</t>
  </si>
  <si>
    <t>يوسف محمد سعيد حقروص</t>
  </si>
  <si>
    <t xml:space="preserve">كشوفات رصد درجات أعمال وامتحانات الفصل الدراسي الأول في المرحلة الأساسية للعام الدراسي 2020 - 2021م </t>
  </si>
  <si>
    <t>رقم مسلسل</t>
  </si>
  <si>
    <t xml:space="preserve">اســـــــم الطالـــب </t>
  </si>
  <si>
    <t xml:space="preserve">العلوم </t>
  </si>
  <si>
    <t>المجموع الكلي</t>
  </si>
  <si>
    <t>نتيجة الفصل الأول</t>
  </si>
  <si>
    <t xml:space="preserve">الملاحظات </t>
  </si>
  <si>
    <t>محصلة الفصل الأول</t>
  </si>
  <si>
    <t>امتحان الفصل الأول</t>
  </si>
  <si>
    <t>المجموع</t>
  </si>
  <si>
    <t xml:space="preserve">راجعه وصحح الأسماء والدرجات </t>
  </si>
  <si>
    <t xml:space="preserve">مدير المدرسة </t>
  </si>
  <si>
    <t>يعتمد / مدير إدارة التربية والتعليم  م/ عتق</t>
  </si>
  <si>
    <t xml:space="preserve">الختم والتوقيع </t>
  </si>
  <si>
    <t>اشعار بنتيجة الطالبــ / ــة للفصل الدراسي الأول للعام 2020 - 2021 م</t>
  </si>
  <si>
    <t>اسم الطالبــ / ــة</t>
  </si>
  <si>
    <t>الصف</t>
  </si>
  <si>
    <t>الأول</t>
  </si>
  <si>
    <t>تسلسل</t>
  </si>
  <si>
    <t xml:space="preserve">المواد الدراسية </t>
  </si>
  <si>
    <t xml:space="preserve">المجموع </t>
  </si>
  <si>
    <t>المجموع كتابة</t>
  </si>
  <si>
    <t xml:space="preserve">النتيجة </t>
  </si>
  <si>
    <t>الترتيب</t>
  </si>
  <si>
    <t xml:space="preserve">توقيع ولي الأمر </t>
  </si>
  <si>
    <t>توقيع مربي الصف</t>
  </si>
  <si>
    <t xml:space="preserve">ختم المدرسة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</si>
</sst>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10" x14ac:knownFonts="1">
    <font>
      <sz val="11"/>
      <color theme="1"/>
      <name val="Arial"/>
      <family val="2"/>
      <charset val="178"/>
      <scheme val="minor"/>
    </font>
    <font>
      <sz val="16"/>
      <color theme="1"/>
      <name val="PT Bold Heading"/>
      <charset val="178"/>
    </font>
    <font>
      <b/>
      <sz val="16"/>
      <color theme="1"/>
      <name val="PT Bold Heading"/>
      <charset val="178"/>
    </font>
    <font>
      <b/>
      <sz val="11"/>
      <color theme="1"/>
      <name val="Arial"/>
      <family val="2"/>
      <scheme val="minor"/>
    </font>
    <font>
      <u/>
      <sz val="4.4000000000000004"/>
      <color theme="10"/>
      <name val="Arial"/>
      <family val="2"/>
      <charset val="178"/>
    </font>
    <font>
      <sz val="28"/>
      <color rgb="FF0000CC"/>
      <name val="PT Bold Heading"/>
      <charset val="178"/>
    </font>
    <font>
      <b/>
      <sz val="14"/>
      <color theme="1"/>
      <name val="Arial"/>
      <family val="2"/>
      <scheme val="minor"/>
    </font>
    <font>
      <sz val="12"/>
      <color theme="1"/>
      <name val="PT Bold Heading"/>
      <charset val="178"/>
    </font>
    <font>
      <sz val="9"/>
      <color theme="1"/>
      <name val="Arial"/>
      <family val="2"/>
      <scheme val="minor"/>
    </font>
    <font>
      <sz val="9"/>
      <color theme="1"/>
      <name val="Arial"/>
      <family val="2"/>
      <charset val="17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98">
    <xf numFmtId="0" fontId="0" fillId="0" borderId="0" xfId="0"/>
    <xf numFmtId="0" fontId="0" fillId="5" borderId="9" xfId="0" applyFill="1" applyBorder="1" applyAlignment="1">
      <alignment horizontal="center" vertical="center" textRotation="90" shrinkToFit="1"/>
    </xf>
    <xf numFmtId="0" fontId="0" fillId="5" borderId="10" xfId="0" applyFill="1" applyBorder="1" applyAlignment="1">
      <alignment horizontal="center" vertical="center" textRotation="90" shrinkToFit="1"/>
    </xf>
    <xf numFmtId="0" fontId="0" fillId="5" borderId="11" xfId="0" applyFill="1" applyBorder="1" applyAlignment="1">
      <alignment horizontal="center" vertical="center" textRotation="90" shrinkToFit="1"/>
    </xf>
    <xf numFmtId="0" fontId="0" fillId="5" borderId="12" xfId="0" applyFill="1" applyBorder="1" applyAlignment="1">
      <alignment horizontal="center" vertical="center" textRotation="90" shrinkToFit="1"/>
    </xf>
    <xf numFmtId="0" fontId="5" fillId="6" borderId="0" xfId="1" applyFont="1" applyFill="1" applyBorder="1" applyAlignment="1" applyProtection="1">
      <alignment horizontal="center" vertical="center" shrinkToFit="1"/>
    </xf>
    <xf numFmtId="0" fontId="0" fillId="7" borderId="9" xfId="0" applyFill="1" applyBorder="1" applyAlignment="1">
      <alignment horizontal="center" vertical="center" shrinkToFit="1"/>
    </xf>
    <xf numFmtId="0" fontId="0" fillId="5" borderId="9" xfId="0" applyFill="1" applyBorder="1" applyAlignment="1">
      <alignment horizontal="center" vertical="center" shrinkToFit="1"/>
    </xf>
    <xf numFmtId="0" fontId="0" fillId="7" borderId="10" xfId="0" applyFill="1" applyBorder="1" applyAlignment="1">
      <alignment horizontal="center" vertical="center" shrinkToFit="1"/>
    </xf>
    <xf numFmtId="0" fontId="0" fillId="5" borderId="11" xfId="0" applyFill="1" applyBorder="1" applyAlignment="1">
      <alignment horizontal="center" vertical="center" shrinkToFit="1"/>
    </xf>
    <xf numFmtId="0" fontId="0" fillId="2" borderId="15" xfId="0" applyFill="1" applyBorder="1" applyAlignment="1">
      <alignment horizontal="center" vertical="center" shrinkToFit="1"/>
    </xf>
    <xf numFmtId="0" fontId="3" fillId="8" borderId="9" xfId="0" applyFont="1" applyFill="1" applyBorder="1" applyAlignment="1" applyProtection="1">
      <alignment horizontal="center" vertical="center" shrinkToFit="1"/>
    </xf>
    <xf numFmtId="1" fontId="0" fillId="7" borderId="9" xfId="0" applyNumberFormat="1" applyFill="1" applyBorder="1" applyAlignment="1" applyProtection="1">
      <alignment horizontal="center" vertical="center" shrinkToFit="1"/>
    </xf>
    <xf numFmtId="1" fontId="0" fillId="5" borderId="9" xfId="0" applyNumberFormat="1" applyFill="1" applyBorder="1" applyAlignment="1" applyProtection="1">
      <alignment horizontal="center" vertical="center" shrinkToFit="1"/>
    </xf>
    <xf numFmtId="1" fontId="0" fillId="7" borderId="10" xfId="0" applyNumberFormat="1" applyFill="1" applyBorder="1" applyAlignment="1" applyProtection="1">
      <alignment horizontal="center" vertical="center" shrinkToFit="1"/>
    </xf>
    <xf numFmtId="1" fontId="0" fillId="5" borderId="11" xfId="0" applyNumberFormat="1" applyFill="1" applyBorder="1" applyAlignment="1" applyProtection="1">
      <alignment horizontal="center" vertical="center" shrinkToFit="1"/>
      <protection locked="0"/>
    </xf>
    <xf numFmtId="1" fontId="0" fillId="7" borderId="10" xfId="0" applyNumberFormat="1" applyFill="1" applyBorder="1" applyAlignment="1" applyProtection="1">
      <alignment horizontal="center" vertical="center" shrinkToFit="1"/>
      <protection locked="0"/>
    </xf>
    <xf numFmtId="0" fontId="0" fillId="8" borderId="9" xfId="0" applyFill="1" applyBorder="1" applyAlignment="1" applyProtection="1">
      <alignment horizontal="center" vertical="center" shrinkToFit="1"/>
    </xf>
    <xf numFmtId="0" fontId="0" fillId="2" borderId="16" xfId="0" applyFill="1" applyBorder="1" applyAlignment="1">
      <alignment horizontal="center" vertical="center" shrinkToFit="1"/>
    </xf>
    <xf numFmtId="0" fontId="0" fillId="8" borderId="17" xfId="0" applyFill="1" applyBorder="1" applyAlignment="1" applyProtection="1">
      <alignment horizontal="center" vertical="center" shrinkToFit="1"/>
    </xf>
    <xf numFmtId="1" fontId="0" fillId="7" borderId="17" xfId="0" applyNumberFormat="1" applyFill="1" applyBorder="1" applyAlignment="1" applyProtection="1">
      <alignment horizontal="center" vertical="center" shrinkToFit="1"/>
    </xf>
    <xf numFmtId="1" fontId="0" fillId="5" borderId="17" xfId="0" applyNumberFormat="1" applyFill="1" applyBorder="1" applyAlignment="1" applyProtection="1">
      <alignment horizontal="center" vertical="center" shrinkToFit="1"/>
    </xf>
    <xf numFmtId="1" fontId="0" fillId="7" borderId="18" xfId="0" applyNumberFormat="1" applyFill="1" applyBorder="1" applyAlignment="1" applyProtection="1">
      <alignment horizontal="center" vertical="center" shrinkToFit="1"/>
    </xf>
    <xf numFmtId="1" fontId="0" fillId="5" borderId="19" xfId="0" applyNumberFormat="1" applyFill="1" applyBorder="1" applyAlignment="1" applyProtection="1">
      <alignment horizontal="center" vertical="center" shrinkToFit="1"/>
      <protection locked="0"/>
    </xf>
    <xf numFmtId="1" fontId="0" fillId="7" borderId="18" xfId="0" applyNumberFormat="1" applyFill="1" applyBorder="1" applyAlignment="1" applyProtection="1">
      <alignment horizontal="center" vertical="center" shrinkToFit="1"/>
      <protection locked="0"/>
    </xf>
    <xf numFmtId="0" fontId="0" fillId="0" borderId="0" xfId="0" applyAlignment="1"/>
    <xf numFmtId="0" fontId="7" fillId="0" borderId="0" xfId="0" applyFont="1" applyBorder="1" applyAlignment="1">
      <alignment horizontal="center"/>
    </xf>
    <xf numFmtId="0" fontId="0" fillId="0" borderId="0" xfId="0" applyBorder="1" applyAlignment="1"/>
    <xf numFmtId="0" fontId="7" fillId="0" borderId="0" xfId="0" applyFont="1" applyBorder="1" applyAlignment="1"/>
    <xf numFmtId="1" fontId="8" fillId="0" borderId="9" xfId="0" applyNumberFormat="1" applyFont="1" applyBorder="1" applyAlignment="1">
      <alignment horizontal="center" vertical="center" wrapText="1" shrinkToFit="1"/>
    </xf>
    <xf numFmtId="0" fontId="9" fillId="0" borderId="9" xfId="0" applyFont="1" applyBorder="1" applyAlignment="1">
      <alignment horizontal="center" vertical="center" wrapText="1" shrinkToFit="1"/>
    </xf>
    <xf numFmtId="0" fontId="3" fillId="9" borderId="9" xfId="0" applyFont="1" applyFill="1" applyBorder="1" applyAlignment="1">
      <alignment horizontal="center" vertical="center" textRotation="90" shrinkToFit="1"/>
    </xf>
    <xf numFmtId="0" fontId="5" fillId="0" borderId="0" xfId="1" applyFont="1" applyAlignment="1" applyProtection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9" borderId="22" xfId="0" applyFont="1" applyFill="1" applyBorder="1" applyAlignment="1">
      <alignment horizontal="center" vertical="center" shrinkToFit="1"/>
    </xf>
    <xf numFmtId="0" fontId="3" fillId="6" borderId="22" xfId="0" applyFont="1" applyFill="1" applyBorder="1" applyAlignment="1">
      <alignment horizontal="center" vertical="center" shrinkToFit="1"/>
    </xf>
    <xf numFmtId="0" fontId="3" fillId="6" borderId="14" xfId="0" applyFont="1" applyFill="1" applyBorder="1" applyAlignment="1">
      <alignment horizontal="center" vertical="center" shrinkToFit="1"/>
    </xf>
    <xf numFmtId="0" fontId="3" fillId="0" borderId="14" xfId="0" applyFont="1" applyBorder="1" applyAlignment="1" applyProtection="1">
      <alignment horizontal="center" vertical="center" shrinkToFit="1"/>
    </xf>
    <xf numFmtId="1" fontId="3" fillId="0" borderId="14" xfId="0" applyNumberFormat="1" applyFont="1" applyBorder="1" applyAlignment="1">
      <alignment horizontal="center" vertical="center" shrinkToFit="1"/>
    </xf>
    <xf numFmtId="1" fontId="3" fillId="9" borderId="14" xfId="0" applyNumberFormat="1" applyFont="1" applyFill="1" applyBorder="1" applyAlignment="1">
      <alignment horizontal="center" vertical="center" shrinkToFit="1"/>
    </xf>
    <xf numFmtId="1" fontId="3" fillId="6" borderId="14" xfId="0" applyNumberFormat="1" applyFont="1" applyFill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0" fillId="0" borderId="14" xfId="0" applyBorder="1" applyAlignment="1">
      <alignment horizontal="center"/>
    </xf>
    <xf numFmtId="0" fontId="3" fillId="6" borderId="9" xfId="0" applyFont="1" applyFill="1" applyBorder="1" applyAlignment="1">
      <alignment horizontal="center" vertical="center" shrinkToFit="1"/>
    </xf>
    <xf numFmtId="0" fontId="3" fillId="0" borderId="9" xfId="0" applyFont="1" applyBorder="1" applyAlignment="1" applyProtection="1">
      <alignment horizontal="center" vertical="center" shrinkToFit="1"/>
    </xf>
    <xf numFmtId="1" fontId="3" fillId="0" borderId="9" xfId="0" applyNumberFormat="1" applyFont="1" applyBorder="1" applyAlignment="1">
      <alignment horizontal="center" vertical="center" shrinkToFit="1"/>
    </xf>
    <xf numFmtId="1" fontId="3" fillId="9" borderId="9" xfId="0" applyNumberFormat="1" applyFont="1" applyFill="1" applyBorder="1" applyAlignment="1">
      <alignment horizontal="center" vertical="center" shrinkToFit="1"/>
    </xf>
    <xf numFmtId="1" fontId="3" fillId="6" borderId="9" xfId="0" applyNumberFormat="1" applyFont="1" applyFill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/>
    </xf>
    <xf numFmtId="0" fontId="6" fillId="9" borderId="24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Protection="1">
      <protection locked="0"/>
    </xf>
    <xf numFmtId="0" fontId="6" fillId="0" borderId="0" xfId="0" applyFont="1"/>
    <xf numFmtId="0" fontId="6" fillId="9" borderId="24" xfId="0" applyFont="1" applyFill="1" applyBorder="1" applyAlignment="1">
      <alignment horizontal="center" vertical="center" shrinkToFit="1"/>
    </xf>
    <xf numFmtId="1" fontId="6" fillId="9" borderId="24" xfId="0" applyNumberFormat="1" applyFont="1" applyFill="1" applyBorder="1" applyAlignment="1">
      <alignment horizontal="center" vertical="center" shrinkToFit="1"/>
    </xf>
    <xf numFmtId="1" fontId="6" fillId="0" borderId="24" xfId="0" applyNumberFormat="1" applyFont="1" applyBorder="1" applyAlignment="1">
      <alignment horizontal="center" vertical="center" shrinkToFit="1"/>
    </xf>
    <xf numFmtId="164" fontId="6" fillId="0" borderId="24" xfId="0" applyNumberFormat="1" applyFont="1" applyBorder="1" applyAlignment="1">
      <alignment horizontal="center" vertical="center" shrinkToFit="1"/>
    </xf>
    <xf numFmtId="1" fontId="6" fillId="6" borderId="0" xfId="0" applyNumberFormat="1" applyFont="1" applyFill="1" applyBorder="1" applyAlignment="1">
      <alignment horizontal="center" vertical="center" shrinkToFit="1"/>
    </xf>
    <xf numFmtId="1" fontId="6" fillId="0" borderId="0" xfId="0" applyNumberFormat="1" applyFont="1" applyBorder="1" applyAlignment="1">
      <alignment horizontal="center" vertical="center" shrinkToFit="1"/>
    </xf>
    <xf numFmtId="0" fontId="6" fillId="9" borderId="24" xfId="0" applyFont="1" applyFill="1" applyBorder="1" applyAlignment="1">
      <alignment horizontal="center"/>
    </xf>
    <xf numFmtId="1" fontId="6" fillId="0" borderId="24" xfId="0" applyNumberFormat="1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shrinkToFit="1"/>
    </xf>
    <xf numFmtId="0" fontId="3" fillId="4" borderId="4" xfId="0" applyFont="1" applyFill="1" applyBorder="1" applyAlignment="1">
      <alignment horizontal="center" vertical="center" shrinkToFit="1"/>
    </xf>
    <xf numFmtId="0" fontId="3" fillId="4" borderId="5" xfId="0" applyFont="1" applyFill="1" applyBorder="1" applyAlignment="1">
      <alignment horizontal="center" vertical="center" shrinkToFit="1"/>
    </xf>
    <xf numFmtId="0" fontId="3" fillId="4" borderId="6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shrinkToFit="1"/>
    </xf>
    <xf numFmtId="0" fontId="2" fillId="0" borderId="0" xfId="0" applyFont="1" applyAlignment="1">
      <alignment horizontal="center" shrinkToFit="1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0" fillId="2" borderId="13" xfId="0" applyFill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 shrinkToFit="1"/>
    </xf>
    <xf numFmtId="0" fontId="0" fillId="3" borderId="8" xfId="0" applyFill="1" applyBorder="1" applyAlignment="1">
      <alignment horizontal="center" vertical="center" shrinkToFit="1"/>
    </xf>
    <xf numFmtId="0" fontId="0" fillId="3" borderId="14" xfId="0" applyFill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 textRotation="90" shrinkToFit="1"/>
    </xf>
    <xf numFmtId="0" fontId="0" fillId="3" borderId="8" xfId="0" applyFill="1" applyBorder="1" applyAlignment="1">
      <alignment horizontal="center" vertical="center" textRotation="90" shrinkToFit="1"/>
    </xf>
    <xf numFmtId="0" fontId="0" fillId="3" borderId="14" xfId="0" applyFill="1" applyBorder="1" applyAlignment="1">
      <alignment horizontal="center" vertical="center" textRotation="90" shrinkToFit="1"/>
    </xf>
    <xf numFmtId="0" fontId="0" fillId="0" borderId="4" xfId="0" applyBorder="1"/>
    <xf numFmtId="0" fontId="0" fillId="0" borderId="5" xfId="0" applyBorder="1"/>
    <xf numFmtId="0" fontId="0" fillId="6" borderId="9" xfId="0" applyFill="1" applyBorder="1" applyAlignment="1">
      <alignment horizontal="center" vertical="center" textRotation="90" shrinkToFit="1"/>
    </xf>
    <xf numFmtId="0" fontId="0" fillId="0" borderId="9" xfId="0" applyBorder="1" applyAlignment="1">
      <alignment horizontal="center" vertical="center" wrapText="1" shrinkToFit="1"/>
    </xf>
    <xf numFmtId="0" fontId="0" fillId="0" borderId="22" xfId="0" applyBorder="1" applyAlignment="1">
      <alignment horizontal="center" vertical="center" wrapText="1" shrinkToFit="1"/>
    </xf>
    <xf numFmtId="0" fontId="0" fillId="0" borderId="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0" fillId="6" borderId="22" xfId="0" applyFill="1" applyBorder="1" applyAlignment="1">
      <alignment horizontal="center" vertical="center" textRotation="90" shrinkToFit="1"/>
    </xf>
    <xf numFmtId="0" fontId="3" fillId="0" borderId="2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 shrinkToFit="1"/>
    </xf>
    <xf numFmtId="0" fontId="6" fillId="0" borderId="24" xfId="0" applyFont="1" applyBorder="1" applyAlignment="1" applyProtection="1">
      <alignment horizontal="center" vertical="center"/>
    </xf>
    <xf numFmtId="0" fontId="6" fillId="9" borderId="24" xfId="0" applyFont="1" applyFill="1" applyBorder="1" applyAlignment="1">
      <alignment horizontal="center" vertical="center" shrinkToFit="1"/>
    </xf>
    <xf numFmtId="164" fontId="6" fillId="0" borderId="24" xfId="0" applyNumberFormat="1" applyFont="1" applyBorder="1" applyAlignment="1">
      <alignment horizontal="center"/>
    </xf>
    <xf numFmtId="0" fontId="6" fillId="0" borderId="24" xfId="0" applyFont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4">
    <dxf>
      <font>
        <b/>
        <i val="0"/>
        <color rgb="FFFF0000"/>
      </font>
    </dxf>
    <dxf>
      <font>
        <b/>
        <i val="0"/>
        <color rgb="FF007434"/>
      </font>
    </dxf>
    <dxf>
      <font>
        <b/>
        <i val="0"/>
        <color rgb="FFFF0000"/>
      </font>
    </dxf>
    <dxf>
      <font>
        <b/>
        <i val="0"/>
        <color rgb="FF007434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388620</xdr:colOff>
      <xdr:row>0</xdr:row>
      <xdr:rowOff>0</xdr:rowOff>
    </xdr:from>
    <xdr:to>
      <xdr:col>19</xdr:col>
      <xdr:colOff>830580</xdr:colOff>
      <xdr:row>3</xdr:row>
      <xdr:rowOff>68580</xdr:rowOff>
    </xdr:to>
    <xdr:sp macro="" textlink="">
      <xdr:nvSpPr>
        <xdr:cNvPr id="3" name="مربع نص 2"/>
        <xdr:cNvSpPr txBox="1"/>
      </xdr:nvSpPr>
      <xdr:spPr>
        <a:xfrm>
          <a:off x="2265045" y="0"/>
          <a:ext cx="2156460" cy="6115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ctr" rtl="1"/>
          <a:r>
            <a:rPr lang="ar-SA" sz="1100" b="1">
              <a:latin typeface="Simplified Arabic" pitchFamily="18" charset="-78"/>
              <a:cs typeface="Simplified Arabic" pitchFamily="18" charset="-78"/>
            </a:rPr>
            <a:t>مدرسة الجشم للتعليم الأساسي والثانوي</a:t>
          </a:r>
        </a:p>
        <a:p>
          <a:pPr algn="ctr" rtl="1"/>
          <a:r>
            <a:rPr lang="ar-SA" sz="1100" b="1">
              <a:latin typeface="Simplified Arabic" pitchFamily="18" charset="-78"/>
              <a:cs typeface="Simplified Arabic" pitchFamily="18" charset="-78"/>
            </a:rPr>
            <a:t>الصف / الأول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604;&#1601;%20&#1585;&#1589;&#1583;%20&#1575;&#1604;&#1583;&#1585;&#1580;&#1575;&#1578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أول"/>
      <sheetName val="ر1"/>
      <sheetName val="م1 1"/>
      <sheetName val="م1 2"/>
      <sheetName val="ش1 1"/>
      <sheetName val="ش1 2"/>
      <sheetName val="وجه2 1"/>
      <sheetName val="طباعة1"/>
      <sheetName val="ثاني"/>
      <sheetName val="ر2"/>
      <sheetName val="م2 1"/>
      <sheetName val="م2 2"/>
      <sheetName val="ش2 1"/>
      <sheetName val="ش2 2"/>
      <sheetName val="وجه2 2"/>
      <sheetName val="طباعة2"/>
      <sheetName val="ثالث"/>
      <sheetName val="رث"/>
      <sheetName val="م3 1"/>
      <sheetName val="م3 2"/>
      <sheetName val="ش3 1"/>
      <sheetName val="ش3 2"/>
      <sheetName val="وجه2 3"/>
      <sheetName val="طباعة3"/>
      <sheetName val="رابع"/>
      <sheetName val="ر4"/>
      <sheetName val="م4 1"/>
      <sheetName val="م4 2"/>
      <sheetName val="ش4 1"/>
      <sheetName val="ش4 2"/>
      <sheetName val="وجه2 4"/>
      <sheetName val="طباعة4"/>
      <sheetName val="خامس"/>
      <sheetName val="ر5"/>
      <sheetName val="م5 1"/>
      <sheetName val="م5 2"/>
      <sheetName val="ش5 1"/>
      <sheetName val="ش5 2"/>
      <sheetName val="وجه2 5"/>
      <sheetName val="طباعة5"/>
      <sheetName val="سادس"/>
      <sheetName val="ر6"/>
      <sheetName val="م6 1"/>
      <sheetName val="م6 2"/>
      <sheetName val="ش6 1"/>
      <sheetName val="ش6 2"/>
      <sheetName val="وجه2 6"/>
      <sheetName val="طباعة6"/>
      <sheetName val="سابع"/>
      <sheetName val="ر7"/>
      <sheetName val="م7 1"/>
      <sheetName val="م7 2"/>
      <sheetName val="ش7 1"/>
      <sheetName val="ش7 2"/>
      <sheetName val="وجه2 7"/>
      <sheetName val="طباعة7"/>
      <sheetName val="ثامن"/>
      <sheetName val="ر8"/>
      <sheetName val="م8 1"/>
      <sheetName val="م8 2"/>
      <sheetName val="ش8 1"/>
      <sheetName val="ش8 2"/>
      <sheetName val="وجه2 8"/>
      <sheetName val="طباعة8"/>
      <sheetName val="تاسع"/>
      <sheetName val="ر9"/>
      <sheetName val="م9 1"/>
      <sheetName val="م9 2"/>
      <sheetName val="ش9 1"/>
      <sheetName val="ش9 2"/>
      <sheetName val="مسودة بنات"/>
      <sheetName val="مسودة أولاد"/>
      <sheetName val="أول ثانوي"/>
      <sheetName val="ر1ث"/>
      <sheetName val="م1ث 1"/>
      <sheetName val="م1ث 2"/>
      <sheetName val="ش1ث 1"/>
      <sheetName val="ش1ث 2"/>
      <sheetName val="وجه2 1ث"/>
      <sheetName val="طباعة أول ث"/>
      <sheetName val="ثاني ثانوي"/>
      <sheetName val="ر2ث"/>
      <sheetName val="م2ث 1"/>
      <sheetName val="م2ث 2"/>
      <sheetName val="ش2ث 1"/>
      <sheetName val="ش2ث 2"/>
      <sheetName val="وجه2 2ث"/>
      <sheetName val="طباعة ثاني ث"/>
      <sheetName val="ملف رصد الدرجات"/>
    </sheetNames>
    <definedNames>
      <definedName name="طباعةاول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6"/>
  <dimension ref="A1:AQ38"/>
  <sheetViews>
    <sheetView showGridLines="0" showRowColHeaders="0" rightToLeft="1" zoomScale="140" zoomScaleNormal="140" zoomScalePageLayoutView="70" workbookViewId="0">
      <pane ySplit="6" topLeftCell="A7" activePane="bottomLeft" state="frozen"/>
      <selection activeCell="AJ5" sqref="AJ5"/>
      <selection pane="bottomLeft" activeCell="K5" sqref="K5"/>
    </sheetView>
  </sheetViews>
  <sheetFormatPr defaultColWidth="0" defaultRowHeight="0" customHeight="1" zeroHeight="1" x14ac:dyDescent="0.2"/>
  <cols>
    <col min="1" max="1" width="3.625" customWidth="1"/>
    <col min="2" max="2" width="21.25" customWidth="1"/>
    <col min="3" max="4" width="5.75" customWidth="1"/>
    <col min="5" max="34" width="3.5" customWidth="1"/>
    <col min="35" max="35" width="8.75" customWidth="1"/>
    <col min="36" max="36" width="12.375" customWidth="1"/>
    <col min="37" max="37" width="8.75" customWidth="1"/>
    <col min="38" max="43" width="0" hidden="1" customWidth="1"/>
    <col min="44" max="16384" width="8.75" hidden="1"/>
  </cols>
  <sheetData>
    <row r="1" spans="1:36" ht="14.25" x14ac:dyDescent="0.2"/>
    <row r="2" spans="1:36" ht="33" x14ac:dyDescent="0.85">
      <c r="E2" s="67" t="s">
        <v>0</v>
      </c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8" t="s">
        <v>1</v>
      </c>
      <c r="X2" s="68"/>
      <c r="Y2" s="68"/>
      <c r="Z2" s="68"/>
      <c r="AA2" s="69" t="s">
        <v>2</v>
      </c>
      <c r="AB2" s="69"/>
      <c r="AC2" s="69"/>
      <c r="AD2" s="69"/>
      <c r="AE2" s="69"/>
      <c r="AF2" s="69"/>
      <c r="AG2" s="69"/>
    </row>
    <row r="3" spans="1:36" ht="15" thickBot="1" x14ac:dyDescent="0.25"/>
    <row r="4" spans="1:36" ht="15" x14ac:dyDescent="0.2">
      <c r="A4" s="70" t="s">
        <v>3</v>
      </c>
      <c r="B4" s="73" t="s">
        <v>4</v>
      </c>
      <c r="C4" s="76" t="s">
        <v>5</v>
      </c>
      <c r="D4" s="76" t="s">
        <v>6</v>
      </c>
      <c r="E4" s="63" t="s">
        <v>7</v>
      </c>
      <c r="F4" s="64"/>
      <c r="G4" s="64"/>
      <c r="H4" s="64"/>
      <c r="I4" s="64"/>
      <c r="J4" s="65"/>
      <c r="K4" s="63" t="s">
        <v>8</v>
      </c>
      <c r="L4" s="79"/>
      <c r="M4" s="79"/>
      <c r="N4" s="79"/>
      <c r="O4" s="79"/>
      <c r="P4" s="80"/>
      <c r="Q4" s="63" t="s">
        <v>9</v>
      </c>
      <c r="R4" s="64"/>
      <c r="S4" s="64"/>
      <c r="T4" s="64"/>
      <c r="U4" s="64"/>
      <c r="V4" s="65"/>
      <c r="W4" s="63" t="s">
        <v>10</v>
      </c>
      <c r="X4" s="64"/>
      <c r="Y4" s="64"/>
      <c r="Z4" s="64"/>
      <c r="AA4" s="64"/>
      <c r="AB4" s="65"/>
      <c r="AC4" s="66" t="s">
        <v>11</v>
      </c>
      <c r="AD4" s="64"/>
      <c r="AE4" s="64"/>
      <c r="AF4" s="64"/>
      <c r="AG4" s="64"/>
      <c r="AH4" s="65"/>
    </row>
    <row r="5" spans="1:36" ht="55.15" customHeight="1" x14ac:dyDescent="0.2">
      <c r="A5" s="71"/>
      <c r="B5" s="74"/>
      <c r="C5" s="77"/>
      <c r="D5" s="77"/>
      <c r="E5" s="1" t="s">
        <v>12</v>
      </c>
      <c r="F5" s="1" t="s">
        <v>13</v>
      </c>
      <c r="G5" s="1" t="s">
        <v>14</v>
      </c>
      <c r="H5" s="1" t="s">
        <v>15</v>
      </c>
      <c r="I5" s="2" t="s">
        <v>16</v>
      </c>
      <c r="J5" s="3" t="s">
        <v>17</v>
      </c>
      <c r="K5" s="4" t="s">
        <v>12</v>
      </c>
      <c r="L5" s="1" t="s">
        <v>13</v>
      </c>
      <c r="M5" s="1" t="s">
        <v>14</v>
      </c>
      <c r="N5" s="1" t="s">
        <v>15</v>
      </c>
      <c r="O5" s="2" t="s">
        <v>16</v>
      </c>
      <c r="P5" s="3" t="s">
        <v>17</v>
      </c>
      <c r="Q5" s="4" t="s">
        <v>12</v>
      </c>
      <c r="R5" s="1" t="s">
        <v>13</v>
      </c>
      <c r="S5" s="1" t="s">
        <v>14</v>
      </c>
      <c r="T5" s="1" t="s">
        <v>15</v>
      </c>
      <c r="U5" s="2" t="s">
        <v>16</v>
      </c>
      <c r="V5" s="3" t="s">
        <v>17</v>
      </c>
      <c r="W5" s="4" t="s">
        <v>12</v>
      </c>
      <c r="X5" s="1" t="s">
        <v>13</v>
      </c>
      <c r="Y5" s="1" t="s">
        <v>14</v>
      </c>
      <c r="Z5" s="1" t="s">
        <v>15</v>
      </c>
      <c r="AA5" s="2" t="s">
        <v>16</v>
      </c>
      <c r="AB5" s="3" t="s">
        <v>17</v>
      </c>
      <c r="AC5" s="4" t="s">
        <v>12</v>
      </c>
      <c r="AD5" s="1" t="s">
        <v>13</v>
      </c>
      <c r="AE5" s="1" t="s">
        <v>14</v>
      </c>
      <c r="AF5" s="1" t="s">
        <v>15</v>
      </c>
      <c r="AG5" s="2" t="s">
        <v>16</v>
      </c>
      <c r="AH5" s="3" t="s">
        <v>17</v>
      </c>
      <c r="AJ5" s="5"/>
    </row>
    <row r="6" spans="1:36" ht="14.25" x14ac:dyDescent="0.2">
      <c r="A6" s="72"/>
      <c r="B6" s="75"/>
      <c r="C6" s="78"/>
      <c r="D6" s="78"/>
      <c r="E6" s="6">
        <v>100</v>
      </c>
      <c r="F6" s="6">
        <v>100</v>
      </c>
      <c r="G6" s="7">
        <v>30</v>
      </c>
      <c r="H6" s="6">
        <v>100</v>
      </c>
      <c r="I6" s="8">
        <v>100</v>
      </c>
      <c r="J6" s="9">
        <v>30</v>
      </c>
      <c r="K6" s="6">
        <v>100</v>
      </c>
      <c r="L6" s="6">
        <v>100</v>
      </c>
      <c r="M6" s="7">
        <v>30</v>
      </c>
      <c r="N6" s="6">
        <v>100</v>
      </c>
      <c r="O6" s="8">
        <v>100</v>
      </c>
      <c r="P6" s="9">
        <v>30</v>
      </c>
      <c r="Q6" s="6">
        <v>100</v>
      </c>
      <c r="R6" s="6">
        <v>100</v>
      </c>
      <c r="S6" s="7">
        <v>30</v>
      </c>
      <c r="T6" s="6">
        <v>100</v>
      </c>
      <c r="U6" s="8">
        <v>100</v>
      </c>
      <c r="V6" s="9">
        <v>30</v>
      </c>
      <c r="W6" s="6">
        <v>100</v>
      </c>
      <c r="X6" s="6">
        <v>100</v>
      </c>
      <c r="Y6" s="7">
        <v>30</v>
      </c>
      <c r="Z6" s="6">
        <v>100</v>
      </c>
      <c r="AA6" s="8">
        <v>100</v>
      </c>
      <c r="AB6" s="9">
        <v>30</v>
      </c>
      <c r="AC6" s="6">
        <v>100</v>
      </c>
      <c r="AD6" s="6">
        <v>100</v>
      </c>
      <c r="AE6" s="7">
        <v>30</v>
      </c>
      <c r="AF6" s="6">
        <v>100</v>
      </c>
      <c r="AG6" s="8">
        <v>100</v>
      </c>
      <c r="AH6" s="9">
        <v>30</v>
      </c>
    </row>
    <row r="7" spans="1:36" ht="15" x14ac:dyDescent="0.2">
      <c r="A7" s="10">
        <v>1</v>
      </c>
      <c r="B7" s="11" t="s">
        <v>18</v>
      </c>
      <c r="C7" s="11" t="s">
        <v>19</v>
      </c>
      <c r="D7" s="11" t="s">
        <v>20</v>
      </c>
      <c r="E7" s="12">
        <v>100</v>
      </c>
      <c r="F7" s="12">
        <v>100</v>
      </c>
      <c r="G7" s="13">
        <v>30</v>
      </c>
      <c r="H7" s="12"/>
      <c r="I7" s="14"/>
      <c r="J7" s="15"/>
      <c r="K7" s="12">
        <v>100</v>
      </c>
      <c r="L7" s="12">
        <v>100</v>
      </c>
      <c r="M7" s="13">
        <v>30</v>
      </c>
      <c r="N7" s="12"/>
      <c r="O7" s="14"/>
      <c r="P7" s="15"/>
      <c r="Q7" s="12">
        <v>100</v>
      </c>
      <c r="R7" s="12">
        <v>100</v>
      </c>
      <c r="S7" s="13">
        <v>30</v>
      </c>
      <c r="T7" s="12"/>
      <c r="U7" s="14"/>
      <c r="V7" s="15"/>
      <c r="W7" s="12">
        <v>100</v>
      </c>
      <c r="X7" s="12">
        <v>100</v>
      </c>
      <c r="Y7" s="13">
        <v>30</v>
      </c>
      <c r="Z7" s="12"/>
      <c r="AA7" s="14"/>
      <c r="AB7" s="15"/>
      <c r="AC7" s="12">
        <v>100</v>
      </c>
      <c r="AD7" s="12">
        <v>100</v>
      </c>
      <c r="AE7" s="13">
        <v>30</v>
      </c>
      <c r="AF7" s="12"/>
      <c r="AG7" s="16"/>
      <c r="AH7" s="15"/>
    </row>
    <row r="8" spans="1:36" ht="15" x14ac:dyDescent="0.2">
      <c r="A8" s="10">
        <v>2</v>
      </c>
      <c r="B8" s="11" t="s">
        <v>21</v>
      </c>
      <c r="C8" s="11" t="s">
        <v>22</v>
      </c>
      <c r="D8" s="11" t="s">
        <v>23</v>
      </c>
      <c r="E8" s="12">
        <v>100</v>
      </c>
      <c r="F8" s="12">
        <v>100</v>
      </c>
      <c r="G8" s="13">
        <v>30</v>
      </c>
      <c r="H8" s="12"/>
      <c r="I8" s="14"/>
      <c r="J8" s="15"/>
      <c r="K8" s="12">
        <v>100</v>
      </c>
      <c r="L8" s="12">
        <v>95</v>
      </c>
      <c r="M8" s="13">
        <v>30</v>
      </c>
      <c r="N8" s="12"/>
      <c r="O8" s="14"/>
      <c r="P8" s="15"/>
      <c r="Q8" s="12">
        <v>99</v>
      </c>
      <c r="R8" s="12">
        <v>100</v>
      </c>
      <c r="S8" s="13">
        <v>30</v>
      </c>
      <c r="T8" s="12"/>
      <c r="U8" s="14"/>
      <c r="V8" s="15"/>
      <c r="W8" s="12">
        <v>100</v>
      </c>
      <c r="X8" s="12">
        <v>100</v>
      </c>
      <c r="Y8" s="13">
        <v>30</v>
      </c>
      <c r="Z8" s="12"/>
      <c r="AA8" s="14"/>
      <c r="AB8" s="15"/>
      <c r="AC8" s="12">
        <v>100</v>
      </c>
      <c r="AD8" s="12">
        <v>96</v>
      </c>
      <c r="AE8" s="13">
        <v>30</v>
      </c>
      <c r="AF8" s="12"/>
      <c r="AG8" s="16"/>
      <c r="AH8" s="15"/>
    </row>
    <row r="9" spans="1:36" ht="15" x14ac:dyDescent="0.2">
      <c r="A9" s="10">
        <v>3</v>
      </c>
      <c r="B9" s="11" t="s">
        <v>24</v>
      </c>
      <c r="C9" s="11" t="s">
        <v>19</v>
      </c>
      <c r="D9" s="11" t="s">
        <v>20</v>
      </c>
      <c r="E9" s="12">
        <v>95</v>
      </c>
      <c r="F9" s="12">
        <v>98</v>
      </c>
      <c r="G9" s="13">
        <v>28</v>
      </c>
      <c r="H9" s="12"/>
      <c r="I9" s="14"/>
      <c r="J9" s="15"/>
      <c r="K9" s="12">
        <v>95</v>
      </c>
      <c r="L9" s="12">
        <v>100</v>
      </c>
      <c r="M9" s="13">
        <v>25</v>
      </c>
      <c r="N9" s="12"/>
      <c r="O9" s="14"/>
      <c r="P9" s="15"/>
      <c r="Q9" s="12">
        <v>98</v>
      </c>
      <c r="R9" s="12">
        <v>99</v>
      </c>
      <c r="S9" s="13">
        <v>30</v>
      </c>
      <c r="T9" s="12"/>
      <c r="U9" s="14"/>
      <c r="V9" s="15"/>
      <c r="W9" s="12">
        <v>99</v>
      </c>
      <c r="X9" s="12">
        <v>98</v>
      </c>
      <c r="Y9" s="13">
        <v>30</v>
      </c>
      <c r="Z9" s="12"/>
      <c r="AA9" s="14"/>
      <c r="AB9" s="15"/>
      <c r="AC9" s="12">
        <v>90</v>
      </c>
      <c r="AD9" s="12">
        <v>93</v>
      </c>
      <c r="AE9" s="13">
        <v>28</v>
      </c>
      <c r="AF9" s="12"/>
      <c r="AG9" s="16"/>
      <c r="AH9" s="15"/>
    </row>
    <row r="10" spans="1:36" ht="15" x14ac:dyDescent="0.2">
      <c r="A10" s="10">
        <v>4</v>
      </c>
      <c r="B10" s="11" t="s">
        <v>25</v>
      </c>
      <c r="C10" s="11" t="s">
        <v>19</v>
      </c>
      <c r="D10" s="11" t="s">
        <v>20</v>
      </c>
      <c r="E10" s="12">
        <v>100</v>
      </c>
      <c r="F10" s="12">
        <v>100</v>
      </c>
      <c r="G10" s="13">
        <v>30</v>
      </c>
      <c r="H10" s="12"/>
      <c r="I10" s="14"/>
      <c r="J10" s="15"/>
      <c r="K10" s="12">
        <v>100</v>
      </c>
      <c r="L10" s="12">
        <v>100</v>
      </c>
      <c r="M10" s="13">
        <v>30</v>
      </c>
      <c r="N10" s="12"/>
      <c r="O10" s="14"/>
      <c r="P10" s="15"/>
      <c r="Q10" s="12">
        <v>100</v>
      </c>
      <c r="R10" s="12">
        <v>100</v>
      </c>
      <c r="S10" s="13">
        <v>30</v>
      </c>
      <c r="T10" s="12"/>
      <c r="U10" s="14"/>
      <c r="V10" s="15"/>
      <c r="W10" s="12">
        <v>100</v>
      </c>
      <c r="X10" s="12">
        <v>100</v>
      </c>
      <c r="Y10" s="13">
        <v>30</v>
      </c>
      <c r="Z10" s="12"/>
      <c r="AA10" s="14"/>
      <c r="AB10" s="15"/>
      <c r="AC10" s="12">
        <v>100</v>
      </c>
      <c r="AD10" s="12">
        <v>100</v>
      </c>
      <c r="AE10" s="13">
        <v>30</v>
      </c>
      <c r="AF10" s="12"/>
      <c r="AG10" s="16"/>
      <c r="AH10" s="15"/>
    </row>
    <row r="11" spans="1:36" ht="15" x14ac:dyDescent="0.2">
      <c r="A11" s="10">
        <v>5</v>
      </c>
      <c r="B11" s="11" t="s">
        <v>26</v>
      </c>
      <c r="C11" s="11" t="s">
        <v>22</v>
      </c>
      <c r="D11" s="11" t="s">
        <v>27</v>
      </c>
      <c r="E11" s="12">
        <v>100</v>
      </c>
      <c r="F11" s="12">
        <v>98</v>
      </c>
      <c r="G11" s="13">
        <v>30</v>
      </c>
      <c r="H11" s="12"/>
      <c r="I11" s="14"/>
      <c r="J11" s="15"/>
      <c r="K11" s="12">
        <v>98</v>
      </c>
      <c r="L11" s="12">
        <v>95</v>
      </c>
      <c r="M11" s="13">
        <v>30</v>
      </c>
      <c r="N11" s="12"/>
      <c r="O11" s="14"/>
      <c r="P11" s="15"/>
      <c r="Q11" s="12">
        <v>100</v>
      </c>
      <c r="R11" s="12">
        <v>98</v>
      </c>
      <c r="S11" s="13">
        <v>30</v>
      </c>
      <c r="T11" s="12"/>
      <c r="U11" s="14"/>
      <c r="V11" s="15"/>
      <c r="W11" s="12">
        <v>99</v>
      </c>
      <c r="X11" s="12">
        <v>86</v>
      </c>
      <c r="Y11" s="13">
        <v>29</v>
      </c>
      <c r="Z11" s="12"/>
      <c r="AA11" s="14"/>
      <c r="AB11" s="15"/>
      <c r="AC11" s="12">
        <v>95</v>
      </c>
      <c r="AD11" s="12">
        <v>95</v>
      </c>
      <c r="AE11" s="13">
        <v>28</v>
      </c>
      <c r="AF11" s="12"/>
      <c r="AG11" s="16"/>
      <c r="AH11" s="15"/>
    </row>
    <row r="12" spans="1:36" ht="15" x14ac:dyDescent="0.2">
      <c r="A12" s="10">
        <v>6</v>
      </c>
      <c r="B12" s="11" t="s">
        <v>28</v>
      </c>
      <c r="C12" s="11" t="s">
        <v>22</v>
      </c>
      <c r="D12" s="11" t="s">
        <v>27</v>
      </c>
      <c r="E12" s="12">
        <v>100</v>
      </c>
      <c r="F12" s="12">
        <v>100</v>
      </c>
      <c r="G12" s="13">
        <v>30</v>
      </c>
      <c r="H12" s="12"/>
      <c r="I12" s="14"/>
      <c r="J12" s="15"/>
      <c r="K12" s="12">
        <v>100</v>
      </c>
      <c r="L12" s="12">
        <v>100</v>
      </c>
      <c r="M12" s="13">
        <v>30</v>
      </c>
      <c r="N12" s="12"/>
      <c r="O12" s="14"/>
      <c r="P12" s="15"/>
      <c r="Q12" s="12">
        <v>100</v>
      </c>
      <c r="R12" s="12">
        <v>100</v>
      </c>
      <c r="S12" s="13">
        <v>30</v>
      </c>
      <c r="T12" s="12"/>
      <c r="U12" s="14"/>
      <c r="V12" s="15"/>
      <c r="W12" s="12">
        <v>100</v>
      </c>
      <c r="X12" s="12">
        <v>100</v>
      </c>
      <c r="Y12" s="13">
        <v>30</v>
      </c>
      <c r="Z12" s="12"/>
      <c r="AA12" s="14"/>
      <c r="AB12" s="15"/>
      <c r="AC12" s="12">
        <v>100</v>
      </c>
      <c r="AD12" s="12">
        <v>100</v>
      </c>
      <c r="AE12" s="13">
        <v>30</v>
      </c>
      <c r="AF12" s="12"/>
      <c r="AG12" s="16"/>
      <c r="AH12" s="15"/>
    </row>
    <row r="13" spans="1:36" ht="15" x14ac:dyDescent="0.2">
      <c r="A13" s="10">
        <v>7</v>
      </c>
      <c r="B13" s="11" t="s">
        <v>29</v>
      </c>
      <c r="C13" s="11" t="s">
        <v>22</v>
      </c>
      <c r="D13" s="11" t="s">
        <v>27</v>
      </c>
      <c r="E13" s="12">
        <v>100</v>
      </c>
      <c r="F13" s="12">
        <v>100</v>
      </c>
      <c r="G13" s="13">
        <v>30</v>
      </c>
      <c r="H13" s="12"/>
      <c r="I13" s="14"/>
      <c r="J13" s="15"/>
      <c r="K13" s="12">
        <v>98</v>
      </c>
      <c r="L13" s="12">
        <v>100</v>
      </c>
      <c r="M13" s="13">
        <v>30</v>
      </c>
      <c r="N13" s="12"/>
      <c r="O13" s="14"/>
      <c r="P13" s="15"/>
      <c r="Q13" s="12">
        <v>94</v>
      </c>
      <c r="R13" s="12">
        <v>95</v>
      </c>
      <c r="S13" s="13">
        <v>30</v>
      </c>
      <c r="T13" s="12"/>
      <c r="U13" s="14"/>
      <c r="V13" s="15"/>
      <c r="W13" s="12">
        <v>99</v>
      </c>
      <c r="X13" s="12">
        <v>96</v>
      </c>
      <c r="Y13" s="13">
        <v>29</v>
      </c>
      <c r="Z13" s="12"/>
      <c r="AA13" s="14"/>
      <c r="AB13" s="15"/>
      <c r="AC13" s="12">
        <v>100</v>
      </c>
      <c r="AD13" s="12">
        <v>95</v>
      </c>
      <c r="AE13" s="13">
        <v>30</v>
      </c>
      <c r="AF13" s="12"/>
      <c r="AG13" s="16"/>
      <c r="AH13" s="15"/>
    </row>
    <row r="14" spans="1:36" ht="15" x14ac:dyDescent="0.2">
      <c r="A14" s="10">
        <v>8</v>
      </c>
      <c r="B14" s="11" t="s">
        <v>30</v>
      </c>
      <c r="C14" s="11" t="s">
        <v>22</v>
      </c>
      <c r="D14" s="11" t="s">
        <v>27</v>
      </c>
      <c r="E14" s="12">
        <v>95</v>
      </c>
      <c r="F14" s="12">
        <v>90</v>
      </c>
      <c r="G14" s="13">
        <v>25</v>
      </c>
      <c r="H14" s="12"/>
      <c r="I14" s="14"/>
      <c r="J14" s="15"/>
      <c r="K14" s="12">
        <v>98</v>
      </c>
      <c r="L14" s="12">
        <v>95</v>
      </c>
      <c r="M14" s="13">
        <v>30</v>
      </c>
      <c r="N14" s="12"/>
      <c r="O14" s="14"/>
      <c r="P14" s="15"/>
      <c r="Q14" s="12">
        <v>95</v>
      </c>
      <c r="R14" s="12">
        <v>98</v>
      </c>
      <c r="S14" s="13">
        <v>30</v>
      </c>
      <c r="T14" s="12"/>
      <c r="U14" s="14"/>
      <c r="V14" s="15"/>
      <c r="W14" s="12">
        <v>99</v>
      </c>
      <c r="X14" s="12">
        <v>98</v>
      </c>
      <c r="Y14" s="13">
        <v>29</v>
      </c>
      <c r="Z14" s="12"/>
      <c r="AA14" s="14"/>
      <c r="AB14" s="15"/>
      <c r="AC14" s="12">
        <v>97</v>
      </c>
      <c r="AD14" s="12">
        <v>97</v>
      </c>
      <c r="AE14" s="13">
        <v>28</v>
      </c>
      <c r="AF14" s="12"/>
      <c r="AG14" s="16"/>
      <c r="AH14" s="15"/>
    </row>
    <row r="15" spans="1:36" ht="15" x14ac:dyDescent="0.2">
      <c r="A15" s="10">
        <v>9</v>
      </c>
      <c r="B15" s="11" t="s">
        <v>31</v>
      </c>
      <c r="C15" s="11" t="s">
        <v>22</v>
      </c>
      <c r="D15" s="11" t="s">
        <v>27</v>
      </c>
      <c r="E15" s="12">
        <v>95</v>
      </c>
      <c r="F15" s="12">
        <v>100</v>
      </c>
      <c r="G15" s="13">
        <v>30</v>
      </c>
      <c r="H15" s="12"/>
      <c r="I15" s="14"/>
      <c r="J15" s="15"/>
      <c r="K15" s="12">
        <v>100</v>
      </c>
      <c r="L15" s="12">
        <v>100</v>
      </c>
      <c r="M15" s="13">
        <v>27</v>
      </c>
      <c r="N15" s="12"/>
      <c r="O15" s="14"/>
      <c r="P15" s="15"/>
      <c r="Q15" s="12">
        <v>94</v>
      </c>
      <c r="R15" s="12">
        <v>95</v>
      </c>
      <c r="S15" s="13">
        <v>30</v>
      </c>
      <c r="T15" s="12"/>
      <c r="U15" s="14"/>
      <c r="V15" s="15"/>
      <c r="W15" s="12">
        <v>100</v>
      </c>
      <c r="X15" s="12">
        <v>100</v>
      </c>
      <c r="Y15" s="13">
        <v>30</v>
      </c>
      <c r="Z15" s="12"/>
      <c r="AA15" s="14"/>
      <c r="AB15" s="15"/>
      <c r="AC15" s="12">
        <v>93</v>
      </c>
      <c r="AD15" s="12">
        <v>92</v>
      </c>
      <c r="AE15" s="13">
        <v>30</v>
      </c>
      <c r="AF15" s="12"/>
      <c r="AG15" s="16"/>
      <c r="AH15" s="15"/>
    </row>
    <row r="16" spans="1:36" ht="15" x14ac:dyDescent="0.2">
      <c r="A16" s="10">
        <v>10</v>
      </c>
      <c r="B16" s="11" t="s">
        <v>32</v>
      </c>
      <c r="C16" s="11" t="s">
        <v>22</v>
      </c>
      <c r="D16" s="11" t="s">
        <v>27</v>
      </c>
      <c r="E16" s="12">
        <v>100</v>
      </c>
      <c r="F16" s="12">
        <v>99</v>
      </c>
      <c r="G16" s="13">
        <v>28</v>
      </c>
      <c r="H16" s="12"/>
      <c r="I16" s="14"/>
      <c r="J16" s="15"/>
      <c r="K16" s="12">
        <v>100</v>
      </c>
      <c r="L16" s="12">
        <v>99</v>
      </c>
      <c r="M16" s="13">
        <v>30</v>
      </c>
      <c r="N16" s="12"/>
      <c r="O16" s="14"/>
      <c r="P16" s="15"/>
      <c r="Q16" s="12">
        <v>96</v>
      </c>
      <c r="R16" s="12">
        <v>94</v>
      </c>
      <c r="S16" s="13">
        <v>30</v>
      </c>
      <c r="T16" s="12"/>
      <c r="U16" s="14"/>
      <c r="V16" s="15"/>
      <c r="W16" s="12">
        <v>99</v>
      </c>
      <c r="X16" s="12">
        <v>97</v>
      </c>
      <c r="Y16" s="13">
        <v>29</v>
      </c>
      <c r="Z16" s="12"/>
      <c r="AA16" s="14"/>
      <c r="AB16" s="15"/>
      <c r="AC16" s="12">
        <v>100</v>
      </c>
      <c r="AD16" s="12">
        <v>99</v>
      </c>
      <c r="AE16" s="13">
        <v>30</v>
      </c>
      <c r="AF16" s="12"/>
      <c r="AG16" s="16"/>
      <c r="AH16" s="15"/>
    </row>
    <row r="17" spans="1:34" ht="15" x14ac:dyDescent="0.2">
      <c r="A17" s="10">
        <v>11</v>
      </c>
      <c r="B17" s="11"/>
      <c r="C17" s="11"/>
      <c r="D17" s="11"/>
      <c r="E17" s="12"/>
      <c r="F17" s="12"/>
      <c r="G17" s="13"/>
      <c r="H17" s="12"/>
      <c r="I17" s="14"/>
      <c r="J17" s="15"/>
      <c r="K17" s="12"/>
      <c r="L17" s="12"/>
      <c r="M17" s="13"/>
      <c r="N17" s="12"/>
      <c r="O17" s="14"/>
      <c r="P17" s="15"/>
      <c r="Q17" s="12"/>
      <c r="R17" s="12"/>
      <c r="S17" s="13"/>
      <c r="T17" s="12"/>
      <c r="U17" s="14"/>
      <c r="V17" s="15"/>
      <c r="W17" s="12"/>
      <c r="X17" s="12"/>
      <c r="Y17" s="13"/>
      <c r="Z17" s="12"/>
      <c r="AA17" s="14"/>
      <c r="AB17" s="15"/>
      <c r="AC17" s="12"/>
      <c r="AD17" s="12"/>
      <c r="AE17" s="13"/>
      <c r="AF17" s="12"/>
      <c r="AG17" s="16"/>
      <c r="AH17" s="15"/>
    </row>
    <row r="18" spans="1:34" ht="15" x14ac:dyDescent="0.2">
      <c r="A18" s="10">
        <v>12</v>
      </c>
      <c r="B18" s="11"/>
      <c r="C18" s="11"/>
      <c r="D18" s="11"/>
      <c r="E18" s="12"/>
      <c r="F18" s="12"/>
      <c r="G18" s="13"/>
      <c r="H18" s="12"/>
      <c r="I18" s="14"/>
      <c r="J18" s="15"/>
      <c r="K18" s="12"/>
      <c r="L18" s="12"/>
      <c r="M18" s="13"/>
      <c r="N18" s="12"/>
      <c r="O18" s="14"/>
      <c r="P18" s="15"/>
      <c r="Q18" s="12"/>
      <c r="R18" s="12"/>
      <c r="S18" s="13"/>
      <c r="T18" s="12"/>
      <c r="U18" s="14"/>
      <c r="V18" s="15"/>
      <c r="W18" s="12"/>
      <c r="X18" s="12"/>
      <c r="Y18" s="13"/>
      <c r="Z18" s="12"/>
      <c r="AA18" s="14"/>
      <c r="AB18" s="15"/>
      <c r="AC18" s="12"/>
      <c r="AD18" s="12"/>
      <c r="AE18" s="13"/>
      <c r="AF18" s="12"/>
      <c r="AG18" s="16"/>
      <c r="AH18" s="15"/>
    </row>
    <row r="19" spans="1:34" ht="15" x14ac:dyDescent="0.2">
      <c r="A19" s="10">
        <v>13</v>
      </c>
      <c r="B19" s="11"/>
      <c r="C19" s="11"/>
      <c r="D19" s="11"/>
      <c r="E19" s="12"/>
      <c r="F19" s="12"/>
      <c r="G19" s="13"/>
      <c r="H19" s="12"/>
      <c r="I19" s="14"/>
      <c r="J19" s="15"/>
      <c r="K19" s="12"/>
      <c r="L19" s="12"/>
      <c r="M19" s="13"/>
      <c r="N19" s="12"/>
      <c r="O19" s="14"/>
      <c r="P19" s="15"/>
      <c r="Q19" s="12"/>
      <c r="R19" s="12"/>
      <c r="S19" s="13"/>
      <c r="T19" s="12"/>
      <c r="U19" s="14"/>
      <c r="V19" s="15"/>
      <c r="W19" s="12"/>
      <c r="X19" s="12"/>
      <c r="Y19" s="13"/>
      <c r="Z19" s="12"/>
      <c r="AA19" s="14"/>
      <c r="AB19" s="15"/>
      <c r="AC19" s="12"/>
      <c r="AD19" s="12"/>
      <c r="AE19" s="13"/>
      <c r="AF19" s="12"/>
      <c r="AG19" s="16"/>
      <c r="AH19" s="15"/>
    </row>
    <row r="20" spans="1:34" ht="15" x14ac:dyDescent="0.2">
      <c r="A20" s="10">
        <v>14</v>
      </c>
      <c r="B20" s="11"/>
      <c r="C20" s="11"/>
      <c r="D20" s="11"/>
      <c r="E20" s="12"/>
      <c r="F20" s="12"/>
      <c r="G20" s="13"/>
      <c r="H20" s="12"/>
      <c r="I20" s="14"/>
      <c r="J20" s="15"/>
      <c r="K20" s="12"/>
      <c r="L20" s="12"/>
      <c r="M20" s="13"/>
      <c r="N20" s="12"/>
      <c r="O20" s="14"/>
      <c r="P20" s="15"/>
      <c r="Q20" s="12"/>
      <c r="R20" s="12"/>
      <c r="S20" s="13"/>
      <c r="T20" s="12"/>
      <c r="U20" s="14"/>
      <c r="V20" s="15"/>
      <c r="W20" s="12"/>
      <c r="X20" s="12"/>
      <c r="Y20" s="13"/>
      <c r="Z20" s="12"/>
      <c r="AA20" s="14"/>
      <c r="AB20" s="15"/>
      <c r="AC20" s="12"/>
      <c r="AD20" s="12"/>
      <c r="AE20" s="13"/>
      <c r="AF20" s="12"/>
      <c r="AG20" s="16"/>
      <c r="AH20" s="15"/>
    </row>
    <row r="21" spans="1:34" ht="15" x14ac:dyDescent="0.2">
      <c r="A21" s="10">
        <v>15</v>
      </c>
      <c r="B21" s="11"/>
      <c r="C21" s="11"/>
      <c r="D21" s="11"/>
      <c r="E21" s="12"/>
      <c r="F21" s="12"/>
      <c r="G21" s="13"/>
      <c r="H21" s="12"/>
      <c r="I21" s="14"/>
      <c r="J21" s="15"/>
      <c r="K21" s="12"/>
      <c r="L21" s="12"/>
      <c r="M21" s="13"/>
      <c r="N21" s="12"/>
      <c r="O21" s="14"/>
      <c r="P21" s="15"/>
      <c r="Q21" s="12"/>
      <c r="R21" s="12"/>
      <c r="S21" s="13"/>
      <c r="T21" s="12"/>
      <c r="U21" s="14"/>
      <c r="V21" s="15"/>
      <c r="W21" s="12"/>
      <c r="X21" s="12"/>
      <c r="Y21" s="13"/>
      <c r="Z21" s="12"/>
      <c r="AA21" s="14"/>
      <c r="AB21" s="15"/>
      <c r="AC21" s="12"/>
      <c r="AD21" s="12"/>
      <c r="AE21" s="13"/>
      <c r="AF21" s="12"/>
      <c r="AG21" s="16"/>
      <c r="AH21" s="15"/>
    </row>
    <row r="22" spans="1:34" ht="15" x14ac:dyDescent="0.2">
      <c r="A22" s="10">
        <v>16</v>
      </c>
      <c r="B22" s="11"/>
      <c r="C22" s="11"/>
      <c r="D22" s="11"/>
      <c r="E22" s="12"/>
      <c r="F22" s="12"/>
      <c r="G22" s="13"/>
      <c r="H22" s="12"/>
      <c r="I22" s="14"/>
      <c r="J22" s="15"/>
      <c r="K22" s="12"/>
      <c r="L22" s="12"/>
      <c r="M22" s="13"/>
      <c r="N22" s="12"/>
      <c r="O22" s="14"/>
      <c r="P22" s="15"/>
      <c r="Q22" s="12"/>
      <c r="R22" s="12"/>
      <c r="S22" s="13"/>
      <c r="T22" s="12"/>
      <c r="U22" s="14"/>
      <c r="V22" s="15"/>
      <c r="W22" s="12"/>
      <c r="X22" s="12"/>
      <c r="Y22" s="13"/>
      <c r="Z22" s="12"/>
      <c r="AA22" s="14"/>
      <c r="AB22" s="15"/>
      <c r="AC22" s="12"/>
      <c r="AD22" s="12"/>
      <c r="AE22" s="13"/>
      <c r="AF22" s="12"/>
      <c r="AG22" s="16"/>
      <c r="AH22" s="15"/>
    </row>
    <row r="23" spans="1:34" ht="15" x14ac:dyDescent="0.2">
      <c r="A23" s="10">
        <v>17</v>
      </c>
      <c r="B23" s="11"/>
      <c r="C23" s="11"/>
      <c r="D23" s="11"/>
      <c r="E23" s="12"/>
      <c r="F23" s="12"/>
      <c r="G23" s="13"/>
      <c r="H23" s="12"/>
      <c r="I23" s="14"/>
      <c r="J23" s="15"/>
      <c r="K23" s="12"/>
      <c r="L23" s="12"/>
      <c r="M23" s="13"/>
      <c r="N23" s="12"/>
      <c r="O23" s="14"/>
      <c r="P23" s="15"/>
      <c r="Q23" s="12"/>
      <c r="R23" s="12"/>
      <c r="S23" s="13"/>
      <c r="T23" s="12"/>
      <c r="U23" s="14"/>
      <c r="V23" s="15"/>
      <c r="W23" s="12"/>
      <c r="X23" s="12"/>
      <c r="Y23" s="13"/>
      <c r="Z23" s="12"/>
      <c r="AA23" s="14"/>
      <c r="AB23" s="15"/>
      <c r="AC23" s="12"/>
      <c r="AD23" s="12"/>
      <c r="AE23" s="13"/>
      <c r="AF23" s="12"/>
      <c r="AG23" s="16"/>
      <c r="AH23" s="15"/>
    </row>
    <row r="24" spans="1:34" ht="15" x14ac:dyDescent="0.2">
      <c r="A24" s="10">
        <v>18</v>
      </c>
      <c r="B24" s="11"/>
      <c r="C24" s="11"/>
      <c r="D24" s="11"/>
      <c r="E24" s="12"/>
      <c r="F24" s="12"/>
      <c r="G24" s="13"/>
      <c r="H24" s="12"/>
      <c r="I24" s="14"/>
      <c r="J24" s="15"/>
      <c r="K24" s="12"/>
      <c r="L24" s="12"/>
      <c r="M24" s="13"/>
      <c r="N24" s="12"/>
      <c r="O24" s="14"/>
      <c r="P24" s="15"/>
      <c r="Q24" s="12"/>
      <c r="R24" s="12"/>
      <c r="S24" s="13"/>
      <c r="T24" s="12"/>
      <c r="U24" s="14"/>
      <c r="V24" s="15"/>
      <c r="W24" s="12"/>
      <c r="X24" s="12"/>
      <c r="Y24" s="13"/>
      <c r="Z24" s="12"/>
      <c r="AA24" s="14"/>
      <c r="AB24" s="15"/>
      <c r="AC24" s="12"/>
      <c r="AD24" s="12"/>
      <c r="AE24" s="13"/>
      <c r="AF24" s="12"/>
      <c r="AG24" s="16"/>
      <c r="AH24" s="15"/>
    </row>
    <row r="25" spans="1:34" ht="15" x14ac:dyDescent="0.2">
      <c r="A25" s="10">
        <v>19</v>
      </c>
      <c r="B25" s="11"/>
      <c r="C25" s="11"/>
      <c r="D25" s="11"/>
      <c r="E25" s="12"/>
      <c r="F25" s="12"/>
      <c r="G25" s="13"/>
      <c r="H25" s="12"/>
      <c r="I25" s="14"/>
      <c r="J25" s="15"/>
      <c r="K25" s="12"/>
      <c r="L25" s="12"/>
      <c r="M25" s="13"/>
      <c r="N25" s="12"/>
      <c r="O25" s="14"/>
      <c r="P25" s="15"/>
      <c r="Q25" s="12"/>
      <c r="R25" s="12"/>
      <c r="S25" s="13"/>
      <c r="T25" s="12"/>
      <c r="U25" s="14"/>
      <c r="V25" s="15"/>
      <c r="W25" s="12"/>
      <c r="X25" s="12"/>
      <c r="Y25" s="13"/>
      <c r="Z25" s="12"/>
      <c r="AA25" s="14"/>
      <c r="AB25" s="15"/>
      <c r="AC25" s="12"/>
      <c r="AD25" s="12"/>
      <c r="AE25" s="13"/>
      <c r="AF25" s="12"/>
      <c r="AG25" s="16"/>
      <c r="AH25" s="15"/>
    </row>
    <row r="26" spans="1:34" ht="15" x14ac:dyDescent="0.2">
      <c r="A26" s="10">
        <v>20</v>
      </c>
      <c r="B26" s="11"/>
      <c r="C26" s="11"/>
      <c r="D26" s="11"/>
      <c r="E26" s="12"/>
      <c r="F26" s="12"/>
      <c r="G26" s="13"/>
      <c r="H26" s="12"/>
      <c r="I26" s="14"/>
      <c r="J26" s="15"/>
      <c r="K26" s="12"/>
      <c r="L26" s="12"/>
      <c r="M26" s="13"/>
      <c r="N26" s="12"/>
      <c r="O26" s="14"/>
      <c r="P26" s="15"/>
      <c r="Q26" s="12"/>
      <c r="R26" s="12"/>
      <c r="S26" s="13"/>
      <c r="T26" s="12"/>
      <c r="U26" s="14"/>
      <c r="V26" s="15"/>
      <c r="W26" s="12"/>
      <c r="X26" s="12"/>
      <c r="Y26" s="13"/>
      <c r="Z26" s="12"/>
      <c r="AA26" s="14"/>
      <c r="AB26" s="15"/>
      <c r="AC26" s="12"/>
      <c r="AD26" s="12"/>
      <c r="AE26" s="13"/>
      <c r="AF26" s="12"/>
      <c r="AG26" s="16"/>
      <c r="AH26" s="15"/>
    </row>
    <row r="27" spans="1:34" ht="15" x14ac:dyDescent="0.2">
      <c r="A27" s="10">
        <v>21</v>
      </c>
      <c r="B27" s="11"/>
      <c r="C27" s="11"/>
      <c r="D27" s="11"/>
      <c r="E27" s="12"/>
      <c r="F27" s="12"/>
      <c r="G27" s="13"/>
      <c r="H27" s="12"/>
      <c r="I27" s="14"/>
      <c r="J27" s="15"/>
      <c r="K27" s="12"/>
      <c r="L27" s="12"/>
      <c r="M27" s="13"/>
      <c r="N27" s="12"/>
      <c r="O27" s="14"/>
      <c r="P27" s="15"/>
      <c r="Q27" s="12"/>
      <c r="R27" s="12"/>
      <c r="S27" s="13"/>
      <c r="T27" s="12"/>
      <c r="U27" s="14"/>
      <c r="V27" s="15"/>
      <c r="W27" s="12"/>
      <c r="X27" s="12"/>
      <c r="Y27" s="13"/>
      <c r="Z27" s="12"/>
      <c r="AA27" s="14"/>
      <c r="AB27" s="15"/>
      <c r="AC27" s="12"/>
      <c r="AD27" s="12"/>
      <c r="AE27" s="13"/>
      <c r="AF27" s="12"/>
      <c r="AG27" s="16"/>
      <c r="AH27" s="15"/>
    </row>
    <row r="28" spans="1:34" ht="14.25" x14ac:dyDescent="0.2">
      <c r="A28" s="10">
        <v>22</v>
      </c>
      <c r="B28" s="17"/>
      <c r="C28" s="17"/>
      <c r="D28" s="17"/>
      <c r="E28" s="12"/>
      <c r="F28" s="12"/>
      <c r="G28" s="13"/>
      <c r="H28" s="12"/>
      <c r="I28" s="14"/>
      <c r="J28" s="15"/>
      <c r="K28" s="12"/>
      <c r="L28" s="12"/>
      <c r="M28" s="13"/>
      <c r="N28" s="12"/>
      <c r="O28" s="14"/>
      <c r="P28" s="15"/>
      <c r="Q28" s="12"/>
      <c r="R28" s="12"/>
      <c r="S28" s="13"/>
      <c r="T28" s="12"/>
      <c r="U28" s="14"/>
      <c r="V28" s="15"/>
      <c r="W28" s="12"/>
      <c r="X28" s="12"/>
      <c r="Y28" s="13"/>
      <c r="Z28" s="12"/>
      <c r="AA28" s="14"/>
      <c r="AB28" s="15"/>
      <c r="AC28" s="12"/>
      <c r="AD28" s="12"/>
      <c r="AE28" s="13"/>
      <c r="AF28" s="12"/>
      <c r="AG28" s="16"/>
      <c r="AH28" s="15"/>
    </row>
    <row r="29" spans="1:34" ht="14.25" x14ac:dyDescent="0.2">
      <c r="A29" s="10">
        <v>23</v>
      </c>
      <c r="B29" s="17"/>
      <c r="C29" s="17"/>
      <c r="D29" s="17"/>
      <c r="E29" s="12"/>
      <c r="F29" s="12"/>
      <c r="G29" s="13"/>
      <c r="H29" s="12"/>
      <c r="I29" s="14"/>
      <c r="J29" s="15"/>
      <c r="K29" s="12"/>
      <c r="L29" s="12"/>
      <c r="M29" s="13"/>
      <c r="N29" s="12"/>
      <c r="O29" s="14"/>
      <c r="P29" s="15"/>
      <c r="Q29" s="12"/>
      <c r="R29" s="12"/>
      <c r="S29" s="13"/>
      <c r="T29" s="12"/>
      <c r="U29" s="14"/>
      <c r="V29" s="15"/>
      <c r="W29" s="12"/>
      <c r="X29" s="12"/>
      <c r="Y29" s="13"/>
      <c r="Z29" s="12"/>
      <c r="AA29" s="14"/>
      <c r="AB29" s="15"/>
      <c r="AC29" s="12"/>
      <c r="AD29" s="12"/>
      <c r="AE29" s="13"/>
      <c r="AF29" s="12"/>
      <c r="AG29" s="16"/>
      <c r="AH29" s="15"/>
    </row>
    <row r="30" spans="1:34" ht="14.25" x14ac:dyDescent="0.2">
      <c r="A30" s="10">
        <v>24</v>
      </c>
      <c r="B30" s="17"/>
      <c r="C30" s="17"/>
      <c r="D30" s="17"/>
      <c r="E30" s="12"/>
      <c r="F30" s="12"/>
      <c r="G30" s="13"/>
      <c r="H30" s="12"/>
      <c r="I30" s="14"/>
      <c r="J30" s="15"/>
      <c r="K30" s="12"/>
      <c r="L30" s="12"/>
      <c r="M30" s="13"/>
      <c r="N30" s="12"/>
      <c r="O30" s="14"/>
      <c r="P30" s="15"/>
      <c r="Q30" s="12"/>
      <c r="R30" s="12"/>
      <c r="S30" s="13"/>
      <c r="T30" s="12"/>
      <c r="U30" s="14"/>
      <c r="V30" s="15"/>
      <c r="W30" s="12"/>
      <c r="X30" s="12"/>
      <c r="Y30" s="13"/>
      <c r="Z30" s="12"/>
      <c r="AA30" s="14"/>
      <c r="AB30" s="15"/>
      <c r="AC30" s="12"/>
      <c r="AD30" s="12"/>
      <c r="AE30" s="13"/>
      <c r="AF30" s="12"/>
      <c r="AG30" s="16"/>
      <c r="AH30" s="15"/>
    </row>
    <row r="31" spans="1:34" ht="14.25" x14ac:dyDescent="0.2">
      <c r="A31" s="10">
        <v>25</v>
      </c>
      <c r="B31" s="17"/>
      <c r="C31" s="17"/>
      <c r="D31" s="17"/>
      <c r="E31" s="12"/>
      <c r="F31" s="12"/>
      <c r="G31" s="13"/>
      <c r="H31" s="12"/>
      <c r="I31" s="14"/>
      <c r="J31" s="15"/>
      <c r="K31" s="12"/>
      <c r="L31" s="12"/>
      <c r="M31" s="13"/>
      <c r="N31" s="12"/>
      <c r="O31" s="14"/>
      <c r="P31" s="15"/>
      <c r="Q31" s="12"/>
      <c r="R31" s="12"/>
      <c r="S31" s="13"/>
      <c r="T31" s="12"/>
      <c r="U31" s="14"/>
      <c r="V31" s="15"/>
      <c r="W31" s="12"/>
      <c r="X31" s="12"/>
      <c r="Y31" s="13"/>
      <c r="Z31" s="12"/>
      <c r="AA31" s="14"/>
      <c r="AB31" s="15"/>
      <c r="AC31" s="12"/>
      <c r="AD31" s="12"/>
      <c r="AE31" s="13"/>
      <c r="AF31" s="12"/>
      <c r="AG31" s="16"/>
      <c r="AH31" s="15"/>
    </row>
    <row r="32" spans="1:34" ht="14.25" x14ac:dyDescent="0.2">
      <c r="A32" s="10">
        <v>26</v>
      </c>
      <c r="B32" s="17"/>
      <c r="C32" s="17"/>
      <c r="D32" s="17"/>
      <c r="E32" s="12"/>
      <c r="F32" s="12"/>
      <c r="G32" s="13"/>
      <c r="H32" s="12"/>
      <c r="I32" s="14"/>
      <c r="J32" s="15"/>
      <c r="K32" s="12"/>
      <c r="L32" s="12"/>
      <c r="M32" s="13"/>
      <c r="N32" s="12"/>
      <c r="O32" s="14"/>
      <c r="P32" s="15"/>
      <c r="Q32" s="12"/>
      <c r="R32" s="12"/>
      <c r="S32" s="13"/>
      <c r="T32" s="12"/>
      <c r="U32" s="14"/>
      <c r="V32" s="15"/>
      <c r="W32" s="12"/>
      <c r="X32" s="12"/>
      <c r="Y32" s="13"/>
      <c r="Z32" s="12"/>
      <c r="AA32" s="14"/>
      <c r="AB32" s="15"/>
      <c r="AC32" s="12"/>
      <c r="AD32" s="12"/>
      <c r="AE32" s="13"/>
      <c r="AF32" s="12"/>
      <c r="AG32" s="16"/>
      <c r="AH32" s="15"/>
    </row>
    <row r="33" spans="1:34" ht="15" x14ac:dyDescent="0.2">
      <c r="A33" s="10">
        <v>27</v>
      </c>
      <c r="B33" s="11"/>
      <c r="C33" s="11"/>
      <c r="D33" s="11"/>
      <c r="E33" s="12"/>
      <c r="F33" s="12"/>
      <c r="G33" s="13"/>
      <c r="H33" s="12"/>
      <c r="I33" s="14"/>
      <c r="J33" s="15"/>
      <c r="K33" s="12"/>
      <c r="L33" s="12"/>
      <c r="M33" s="13"/>
      <c r="N33" s="12"/>
      <c r="O33" s="14"/>
      <c r="P33" s="15"/>
      <c r="Q33" s="12"/>
      <c r="R33" s="12"/>
      <c r="S33" s="13"/>
      <c r="T33" s="12"/>
      <c r="U33" s="14"/>
      <c r="V33" s="15"/>
      <c r="W33" s="12"/>
      <c r="X33" s="12"/>
      <c r="Y33" s="13"/>
      <c r="Z33" s="12"/>
      <c r="AA33" s="14"/>
      <c r="AB33" s="15"/>
      <c r="AC33" s="12"/>
      <c r="AD33" s="12"/>
      <c r="AE33" s="13"/>
      <c r="AF33" s="12"/>
      <c r="AG33" s="16"/>
      <c r="AH33" s="15"/>
    </row>
    <row r="34" spans="1:34" ht="14.25" x14ac:dyDescent="0.2">
      <c r="A34" s="10">
        <v>28</v>
      </c>
      <c r="B34" s="17"/>
      <c r="C34" s="17"/>
      <c r="D34" s="17"/>
      <c r="E34" s="12"/>
      <c r="F34" s="12"/>
      <c r="G34" s="13"/>
      <c r="H34" s="12"/>
      <c r="I34" s="14"/>
      <c r="J34" s="15"/>
      <c r="K34" s="12"/>
      <c r="L34" s="12"/>
      <c r="M34" s="13"/>
      <c r="N34" s="12"/>
      <c r="O34" s="14"/>
      <c r="P34" s="15"/>
      <c r="Q34" s="12"/>
      <c r="R34" s="12"/>
      <c r="S34" s="13"/>
      <c r="T34" s="12"/>
      <c r="U34" s="14"/>
      <c r="V34" s="15"/>
      <c r="W34" s="12"/>
      <c r="X34" s="12"/>
      <c r="Y34" s="13"/>
      <c r="Z34" s="12"/>
      <c r="AA34" s="14"/>
      <c r="AB34" s="15"/>
      <c r="AC34" s="12"/>
      <c r="AD34" s="12"/>
      <c r="AE34" s="13"/>
      <c r="AF34" s="12"/>
      <c r="AG34" s="16"/>
      <c r="AH34" s="15"/>
    </row>
    <row r="35" spans="1:34" ht="14.25" x14ac:dyDescent="0.2">
      <c r="A35" s="10">
        <v>29</v>
      </c>
      <c r="B35" s="17"/>
      <c r="C35" s="17"/>
      <c r="D35" s="17"/>
      <c r="E35" s="12"/>
      <c r="F35" s="12"/>
      <c r="G35" s="13"/>
      <c r="H35" s="12"/>
      <c r="I35" s="14"/>
      <c r="J35" s="15"/>
      <c r="K35" s="12"/>
      <c r="L35" s="12"/>
      <c r="M35" s="13"/>
      <c r="N35" s="12"/>
      <c r="O35" s="14"/>
      <c r="P35" s="15"/>
      <c r="Q35" s="12"/>
      <c r="R35" s="12"/>
      <c r="S35" s="13"/>
      <c r="T35" s="12"/>
      <c r="U35" s="14"/>
      <c r="V35" s="15"/>
      <c r="W35" s="12"/>
      <c r="X35" s="12"/>
      <c r="Y35" s="13"/>
      <c r="Z35" s="12"/>
      <c r="AA35" s="14"/>
      <c r="AB35" s="15"/>
      <c r="AC35" s="12"/>
      <c r="AD35" s="12"/>
      <c r="AE35" s="13"/>
      <c r="AF35" s="12"/>
      <c r="AG35" s="16"/>
      <c r="AH35" s="15"/>
    </row>
    <row r="36" spans="1:34" ht="15" thickBot="1" x14ac:dyDescent="0.25">
      <c r="A36" s="18">
        <v>30</v>
      </c>
      <c r="B36" s="19"/>
      <c r="C36" s="19"/>
      <c r="D36" s="19"/>
      <c r="E36" s="20"/>
      <c r="F36" s="20"/>
      <c r="G36" s="21"/>
      <c r="H36" s="20"/>
      <c r="I36" s="22"/>
      <c r="J36" s="23"/>
      <c r="K36" s="20"/>
      <c r="L36" s="20"/>
      <c r="M36" s="21"/>
      <c r="N36" s="20"/>
      <c r="O36" s="22"/>
      <c r="P36" s="23"/>
      <c r="Q36" s="20"/>
      <c r="R36" s="20"/>
      <c r="S36" s="21"/>
      <c r="T36" s="20"/>
      <c r="U36" s="22"/>
      <c r="V36" s="23"/>
      <c r="W36" s="20"/>
      <c r="X36" s="20"/>
      <c r="Y36" s="21"/>
      <c r="Z36" s="20"/>
      <c r="AA36" s="22"/>
      <c r="AB36" s="23"/>
      <c r="AC36" s="20"/>
      <c r="AD36" s="20"/>
      <c r="AE36" s="21"/>
      <c r="AF36" s="20"/>
      <c r="AG36" s="24"/>
      <c r="AH36" s="23"/>
    </row>
    <row r="37" spans="1:34" ht="14.25" x14ac:dyDescent="0.2"/>
    <row r="38" spans="1:34" ht="14.25" x14ac:dyDescent="0.2"/>
  </sheetData>
  <mergeCells count="12">
    <mergeCell ref="A4:A6"/>
    <mergeCell ref="B4:B6"/>
    <mergeCell ref="C4:C6"/>
    <mergeCell ref="D4:D6"/>
    <mergeCell ref="E4:J4"/>
    <mergeCell ref="W4:AB4"/>
    <mergeCell ref="AC4:AH4"/>
    <mergeCell ref="E2:V2"/>
    <mergeCell ref="W2:Z2"/>
    <mergeCell ref="AA2:AG2"/>
    <mergeCell ref="K4:P4"/>
    <mergeCell ref="Q4:V4"/>
  </mergeCell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1"/>
  <dimension ref="A1:Z44"/>
  <sheetViews>
    <sheetView showGridLines="0" showRowColHeaders="0" rightToLeft="1" zoomScale="150" zoomScaleNormal="150" zoomScaleSheetLayoutView="85" workbookViewId="0">
      <selection activeCell="V7" sqref="V7"/>
    </sheetView>
  </sheetViews>
  <sheetFormatPr defaultColWidth="0" defaultRowHeight="0" customHeight="1" zeroHeight="1" x14ac:dyDescent="0.2"/>
  <cols>
    <col min="1" max="1" width="2.75" customWidth="1"/>
    <col min="2" max="2" width="25.25" customWidth="1"/>
    <col min="3" max="18" width="5.5" customWidth="1"/>
    <col min="19" max="19" width="6" customWidth="1"/>
    <col min="20" max="20" width="11.25" customWidth="1"/>
    <col min="21" max="21" width="8.75" customWidth="1"/>
    <col min="22" max="22" width="11.875" customWidth="1"/>
    <col min="23" max="23" width="8.75" customWidth="1"/>
    <col min="24" max="26" width="0" hidden="1" customWidth="1"/>
    <col min="27" max="29" width="8.75" hidden="1" customWidth="1"/>
    <col min="30" max="16384" width="8.75" hidden="1"/>
  </cols>
  <sheetData>
    <row r="1" spans="1:22" ht="14.25" x14ac:dyDescent="0.2"/>
    <row r="2" spans="1:22" ht="14.25" x14ac:dyDescent="0.2"/>
    <row r="3" spans="1:22" ht="14.25" x14ac:dyDescent="0.2"/>
    <row r="4" spans="1:22" ht="8.4499999999999993" customHeight="1" x14ac:dyDescent="0.2">
      <c r="C4" s="25"/>
      <c r="D4" s="86" t="s">
        <v>33</v>
      </c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</row>
    <row r="5" spans="1:22" ht="31.15" customHeight="1" x14ac:dyDescent="0.7">
      <c r="B5" s="26"/>
      <c r="C5" s="2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28"/>
      <c r="R5" s="28"/>
    </row>
    <row r="6" spans="1:22" ht="13.9" customHeight="1" x14ac:dyDescent="0.2">
      <c r="A6" s="81" t="s">
        <v>34</v>
      </c>
      <c r="B6" s="89" t="s">
        <v>35</v>
      </c>
      <c r="C6" s="92" t="s">
        <v>7</v>
      </c>
      <c r="D6" s="92"/>
      <c r="E6" s="92"/>
      <c r="F6" s="92" t="s">
        <v>8</v>
      </c>
      <c r="G6" s="92"/>
      <c r="H6" s="92"/>
      <c r="I6" s="92" t="s">
        <v>9</v>
      </c>
      <c r="J6" s="92"/>
      <c r="K6" s="92"/>
      <c r="L6" s="92" t="s">
        <v>10</v>
      </c>
      <c r="M6" s="92"/>
      <c r="N6" s="92"/>
      <c r="O6" s="92" t="s">
        <v>36</v>
      </c>
      <c r="P6" s="92"/>
      <c r="Q6" s="92"/>
      <c r="R6" s="81" t="s">
        <v>37</v>
      </c>
      <c r="S6" s="82" t="s">
        <v>38</v>
      </c>
      <c r="T6" s="84" t="s">
        <v>39</v>
      </c>
    </row>
    <row r="7" spans="1:22" ht="39" customHeight="1" x14ac:dyDescent="0.2">
      <c r="A7" s="81"/>
      <c r="B7" s="90"/>
      <c r="C7" s="29" t="s">
        <v>40</v>
      </c>
      <c r="D7" s="30" t="s">
        <v>41</v>
      </c>
      <c r="E7" s="31" t="s">
        <v>42</v>
      </c>
      <c r="F7" s="29" t="s">
        <v>40</v>
      </c>
      <c r="G7" s="30" t="s">
        <v>41</v>
      </c>
      <c r="H7" s="31" t="s">
        <v>42</v>
      </c>
      <c r="I7" s="29" t="s">
        <v>40</v>
      </c>
      <c r="J7" s="30" t="s">
        <v>41</v>
      </c>
      <c r="K7" s="31" t="s">
        <v>42</v>
      </c>
      <c r="L7" s="29" t="s">
        <v>40</v>
      </c>
      <c r="M7" s="30" t="s">
        <v>41</v>
      </c>
      <c r="N7" s="31" t="s">
        <v>42</v>
      </c>
      <c r="O7" s="29" t="s">
        <v>40</v>
      </c>
      <c r="P7" s="30" t="s">
        <v>41</v>
      </c>
      <c r="Q7" s="31" t="s">
        <v>42</v>
      </c>
      <c r="R7" s="81"/>
      <c r="S7" s="82"/>
      <c r="T7" s="84"/>
      <c r="V7" s="32"/>
    </row>
    <row r="8" spans="1:22" ht="15.75" thickBot="1" x14ac:dyDescent="0.25">
      <c r="A8" s="88"/>
      <c r="B8" s="91"/>
      <c r="C8" s="33">
        <v>20</v>
      </c>
      <c r="D8" s="33">
        <v>30</v>
      </c>
      <c r="E8" s="34">
        <v>50</v>
      </c>
      <c r="F8" s="33">
        <v>20</v>
      </c>
      <c r="G8" s="33">
        <v>30</v>
      </c>
      <c r="H8" s="34">
        <v>50</v>
      </c>
      <c r="I8" s="33">
        <v>20</v>
      </c>
      <c r="J8" s="33">
        <v>30</v>
      </c>
      <c r="K8" s="34">
        <v>50</v>
      </c>
      <c r="L8" s="33">
        <v>20</v>
      </c>
      <c r="M8" s="33">
        <v>30</v>
      </c>
      <c r="N8" s="34">
        <v>50</v>
      </c>
      <c r="O8" s="33">
        <v>20</v>
      </c>
      <c r="P8" s="33">
        <v>30</v>
      </c>
      <c r="Q8" s="34">
        <v>50</v>
      </c>
      <c r="R8" s="35">
        <v>250</v>
      </c>
      <c r="S8" s="83"/>
      <c r="T8" s="85"/>
    </row>
    <row r="9" spans="1:22" ht="12" customHeight="1" thickTop="1" x14ac:dyDescent="0.2">
      <c r="A9" s="36">
        <v>1</v>
      </c>
      <c r="B9" s="37" t="str">
        <f>ر1!B7</f>
        <v>تالين وهبي محمد الصهيبي</v>
      </c>
      <c r="C9" s="38">
        <f>(ر1!E7+ر1!F7)/10</f>
        <v>20</v>
      </c>
      <c r="D9" s="38">
        <f>ر1!G7</f>
        <v>30</v>
      </c>
      <c r="E9" s="39">
        <f>ROUND((C9+D9),0)</f>
        <v>50</v>
      </c>
      <c r="F9" s="38">
        <f>(ر1!K7+ر1!L7)/10</f>
        <v>20</v>
      </c>
      <c r="G9" s="38">
        <f>ر1!M7</f>
        <v>30</v>
      </c>
      <c r="H9" s="39">
        <f>ROUND((F9+G9),0)</f>
        <v>50</v>
      </c>
      <c r="I9" s="38">
        <f>(ر1!Q7+ر1!R7)/10</f>
        <v>20</v>
      </c>
      <c r="J9" s="38">
        <f>ر1!S7</f>
        <v>30</v>
      </c>
      <c r="K9" s="39">
        <f>ROUND((I9+J9),0)</f>
        <v>50</v>
      </c>
      <c r="L9" s="38">
        <f>(ر1!W7+ر1!X7)/10</f>
        <v>20</v>
      </c>
      <c r="M9" s="38">
        <f>ر1!Y7</f>
        <v>30</v>
      </c>
      <c r="N9" s="39">
        <f>ROUND((L9+M9),0)</f>
        <v>50</v>
      </c>
      <c r="O9" s="38">
        <f>(ر1!AC7+ر1!AD7)/10</f>
        <v>20</v>
      </c>
      <c r="P9" s="38">
        <f>ر1!AE7</f>
        <v>30</v>
      </c>
      <c r="Q9" s="39">
        <f>ROUND((O9+P9),0)</f>
        <v>50</v>
      </c>
      <c r="R9" s="40">
        <f>ROUND((Q9+N9+K9+H9+E9),0)</f>
        <v>250</v>
      </c>
      <c r="S9" s="41" t="str">
        <f>IF(AND(Q9&gt;=25,N9&gt;=25,K9&gt;=25,H9&gt;=25,E9&gt;=25),"ناجح","راسب")</f>
        <v>ناجح</v>
      </c>
      <c r="T9" s="42"/>
    </row>
    <row r="10" spans="1:22" ht="12" customHeight="1" x14ac:dyDescent="0.2">
      <c r="A10" s="43">
        <v>2</v>
      </c>
      <c r="B10" s="44" t="str">
        <f>ر1!B8</f>
        <v>حسين زبن الله حسين دوح</v>
      </c>
      <c r="C10" s="45">
        <f>(ر1!E8+ر1!F8)/10</f>
        <v>20</v>
      </c>
      <c r="D10" s="45">
        <f>ر1!G8</f>
        <v>30</v>
      </c>
      <c r="E10" s="46">
        <f t="shared" ref="E10:E38" si="0">ROUND((C10+D10),0)</f>
        <v>50</v>
      </c>
      <c r="F10" s="45">
        <f>(ر1!K8+ر1!L8)/10</f>
        <v>19.5</v>
      </c>
      <c r="G10" s="45">
        <f>ر1!M8</f>
        <v>30</v>
      </c>
      <c r="H10" s="46">
        <f t="shared" ref="H10:H38" si="1">ROUND((F10+G10),0)</f>
        <v>50</v>
      </c>
      <c r="I10" s="45">
        <f>(ر1!Q8+ر1!R8)/10</f>
        <v>19.899999999999999</v>
      </c>
      <c r="J10" s="45">
        <f>ر1!S8</f>
        <v>30</v>
      </c>
      <c r="K10" s="46">
        <f t="shared" ref="K10:K38" si="2">ROUND((I10+J10),0)</f>
        <v>50</v>
      </c>
      <c r="L10" s="45">
        <f>(ر1!W8+ر1!X8)/10</f>
        <v>20</v>
      </c>
      <c r="M10" s="45">
        <f>ر1!Y8</f>
        <v>30</v>
      </c>
      <c r="N10" s="46">
        <f t="shared" ref="N10:N38" si="3">ROUND((L10+M10),0)</f>
        <v>50</v>
      </c>
      <c r="O10" s="45">
        <f>(ر1!AC8+ر1!AD8)/10</f>
        <v>19.600000000000001</v>
      </c>
      <c r="P10" s="45">
        <f>ر1!AE8</f>
        <v>30</v>
      </c>
      <c r="Q10" s="46">
        <f t="shared" ref="Q10:Q38" si="4">ROUND((O10+P10),0)</f>
        <v>50</v>
      </c>
      <c r="R10" s="47">
        <f t="shared" ref="R10:R38" si="5">ROUND((Q10+N10+K10+H10+E10),0)</f>
        <v>250</v>
      </c>
      <c r="S10" s="48" t="str">
        <f t="shared" ref="S10:S38" si="6">IF(AND(Q10&gt;=25,N10&gt;=25,K10&gt;=25,H10&gt;=25,E10&gt;=25),"ناجح","راسب")</f>
        <v>ناجح</v>
      </c>
      <c r="T10" s="49"/>
    </row>
    <row r="11" spans="1:22" ht="12" customHeight="1" x14ac:dyDescent="0.2">
      <c r="A11" s="43">
        <v>3</v>
      </c>
      <c r="B11" s="44" t="str">
        <f>ر1!B9</f>
        <v>حنين ناصر علي معيض</v>
      </c>
      <c r="C11" s="45">
        <f>(ر1!E9+ر1!F9)/10</f>
        <v>19.3</v>
      </c>
      <c r="D11" s="45">
        <f>ر1!G9</f>
        <v>28</v>
      </c>
      <c r="E11" s="46">
        <f t="shared" si="0"/>
        <v>47</v>
      </c>
      <c r="F11" s="45">
        <f>(ر1!K9+ر1!L9)/10</f>
        <v>19.5</v>
      </c>
      <c r="G11" s="45">
        <f>ر1!M9</f>
        <v>25</v>
      </c>
      <c r="H11" s="46">
        <f t="shared" si="1"/>
        <v>45</v>
      </c>
      <c r="I11" s="45">
        <f>(ر1!Q9+ر1!R9)/10</f>
        <v>19.7</v>
      </c>
      <c r="J11" s="45">
        <f>ر1!S9</f>
        <v>30</v>
      </c>
      <c r="K11" s="46">
        <f t="shared" si="2"/>
        <v>50</v>
      </c>
      <c r="L11" s="45">
        <f>(ر1!W9+ر1!X9)/10</f>
        <v>19.7</v>
      </c>
      <c r="M11" s="45">
        <f>ر1!Y9</f>
        <v>30</v>
      </c>
      <c r="N11" s="46">
        <f t="shared" si="3"/>
        <v>50</v>
      </c>
      <c r="O11" s="45">
        <f>(ر1!AC9+ر1!AD9)/10</f>
        <v>18.3</v>
      </c>
      <c r="P11" s="45">
        <f>ر1!AE9</f>
        <v>28</v>
      </c>
      <c r="Q11" s="46">
        <f t="shared" si="4"/>
        <v>46</v>
      </c>
      <c r="R11" s="47">
        <f t="shared" si="5"/>
        <v>238</v>
      </c>
      <c r="S11" s="48" t="str">
        <f t="shared" si="6"/>
        <v>ناجح</v>
      </c>
      <c r="T11" s="49"/>
    </row>
    <row r="12" spans="1:22" ht="12" customHeight="1" x14ac:dyDescent="0.2">
      <c r="A12" s="43">
        <v>4</v>
      </c>
      <c r="B12" s="44" t="str">
        <f>ر1!B10</f>
        <v>رؤى صالح سالم معيض</v>
      </c>
      <c r="C12" s="45">
        <f>(ر1!E10+ر1!F10)/10</f>
        <v>20</v>
      </c>
      <c r="D12" s="45">
        <f>ر1!G10</f>
        <v>30</v>
      </c>
      <c r="E12" s="46">
        <f t="shared" si="0"/>
        <v>50</v>
      </c>
      <c r="F12" s="45">
        <f>(ر1!K10+ر1!L10)/10</f>
        <v>20</v>
      </c>
      <c r="G12" s="45">
        <f>ر1!M10</f>
        <v>30</v>
      </c>
      <c r="H12" s="46">
        <f t="shared" si="1"/>
        <v>50</v>
      </c>
      <c r="I12" s="45">
        <f>(ر1!Q10+ر1!R10)/10</f>
        <v>20</v>
      </c>
      <c r="J12" s="45">
        <f>ر1!S10</f>
        <v>30</v>
      </c>
      <c r="K12" s="46">
        <f t="shared" si="2"/>
        <v>50</v>
      </c>
      <c r="L12" s="45">
        <f>(ر1!W10+ر1!X10)/10</f>
        <v>20</v>
      </c>
      <c r="M12" s="45">
        <f>ر1!Y10</f>
        <v>30</v>
      </c>
      <c r="N12" s="46">
        <f t="shared" si="3"/>
        <v>50</v>
      </c>
      <c r="O12" s="45">
        <f>(ر1!AC10+ر1!AD10)/10</f>
        <v>20</v>
      </c>
      <c r="P12" s="45">
        <f>ر1!AE10</f>
        <v>30</v>
      </c>
      <c r="Q12" s="46">
        <f t="shared" si="4"/>
        <v>50</v>
      </c>
      <c r="R12" s="47">
        <f t="shared" si="5"/>
        <v>250</v>
      </c>
      <c r="S12" s="48" t="str">
        <f t="shared" si="6"/>
        <v>ناجح</v>
      </c>
      <c r="T12" s="49"/>
    </row>
    <row r="13" spans="1:22" ht="12" customHeight="1" x14ac:dyDescent="0.2">
      <c r="A13" s="43">
        <v>5</v>
      </c>
      <c r="B13" s="44" t="str">
        <f>ر1!B11</f>
        <v>سعيد محمد سالم بجنف</v>
      </c>
      <c r="C13" s="45">
        <f>(ر1!E11+ر1!F11)/10</f>
        <v>19.8</v>
      </c>
      <c r="D13" s="45">
        <f>ر1!G11</f>
        <v>30</v>
      </c>
      <c r="E13" s="46">
        <f t="shared" si="0"/>
        <v>50</v>
      </c>
      <c r="F13" s="45">
        <f>(ر1!K11+ر1!L11)/10</f>
        <v>19.3</v>
      </c>
      <c r="G13" s="45">
        <f>ر1!M11</f>
        <v>30</v>
      </c>
      <c r="H13" s="46">
        <f t="shared" si="1"/>
        <v>49</v>
      </c>
      <c r="I13" s="45">
        <f>(ر1!Q11+ر1!R11)/10</f>
        <v>19.8</v>
      </c>
      <c r="J13" s="45">
        <f>ر1!S11</f>
        <v>30</v>
      </c>
      <c r="K13" s="46">
        <f t="shared" si="2"/>
        <v>50</v>
      </c>
      <c r="L13" s="45">
        <f>(ر1!W11+ر1!X11)/10</f>
        <v>18.5</v>
      </c>
      <c r="M13" s="45">
        <f>ر1!Y11</f>
        <v>29</v>
      </c>
      <c r="N13" s="46">
        <f t="shared" si="3"/>
        <v>48</v>
      </c>
      <c r="O13" s="45">
        <f>(ر1!AC11+ر1!AD11)/10</f>
        <v>19</v>
      </c>
      <c r="P13" s="45">
        <f>ر1!AE11</f>
        <v>28</v>
      </c>
      <c r="Q13" s="46">
        <f t="shared" si="4"/>
        <v>47</v>
      </c>
      <c r="R13" s="47">
        <f t="shared" si="5"/>
        <v>244</v>
      </c>
      <c r="S13" s="48" t="str">
        <f t="shared" si="6"/>
        <v>ناجح</v>
      </c>
      <c r="T13" s="49"/>
    </row>
    <row r="14" spans="1:22" ht="12" customHeight="1" x14ac:dyDescent="0.2">
      <c r="A14" s="43">
        <v>6</v>
      </c>
      <c r="B14" s="44" t="str">
        <f>ر1!B12</f>
        <v>سند عبدالله صالح لنقس</v>
      </c>
      <c r="C14" s="45">
        <f>(ر1!E12+ر1!F12)/10</f>
        <v>20</v>
      </c>
      <c r="D14" s="45">
        <f>ر1!G12</f>
        <v>30</v>
      </c>
      <c r="E14" s="46">
        <f t="shared" si="0"/>
        <v>50</v>
      </c>
      <c r="F14" s="45">
        <f>(ر1!K12+ر1!L12)/10</f>
        <v>20</v>
      </c>
      <c r="G14" s="45">
        <f>ر1!M12</f>
        <v>30</v>
      </c>
      <c r="H14" s="46">
        <f t="shared" si="1"/>
        <v>50</v>
      </c>
      <c r="I14" s="45">
        <f>(ر1!Q12+ر1!R12)/10</f>
        <v>20</v>
      </c>
      <c r="J14" s="45">
        <f>ر1!S12</f>
        <v>30</v>
      </c>
      <c r="K14" s="46">
        <f t="shared" si="2"/>
        <v>50</v>
      </c>
      <c r="L14" s="45">
        <f>(ر1!W12+ر1!X12)/10</f>
        <v>20</v>
      </c>
      <c r="M14" s="45">
        <f>ر1!Y12</f>
        <v>30</v>
      </c>
      <c r="N14" s="46">
        <f t="shared" si="3"/>
        <v>50</v>
      </c>
      <c r="O14" s="45">
        <f>(ر1!AC12+ر1!AD12)/10</f>
        <v>20</v>
      </c>
      <c r="P14" s="45">
        <f>ر1!AE12</f>
        <v>30</v>
      </c>
      <c r="Q14" s="46">
        <f t="shared" si="4"/>
        <v>50</v>
      </c>
      <c r="R14" s="47">
        <f t="shared" si="5"/>
        <v>250</v>
      </c>
      <c r="S14" s="48" t="str">
        <f t="shared" si="6"/>
        <v>ناجح</v>
      </c>
      <c r="T14" s="49"/>
    </row>
    <row r="15" spans="1:22" ht="12" customHeight="1" x14ac:dyDescent="0.2">
      <c r="A15" s="43">
        <v>7</v>
      </c>
      <c r="B15" s="44" t="str">
        <f>ر1!B13</f>
        <v>طالب أنور حامد معيض</v>
      </c>
      <c r="C15" s="45">
        <f>(ر1!E13+ر1!F13)/10</f>
        <v>20</v>
      </c>
      <c r="D15" s="45">
        <f>ر1!G13</f>
        <v>30</v>
      </c>
      <c r="E15" s="46">
        <f t="shared" si="0"/>
        <v>50</v>
      </c>
      <c r="F15" s="45">
        <f>(ر1!K13+ر1!L13)/10</f>
        <v>19.8</v>
      </c>
      <c r="G15" s="45">
        <f>ر1!M13</f>
        <v>30</v>
      </c>
      <c r="H15" s="46">
        <f t="shared" si="1"/>
        <v>50</v>
      </c>
      <c r="I15" s="45">
        <f>(ر1!Q13+ر1!R13)/10</f>
        <v>18.899999999999999</v>
      </c>
      <c r="J15" s="45">
        <f>ر1!S13</f>
        <v>30</v>
      </c>
      <c r="K15" s="46">
        <f t="shared" si="2"/>
        <v>49</v>
      </c>
      <c r="L15" s="45">
        <f>(ر1!W13+ر1!X13)/10</f>
        <v>19.5</v>
      </c>
      <c r="M15" s="45">
        <f>ر1!Y13</f>
        <v>29</v>
      </c>
      <c r="N15" s="46">
        <f t="shared" si="3"/>
        <v>49</v>
      </c>
      <c r="O15" s="45">
        <f>(ر1!AC13+ر1!AD13)/10</f>
        <v>19.5</v>
      </c>
      <c r="P15" s="45">
        <f>ر1!AE13</f>
        <v>30</v>
      </c>
      <c r="Q15" s="46">
        <f t="shared" si="4"/>
        <v>50</v>
      </c>
      <c r="R15" s="47">
        <f t="shared" si="5"/>
        <v>248</v>
      </c>
      <c r="S15" s="48" t="str">
        <f t="shared" si="6"/>
        <v>ناجح</v>
      </c>
      <c r="T15" s="49"/>
    </row>
    <row r="16" spans="1:22" ht="12" customHeight="1" x14ac:dyDescent="0.2">
      <c r="A16" s="43">
        <v>8</v>
      </c>
      <c r="B16" s="44" t="str">
        <f>ر1!B14</f>
        <v>عماد ماجد مبارك حقروص</v>
      </c>
      <c r="C16" s="45">
        <f>(ر1!E14+ر1!F14)/10</f>
        <v>18.5</v>
      </c>
      <c r="D16" s="45">
        <f>ر1!G14</f>
        <v>25</v>
      </c>
      <c r="E16" s="46">
        <f t="shared" si="0"/>
        <v>44</v>
      </c>
      <c r="F16" s="45">
        <f>(ر1!K14+ر1!L14)/10</f>
        <v>19.3</v>
      </c>
      <c r="G16" s="45">
        <f>ر1!M14</f>
        <v>30</v>
      </c>
      <c r="H16" s="46">
        <f t="shared" si="1"/>
        <v>49</v>
      </c>
      <c r="I16" s="45">
        <f>(ر1!Q14+ر1!R14)/10</f>
        <v>19.3</v>
      </c>
      <c r="J16" s="45">
        <f>ر1!S14</f>
        <v>30</v>
      </c>
      <c r="K16" s="46">
        <f t="shared" si="2"/>
        <v>49</v>
      </c>
      <c r="L16" s="45">
        <f>(ر1!W14+ر1!X14)/10</f>
        <v>19.7</v>
      </c>
      <c r="M16" s="45">
        <f>ر1!Y14</f>
        <v>29</v>
      </c>
      <c r="N16" s="46">
        <f t="shared" si="3"/>
        <v>49</v>
      </c>
      <c r="O16" s="45">
        <f>(ر1!AC14+ر1!AD14)/10</f>
        <v>19.399999999999999</v>
      </c>
      <c r="P16" s="45">
        <f>ر1!AE14</f>
        <v>28</v>
      </c>
      <c r="Q16" s="46">
        <f t="shared" si="4"/>
        <v>47</v>
      </c>
      <c r="R16" s="47">
        <f t="shared" si="5"/>
        <v>238</v>
      </c>
      <c r="S16" s="48" t="str">
        <f t="shared" si="6"/>
        <v>ناجح</v>
      </c>
      <c r="T16" s="49"/>
    </row>
    <row r="17" spans="1:20" ht="12" customHeight="1" x14ac:dyDescent="0.2">
      <c r="A17" s="43">
        <v>9</v>
      </c>
      <c r="B17" s="44" t="str">
        <f>ر1!B15</f>
        <v>ناصر أحمد ناصر جلعوم</v>
      </c>
      <c r="C17" s="45">
        <f>(ر1!E15+ر1!F15)/10</f>
        <v>19.5</v>
      </c>
      <c r="D17" s="45">
        <f>ر1!G15</f>
        <v>30</v>
      </c>
      <c r="E17" s="46">
        <f t="shared" si="0"/>
        <v>50</v>
      </c>
      <c r="F17" s="45">
        <f>(ر1!K15+ر1!L15)/10</f>
        <v>20</v>
      </c>
      <c r="G17" s="45">
        <f>ر1!M15</f>
        <v>27</v>
      </c>
      <c r="H17" s="46">
        <f t="shared" si="1"/>
        <v>47</v>
      </c>
      <c r="I17" s="45">
        <f>(ر1!Q15+ر1!R15)/10</f>
        <v>18.899999999999999</v>
      </c>
      <c r="J17" s="45">
        <f>ر1!S15</f>
        <v>30</v>
      </c>
      <c r="K17" s="46">
        <f t="shared" si="2"/>
        <v>49</v>
      </c>
      <c r="L17" s="45">
        <f>(ر1!W15+ر1!X15)/10</f>
        <v>20</v>
      </c>
      <c r="M17" s="45">
        <f>ر1!Y15</f>
        <v>30</v>
      </c>
      <c r="N17" s="46">
        <f t="shared" si="3"/>
        <v>50</v>
      </c>
      <c r="O17" s="45">
        <f>(ر1!AC15+ر1!AD15)/10</f>
        <v>18.5</v>
      </c>
      <c r="P17" s="45">
        <f>ر1!AE15</f>
        <v>30</v>
      </c>
      <c r="Q17" s="46">
        <f t="shared" si="4"/>
        <v>49</v>
      </c>
      <c r="R17" s="47">
        <f t="shared" si="5"/>
        <v>245</v>
      </c>
      <c r="S17" s="48" t="str">
        <f t="shared" si="6"/>
        <v>ناجح</v>
      </c>
      <c r="T17" s="49"/>
    </row>
    <row r="18" spans="1:20" ht="12" customHeight="1" x14ac:dyDescent="0.2">
      <c r="A18" s="43">
        <v>10</v>
      </c>
      <c r="B18" s="44" t="str">
        <f>ر1!B16</f>
        <v>يوسف محمد سعيد حقروص</v>
      </c>
      <c r="C18" s="45">
        <f>(ر1!E16+ر1!F16)/10</f>
        <v>19.899999999999999</v>
      </c>
      <c r="D18" s="45">
        <f>ر1!G16</f>
        <v>28</v>
      </c>
      <c r="E18" s="46">
        <f t="shared" si="0"/>
        <v>48</v>
      </c>
      <c r="F18" s="45">
        <f>(ر1!K16+ر1!L16)/10</f>
        <v>19.899999999999999</v>
      </c>
      <c r="G18" s="45">
        <f>ر1!M16</f>
        <v>30</v>
      </c>
      <c r="H18" s="46">
        <f t="shared" si="1"/>
        <v>50</v>
      </c>
      <c r="I18" s="45">
        <f>(ر1!Q16+ر1!R16)/10</f>
        <v>19</v>
      </c>
      <c r="J18" s="45">
        <f>ر1!S16</f>
        <v>30</v>
      </c>
      <c r="K18" s="46">
        <f t="shared" si="2"/>
        <v>49</v>
      </c>
      <c r="L18" s="45">
        <f>(ر1!W16+ر1!X16)/10</f>
        <v>19.600000000000001</v>
      </c>
      <c r="M18" s="45">
        <f>ر1!Y16</f>
        <v>29</v>
      </c>
      <c r="N18" s="46">
        <f t="shared" si="3"/>
        <v>49</v>
      </c>
      <c r="O18" s="45">
        <f>(ر1!AC16+ر1!AD16)/10</f>
        <v>19.899999999999999</v>
      </c>
      <c r="P18" s="45">
        <f>ر1!AE16</f>
        <v>30</v>
      </c>
      <c r="Q18" s="46">
        <f t="shared" si="4"/>
        <v>50</v>
      </c>
      <c r="R18" s="47">
        <f t="shared" si="5"/>
        <v>246</v>
      </c>
      <c r="S18" s="48" t="str">
        <f t="shared" si="6"/>
        <v>ناجح</v>
      </c>
      <c r="T18" s="49"/>
    </row>
    <row r="19" spans="1:20" ht="12" customHeight="1" x14ac:dyDescent="0.2">
      <c r="A19" s="43">
        <v>11</v>
      </c>
      <c r="B19" s="44">
        <f>ر1!B17</f>
        <v>0</v>
      </c>
      <c r="C19" s="45">
        <f>(ر1!E17+ر1!F17)/10</f>
        <v>0</v>
      </c>
      <c r="D19" s="45">
        <f>ر1!G17</f>
        <v>0</v>
      </c>
      <c r="E19" s="46">
        <f t="shared" si="0"/>
        <v>0</v>
      </c>
      <c r="F19" s="45">
        <f>(ر1!K17+ر1!L17)/10</f>
        <v>0</v>
      </c>
      <c r="G19" s="45">
        <f>ر1!M17</f>
        <v>0</v>
      </c>
      <c r="H19" s="46">
        <f t="shared" si="1"/>
        <v>0</v>
      </c>
      <c r="I19" s="45">
        <f>(ر1!Q17+ر1!R17)/10</f>
        <v>0</v>
      </c>
      <c r="J19" s="45">
        <f>ر1!S17</f>
        <v>0</v>
      </c>
      <c r="K19" s="46">
        <f t="shared" si="2"/>
        <v>0</v>
      </c>
      <c r="L19" s="45">
        <f>(ر1!W17+ر1!X17)/10</f>
        <v>0</v>
      </c>
      <c r="M19" s="45">
        <f>ر1!Y17</f>
        <v>0</v>
      </c>
      <c r="N19" s="46">
        <f t="shared" si="3"/>
        <v>0</v>
      </c>
      <c r="O19" s="45">
        <f>(ر1!AC17+ر1!AD17)/10</f>
        <v>0</v>
      </c>
      <c r="P19" s="45">
        <f>ر1!AE17</f>
        <v>0</v>
      </c>
      <c r="Q19" s="46">
        <f t="shared" si="4"/>
        <v>0</v>
      </c>
      <c r="R19" s="47">
        <f t="shared" si="5"/>
        <v>0</v>
      </c>
      <c r="S19" s="48" t="str">
        <f t="shared" si="6"/>
        <v>راسب</v>
      </c>
      <c r="T19" s="49"/>
    </row>
    <row r="20" spans="1:20" ht="12" customHeight="1" x14ac:dyDescent="0.2">
      <c r="A20" s="43">
        <v>12</v>
      </c>
      <c r="B20" s="44">
        <f>ر1!B18</f>
        <v>0</v>
      </c>
      <c r="C20" s="45">
        <f>(ر1!E18+ر1!F18)/10</f>
        <v>0</v>
      </c>
      <c r="D20" s="45">
        <f>ر1!G18</f>
        <v>0</v>
      </c>
      <c r="E20" s="46">
        <f t="shared" si="0"/>
        <v>0</v>
      </c>
      <c r="F20" s="45">
        <f>(ر1!K18+ر1!L18)/10</f>
        <v>0</v>
      </c>
      <c r="G20" s="45">
        <f>ر1!M18</f>
        <v>0</v>
      </c>
      <c r="H20" s="46">
        <f t="shared" si="1"/>
        <v>0</v>
      </c>
      <c r="I20" s="45">
        <f>(ر1!Q18+ر1!R18)/10</f>
        <v>0</v>
      </c>
      <c r="J20" s="45">
        <f>ر1!S18</f>
        <v>0</v>
      </c>
      <c r="K20" s="46">
        <f t="shared" si="2"/>
        <v>0</v>
      </c>
      <c r="L20" s="45">
        <f>(ر1!W18+ر1!X18)/10</f>
        <v>0</v>
      </c>
      <c r="M20" s="45">
        <f>ر1!Y18</f>
        <v>0</v>
      </c>
      <c r="N20" s="46">
        <f t="shared" si="3"/>
        <v>0</v>
      </c>
      <c r="O20" s="45">
        <f>(ر1!AC18+ر1!AD18)/10</f>
        <v>0</v>
      </c>
      <c r="P20" s="45">
        <f>ر1!AE18</f>
        <v>0</v>
      </c>
      <c r="Q20" s="46">
        <f t="shared" si="4"/>
        <v>0</v>
      </c>
      <c r="R20" s="47">
        <f t="shared" si="5"/>
        <v>0</v>
      </c>
      <c r="S20" s="48" t="str">
        <f t="shared" si="6"/>
        <v>راسب</v>
      </c>
      <c r="T20" s="49"/>
    </row>
    <row r="21" spans="1:20" ht="12" customHeight="1" x14ac:dyDescent="0.2">
      <c r="A21" s="43">
        <v>13</v>
      </c>
      <c r="B21" s="44">
        <f>ر1!B19</f>
        <v>0</v>
      </c>
      <c r="C21" s="45">
        <f>(ر1!E19+ر1!F19)/10</f>
        <v>0</v>
      </c>
      <c r="D21" s="45">
        <f>ر1!G19</f>
        <v>0</v>
      </c>
      <c r="E21" s="46">
        <f t="shared" si="0"/>
        <v>0</v>
      </c>
      <c r="F21" s="45">
        <f>(ر1!K19+ر1!L19)/10</f>
        <v>0</v>
      </c>
      <c r="G21" s="45">
        <f>ر1!M19</f>
        <v>0</v>
      </c>
      <c r="H21" s="46">
        <f t="shared" si="1"/>
        <v>0</v>
      </c>
      <c r="I21" s="45">
        <f>(ر1!Q19+ر1!R19)/10</f>
        <v>0</v>
      </c>
      <c r="J21" s="45">
        <f>ر1!S19</f>
        <v>0</v>
      </c>
      <c r="K21" s="46">
        <f t="shared" si="2"/>
        <v>0</v>
      </c>
      <c r="L21" s="45">
        <f>(ر1!W19+ر1!X19)/10</f>
        <v>0</v>
      </c>
      <c r="M21" s="45">
        <f>ر1!Y19</f>
        <v>0</v>
      </c>
      <c r="N21" s="46">
        <f t="shared" si="3"/>
        <v>0</v>
      </c>
      <c r="O21" s="45">
        <f>(ر1!AC19+ر1!AD19)/10</f>
        <v>0</v>
      </c>
      <c r="P21" s="45">
        <f>ر1!AE19</f>
        <v>0</v>
      </c>
      <c r="Q21" s="46">
        <f t="shared" si="4"/>
        <v>0</v>
      </c>
      <c r="R21" s="47">
        <f t="shared" si="5"/>
        <v>0</v>
      </c>
      <c r="S21" s="48" t="str">
        <f t="shared" si="6"/>
        <v>راسب</v>
      </c>
      <c r="T21" s="49"/>
    </row>
    <row r="22" spans="1:20" ht="12" customHeight="1" x14ac:dyDescent="0.2">
      <c r="A22" s="43">
        <v>14</v>
      </c>
      <c r="B22" s="44">
        <f>ر1!B20</f>
        <v>0</v>
      </c>
      <c r="C22" s="45">
        <f>(ر1!E20+ر1!F20)/10</f>
        <v>0</v>
      </c>
      <c r="D22" s="45">
        <f>ر1!G20</f>
        <v>0</v>
      </c>
      <c r="E22" s="46">
        <f t="shared" si="0"/>
        <v>0</v>
      </c>
      <c r="F22" s="45">
        <f>(ر1!K20+ر1!L20)/10</f>
        <v>0</v>
      </c>
      <c r="G22" s="45">
        <f>ر1!M20</f>
        <v>0</v>
      </c>
      <c r="H22" s="46">
        <f t="shared" si="1"/>
        <v>0</v>
      </c>
      <c r="I22" s="45">
        <f>(ر1!Q20+ر1!R20)/10</f>
        <v>0</v>
      </c>
      <c r="J22" s="45">
        <f>ر1!S20</f>
        <v>0</v>
      </c>
      <c r="K22" s="46">
        <f t="shared" si="2"/>
        <v>0</v>
      </c>
      <c r="L22" s="45">
        <f>(ر1!W20+ر1!X20)/10</f>
        <v>0</v>
      </c>
      <c r="M22" s="45">
        <f>ر1!Y20</f>
        <v>0</v>
      </c>
      <c r="N22" s="46">
        <f t="shared" si="3"/>
        <v>0</v>
      </c>
      <c r="O22" s="45">
        <f>(ر1!AC20+ر1!AD20)/10</f>
        <v>0</v>
      </c>
      <c r="P22" s="45">
        <f>ر1!AE20</f>
        <v>0</v>
      </c>
      <c r="Q22" s="46">
        <f t="shared" si="4"/>
        <v>0</v>
      </c>
      <c r="R22" s="47">
        <f t="shared" si="5"/>
        <v>0</v>
      </c>
      <c r="S22" s="48" t="str">
        <f t="shared" si="6"/>
        <v>راسب</v>
      </c>
      <c r="T22" s="49"/>
    </row>
    <row r="23" spans="1:20" ht="12" customHeight="1" x14ac:dyDescent="0.2">
      <c r="A23" s="43">
        <v>15</v>
      </c>
      <c r="B23" s="44">
        <f>ر1!B21</f>
        <v>0</v>
      </c>
      <c r="C23" s="45">
        <f>(ر1!E21+ر1!F21)/10</f>
        <v>0</v>
      </c>
      <c r="D23" s="45">
        <f>ر1!G21</f>
        <v>0</v>
      </c>
      <c r="E23" s="46">
        <f t="shared" si="0"/>
        <v>0</v>
      </c>
      <c r="F23" s="45">
        <f>(ر1!K21+ر1!L21)/10</f>
        <v>0</v>
      </c>
      <c r="G23" s="45">
        <f>ر1!M21</f>
        <v>0</v>
      </c>
      <c r="H23" s="46">
        <f t="shared" si="1"/>
        <v>0</v>
      </c>
      <c r="I23" s="45">
        <f>(ر1!Q21+ر1!R21)/10</f>
        <v>0</v>
      </c>
      <c r="J23" s="45">
        <f>ر1!S21</f>
        <v>0</v>
      </c>
      <c r="K23" s="46">
        <f t="shared" si="2"/>
        <v>0</v>
      </c>
      <c r="L23" s="45">
        <f>(ر1!W21+ر1!X21)/10</f>
        <v>0</v>
      </c>
      <c r="M23" s="45">
        <f>ر1!Y21</f>
        <v>0</v>
      </c>
      <c r="N23" s="46">
        <f t="shared" si="3"/>
        <v>0</v>
      </c>
      <c r="O23" s="45">
        <f>(ر1!AC21+ر1!AD21)/10</f>
        <v>0</v>
      </c>
      <c r="P23" s="45">
        <f>ر1!AE21</f>
        <v>0</v>
      </c>
      <c r="Q23" s="46">
        <f t="shared" si="4"/>
        <v>0</v>
      </c>
      <c r="R23" s="47">
        <f t="shared" si="5"/>
        <v>0</v>
      </c>
      <c r="S23" s="48" t="str">
        <f t="shared" si="6"/>
        <v>راسب</v>
      </c>
      <c r="T23" s="49"/>
    </row>
    <row r="24" spans="1:20" ht="12" customHeight="1" x14ac:dyDescent="0.2">
      <c r="A24" s="43">
        <v>16</v>
      </c>
      <c r="B24" s="44">
        <f>ر1!B22</f>
        <v>0</v>
      </c>
      <c r="C24" s="45">
        <f>(ر1!E22+ر1!F22)/10</f>
        <v>0</v>
      </c>
      <c r="D24" s="45">
        <f>ر1!G22</f>
        <v>0</v>
      </c>
      <c r="E24" s="46">
        <f t="shared" si="0"/>
        <v>0</v>
      </c>
      <c r="F24" s="45">
        <f>(ر1!K22+ر1!L22)/10</f>
        <v>0</v>
      </c>
      <c r="G24" s="45">
        <f>ر1!M22</f>
        <v>0</v>
      </c>
      <c r="H24" s="46">
        <f t="shared" si="1"/>
        <v>0</v>
      </c>
      <c r="I24" s="45">
        <f>(ر1!Q22+ر1!R22)/10</f>
        <v>0</v>
      </c>
      <c r="J24" s="45">
        <f>ر1!S22</f>
        <v>0</v>
      </c>
      <c r="K24" s="46">
        <f t="shared" si="2"/>
        <v>0</v>
      </c>
      <c r="L24" s="45">
        <f>(ر1!W22+ر1!X22)/10</f>
        <v>0</v>
      </c>
      <c r="M24" s="45">
        <f>ر1!Y22</f>
        <v>0</v>
      </c>
      <c r="N24" s="46">
        <f t="shared" si="3"/>
        <v>0</v>
      </c>
      <c r="O24" s="45">
        <f>(ر1!AC22+ر1!AD22)/10</f>
        <v>0</v>
      </c>
      <c r="P24" s="45">
        <f>ر1!AE22</f>
        <v>0</v>
      </c>
      <c r="Q24" s="46">
        <f t="shared" si="4"/>
        <v>0</v>
      </c>
      <c r="R24" s="47">
        <f t="shared" si="5"/>
        <v>0</v>
      </c>
      <c r="S24" s="48" t="str">
        <f t="shared" si="6"/>
        <v>راسب</v>
      </c>
      <c r="T24" s="49"/>
    </row>
    <row r="25" spans="1:20" ht="12" customHeight="1" x14ac:dyDescent="0.2">
      <c r="A25" s="43">
        <v>17</v>
      </c>
      <c r="B25" s="44">
        <f>ر1!B23</f>
        <v>0</v>
      </c>
      <c r="C25" s="45">
        <f>(ر1!E23+ر1!F23)/10</f>
        <v>0</v>
      </c>
      <c r="D25" s="45">
        <f>ر1!G23</f>
        <v>0</v>
      </c>
      <c r="E25" s="46">
        <f t="shared" si="0"/>
        <v>0</v>
      </c>
      <c r="F25" s="45">
        <f>(ر1!K23+ر1!L23)/10</f>
        <v>0</v>
      </c>
      <c r="G25" s="45">
        <f>ر1!M23</f>
        <v>0</v>
      </c>
      <c r="H25" s="46">
        <f t="shared" si="1"/>
        <v>0</v>
      </c>
      <c r="I25" s="45">
        <f>(ر1!Q23+ر1!R23)/10</f>
        <v>0</v>
      </c>
      <c r="J25" s="45">
        <f>ر1!S23</f>
        <v>0</v>
      </c>
      <c r="K25" s="46">
        <f t="shared" si="2"/>
        <v>0</v>
      </c>
      <c r="L25" s="45">
        <f>(ر1!W23+ر1!X23)/10</f>
        <v>0</v>
      </c>
      <c r="M25" s="45">
        <f>ر1!Y23</f>
        <v>0</v>
      </c>
      <c r="N25" s="46">
        <f t="shared" si="3"/>
        <v>0</v>
      </c>
      <c r="O25" s="45">
        <f>(ر1!AC23+ر1!AD23)/10</f>
        <v>0</v>
      </c>
      <c r="P25" s="45">
        <f>ر1!AE23</f>
        <v>0</v>
      </c>
      <c r="Q25" s="46">
        <f t="shared" si="4"/>
        <v>0</v>
      </c>
      <c r="R25" s="47">
        <f t="shared" si="5"/>
        <v>0</v>
      </c>
      <c r="S25" s="48" t="str">
        <f t="shared" si="6"/>
        <v>راسب</v>
      </c>
      <c r="T25" s="49"/>
    </row>
    <row r="26" spans="1:20" ht="12" customHeight="1" x14ac:dyDescent="0.2">
      <c r="A26" s="43">
        <v>18</v>
      </c>
      <c r="B26" s="44">
        <f>ر1!B24</f>
        <v>0</v>
      </c>
      <c r="C26" s="45">
        <f>(ر1!E24+ر1!F24)/10</f>
        <v>0</v>
      </c>
      <c r="D26" s="45">
        <f>ر1!G24</f>
        <v>0</v>
      </c>
      <c r="E26" s="46">
        <f t="shared" si="0"/>
        <v>0</v>
      </c>
      <c r="F26" s="45">
        <f>(ر1!K24+ر1!L24)/10</f>
        <v>0</v>
      </c>
      <c r="G26" s="45">
        <f>ر1!M24</f>
        <v>0</v>
      </c>
      <c r="H26" s="46">
        <f t="shared" si="1"/>
        <v>0</v>
      </c>
      <c r="I26" s="45">
        <f>(ر1!Q24+ر1!R24)/10</f>
        <v>0</v>
      </c>
      <c r="J26" s="45">
        <f>ر1!S24</f>
        <v>0</v>
      </c>
      <c r="K26" s="46">
        <f t="shared" si="2"/>
        <v>0</v>
      </c>
      <c r="L26" s="45">
        <f>(ر1!W24+ر1!X24)/10</f>
        <v>0</v>
      </c>
      <c r="M26" s="45">
        <f>ر1!Y24</f>
        <v>0</v>
      </c>
      <c r="N26" s="46">
        <f t="shared" si="3"/>
        <v>0</v>
      </c>
      <c r="O26" s="45">
        <f>(ر1!AC24+ر1!AD24)/10</f>
        <v>0</v>
      </c>
      <c r="P26" s="45">
        <f>ر1!AE24</f>
        <v>0</v>
      </c>
      <c r="Q26" s="46">
        <f t="shared" si="4"/>
        <v>0</v>
      </c>
      <c r="R26" s="47">
        <f t="shared" si="5"/>
        <v>0</v>
      </c>
      <c r="S26" s="48" t="str">
        <f t="shared" si="6"/>
        <v>راسب</v>
      </c>
      <c r="T26" s="49"/>
    </row>
    <row r="27" spans="1:20" ht="12" customHeight="1" x14ac:dyDescent="0.2">
      <c r="A27" s="43">
        <v>19</v>
      </c>
      <c r="B27" s="44">
        <f>ر1!B25</f>
        <v>0</v>
      </c>
      <c r="C27" s="45">
        <f>(ر1!E25+ر1!F25)/10</f>
        <v>0</v>
      </c>
      <c r="D27" s="45">
        <f>ر1!G25</f>
        <v>0</v>
      </c>
      <c r="E27" s="46">
        <f t="shared" si="0"/>
        <v>0</v>
      </c>
      <c r="F27" s="45">
        <f>(ر1!K25+ر1!L25)/10</f>
        <v>0</v>
      </c>
      <c r="G27" s="45">
        <f>ر1!M25</f>
        <v>0</v>
      </c>
      <c r="H27" s="46">
        <f t="shared" si="1"/>
        <v>0</v>
      </c>
      <c r="I27" s="45">
        <f>(ر1!Q25+ر1!R25)/10</f>
        <v>0</v>
      </c>
      <c r="J27" s="45">
        <f>ر1!S25</f>
        <v>0</v>
      </c>
      <c r="K27" s="46">
        <f t="shared" si="2"/>
        <v>0</v>
      </c>
      <c r="L27" s="45">
        <f>(ر1!W25+ر1!X25)/10</f>
        <v>0</v>
      </c>
      <c r="M27" s="45">
        <f>ر1!Y25</f>
        <v>0</v>
      </c>
      <c r="N27" s="46">
        <f t="shared" si="3"/>
        <v>0</v>
      </c>
      <c r="O27" s="45">
        <f>(ر1!AC25+ر1!AD25)/10</f>
        <v>0</v>
      </c>
      <c r="P27" s="45">
        <f>ر1!AE25</f>
        <v>0</v>
      </c>
      <c r="Q27" s="46">
        <f t="shared" si="4"/>
        <v>0</v>
      </c>
      <c r="R27" s="47">
        <f t="shared" si="5"/>
        <v>0</v>
      </c>
      <c r="S27" s="48" t="str">
        <f t="shared" si="6"/>
        <v>راسب</v>
      </c>
      <c r="T27" s="49"/>
    </row>
    <row r="28" spans="1:20" ht="12" customHeight="1" x14ac:dyDescent="0.2">
      <c r="A28" s="43">
        <v>20</v>
      </c>
      <c r="B28" s="44">
        <f>ر1!B26</f>
        <v>0</v>
      </c>
      <c r="C28" s="45">
        <f>(ر1!E26+ر1!F26)/10</f>
        <v>0</v>
      </c>
      <c r="D28" s="45">
        <f>ر1!G26</f>
        <v>0</v>
      </c>
      <c r="E28" s="46">
        <f t="shared" si="0"/>
        <v>0</v>
      </c>
      <c r="F28" s="45">
        <f>(ر1!K26+ر1!L26)/10</f>
        <v>0</v>
      </c>
      <c r="G28" s="45">
        <f>ر1!M26</f>
        <v>0</v>
      </c>
      <c r="H28" s="46">
        <f t="shared" si="1"/>
        <v>0</v>
      </c>
      <c r="I28" s="45">
        <f>(ر1!Q26+ر1!R26)/10</f>
        <v>0</v>
      </c>
      <c r="J28" s="45">
        <f>ر1!S26</f>
        <v>0</v>
      </c>
      <c r="K28" s="46">
        <f t="shared" si="2"/>
        <v>0</v>
      </c>
      <c r="L28" s="45">
        <f>(ر1!W26+ر1!X26)/10</f>
        <v>0</v>
      </c>
      <c r="M28" s="45">
        <f>ر1!Y26</f>
        <v>0</v>
      </c>
      <c r="N28" s="46">
        <f t="shared" si="3"/>
        <v>0</v>
      </c>
      <c r="O28" s="45">
        <f>(ر1!AC26+ر1!AD26)/10</f>
        <v>0</v>
      </c>
      <c r="P28" s="45">
        <f>ر1!AE26</f>
        <v>0</v>
      </c>
      <c r="Q28" s="46">
        <f t="shared" si="4"/>
        <v>0</v>
      </c>
      <c r="R28" s="47">
        <f t="shared" si="5"/>
        <v>0</v>
      </c>
      <c r="S28" s="48" t="str">
        <f t="shared" si="6"/>
        <v>راسب</v>
      </c>
      <c r="T28" s="49"/>
    </row>
    <row r="29" spans="1:20" ht="12" customHeight="1" x14ac:dyDescent="0.2">
      <c r="A29" s="43">
        <v>21</v>
      </c>
      <c r="B29" s="44">
        <f>ر1!B27</f>
        <v>0</v>
      </c>
      <c r="C29" s="45">
        <f>(ر1!E27+ر1!F27)/10</f>
        <v>0</v>
      </c>
      <c r="D29" s="45">
        <f>ر1!G27</f>
        <v>0</v>
      </c>
      <c r="E29" s="46">
        <f t="shared" si="0"/>
        <v>0</v>
      </c>
      <c r="F29" s="45">
        <f>(ر1!K27+ر1!L27)/10</f>
        <v>0</v>
      </c>
      <c r="G29" s="45">
        <f>ر1!M27</f>
        <v>0</v>
      </c>
      <c r="H29" s="46">
        <f t="shared" si="1"/>
        <v>0</v>
      </c>
      <c r="I29" s="45">
        <f>(ر1!Q27+ر1!R27)/10</f>
        <v>0</v>
      </c>
      <c r="J29" s="45">
        <f>ر1!S27</f>
        <v>0</v>
      </c>
      <c r="K29" s="46">
        <f t="shared" si="2"/>
        <v>0</v>
      </c>
      <c r="L29" s="45">
        <f>(ر1!W27+ر1!X27)/10</f>
        <v>0</v>
      </c>
      <c r="M29" s="45">
        <f>ر1!Y27</f>
        <v>0</v>
      </c>
      <c r="N29" s="46">
        <f t="shared" si="3"/>
        <v>0</v>
      </c>
      <c r="O29" s="45">
        <f>(ر1!AC27+ر1!AD27)/10</f>
        <v>0</v>
      </c>
      <c r="P29" s="45">
        <f>ر1!AE27</f>
        <v>0</v>
      </c>
      <c r="Q29" s="46">
        <f t="shared" si="4"/>
        <v>0</v>
      </c>
      <c r="R29" s="47">
        <f t="shared" si="5"/>
        <v>0</v>
      </c>
      <c r="S29" s="48" t="str">
        <f t="shared" si="6"/>
        <v>راسب</v>
      </c>
      <c r="T29" s="49"/>
    </row>
    <row r="30" spans="1:20" ht="12" customHeight="1" x14ac:dyDescent="0.2">
      <c r="A30" s="43">
        <v>22</v>
      </c>
      <c r="B30" s="44">
        <f>ر1!B28</f>
        <v>0</v>
      </c>
      <c r="C30" s="45">
        <f>(ر1!E28+ر1!F28)/10</f>
        <v>0</v>
      </c>
      <c r="D30" s="45">
        <f>ر1!G28</f>
        <v>0</v>
      </c>
      <c r="E30" s="46">
        <f t="shared" si="0"/>
        <v>0</v>
      </c>
      <c r="F30" s="45">
        <f>(ر1!K28+ر1!L28)/10</f>
        <v>0</v>
      </c>
      <c r="G30" s="45">
        <f>ر1!M28</f>
        <v>0</v>
      </c>
      <c r="H30" s="46">
        <f t="shared" si="1"/>
        <v>0</v>
      </c>
      <c r="I30" s="45">
        <f>(ر1!Q28+ر1!R28)/10</f>
        <v>0</v>
      </c>
      <c r="J30" s="45">
        <f>ر1!S28</f>
        <v>0</v>
      </c>
      <c r="K30" s="46">
        <f t="shared" si="2"/>
        <v>0</v>
      </c>
      <c r="L30" s="45">
        <f>(ر1!W28+ر1!X28)/10</f>
        <v>0</v>
      </c>
      <c r="M30" s="45">
        <f>ر1!Y28</f>
        <v>0</v>
      </c>
      <c r="N30" s="46">
        <f t="shared" si="3"/>
        <v>0</v>
      </c>
      <c r="O30" s="45">
        <f>(ر1!AC28+ر1!AD28)/10</f>
        <v>0</v>
      </c>
      <c r="P30" s="45">
        <f>ر1!AE28</f>
        <v>0</v>
      </c>
      <c r="Q30" s="46">
        <f t="shared" si="4"/>
        <v>0</v>
      </c>
      <c r="R30" s="47">
        <f t="shared" si="5"/>
        <v>0</v>
      </c>
      <c r="S30" s="48" t="str">
        <f t="shared" si="6"/>
        <v>راسب</v>
      </c>
      <c r="T30" s="49"/>
    </row>
    <row r="31" spans="1:20" ht="12" customHeight="1" x14ac:dyDescent="0.2">
      <c r="A31" s="43">
        <v>23</v>
      </c>
      <c r="B31" s="44">
        <f>ر1!B29</f>
        <v>0</v>
      </c>
      <c r="C31" s="45">
        <f>(ر1!E29+ر1!F29)/10</f>
        <v>0</v>
      </c>
      <c r="D31" s="45">
        <f>ر1!G29</f>
        <v>0</v>
      </c>
      <c r="E31" s="46">
        <f t="shared" si="0"/>
        <v>0</v>
      </c>
      <c r="F31" s="45">
        <f>(ر1!K29+ر1!L29)/10</f>
        <v>0</v>
      </c>
      <c r="G31" s="45">
        <f>ر1!M29</f>
        <v>0</v>
      </c>
      <c r="H31" s="46">
        <f t="shared" si="1"/>
        <v>0</v>
      </c>
      <c r="I31" s="45">
        <f>(ر1!Q29+ر1!R29)/10</f>
        <v>0</v>
      </c>
      <c r="J31" s="45">
        <f>ر1!S29</f>
        <v>0</v>
      </c>
      <c r="K31" s="46">
        <f t="shared" si="2"/>
        <v>0</v>
      </c>
      <c r="L31" s="45">
        <f>(ر1!W29+ر1!X29)/10</f>
        <v>0</v>
      </c>
      <c r="M31" s="45">
        <f>ر1!Y29</f>
        <v>0</v>
      </c>
      <c r="N31" s="46">
        <f t="shared" si="3"/>
        <v>0</v>
      </c>
      <c r="O31" s="45">
        <f>(ر1!AC29+ر1!AD29)/10</f>
        <v>0</v>
      </c>
      <c r="P31" s="45">
        <f>ر1!AE29</f>
        <v>0</v>
      </c>
      <c r="Q31" s="46">
        <f t="shared" si="4"/>
        <v>0</v>
      </c>
      <c r="R31" s="47">
        <f t="shared" si="5"/>
        <v>0</v>
      </c>
      <c r="S31" s="48" t="str">
        <f t="shared" si="6"/>
        <v>راسب</v>
      </c>
      <c r="T31" s="49"/>
    </row>
    <row r="32" spans="1:20" ht="12" customHeight="1" x14ac:dyDescent="0.2">
      <c r="A32" s="43">
        <v>24</v>
      </c>
      <c r="B32" s="44">
        <f>ر1!B30</f>
        <v>0</v>
      </c>
      <c r="C32" s="45">
        <f>(ر1!E30+ر1!F30)/10</f>
        <v>0</v>
      </c>
      <c r="D32" s="45">
        <f>ر1!G30</f>
        <v>0</v>
      </c>
      <c r="E32" s="46">
        <f t="shared" si="0"/>
        <v>0</v>
      </c>
      <c r="F32" s="45">
        <f>(ر1!K30+ر1!L30)/10</f>
        <v>0</v>
      </c>
      <c r="G32" s="45">
        <f>ر1!M30</f>
        <v>0</v>
      </c>
      <c r="H32" s="46">
        <f t="shared" si="1"/>
        <v>0</v>
      </c>
      <c r="I32" s="45">
        <f>(ر1!Q30+ر1!R30)/10</f>
        <v>0</v>
      </c>
      <c r="J32" s="45">
        <f>ر1!S30</f>
        <v>0</v>
      </c>
      <c r="K32" s="46">
        <f t="shared" si="2"/>
        <v>0</v>
      </c>
      <c r="L32" s="45">
        <f>(ر1!W30+ر1!X30)/10</f>
        <v>0</v>
      </c>
      <c r="M32" s="45">
        <f>ر1!Y30</f>
        <v>0</v>
      </c>
      <c r="N32" s="46">
        <f t="shared" si="3"/>
        <v>0</v>
      </c>
      <c r="O32" s="45">
        <f>(ر1!AC30+ر1!AD30)/10</f>
        <v>0</v>
      </c>
      <c r="P32" s="45">
        <f>ر1!AE30</f>
        <v>0</v>
      </c>
      <c r="Q32" s="46">
        <f t="shared" si="4"/>
        <v>0</v>
      </c>
      <c r="R32" s="47">
        <f t="shared" si="5"/>
        <v>0</v>
      </c>
      <c r="S32" s="48" t="str">
        <f t="shared" si="6"/>
        <v>راسب</v>
      </c>
      <c r="T32" s="49"/>
    </row>
    <row r="33" spans="1:20" ht="12" customHeight="1" x14ac:dyDescent="0.2">
      <c r="A33" s="43">
        <v>25</v>
      </c>
      <c r="B33" s="44">
        <f>ر1!B31</f>
        <v>0</v>
      </c>
      <c r="C33" s="45">
        <f>(ر1!E31+ر1!F31)/10</f>
        <v>0</v>
      </c>
      <c r="D33" s="45">
        <f>ر1!G31</f>
        <v>0</v>
      </c>
      <c r="E33" s="46">
        <f t="shared" si="0"/>
        <v>0</v>
      </c>
      <c r="F33" s="45">
        <f>(ر1!K31+ر1!L31)/10</f>
        <v>0</v>
      </c>
      <c r="G33" s="45">
        <f>ر1!M31</f>
        <v>0</v>
      </c>
      <c r="H33" s="46">
        <f t="shared" si="1"/>
        <v>0</v>
      </c>
      <c r="I33" s="45">
        <f>(ر1!Q31+ر1!R31)/10</f>
        <v>0</v>
      </c>
      <c r="J33" s="45">
        <f>ر1!S31</f>
        <v>0</v>
      </c>
      <c r="K33" s="46">
        <f t="shared" si="2"/>
        <v>0</v>
      </c>
      <c r="L33" s="45">
        <f>(ر1!W31+ر1!X31)/10</f>
        <v>0</v>
      </c>
      <c r="M33" s="45">
        <f>ر1!Y31</f>
        <v>0</v>
      </c>
      <c r="N33" s="46">
        <f t="shared" si="3"/>
        <v>0</v>
      </c>
      <c r="O33" s="45">
        <f>(ر1!AC31+ر1!AD31)/10</f>
        <v>0</v>
      </c>
      <c r="P33" s="45">
        <f>ر1!AE31</f>
        <v>0</v>
      </c>
      <c r="Q33" s="46">
        <f t="shared" si="4"/>
        <v>0</v>
      </c>
      <c r="R33" s="47">
        <f t="shared" si="5"/>
        <v>0</v>
      </c>
      <c r="S33" s="48" t="str">
        <f t="shared" si="6"/>
        <v>راسب</v>
      </c>
      <c r="T33" s="49"/>
    </row>
    <row r="34" spans="1:20" ht="12" customHeight="1" x14ac:dyDescent="0.2">
      <c r="A34" s="43">
        <v>26</v>
      </c>
      <c r="B34" s="44">
        <f>ر1!B32</f>
        <v>0</v>
      </c>
      <c r="C34" s="45">
        <f>(ر1!E32+ر1!F32)/10</f>
        <v>0</v>
      </c>
      <c r="D34" s="45">
        <f>ر1!G32</f>
        <v>0</v>
      </c>
      <c r="E34" s="46">
        <f t="shared" si="0"/>
        <v>0</v>
      </c>
      <c r="F34" s="45">
        <f>(ر1!K32+ر1!L32)/10</f>
        <v>0</v>
      </c>
      <c r="G34" s="45">
        <f>ر1!M32</f>
        <v>0</v>
      </c>
      <c r="H34" s="46">
        <f t="shared" si="1"/>
        <v>0</v>
      </c>
      <c r="I34" s="45">
        <f>(ر1!Q32+ر1!R32)/10</f>
        <v>0</v>
      </c>
      <c r="J34" s="45">
        <f>ر1!S32</f>
        <v>0</v>
      </c>
      <c r="K34" s="46">
        <f t="shared" si="2"/>
        <v>0</v>
      </c>
      <c r="L34" s="45">
        <f>(ر1!W32+ر1!X32)/10</f>
        <v>0</v>
      </c>
      <c r="M34" s="45">
        <f>ر1!Y32</f>
        <v>0</v>
      </c>
      <c r="N34" s="46">
        <f t="shared" si="3"/>
        <v>0</v>
      </c>
      <c r="O34" s="45">
        <f>(ر1!AC32+ر1!AD32)/10</f>
        <v>0</v>
      </c>
      <c r="P34" s="45">
        <f>ر1!AE32</f>
        <v>0</v>
      </c>
      <c r="Q34" s="46">
        <f t="shared" si="4"/>
        <v>0</v>
      </c>
      <c r="R34" s="47">
        <f t="shared" si="5"/>
        <v>0</v>
      </c>
      <c r="S34" s="48" t="str">
        <f t="shared" si="6"/>
        <v>راسب</v>
      </c>
      <c r="T34" s="49"/>
    </row>
    <row r="35" spans="1:20" ht="12" customHeight="1" x14ac:dyDescent="0.2">
      <c r="A35" s="43">
        <v>27</v>
      </c>
      <c r="B35" s="44">
        <f>ر1!B33</f>
        <v>0</v>
      </c>
      <c r="C35" s="45">
        <f>(ر1!E33+ر1!F33)/10</f>
        <v>0</v>
      </c>
      <c r="D35" s="45">
        <f>ر1!G33</f>
        <v>0</v>
      </c>
      <c r="E35" s="46">
        <f t="shared" si="0"/>
        <v>0</v>
      </c>
      <c r="F35" s="45">
        <f>(ر1!K33+ر1!L33)/10</f>
        <v>0</v>
      </c>
      <c r="G35" s="45">
        <f>ر1!M33</f>
        <v>0</v>
      </c>
      <c r="H35" s="46">
        <f t="shared" si="1"/>
        <v>0</v>
      </c>
      <c r="I35" s="45">
        <f>(ر1!Q33+ر1!R33)/10</f>
        <v>0</v>
      </c>
      <c r="J35" s="45">
        <f>ر1!S33</f>
        <v>0</v>
      </c>
      <c r="K35" s="46">
        <f t="shared" si="2"/>
        <v>0</v>
      </c>
      <c r="L35" s="45">
        <f>(ر1!W33+ر1!X33)/10</f>
        <v>0</v>
      </c>
      <c r="M35" s="45">
        <f>ر1!Y33</f>
        <v>0</v>
      </c>
      <c r="N35" s="46">
        <f t="shared" si="3"/>
        <v>0</v>
      </c>
      <c r="O35" s="45">
        <f>(ر1!AC33+ر1!AD33)/10</f>
        <v>0</v>
      </c>
      <c r="P35" s="45">
        <f>ر1!AE33</f>
        <v>0</v>
      </c>
      <c r="Q35" s="46">
        <f t="shared" si="4"/>
        <v>0</v>
      </c>
      <c r="R35" s="47">
        <f t="shared" si="5"/>
        <v>0</v>
      </c>
      <c r="S35" s="48" t="str">
        <f t="shared" si="6"/>
        <v>راسب</v>
      </c>
      <c r="T35" s="49"/>
    </row>
    <row r="36" spans="1:20" ht="12" customHeight="1" x14ac:dyDescent="0.2">
      <c r="A36" s="43">
        <v>28</v>
      </c>
      <c r="B36" s="44">
        <f>ر1!B34</f>
        <v>0</v>
      </c>
      <c r="C36" s="45">
        <f>(ر1!E34+ر1!F34)/10</f>
        <v>0</v>
      </c>
      <c r="D36" s="45">
        <f>ر1!G34</f>
        <v>0</v>
      </c>
      <c r="E36" s="46">
        <f t="shared" si="0"/>
        <v>0</v>
      </c>
      <c r="F36" s="45">
        <f>(ر1!K34+ر1!L34)/10</f>
        <v>0</v>
      </c>
      <c r="G36" s="45">
        <f>ر1!M34</f>
        <v>0</v>
      </c>
      <c r="H36" s="46">
        <f t="shared" si="1"/>
        <v>0</v>
      </c>
      <c r="I36" s="45">
        <f>(ر1!Q34+ر1!R34)/10</f>
        <v>0</v>
      </c>
      <c r="J36" s="45">
        <f>ر1!S34</f>
        <v>0</v>
      </c>
      <c r="K36" s="46">
        <f t="shared" si="2"/>
        <v>0</v>
      </c>
      <c r="L36" s="45">
        <f>(ر1!W34+ر1!X34)/10</f>
        <v>0</v>
      </c>
      <c r="M36" s="45">
        <f>ر1!Y34</f>
        <v>0</v>
      </c>
      <c r="N36" s="46">
        <f t="shared" si="3"/>
        <v>0</v>
      </c>
      <c r="O36" s="45">
        <f>(ر1!AC34+ر1!AD34)/10</f>
        <v>0</v>
      </c>
      <c r="P36" s="45">
        <f>ر1!AE34</f>
        <v>0</v>
      </c>
      <c r="Q36" s="46">
        <f t="shared" si="4"/>
        <v>0</v>
      </c>
      <c r="R36" s="47">
        <f t="shared" si="5"/>
        <v>0</v>
      </c>
      <c r="S36" s="48" t="str">
        <f t="shared" si="6"/>
        <v>راسب</v>
      </c>
      <c r="T36" s="49"/>
    </row>
    <row r="37" spans="1:20" ht="12" customHeight="1" x14ac:dyDescent="0.2">
      <c r="A37" s="43">
        <v>29</v>
      </c>
      <c r="B37" s="44">
        <f>ر1!B35</f>
        <v>0</v>
      </c>
      <c r="C37" s="45">
        <f>(ر1!E35+ر1!F35)/10</f>
        <v>0</v>
      </c>
      <c r="D37" s="45">
        <f>ر1!G35</f>
        <v>0</v>
      </c>
      <c r="E37" s="46">
        <f t="shared" si="0"/>
        <v>0</v>
      </c>
      <c r="F37" s="45">
        <f>(ر1!K35+ر1!L35)/10</f>
        <v>0</v>
      </c>
      <c r="G37" s="45">
        <f>ر1!M35</f>
        <v>0</v>
      </c>
      <c r="H37" s="46">
        <f t="shared" si="1"/>
        <v>0</v>
      </c>
      <c r="I37" s="45">
        <f>(ر1!Q35+ر1!R35)/10</f>
        <v>0</v>
      </c>
      <c r="J37" s="45">
        <f>ر1!S35</f>
        <v>0</v>
      </c>
      <c r="K37" s="46">
        <f t="shared" si="2"/>
        <v>0</v>
      </c>
      <c r="L37" s="45">
        <f>(ر1!W35+ر1!X35)/10</f>
        <v>0</v>
      </c>
      <c r="M37" s="45">
        <f>ر1!Y35</f>
        <v>0</v>
      </c>
      <c r="N37" s="46">
        <f t="shared" si="3"/>
        <v>0</v>
      </c>
      <c r="O37" s="45">
        <f>(ر1!AC35+ر1!AD35)/10</f>
        <v>0</v>
      </c>
      <c r="P37" s="45">
        <f>ر1!AE35</f>
        <v>0</v>
      </c>
      <c r="Q37" s="46">
        <f t="shared" si="4"/>
        <v>0</v>
      </c>
      <c r="R37" s="47">
        <f t="shared" si="5"/>
        <v>0</v>
      </c>
      <c r="S37" s="48" t="str">
        <f t="shared" si="6"/>
        <v>راسب</v>
      </c>
      <c r="T37" s="49"/>
    </row>
    <row r="38" spans="1:20" ht="12" customHeight="1" x14ac:dyDescent="0.2">
      <c r="A38" s="43">
        <v>30</v>
      </c>
      <c r="B38" s="44">
        <f>ر1!B36</f>
        <v>0</v>
      </c>
      <c r="C38" s="45">
        <f>(ر1!E36+ر1!F36)/10</f>
        <v>0</v>
      </c>
      <c r="D38" s="45">
        <f>ر1!G36</f>
        <v>0</v>
      </c>
      <c r="E38" s="46">
        <f t="shared" si="0"/>
        <v>0</v>
      </c>
      <c r="F38" s="45">
        <f>(ر1!K36+ر1!L36)/10</f>
        <v>0</v>
      </c>
      <c r="G38" s="45">
        <f>ر1!M36</f>
        <v>0</v>
      </c>
      <c r="H38" s="46">
        <f t="shared" si="1"/>
        <v>0</v>
      </c>
      <c r="I38" s="45">
        <f>(ر1!Q36+ر1!R36)/10</f>
        <v>0</v>
      </c>
      <c r="J38" s="45">
        <f>ر1!S36</f>
        <v>0</v>
      </c>
      <c r="K38" s="46">
        <f t="shared" si="2"/>
        <v>0</v>
      </c>
      <c r="L38" s="45">
        <f>(ر1!W36+ر1!X36)/10</f>
        <v>0</v>
      </c>
      <c r="M38" s="45">
        <f>ر1!Y36</f>
        <v>0</v>
      </c>
      <c r="N38" s="46">
        <f t="shared" si="3"/>
        <v>0</v>
      </c>
      <c r="O38" s="45">
        <f>(ر1!AC36+ر1!AD36)/10</f>
        <v>0</v>
      </c>
      <c r="P38" s="45">
        <f>ر1!AE36</f>
        <v>0</v>
      </c>
      <c r="Q38" s="46">
        <f t="shared" si="4"/>
        <v>0</v>
      </c>
      <c r="R38" s="47">
        <f t="shared" si="5"/>
        <v>0</v>
      </c>
      <c r="S38" s="48" t="str">
        <f t="shared" si="6"/>
        <v>راسب</v>
      </c>
      <c r="T38" s="49"/>
    </row>
    <row r="39" spans="1:20" ht="14.25" x14ac:dyDescent="0.2"/>
    <row r="40" spans="1:20" ht="14.25" x14ac:dyDescent="0.2">
      <c r="B40" t="s">
        <v>43</v>
      </c>
      <c r="H40" t="s">
        <v>44</v>
      </c>
      <c r="P40" t="s">
        <v>45</v>
      </c>
    </row>
    <row r="41" spans="1:20" ht="14.25" x14ac:dyDescent="0.2"/>
    <row r="42" spans="1:20" ht="14.25" x14ac:dyDescent="0.2">
      <c r="H42" t="s">
        <v>46</v>
      </c>
      <c r="Q42" t="s">
        <v>46</v>
      </c>
    </row>
    <row r="43" spans="1:20" ht="14.25" x14ac:dyDescent="0.2"/>
    <row r="44" spans="1:20" ht="14.25" hidden="1" x14ac:dyDescent="0.2"/>
  </sheetData>
  <mergeCells count="11">
    <mergeCell ref="R6:R7"/>
    <mergeCell ref="S6:S8"/>
    <mergeCell ref="T6:T8"/>
    <mergeCell ref="D4:P5"/>
    <mergeCell ref="A6:A8"/>
    <mergeCell ref="B6:B8"/>
    <mergeCell ref="C6:E6"/>
    <mergeCell ref="F6:H6"/>
    <mergeCell ref="I6:K6"/>
    <mergeCell ref="L6:N6"/>
    <mergeCell ref="O6:Q6"/>
  </mergeCells>
  <pageMargins left="0.39370078740157483" right="0.39370078740157483" top="0.39370078740157483" bottom="0.39370078740157483" header="0.15748031496062992" footer="0.15748031496062992"/>
  <pageSetup paperSize="9" scale="94" orientation="landscape" r:id="rId1"/>
  <colBreaks count="1" manualBreakCount="1">
    <brk id="20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3"/>
  <dimension ref="A1:M31"/>
  <sheetViews>
    <sheetView showGridLines="0" showRowColHeaders="0" rightToLeft="1" tabSelected="1" zoomScale="160" zoomScaleNormal="160" workbookViewId="0">
      <pane ySplit="4" topLeftCell="A5" activePane="bottomLeft" state="frozen"/>
      <selection activeCell="AJ5" sqref="AJ5"/>
      <selection pane="bottomLeft" activeCell="H15" sqref="H15"/>
    </sheetView>
  </sheetViews>
  <sheetFormatPr defaultColWidth="0" defaultRowHeight="0" customHeight="1" zeroHeight="1" x14ac:dyDescent="0.2"/>
  <cols>
    <col min="1" max="1" width="8.75" customWidth="1"/>
    <col min="2" max="8" width="14.875" customWidth="1"/>
    <col min="9" max="12" width="8.75" customWidth="1"/>
    <col min="13" max="13" width="0" hidden="1" customWidth="1"/>
    <col min="14" max="16384" width="8.75" hidden="1"/>
  </cols>
  <sheetData>
    <row r="1" spans="2:11" ht="46.15" customHeight="1" x14ac:dyDescent="0.2"/>
    <row r="2" spans="2:11" ht="14.25" x14ac:dyDescent="0.2"/>
    <row r="3" spans="2:11" ht="14.25" x14ac:dyDescent="0.2"/>
    <row r="4" spans="2:11" ht="59.45" customHeight="1" x14ac:dyDescent="0.2"/>
    <row r="5" spans="2:11" ht="33" x14ac:dyDescent="0.85">
      <c r="B5" s="69" t="s">
        <v>47</v>
      </c>
      <c r="C5" s="69"/>
      <c r="D5" s="69"/>
      <c r="E5" s="69"/>
      <c r="F5" s="69"/>
      <c r="G5" s="69"/>
      <c r="H5" s="69"/>
    </row>
    <row r="6" spans="2:11" ht="15" thickBot="1" x14ac:dyDescent="0.25"/>
    <row r="7" spans="2:11" ht="19.5" thickTop="1" thickBot="1" x14ac:dyDescent="0.25">
      <c r="B7" s="50" t="s">
        <v>48</v>
      </c>
      <c r="C7" s="93" t="str">
        <f>VLOOKUP(K7,ر1!A7:B36,2,FALSE)</f>
        <v>سعيد محمد سالم بجنف</v>
      </c>
      <c r="D7" s="93"/>
      <c r="E7" s="93"/>
      <c r="F7" s="93"/>
      <c r="G7" s="50" t="s">
        <v>49</v>
      </c>
      <c r="H7" s="51" t="s">
        <v>50</v>
      </c>
      <c r="J7" s="52" t="s">
        <v>51</v>
      </c>
      <c r="K7" s="53">
        <v>5</v>
      </c>
    </row>
    <row r="8" spans="2:11" ht="19.5" thickTop="1" thickBot="1" x14ac:dyDescent="0.3">
      <c r="B8" s="54"/>
      <c r="C8" s="54"/>
      <c r="D8" s="54"/>
      <c r="E8" s="54"/>
      <c r="F8" s="54"/>
      <c r="G8" s="54"/>
      <c r="H8" s="54"/>
    </row>
    <row r="9" spans="2:11" ht="19.5" thickTop="1" thickBot="1" x14ac:dyDescent="0.25">
      <c r="B9" s="55" t="s">
        <v>52</v>
      </c>
      <c r="C9" s="55" t="s">
        <v>7</v>
      </c>
      <c r="D9" s="55" t="s">
        <v>8</v>
      </c>
      <c r="E9" s="55" t="s">
        <v>9</v>
      </c>
      <c r="F9" s="55" t="s">
        <v>10</v>
      </c>
      <c r="G9" s="55" t="s">
        <v>36</v>
      </c>
      <c r="H9" s="94" t="s">
        <v>53</v>
      </c>
    </row>
    <row r="10" spans="2:11" ht="19.5" thickTop="1" thickBot="1" x14ac:dyDescent="0.25">
      <c r="B10" s="56">
        <v>20</v>
      </c>
      <c r="C10" s="57">
        <f>VLOOKUP(K7,'م1 1'!A9:C38,3,FALSE)</f>
        <v>19.8</v>
      </c>
      <c r="D10" s="57">
        <f>VLOOKUP(K7,'م1 1'!A9:F38,6,FALSE)</f>
        <v>19.3</v>
      </c>
      <c r="E10" s="57">
        <f>VLOOKUP(K7,'م1 1'!A9:I38,9,FALSE)</f>
        <v>19.8</v>
      </c>
      <c r="F10" s="57">
        <f>VLOOKUP(K7,'م1 1'!A9:L38,12,FALSE)</f>
        <v>18.5</v>
      </c>
      <c r="G10" s="57">
        <f>VLOOKUP(K7,'م1 1'!A9:O38,15,FALSE)</f>
        <v>19</v>
      </c>
      <c r="H10" s="94"/>
    </row>
    <row r="11" spans="2:11" ht="19.5" thickTop="1" thickBot="1" x14ac:dyDescent="0.25">
      <c r="B11" s="56">
        <v>30</v>
      </c>
      <c r="C11" s="57">
        <f>VLOOKUP(K7,'م1 1'!A9:D38,4,FALSE)</f>
        <v>30</v>
      </c>
      <c r="D11" s="57">
        <f>VLOOKUP(K7,'م1 1'!A9:G38,7,FALSE)</f>
        <v>30</v>
      </c>
      <c r="E11" s="57">
        <f>VLOOKUP(K7,'م1 1'!A9:J38,10,)</f>
        <v>30</v>
      </c>
      <c r="F11" s="57">
        <f>VLOOKUP(K7,'م1 1'!A9:M38,13,FALSE)</f>
        <v>29</v>
      </c>
      <c r="G11" s="57">
        <f>VLOOKUP(K7,'م1 1'!A9:P38,16,16)</f>
        <v>28</v>
      </c>
      <c r="H11" s="94"/>
    </row>
    <row r="12" spans="2:11" ht="19.5" thickTop="1" thickBot="1" x14ac:dyDescent="0.25">
      <c r="B12" s="56">
        <v>50</v>
      </c>
      <c r="C12" s="57">
        <f>ROUND((SUM(C10:C11)),0)</f>
        <v>50</v>
      </c>
      <c r="D12" s="57">
        <f t="shared" ref="D12:G12" si="0">ROUND((SUM(D10:D11)),0)</f>
        <v>49</v>
      </c>
      <c r="E12" s="57">
        <f t="shared" si="0"/>
        <v>50</v>
      </c>
      <c r="F12" s="57">
        <f t="shared" si="0"/>
        <v>48</v>
      </c>
      <c r="G12" s="57">
        <f t="shared" si="0"/>
        <v>47</v>
      </c>
      <c r="H12" s="58">
        <f>VLOOKUP(K7,'م1 1'!A9:R38,18,FALSE)</f>
        <v>244</v>
      </c>
    </row>
    <row r="13" spans="2:11" ht="19.5" thickTop="1" thickBot="1" x14ac:dyDescent="0.25">
      <c r="B13" s="59"/>
      <c r="C13" s="60"/>
      <c r="D13" s="60"/>
      <c r="E13" s="60"/>
      <c r="F13" s="60"/>
      <c r="G13" s="60"/>
      <c r="H13" s="60"/>
    </row>
    <row r="14" spans="2:11" ht="19.5" thickTop="1" thickBot="1" x14ac:dyDescent="0.3">
      <c r="B14" s="61" t="s">
        <v>54</v>
      </c>
      <c r="C14" s="95"/>
      <c r="D14" s="95"/>
      <c r="E14" s="95"/>
      <c r="F14" s="95"/>
      <c r="G14" s="54"/>
      <c r="H14" s="54"/>
    </row>
    <row r="15" spans="2:11" ht="19.5" thickTop="1" thickBot="1" x14ac:dyDescent="0.25">
      <c r="B15" s="50" t="s">
        <v>55</v>
      </c>
      <c r="C15" s="96" t="str">
        <f>IF(AND(C12&gt;=25,D12&gt;=25,E12&gt;=25,F12&gt;=25,G12&gt;=25),"ناجح","راسب")</f>
        <v>ناجح</v>
      </c>
      <c r="D15" s="96"/>
      <c r="E15" s="96"/>
      <c r="F15" s="96"/>
      <c r="G15" s="50" t="s">
        <v>56</v>
      </c>
      <c r="H15" s="62"/>
    </row>
    <row r="16" spans="2:11" ht="15" thickTop="1" x14ac:dyDescent="0.2"/>
    <row r="17" spans="2:8" ht="29.45" customHeight="1" x14ac:dyDescent="0.2"/>
    <row r="18" spans="2:8" ht="18" x14ac:dyDescent="0.25">
      <c r="B18" s="54" t="s">
        <v>57</v>
      </c>
      <c r="C18" s="54"/>
      <c r="D18" s="54"/>
      <c r="E18" s="97" t="s">
        <v>58</v>
      </c>
      <c r="F18" s="97"/>
      <c r="G18" s="97" t="s">
        <v>59</v>
      </c>
      <c r="H18" s="97"/>
    </row>
    <row r="19" spans="2:8" ht="14.25" x14ac:dyDescent="0.2"/>
    <row r="20" spans="2:8" ht="14.25" x14ac:dyDescent="0.2"/>
    <row r="21" spans="2:8" ht="14.25" x14ac:dyDescent="0.2"/>
    <row r="22" spans="2:8" ht="14.25" x14ac:dyDescent="0.2"/>
    <row r="23" spans="2:8" ht="14.25" x14ac:dyDescent="0.2"/>
    <row r="24" spans="2:8" ht="14.25" x14ac:dyDescent="0.2"/>
    <row r="25" spans="2:8" ht="14.25" x14ac:dyDescent="0.2"/>
    <row r="26" spans="2:8" ht="14.25" x14ac:dyDescent="0.2"/>
    <row r="27" spans="2:8" ht="14.25" x14ac:dyDescent="0.2"/>
    <row r="28" spans="2:8" ht="14.25" x14ac:dyDescent="0.2"/>
    <row r="29" spans="2:8" ht="14.25" x14ac:dyDescent="0.2"/>
    <row r="30" spans="2:8" ht="14.25" hidden="1" x14ac:dyDescent="0.2"/>
    <row r="31" spans="2:8" ht="14.25" hidden="1" x14ac:dyDescent="0.2"/>
  </sheetData>
  <sheetProtection selectLockedCells="1"/>
  <mergeCells count="7">
    <mergeCell ref="E18:F18"/>
    <mergeCell ref="G18:H18"/>
    <mergeCell ref="B5:H5"/>
    <mergeCell ref="C7:F7"/>
    <mergeCell ref="H9:H11"/>
    <mergeCell ref="C14:F14"/>
    <mergeCell ref="C15:F15"/>
  </mergeCells>
  <conditionalFormatting sqref="C15:F15">
    <cfRule type="containsText" dxfId="3" priority="3" operator="containsText" text="ناجح">
      <formula>NOT(ISERROR(SEARCH("ناجح",C15)))</formula>
    </cfRule>
    <cfRule type="containsText" dxfId="2" priority="4" operator="containsText" text="راسب">
      <formula>NOT(ISERROR(SEARCH("راسب",C15)))</formula>
    </cfRule>
  </conditionalFormatting>
  <conditionalFormatting sqref="C12:G12">
    <cfRule type="cellIs" dxfId="1" priority="1" operator="greaterThan">
      <formula>24</formula>
    </cfRule>
    <cfRule type="cellIs" dxfId="0" priority="2" operator="lessThan">
      <formula>25</formula>
    </cfRule>
  </conditionalFormatting>
  <pageMargins left="0.39370078740157483" right="0.39370078740157483" top="0.39370078740157483" bottom="0.3937007874015748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ر1!$A$7:$A$36</xm:f>
          </x14:formula1>
          <xm:sqref>K7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ر1</vt:lpstr>
      <vt:lpstr>م1 1</vt:lpstr>
      <vt:lpstr>ش1 1</vt:lpstr>
      <vt:lpstr>'ش1 1'!Print_Area</vt:lpstr>
      <vt:lpstr>'م1 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Salem Ali</dc:creator>
  <cp:lastModifiedBy>Salem Ali</cp:lastModifiedBy>
  <dcterms:created xsi:type="dcterms:W3CDTF">2020-12-29T14:10:50Z</dcterms:created>
  <dcterms:modified xsi:type="dcterms:W3CDTF">2020-12-29T14:12:52Z</dcterms:modified>
</cp:coreProperties>
</file>