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F4D9C6D7-9060-4BD3-81B5-D7BCD0A44097}" xr6:coauthVersionLast="46" xr6:coauthVersionMax="46" xr10:uidLastSave="{00000000-0000-0000-0000-000000000000}"/>
  <bookViews>
    <workbookView xWindow="-120" yWindow="-120" windowWidth="19440" windowHeight="15000" xr2:uid="{690221C0-62B6-4982-81FF-781B4383AF66}"/>
  </bookViews>
  <sheets>
    <sheet name="التفاصيل" sheetId="1" r:id="rId1"/>
  </sheets>
  <externalReferences>
    <externalReference r:id="rId2"/>
  </externalReferences>
  <definedNames>
    <definedName name="_xlnm.Print_Area" localSheetId="0">التفاصيل!$A$1:$N$5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B5" i="1"/>
  <c r="E4" i="1"/>
  <c r="G4" i="1" s="1"/>
  <c r="N1" i="1"/>
  <c r="I4" i="1" s="1"/>
  <c r="K4" i="1" l="1"/>
  <c r="M4" i="1" s="1"/>
  <c r="N4" i="1" l="1"/>
</calcChain>
</file>

<file path=xl/sharedStrings.xml><?xml version="1.0" encoding="utf-8"?>
<sst xmlns="http://schemas.openxmlformats.org/spreadsheetml/2006/main" count="17" uniqueCount="17">
  <si>
    <t>م</t>
  </si>
  <si>
    <t>إسم المهمة</t>
  </si>
  <si>
    <t>تاريخ إرسال المهمة</t>
  </si>
  <si>
    <t>التاريخ المخطط للإنتهاء</t>
  </si>
  <si>
    <t>التاريخ المخطط المعدل للإنتهاء</t>
  </si>
  <si>
    <t>تاريخ الإنتهاء الفعلي</t>
  </si>
  <si>
    <t>المدة المخططة</t>
  </si>
  <si>
    <t>مدة التمديد</t>
  </si>
  <si>
    <t>الوقت المستغرق إلى الآن</t>
  </si>
  <si>
    <t>المدة الفعلية</t>
  </si>
  <si>
    <t>التأخير</t>
  </si>
  <si>
    <t>الحالة</t>
  </si>
  <si>
    <t>حالة التسليم</t>
  </si>
  <si>
    <t>المؤشر العام</t>
  </si>
  <si>
    <t>إصدار التقرير الشهري</t>
  </si>
  <si>
    <t>قيد التنفيذ</t>
  </si>
  <si>
    <t>قائمة مهام فريق الإستشاري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</si>
</sst>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5">
    <font>
      <sz val="14"/>
      <color theme="1"/>
      <name val="Frutiger LT Arabic 55 Roman"/>
      <family val="2"/>
    </font>
    <font>
      <sz val="14"/>
      <color theme="0"/>
      <name val="Frutiger LT Arabic 55 Roman"/>
      <family val="2"/>
    </font>
    <font>
      <b/>
      <sz val="18"/>
      <color theme="1"/>
      <name val="Frutiger LT Arabic 55 Roman"/>
    </font>
    <font>
      <sz val="14"/>
      <name val="Frutiger LT Arabic 55 Roman"/>
      <family val="2"/>
    </font>
    <font>
      <sz val="18"/>
      <name val="Frutiger LT Arabic 55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 style="medium">
        <color theme="5"/>
      </left>
      <right style="hair">
        <color theme="5"/>
      </right>
      <top style="medium">
        <color theme="5"/>
      </top>
      <bottom style="hair">
        <color theme="5"/>
      </bottom>
      <diagonal/>
    </border>
    <border>
      <left style="hair">
        <color theme="5"/>
      </left>
      <right style="hair">
        <color theme="5"/>
      </right>
      <top style="medium">
        <color theme="5"/>
      </top>
      <bottom style="hair">
        <color theme="5"/>
      </bottom>
      <diagonal/>
    </border>
    <border>
      <left style="medium">
        <color theme="5"/>
      </left>
      <right style="hair">
        <color theme="5"/>
      </right>
      <top style="hair">
        <color theme="5"/>
      </top>
      <bottom style="hair">
        <color theme="5"/>
      </bottom>
      <diagonal/>
    </border>
    <border>
      <left style="hair">
        <color theme="5"/>
      </left>
      <right style="hair">
        <color theme="5"/>
      </right>
      <top style="hair">
        <color theme="5"/>
      </top>
      <bottom style="hair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 indent="1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64" fontId="0" fillId="2" borderId="3" xfId="0" applyNumberFormat="1" applyFill="1" applyBorder="1" applyAlignment="1" applyProtection="1">
      <alignment horizontal="center" vertical="center" wrapText="1"/>
      <protection locked="0"/>
    </xf>
    <xf numFmtId="164" fontId="0" fillId="2" borderId="3" xfId="0" applyNumberFormat="1" applyFill="1" applyBorder="1" applyAlignment="1" applyProtection="1">
      <alignment horizontal="center" vertical="center" wrapText="1"/>
      <protection hidden="1"/>
    </xf>
    <xf numFmtId="164" fontId="0" fillId="2" borderId="3" xfId="0" applyNumberFormat="1" applyFill="1" applyBorder="1" applyAlignment="1" applyProtection="1">
      <alignment horizontal="center" vertical="center" wrapText="1" readingOrder="1"/>
      <protection locked="0"/>
    </xf>
    <xf numFmtId="0" fontId="0" fillId="2" borderId="3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 wrapText="1" indent="1"/>
      <protection locked="0"/>
    </xf>
    <xf numFmtId="164" fontId="0" fillId="0" borderId="5" xfId="0" applyNumberFormat="1" applyBorder="1" applyAlignment="1" applyProtection="1">
      <alignment horizontal="center" vertical="center"/>
      <protection locked="0"/>
    </xf>
    <xf numFmtId="164" fontId="0" fillId="0" borderId="5" xfId="0" applyNumberFormat="1" applyBorder="1" applyAlignment="1" applyProtection="1">
      <alignment horizontal="center" vertical="center"/>
      <protection hidden="1"/>
    </xf>
    <xf numFmtId="1" fontId="0" fillId="0" borderId="5" xfId="0" applyNumberFormat="1" applyBorder="1" applyAlignment="1" applyProtection="1">
      <alignment horizontal="center" vertical="center"/>
      <protection hidden="1"/>
    </xf>
    <xf numFmtId="1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1" fontId="3" fillId="0" borderId="5" xfId="0" applyNumberFormat="1" applyFont="1" applyBorder="1" applyAlignment="1" applyProtection="1">
      <alignment horizontal="center" vertical="center"/>
      <protection hidden="1"/>
    </xf>
    <xf numFmtId="1" fontId="4" fillId="0" borderId="5" xfId="0" applyNumberFormat="1" applyFont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1" fontId="0" fillId="0" borderId="5" xfId="0" quotePrefix="1" applyNumberForma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5"/>
        </left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Frutiger LT Arabic 55 Roman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</border>
      <protection locked="1" hidden="1"/>
    </dxf>
    <dxf>
      <font>
        <strike val="0"/>
        <outline val="0"/>
        <shadow val="0"/>
        <u val="none"/>
        <vertAlign val="baseline"/>
        <sz val="14"/>
        <color auto="1"/>
        <name val="Frutiger LT Arabic 55 Roman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</border>
      <protection locked="1" hidden="1"/>
    </dxf>
    <dxf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</border>
      <protection locked="1" hidden="1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1" hidden="1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1" hidden="1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/>
        <horizontal/>
      </border>
      <protection locked="1" hidden="1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/>
        <horizontal/>
      </border>
      <protection locked="0" hidden="0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1" hidden="1"/>
    </dxf>
    <dxf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1" hidden="1"/>
    </dxf>
    <dxf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alignment horizontal="right" vertical="center" textRotation="0" wrapText="0" indent="1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medium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border>
        <top style="medium">
          <color theme="5"/>
        </top>
      </border>
    </dxf>
    <dxf>
      <font>
        <strike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solid">
          <fgColor indexed="64"/>
          <bgColor rgb="FF009999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5"/>
        </left>
        <right style="hair">
          <color theme="5"/>
        </right>
        <top/>
        <bottom/>
      </border>
      <protection locked="0" hidden="0"/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sem/Desktop/&#1605;&#1607;&#1575;&#1605;%20&#1601;&#1585;&#1610;&#1602;%20&#1575;&#1604;&#1593;&#1605;&#1604;%20%2012-01-2021&#16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تفاصيل"/>
      <sheetName val="Lookup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D5D04F-E781-40B8-8BD7-CD7E54AD2E79}" name="Table1" displayName="Table1" ref="A3:N5" totalsRowCount="1" headerRowDxfId="31" dataDxfId="30" totalsRowDxfId="29" totalsRowBorderDxfId="28">
  <autoFilter ref="A3:N4" xr:uid="{E8B4F26B-D32F-478D-9F82-E5C52BC6F99E}"/>
  <tableColumns count="14">
    <tableColumn id="1" xr3:uid="{EF14CEB5-7123-46D4-8F89-40B0A75C25B1}" name="م" dataDxfId="27" totalsRowDxfId="13"/>
    <tableColumn id="2" xr3:uid="{93209E34-BD8C-4599-A9F0-74CD83EAEF65}" name="إسم المهمة" totalsRowFunction="count" dataDxfId="26" totalsRowDxfId="12"/>
    <tableColumn id="3" xr3:uid="{FF929625-CA3C-48B5-BD55-3755BC7E4D3F}" name="تاريخ إرسال المهمة" dataDxfId="25" totalsRowDxfId="11"/>
    <tableColumn id="5" xr3:uid="{83CD21B2-5042-43F3-BCD1-FAEA87D028F8}" name="التاريخ المخطط للإنتهاء" dataDxfId="24" totalsRowDxfId="10"/>
    <tableColumn id="6" xr3:uid="{BA8B86C0-198F-424F-8547-41FDA091E5D0}" name="التاريخ المخطط المعدل للإنتهاء" dataDxfId="23" totalsRowDxfId="9">
      <calculatedColumnFormula>Table1[[#This Row],[التاريخ المخطط للإنتهاء]]+Table1[[#This Row],[مدة التمديد]]</calculatedColumnFormula>
    </tableColumn>
    <tableColumn id="7" xr3:uid="{EAB2EB27-6E46-441D-87B0-DA119A10CC55}" name="تاريخ الإنتهاء الفعلي" dataDxfId="22" totalsRowDxfId="8"/>
    <tableColumn id="10" xr3:uid="{052997ED-D52B-4B8B-9191-C84037907669}" name="المدة المخططة" dataDxfId="21" totalsRowDxfId="7">
      <calculatedColumnFormula>Table1[[#This Row],[التاريخ المخطط المعدل للإنتهاء]]-Table1[[#This Row],[تاريخ إرسال المهمة]]</calculatedColumnFormula>
    </tableColumn>
    <tableColumn id="19" xr3:uid="{0733940F-315B-492F-97BA-92B32BC0618F}" name="مدة التمديد" dataDxfId="20" totalsRowDxfId="6"/>
    <tableColumn id="21" xr3:uid="{7E8D1EFE-198D-4C3A-90B5-80157FC17EDC}" name="الوقت المستغرق إلى الآن" dataDxfId="19" totalsRowDxfId="5">
      <calculatedColumnFormula>IF(Table1[[#This Row],[الحالة]]="قيد التنفيذ",$N$1-Table1[[#This Row],[تاريخ إرسال المهمة]]," ")</calculatedColumnFormula>
    </tableColumn>
    <tableColumn id="11" xr3:uid="{6182C4BA-36F5-4C0B-8A88-2BDFF0643B3A}" name="المدة الفعلية" dataDxfId="18" totalsRowDxfId="4">
      <calculatedColumnFormula>IF(Table1[[#This Row],[تاريخ الإنتهاء الفعلي]]="",Table1[[#This Row],[التاريخ المخطط للإنتهاء]]-Table1[[#This Row],[تاريخ إرسال المهمة]],Table1[[#This Row],[تاريخ الإنتهاء الفعلي]]-Table1[[#This Row],[تاريخ إرسال المهمة]])</calculatedColumnFormula>
    </tableColumn>
    <tableColumn id="12" xr3:uid="{56E9172E-8C1A-48B6-8E0D-5A54FB41B2F5}" name="التأخير" dataDxfId="17" totalsRowDxfId="3">
      <calculatedColumnFormula>Table1[[#This Row],[المدة الفعلية]]-Table1[[#This Row],[المدة المخططة]]</calculatedColumnFormula>
    </tableColumn>
    <tableColumn id="13" xr3:uid="{D6A735BD-B221-42D2-89E7-CBE7A176242F}" name="الحالة" dataDxfId="16" totalsRowDxfId="2"/>
    <tableColumn id="14" xr3:uid="{4C53E34D-00B6-4B0D-AADC-0A7148A5B2D3}" name="حالة التسليم" dataDxfId="15" totalsRowDxfId="1">
      <calculatedColumnFormula>IF(AND(Table1[[#This Row],[التأخير]]=0),"في الموعد",IF(AND(Table1[[#This Row],[التأخير]]&gt;0),"تخلف عن الموعد",IF(Table1[[#This Row],[التأخير]]&lt;0,"قبل الموعد","")))</calculatedColumnFormula>
    </tableColumn>
    <tableColumn id="20" xr3:uid="{BD66F202-9A58-49A9-AE53-A43372949833}" name="المؤشر العام" dataDxfId="14" totalsRowDxfId="0">
      <calculatedColumnFormula>Table1[[#This Row],[التأخير]]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11F3C-E296-40BD-9BA5-DB949DC413FB}">
  <sheetPr>
    <pageSetUpPr fitToPage="1"/>
  </sheetPr>
  <dimension ref="A1:S5"/>
  <sheetViews>
    <sheetView rightToLeft="1" tabSelected="1" view="pageBreakPreview" topLeftCell="D1" zoomScale="80" zoomScaleNormal="100" zoomScaleSheetLayoutView="80" workbookViewId="0">
      <selection activeCell="J5" sqref="J5"/>
    </sheetView>
  </sheetViews>
  <sheetFormatPr defaultColWidth="9" defaultRowHeight="18"/>
  <cols>
    <col min="1" max="1" width="7.08984375" style="1" customWidth="1"/>
    <col min="2" max="2" width="25.08984375" style="2" customWidth="1"/>
    <col min="3" max="3" width="15.90625" style="3" customWidth="1"/>
    <col min="4" max="4" width="15.7265625" style="3" customWidth="1"/>
    <col min="5" max="5" width="15.7265625" style="4" customWidth="1"/>
    <col min="6" max="6" width="15.7265625" style="3" customWidth="1"/>
    <col min="7" max="7" width="10.08984375" style="5" customWidth="1"/>
    <col min="8" max="9" width="10.08984375" style="1" customWidth="1"/>
    <col min="10" max="10" width="10.08984375" style="5" customWidth="1"/>
    <col min="11" max="11" width="9" style="5"/>
    <col min="12" max="12" width="11.26953125" style="1" customWidth="1"/>
    <col min="13" max="13" width="18.453125" style="5" customWidth="1"/>
    <col min="14" max="14" width="12.26953125" style="5" customWidth="1"/>
    <col min="15" max="18" width="9" style="1"/>
    <col min="19" max="16384" width="9" style="7"/>
  </cols>
  <sheetData>
    <row r="1" spans="1:19">
      <c r="N1" s="6">
        <f ca="1">TODAY()</f>
        <v>44209</v>
      </c>
    </row>
    <row r="2" spans="1:19" ht="24" thickBot="1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9" s="15" customFormat="1" ht="92.1" customHeight="1">
      <c r="A3" s="8" t="s">
        <v>0</v>
      </c>
      <c r="B3" s="9" t="s">
        <v>1</v>
      </c>
      <c r="C3" s="10" t="s">
        <v>2</v>
      </c>
      <c r="D3" s="10" t="s">
        <v>3</v>
      </c>
      <c r="E3" s="11" t="s">
        <v>4</v>
      </c>
      <c r="F3" s="12" t="s">
        <v>5</v>
      </c>
      <c r="G3" s="13" t="s">
        <v>6</v>
      </c>
      <c r="H3" s="9" t="s">
        <v>7</v>
      </c>
      <c r="I3" s="9" t="s">
        <v>8</v>
      </c>
      <c r="J3" s="13" t="s">
        <v>9</v>
      </c>
      <c r="K3" s="13" t="s">
        <v>10</v>
      </c>
      <c r="L3" s="9" t="s">
        <v>11</v>
      </c>
      <c r="M3" s="13" t="s">
        <v>12</v>
      </c>
      <c r="N3" s="13" t="s">
        <v>13</v>
      </c>
      <c r="O3" s="14"/>
      <c r="P3" s="14"/>
      <c r="Q3" s="14"/>
      <c r="R3" s="14"/>
    </row>
    <row r="4" spans="1:19" ht="24" thickBot="1">
      <c r="A4" s="16">
        <v>1</v>
      </c>
      <c r="B4" s="17" t="s">
        <v>14</v>
      </c>
      <c r="C4" s="18">
        <v>44206</v>
      </c>
      <c r="D4" s="18">
        <v>44212</v>
      </c>
      <c r="E4" s="19">
        <f>Table1[[#This Row],[التاريخ المخطط للإنتهاء]]+Table1[[#This Row],[مدة التمديد]]</f>
        <v>44212</v>
      </c>
      <c r="F4" s="18">
        <v>44211</v>
      </c>
      <c r="G4" s="20">
        <f>Table1[[#This Row],[التاريخ المخطط المعدل للإنتهاء]]-Table1[[#This Row],[تاريخ إرسال المهمة]]</f>
        <v>6</v>
      </c>
      <c r="H4" s="21"/>
      <c r="I4" s="20">
        <f ca="1">IF(Table1[[#This Row],[الحالة]]="قيد التنفيذ",$N$1-Table1[[#This Row],[تاريخ إرسال المهمة]]," ")</f>
        <v>3</v>
      </c>
      <c r="J4" s="29">
        <f>IF(Table1[[#This Row],[تاريخ الإنتهاء الفعلي]]="",Table1[[#This Row],[التاريخ المخطط للإنتهاء]]-Table1[[#This Row],[تاريخ إرسال المهمة]],Table1[[#This Row],[تاريخ الإنتهاء الفعلي]]-Table1[[#This Row],[تاريخ إرسال المهمة]])</f>
        <v>5</v>
      </c>
      <c r="K4" s="20">
        <f>Table1[[#This Row],[المدة الفعلية]]-Table1[[#This Row],[المدة المخططة]]</f>
        <v>-1</v>
      </c>
      <c r="L4" s="22" t="s">
        <v>15</v>
      </c>
      <c r="M4" s="23" t="str">
        <f>IF(AND(Table1[[#This Row],[التأخير]]=0),"في الموعد",IF(AND(Table1[[#This Row],[التأخير]]&gt;0),"تخلف عن الموعد",IF(Table1[[#This Row],[التأخير]]&lt;0,"قبل الموعد","")))</f>
        <v>قبل الموعد</v>
      </c>
      <c r="N4" s="24">
        <f>Table1[[#This Row],[التأخير]]</f>
        <v>-1</v>
      </c>
    </row>
    <row r="5" spans="1:19" s="1" customFormat="1" ht="18.75" thickBot="1">
      <c r="A5" s="25"/>
      <c r="B5" s="26">
        <f>SUBTOTAL(103,Table1[إسم المهمة])</f>
        <v>1</v>
      </c>
      <c r="C5" s="26"/>
      <c r="D5" s="26"/>
      <c r="E5" s="27"/>
      <c r="F5" s="26"/>
      <c r="G5" s="27"/>
      <c r="H5" s="26"/>
      <c r="I5" s="26"/>
      <c r="J5" s="27"/>
      <c r="K5" s="27"/>
      <c r="L5" s="26"/>
      <c r="M5" s="27"/>
      <c r="N5" s="27"/>
      <c r="S5" s="7"/>
    </row>
  </sheetData>
  <mergeCells count="1">
    <mergeCell ref="A2:N2"/>
  </mergeCells>
  <conditionalFormatting sqref="M4">
    <cfRule type="containsText" dxfId="34" priority="7" operator="containsText" text="في الموعد">
      <formula>NOT(ISERROR(SEARCH("في الموعد",M4)))</formula>
    </cfRule>
  </conditionalFormatting>
  <conditionalFormatting sqref="M1:M1048576">
    <cfRule type="containsText" dxfId="33" priority="4" operator="containsText" text="تخلف عن الموعد">
      <formula>NOT(ISERROR(SEARCH("تخلف عن الموعد",M1)))</formula>
    </cfRule>
  </conditionalFormatting>
  <conditionalFormatting sqref="M4">
    <cfRule type="containsText" dxfId="32" priority="1" operator="containsText" text="قبل الموعد">
      <formula>NOT(ISERROR(SEARCH("قبل الموعد",M4)))</formula>
    </cfRule>
  </conditionalFormatting>
  <pageMargins left="0.7" right="0.7" top="0.75" bottom="0.75" header="0.3" footer="0.3"/>
  <pageSetup paperSize="8" scale="74" fitToHeight="0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21852E15-0075-4860-96C6-69E871EBE0B2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N4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6A95C1-2CAF-4CED-9F5D-C93873054B61}">
          <x14:formula1>
            <xm:f>'C:\Users\basem\Desktop\[مهام فريق العمل  12-01-2021م.xlsx]Lookup'!#REF!</xm:f>
          </x14:formula1>
          <xm:sqref>L4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التفاصيل</vt:lpstr>
      <vt:lpstr>التفاصيل!Print_Area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Basem Mohamed</dc:creator>
  <cp:lastModifiedBy>Ail</cp:lastModifiedBy>
  <dcterms:created xsi:type="dcterms:W3CDTF">2021-01-13T18:08:47Z</dcterms:created>
  <dcterms:modified xsi:type="dcterms:W3CDTF">2021-01-13T18:49:59Z</dcterms:modified>
</cp:coreProperties>
</file>