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unter\Desktop\"/>
    </mc:Choice>
  </mc:AlternateContent>
  <bookViews>
    <workbookView xWindow="0" yWindow="0" windowWidth="20490" windowHeight="9045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0" i="1" l="1"/>
  <c r="G40" i="1" s="1"/>
  <c r="H40" i="1" s="1"/>
  <c r="I40" i="1" s="1"/>
  <c r="J40" i="1" s="1"/>
  <c r="K40" i="1" s="1"/>
  <c r="L40" i="1" s="1"/>
  <c r="M40" i="1" s="1"/>
  <c r="E40" i="1"/>
  <c r="D40" i="1"/>
  <c r="E24" i="1"/>
  <c r="E23" i="1"/>
  <c r="F41" i="2"/>
  <c r="G41" i="2" s="1"/>
  <c r="H41" i="2" s="1"/>
  <c r="I41" i="2" s="1"/>
  <c r="J41" i="2" s="1"/>
  <c r="K41" i="2" s="1"/>
  <c r="L41" i="2" s="1"/>
  <c r="E41" i="2"/>
  <c r="D41" i="2"/>
  <c r="E24" i="2"/>
  <c r="E25" i="2" s="1"/>
  <c r="D40" i="2" l="1"/>
  <c r="D39" i="2"/>
  <c r="D42" i="2" s="1"/>
  <c r="D35" i="2"/>
  <c r="D36" i="2"/>
  <c r="E19" i="2"/>
  <c r="E18" i="2"/>
  <c r="E17" i="2"/>
  <c r="E16" i="2"/>
  <c r="E15" i="2"/>
  <c r="E14" i="2"/>
  <c r="E13" i="2"/>
  <c r="E12" i="2"/>
  <c r="E11" i="2"/>
  <c r="E10" i="2"/>
  <c r="E23" i="2" s="1"/>
  <c r="B7" i="2"/>
  <c r="D10" i="2" s="1"/>
  <c r="B6" i="2"/>
  <c r="F11" i="1"/>
  <c r="F12" i="1"/>
  <c r="F13" i="1"/>
  <c r="F14" i="1"/>
  <c r="F15" i="1"/>
  <c r="F16" i="1"/>
  <c r="F17" i="1"/>
  <c r="F18" i="1"/>
  <c r="F19" i="1"/>
  <c r="F10" i="1"/>
  <c r="B7" i="1"/>
  <c r="D10" i="1" s="1"/>
  <c r="B6" i="1"/>
  <c r="F20" i="1" l="1"/>
  <c r="D37" i="2"/>
  <c r="E35" i="2" s="1"/>
  <c r="E36" i="2"/>
  <c r="F36" i="2" s="1"/>
  <c r="G36" i="2" s="1"/>
  <c r="H36" i="2" s="1"/>
  <c r="I36" i="2" s="1"/>
  <c r="J36" i="2" s="1"/>
  <c r="K36" i="2" s="1"/>
  <c r="L36" i="2" s="1"/>
  <c r="M36" i="2" s="1"/>
  <c r="F10" i="2"/>
  <c r="G10" i="2" s="1"/>
  <c r="H10" i="2" s="1"/>
  <c r="D31" i="2" s="1"/>
  <c r="D22" i="2"/>
  <c r="D22" i="1"/>
  <c r="E10" i="1"/>
  <c r="D27" i="2"/>
  <c r="E28" i="2" s="1"/>
  <c r="E37" i="2" l="1"/>
  <c r="F35" i="2" s="1"/>
  <c r="F37" i="2" s="1"/>
  <c r="G35" i="2" s="1"/>
  <c r="G37" i="2" s="1"/>
  <c r="H35" i="2" s="1"/>
  <c r="H37" i="2" s="1"/>
  <c r="I35" i="2" s="1"/>
  <c r="I37" i="2" s="1"/>
  <c r="J35" i="2" s="1"/>
  <c r="J37" i="2" s="1"/>
  <c r="K35" i="2" s="1"/>
  <c r="K37" i="2" s="1"/>
  <c r="L35" i="2" s="1"/>
  <c r="L37" i="2" s="1"/>
  <c r="M35" i="2" s="1"/>
  <c r="M37" i="2" s="1"/>
  <c r="I10" i="2"/>
  <c r="D11" i="2" s="1"/>
  <c r="D26" i="1"/>
  <c r="D34" i="1"/>
  <c r="G10" i="1"/>
  <c r="D29" i="1"/>
  <c r="F11" i="2" l="1"/>
  <c r="G11" i="2" s="1"/>
  <c r="E27" i="1"/>
  <c r="D35" i="1"/>
  <c r="E35" i="1" s="1"/>
  <c r="F35" i="1" s="1"/>
  <c r="G35" i="1" s="1"/>
  <c r="H35" i="1" s="1"/>
  <c r="I35" i="1" s="1"/>
  <c r="J35" i="1" s="1"/>
  <c r="K35" i="1" s="1"/>
  <c r="L35" i="1" s="1"/>
  <c r="M35" i="1" s="1"/>
  <c r="D38" i="1"/>
  <c r="H10" i="1"/>
  <c r="D11" i="1" s="1"/>
  <c r="D30" i="1"/>
  <c r="E31" i="1" s="1"/>
  <c r="D39" i="1"/>
  <c r="D36" i="1"/>
  <c r="E34" i="1" s="1"/>
  <c r="E36" i="1" s="1"/>
  <c r="F34" i="1" s="1"/>
  <c r="F36" i="1" s="1"/>
  <c r="G34" i="1" s="1"/>
  <c r="G36" i="1" s="1"/>
  <c r="H34" i="1" s="1"/>
  <c r="H36" i="1" s="1"/>
  <c r="I34" i="1" s="1"/>
  <c r="I36" i="1" s="1"/>
  <c r="J34" i="1" s="1"/>
  <c r="J36" i="1" s="1"/>
  <c r="K34" i="1" s="1"/>
  <c r="K36" i="1" s="1"/>
  <c r="L34" i="1" s="1"/>
  <c r="L36" i="1" s="1"/>
  <c r="M34" i="1" s="1"/>
  <c r="M36" i="1" s="1"/>
  <c r="D30" i="2"/>
  <c r="E32" i="2" s="1"/>
  <c r="H11" i="2" l="1"/>
  <c r="E39" i="2"/>
  <c r="E11" i="1"/>
  <c r="D41" i="1"/>
  <c r="I11" i="2" l="1"/>
  <c r="D12" i="2" s="1"/>
  <c r="E40" i="2"/>
  <c r="E42" i="2" s="1"/>
  <c r="E38" i="1"/>
  <c r="G11" i="1"/>
  <c r="E39" i="1" l="1"/>
  <c r="H11" i="1"/>
  <c r="D12" i="1" s="1"/>
  <c r="E41" i="1"/>
  <c r="F12" i="2"/>
  <c r="G12" i="2" s="1"/>
  <c r="H12" i="2" l="1"/>
  <c r="F39" i="2"/>
  <c r="E12" i="1"/>
  <c r="I12" i="2" l="1"/>
  <c r="D13" i="2" s="1"/>
  <c r="F40" i="2"/>
  <c r="F42" i="2" s="1"/>
  <c r="G12" i="1"/>
  <c r="F38" i="1"/>
  <c r="F39" i="1" l="1"/>
  <c r="F41" i="1" s="1"/>
  <c r="H12" i="1"/>
  <c r="D13" i="1" s="1"/>
  <c r="F13" i="2"/>
  <c r="G13" i="2" s="1"/>
  <c r="H13" i="2" l="1"/>
  <c r="G39" i="2"/>
  <c r="E13" i="1"/>
  <c r="I13" i="2" l="1"/>
  <c r="D14" i="2" s="1"/>
  <c r="F14" i="2" s="1"/>
  <c r="G14" i="2" s="1"/>
  <c r="G40" i="2"/>
  <c r="G42" i="2" s="1"/>
  <c r="G13" i="1"/>
  <c r="G38" i="1"/>
  <c r="H14" i="2" l="1"/>
  <c r="H39" i="2"/>
  <c r="G39" i="1"/>
  <c r="G41" i="1" s="1"/>
  <c r="H13" i="1"/>
  <c r="D14" i="1" s="1"/>
  <c r="E14" i="1" s="1"/>
  <c r="I14" i="2" l="1"/>
  <c r="D15" i="2" s="1"/>
  <c r="F15" i="2" s="1"/>
  <c r="G15" i="2" s="1"/>
  <c r="H40" i="2"/>
  <c r="H42" i="2" s="1"/>
  <c r="G14" i="1"/>
  <c r="H38" i="1"/>
  <c r="H15" i="2" l="1"/>
  <c r="I39" i="2"/>
  <c r="H14" i="1"/>
  <c r="D15" i="1" s="1"/>
  <c r="H39" i="1"/>
  <c r="H41" i="1" s="1"/>
  <c r="I15" i="2" l="1"/>
  <c r="D16" i="2" s="1"/>
  <c r="F16" i="2" s="1"/>
  <c r="G16" i="2" s="1"/>
  <c r="I40" i="2"/>
  <c r="I42" i="2" s="1"/>
  <c r="E15" i="1"/>
  <c r="H16" i="2" l="1"/>
  <c r="J39" i="2"/>
  <c r="G15" i="1"/>
  <c r="I38" i="1"/>
  <c r="E20" i="2"/>
  <c r="I16" i="2" l="1"/>
  <c r="D17" i="2" s="1"/>
  <c r="F17" i="2" s="1"/>
  <c r="J40" i="2"/>
  <c r="J42" i="2" s="1"/>
  <c r="I39" i="1"/>
  <c r="I41" i="1" s="1"/>
  <c r="H15" i="1"/>
  <c r="D16" i="1" s="1"/>
  <c r="E16" i="1" s="1"/>
  <c r="G17" i="2" l="1"/>
  <c r="G16" i="1"/>
  <c r="J38" i="1"/>
  <c r="H17" i="2" l="1"/>
  <c r="K39" i="2"/>
  <c r="H16" i="1"/>
  <c r="D17" i="1" s="1"/>
  <c r="E17" i="1" s="1"/>
  <c r="J39" i="1"/>
  <c r="J41" i="1" s="1"/>
  <c r="I17" i="2" l="1"/>
  <c r="D18" i="2" s="1"/>
  <c r="F18" i="2" s="1"/>
  <c r="K40" i="2"/>
  <c r="K42" i="2" s="1"/>
  <c r="G17" i="1"/>
  <c r="K38" i="1"/>
  <c r="G18" i="2" l="1"/>
  <c r="H17" i="1"/>
  <c r="D18" i="1" s="1"/>
  <c r="E18" i="1" s="1"/>
  <c r="K39" i="1"/>
  <c r="K41" i="1" s="1"/>
  <c r="H18" i="2" l="1"/>
  <c r="L39" i="2"/>
  <c r="G18" i="1"/>
  <c r="L38" i="1"/>
  <c r="I18" i="2" l="1"/>
  <c r="D19" i="2" s="1"/>
  <c r="F19" i="2" s="1"/>
  <c r="L40" i="2"/>
  <c r="L42" i="2" s="1"/>
  <c r="H18" i="1"/>
  <c r="D19" i="1" s="1"/>
  <c r="L39" i="1"/>
  <c r="L41" i="1" s="1"/>
  <c r="G19" i="2" l="1"/>
  <c r="F20" i="2"/>
  <c r="E19" i="1"/>
  <c r="H19" i="2" l="1"/>
  <c r="M39" i="2"/>
  <c r="G20" i="2"/>
  <c r="G19" i="1"/>
  <c r="M38" i="1"/>
  <c r="E20" i="1"/>
  <c r="I19" i="2" l="1"/>
  <c r="M40" i="2"/>
  <c r="M42" i="2" s="1"/>
  <c r="M39" i="1"/>
  <c r="M41" i="1" s="1"/>
  <c r="G20" i="1"/>
  <c r="H19" i="1"/>
</calcChain>
</file>

<file path=xl/sharedStrings.xml><?xml version="1.0" encoding="utf-8"?>
<sst xmlns="http://schemas.openxmlformats.org/spreadsheetml/2006/main" count="62" uniqueCount="27">
  <si>
    <t>Initial Cost on Rental Place</t>
  </si>
  <si>
    <t>Annual Payment</t>
  </si>
  <si>
    <t>Rate</t>
  </si>
  <si>
    <t xml:space="preserve">Years </t>
  </si>
  <si>
    <t>Total Contract</t>
  </si>
  <si>
    <t>Beginning Balance</t>
  </si>
  <si>
    <t>Finance Cost</t>
  </si>
  <si>
    <t>Principle</t>
  </si>
  <si>
    <t>Balance</t>
  </si>
  <si>
    <t>Rights to use</t>
  </si>
  <si>
    <t>Lease Liability</t>
  </si>
  <si>
    <t>Depreciation Exp.</t>
  </si>
  <si>
    <t>Interest Exp</t>
  </si>
  <si>
    <t>Cash</t>
  </si>
  <si>
    <t>Before Payment</t>
  </si>
  <si>
    <t>Year</t>
  </si>
  <si>
    <t>Depreciation</t>
  </si>
  <si>
    <t>Net Balance</t>
  </si>
  <si>
    <t>Interest Expenses</t>
  </si>
  <si>
    <t>PV @ Payment End of period</t>
  </si>
  <si>
    <t>Years</t>
  </si>
  <si>
    <t>Debit</t>
  </si>
  <si>
    <t>Credit</t>
  </si>
  <si>
    <t>PV @ Payment Begnning of period</t>
  </si>
  <si>
    <t>Lease Liability Current</t>
  </si>
  <si>
    <t>Lease Liability non-Current</t>
  </si>
  <si>
    <t>Lease Liability non Current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</si>
</sst>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£&quot;#,##0.00;[Red]\-&quot;£&quot;#,##0.00"/>
    <numFmt numFmtId="165" formatCode="_-* #,##0.00_-;\-* #,##0.00_-;_-* &quot;-&quot;??_-;_-@_-"/>
    <numFmt numFmtId="166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9">
    <xf numFmtId="0" fontId="0" fillId="0" borderId="0" xfId="0"/>
    <xf numFmtId="9" fontId="0" fillId="0" borderId="0" xfId="0" applyNumberFormat="1"/>
    <xf numFmtId="164" fontId="0" fillId="0" borderId="0" xfId="0" applyNumberFormat="1"/>
    <xf numFmtId="166" fontId="0" fillId="0" borderId="0" xfId="1" applyNumberFormat="1" applyFont="1"/>
    <xf numFmtId="166" fontId="0" fillId="0" borderId="0" xfId="0" applyNumberFormat="1"/>
    <xf numFmtId="165" fontId="0" fillId="0" borderId="0" xfId="0" applyNumberFormat="1"/>
    <xf numFmtId="0" fontId="0" fillId="0" borderId="1" xfId="0" applyBorder="1"/>
    <xf numFmtId="166" fontId="0" fillId="0" borderId="1" xfId="1" applyNumberFormat="1" applyFont="1" applyBorder="1"/>
    <xf numFmtId="166" fontId="0" fillId="0" borderId="1" xfId="0" applyNumberFormat="1" applyBorder="1"/>
    <xf numFmtId="0" fontId="2" fillId="0" borderId="1" xfId="0" applyFont="1" applyBorder="1"/>
    <xf numFmtId="166" fontId="2" fillId="0" borderId="1" xfId="1" applyNumberFormat="1" applyFont="1" applyBorder="1"/>
    <xf numFmtId="0" fontId="2" fillId="0" borderId="0" xfId="0" applyFont="1"/>
    <xf numFmtId="166" fontId="2" fillId="0" borderId="1" xfId="0" applyNumberFormat="1" applyFont="1" applyBorder="1"/>
    <xf numFmtId="0" fontId="0" fillId="0" borderId="0" xfId="0" applyBorder="1"/>
    <xf numFmtId="0" fontId="0" fillId="0" borderId="2" xfId="0" applyBorder="1"/>
    <xf numFmtId="0" fontId="2" fillId="0" borderId="0" xfId="0" applyFont="1" applyBorder="1"/>
    <xf numFmtId="0" fontId="2" fillId="0" borderId="2" xfId="0" applyFont="1" applyBorder="1"/>
    <xf numFmtId="165" fontId="0" fillId="0" borderId="1" xfId="1" applyNumberFormat="1" applyFont="1" applyBorder="1"/>
    <xf numFmtId="0" fontId="0" fillId="2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41"/>
  <sheetViews>
    <sheetView topLeftCell="A10" workbookViewId="0">
      <selection activeCell="J23" sqref="J23"/>
    </sheetView>
  </sheetViews>
  <sheetFormatPr defaultRowHeight="15" x14ac:dyDescent="0.25"/>
  <cols>
    <col min="2" max="2" width="8" bestFit="1" customWidth="1"/>
    <col min="3" max="3" width="24.85546875" bestFit="1" customWidth="1"/>
    <col min="4" max="4" width="17.42578125" bestFit="1" customWidth="1"/>
    <col min="5" max="5" width="12.140625" bestFit="1" customWidth="1"/>
    <col min="6" max="6" width="15.7109375" bestFit="1" customWidth="1"/>
    <col min="7" max="7" width="8.85546875" bestFit="1" customWidth="1"/>
    <col min="8" max="8" width="8" bestFit="1" customWidth="1"/>
    <col min="9" max="10" width="13.28515625" bestFit="1" customWidth="1"/>
    <col min="11" max="12" width="11.5703125" bestFit="1" customWidth="1"/>
  </cols>
  <sheetData>
    <row r="2" spans="2:8" x14ac:dyDescent="0.25">
      <c r="B2">
        <v>0</v>
      </c>
      <c r="C2" t="s">
        <v>0</v>
      </c>
    </row>
    <row r="3" spans="2:8" x14ac:dyDescent="0.25">
      <c r="B3" s="3">
        <v>6000</v>
      </c>
      <c r="C3" t="s">
        <v>1</v>
      </c>
    </row>
    <row r="4" spans="2:8" x14ac:dyDescent="0.25">
      <c r="B4" s="1">
        <v>0.1</v>
      </c>
      <c r="C4" t="s">
        <v>2</v>
      </c>
    </row>
    <row r="5" spans="2:8" x14ac:dyDescent="0.25">
      <c r="B5">
        <v>10</v>
      </c>
      <c r="C5" t="s">
        <v>3</v>
      </c>
    </row>
    <row r="6" spans="2:8" x14ac:dyDescent="0.25">
      <c r="B6" s="3">
        <f>B3*B5</f>
        <v>60000</v>
      </c>
      <c r="C6" t="s">
        <v>4</v>
      </c>
    </row>
    <row r="7" spans="2:8" x14ac:dyDescent="0.25">
      <c r="B7" s="3">
        <f>PV(B4,B5,B3,,0)</f>
        <v>-36867.402634228114</v>
      </c>
      <c r="C7" t="s">
        <v>19</v>
      </c>
      <c r="D7" s="2"/>
    </row>
    <row r="9" spans="2:8" x14ac:dyDescent="0.25">
      <c r="B9" s="6"/>
      <c r="C9" s="6" t="s">
        <v>20</v>
      </c>
      <c r="D9" s="6" t="s">
        <v>5</v>
      </c>
      <c r="E9" s="6" t="s">
        <v>6</v>
      </c>
      <c r="F9" s="6" t="s">
        <v>1</v>
      </c>
      <c r="G9" s="6" t="s">
        <v>7</v>
      </c>
      <c r="H9" s="6" t="s">
        <v>8</v>
      </c>
    </row>
    <row r="10" spans="2:8" x14ac:dyDescent="0.25">
      <c r="B10" s="6">
        <v>1</v>
      </c>
      <c r="C10" s="6">
        <v>2020</v>
      </c>
      <c r="D10" s="7">
        <f>-B7</f>
        <v>36867.402634228114</v>
      </c>
      <c r="E10" s="7">
        <f>D10*$B$4</f>
        <v>3686.7402634228115</v>
      </c>
      <c r="F10" s="7">
        <f>$B$3</f>
        <v>6000</v>
      </c>
      <c r="G10" s="7">
        <f>F10-E10</f>
        <v>2313.2597365771885</v>
      </c>
      <c r="H10" s="7">
        <f>D10-G10</f>
        <v>34554.142897650927</v>
      </c>
    </row>
    <row r="11" spans="2:8" x14ac:dyDescent="0.25">
      <c r="B11" s="6">
        <v>2</v>
      </c>
      <c r="C11" s="6">
        <v>2021</v>
      </c>
      <c r="D11" s="7">
        <f>H10</f>
        <v>34554.142897650927</v>
      </c>
      <c r="E11" s="7">
        <f t="shared" ref="E11:E19" si="0">D11*$B$4</f>
        <v>3455.4142897650927</v>
      </c>
      <c r="F11" s="7">
        <f t="shared" ref="F11:F19" si="1">$B$3</f>
        <v>6000</v>
      </c>
      <c r="G11" s="7">
        <f t="shared" ref="G11:G19" si="2">F11-E11</f>
        <v>2544.5857102349073</v>
      </c>
      <c r="H11" s="7">
        <f t="shared" ref="H11:H19" si="3">D11-G11</f>
        <v>32009.55718741602</v>
      </c>
    </row>
    <row r="12" spans="2:8" x14ac:dyDescent="0.25">
      <c r="B12" s="6">
        <v>3</v>
      </c>
      <c r="C12" s="6">
        <v>2022</v>
      </c>
      <c r="D12" s="7">
        <f t="shared" ref="D12:D19" si="4">H11</f>
        <v>32009.55718741602</v>
      </c>
      <c r="E12" s="7">
        <f t="shared" si="0"/>
        <v>3200.9557187416021</v>
      </c>
      <c r="F12" s="7">
        <f t="shared" si="1"/>
        <v>6000</v>
      </c>
      <c r="G12" s="7">
        <f t="shared" si="2"/>
        <v>2799.0442812583979</v>
      </c>
      <c r="H12" s="7">
        <f t="shared" si="3"/>
        <v>29210.512906157623</v>
      </c>
    </row>
    <row r="13" spans="2:8" x14ac:dyDescent="0.25">
      <c r="B13" s="6">
        <v>4</v>
      </c>
      <c r="C13" s="6">
        <v>2023</v>
      </c>
      <c r="D13" s="7">
        <f t="shared" si="4"/>
        <v>29210.512906157623</v>
      </c>
      <c r="E13" s="7">
        <f t="shared" si="0"/>
        <v>2921.0512906157624</v>
      </c>
      <c r="F13" s="7">
        <f t="shared" si="1"/>
        <v>6000</v>
      </c>
      <c r="G13" s="7">
        <f t="shared" si="2"/>
        <v>3078.9487093842376</v>
      </c>
      <c r="H13" s="7">
        <f t="shared" si="3"/>
        <v>26131.564196773386</v>
      </c>
    </row>
    <row r="14" spans="2:8" x14ac:dyDescent="0.25">
      <c r="B14" s="6">
        <v>5</v>
      </c>
      <c r="C14" s="6">
        <v>2024</v>
      </c>
      <c r="D14" s="7">
        <f t="shared" si="4"/>
        <v>26131.564196773386</v>
      </c>
      <c r="E14" s="7">
        <f t="shared" si="0"/>
        <v>2613.1564196773388</v>
      </c>
      <c r="F14" s="7">
        <f t="shared" si="1"/>
        <v>6000</v>
      </c>
      <c r="G14" s="7">
        <f t="shared" si="2"/>
        <v>3386.8435803226612</v>
      </c>
      <c r="H14" s="7">
        <f t="shared" si="3"/>
        <v>22744.720616450726</v>
      </c>
    </row>
    <row r="15" spans="2:8" x14ac:dyDescent="0.25">
      <c r="B15" s="6">
        <v>6</v>
      </c>
      <c r="C15" s="6">
        <v>2025</v>
      </c>
      <c r="D15" s="7">
        <f t="shared" si="4"/>
        <v>22744.720616450726</v>
      </c>
      <c r="E15" s="7">
        <f t="shared" si="0"/>
        <v>2274.4720616450727</v>
      </c>
      <c r="F15" s="7">
        <f t="shared" si="1"/>
        <v>6000</v>
      </c>
      <c r="G15" s="7">
        <f t="shared" si="2"/>
        <v>3725.5279383549273</v>
      </c>
      <c r="H15" s="7">
        <f t="shared" si="3"/>
        <v>19019.192678095798</v>
      </c>
    </row>
    <row r="16" spans="2:8" x14ac:dyDescent="0.25">
      <c r="B16" s="6">
        <v>7</v>
      </c>
      <c r="C16" s="6">
        <v>2026</v>
      </c>
      <c r="D16" s="7">
        <f t="shared" si="4"/>
        <v>19019.192678095798</v>
      </c>
      <c r="E16" s="7">
        <f t="shared" si="0"/>
        <v>1901.9192678095799</v>
      </c>
      <c r="F16" s="7">
        <f t="shared" si="1"/>
        <v>6000</v>
      </c>
      <c r="G16" s="7">
        <f t="shared" si="2"/>
        <v>4098.0807321904203</v>
      </c>
      <c r="H16" s="7">
        <f t="shared" si="3"/>
        <v>14921.111945905377</v>
      </c>
    </row>
    <row r="17" spans="2:8" x14ac:dyDescent="0.25">
      <c r="B17" s="6">
        <v>8</v>
      </c>
      <c r="C17" s="6">
        <v>2027</v>
      </c>
      <c r="D17" s="7">
        <f t="shared" si="4"/>
        <v>14921.111945905377</v>
      </c>
      <c r="E17" s="7">
        <f t="shared" si="0"/>
        <v>1492.1111945905377</v>
      </c>
      <c r="F17" s="7">
        <f t="shared" si="1"/>
        <v>6000</v>
      </c>
      <c r="G17" s="7">
        <f t="shared" si="2"/>
        <v>4507.8888054094623</v>
      </c>
      <c r="H17" s="7">
        <f t="shared" si="3"/>
        <v>10413.223140495915</v>
      </c>
    </row>
    <row r="18" spans="2:8" x14ac:dyDescent="0.25">
      <c r="B18" s="6">
        <v>9</v>
      </c>
      <c r="C18" s="6">
        <v>2028</v>
      </c>
      <c r="D18" s="7">
        <f t="shared" si="4"/>
        <v>10413.223140495915</v>
      </c>
      <c r="E18" s="7">
        <f t="shared" si="0"/>
        <v>1041.3223140495916</v>
      </c>
      <c r="F18" s="7">
        <f t="shared" si="1"/>
        <v>6000</v>
      </c>
      <c r="G18" s="7">
        <f t="shared" si="2"/>
        <v>4958.677685950408</v>
      </c>
      <c r="H18" s="7">
        <f t="shared" si="3"/>
        <v>5454.5454545455068</v>
      </c>
    </row>
    <row r="19" spans="2:8" x14ac:dyDescent="0.25">
      <c r="B19" s="6">
        <v>10</v>
      </c>
      <c r="C19" s="6">
        <v>2029</v>
      </c>
      <c r="D19" s="7">
        <f t="shared" si="4"/>
        <v>5454.5454545455068</v>
      </c>
      <c r="E19" s="7">
        <f t="shared" si="0"/>
        <v>545.45454545455073</v>
      </c>
      <c r="F19" s="7">
        <f t="shared" si="1"/>
        <v>6000</v>
      </c>
      <c r="G19" s="7">
        <f t="shared" si="2"/>
        <v>5454.5454545454495</v>
      </c>
      <c r="H19" s="7">
        <f t="shared" si="3"/>
        <v>5.7298166211694479E-11</v>
      </c>
    </row>
    <row r="20" spans="2:8" x14ac:dyDescent="0.25">
      <c r="B20" s="6"/>
      <c r="C20" s="6"/>
      <c r="D20" s="7"/>
      <c r="E20" s="7">
        <f>SUM(E10:E19)</f>
        <v>23132.597365771937</v>
      </c>
      <c r="F20" s="7">
        <f>SUM(F10:F19)</f>
        <v>60000</v>
      </c>
      <c r="G20" s="7">
        <f>SUM(G10:G19)</f>
        <v>36867.402634228063</v>
      </c>
      <c r="H20" s="7"/>
    </row>
    <row r="21" spans="2:8" x14ac:dyDescent="0.25">
      <c r="D21" t="s">
        <v>21</v>
      </c>
      <c r="E21" t="s">
        <v>22</v>
      </c>
    </row>
    <row r="22" spans="2:8" x14ac:dyDescent="0.25">
      <c r="C22" s="18" t="s">
        <v>9</v>
      </c>
      <c r="D22" s="4">
        <f>D10</f>
        <v>36867.402634228114</v>
      </c>
    </row>
    <row r="23" spans="2:8" x14ac:dyDescent="0.25">
      <c r="C23" s="18" t="s">
        <v>24</v>
      </c>
      <c r="D23" s="4"/>
      <c r="E23" s="4">
        <f>G10</f>
        <v>2313.2597365771885</v>
      </c>
    </row>
    <row r="24" spans="2:8" x14ac:dyDescent="0.25">
      <c r="C24" s="18" t="s">
        <v>26</v>
      </c>
      <c r="E24" s="4">
        <f>D22-E23</f>
        <v>34554.142897650927</v>
      </c>
    </row>
    <row r="26" spans="2:8" x14ac:dyDescent="0.25">
      <c r="C26" s="18" t="s">
        <v>11</v>
      </c>
      <c r="D26" s="5">
        <f>D22/B5</f>
        <v>3686.7402634228115</v>
      </c>
    </row>
    <row r="27" spans="2:8" x14ac:dyDescent="0.25">
      <c r="C27" s="18" t="s">
        <v>9</v>
      </c>
      <c r="E27" s="5">
        <f>D26</f>
        <v>3686.7402634228115</v>
      </c>
    </row>
    <row r="29" spans="2:8" x14ac:dyDescent="0.25">
      <c r="C29" s="18" t="s">
        <v>12</v>
      </c>
      <c r="D29" s="4">
        <f>E10</f>
        <v>3686.7402634228115</v>
      </c>
    </row>
    <row r="30" spans="2:8" x14ac:dyDescent="0.25">
      <c r="C30" s="18" t="s">
        <v>10</v>
      </c>
      <c r="D30" s="4">
        <f>G10</f>
        <v>2313.2597365771885</v>
      </c>
    </row>
    <row r="31" spans="2:8" x14ac:dyDescent="0.25">
      <c r="C31" s="18" t="s">
        <v>13</v>
      </c>
      <c r="E31" s="4">
        <f>D29+D30</f>
        <v>6000</v>
      </c>
    </row>
    <row r="33" spans="1:13" x14ac:dyDescent="0.25">
      <c r="A33" s="13"/>
      <c r="B33" s="14"/>
      <c r="C33" s="6" t="s">
        <v>15</v>
      </c>
      <c r="D33" s="6">
        <v>2021</v>
      </c>
      <c r="E33" s="6">
        <v>2022</v>
      </c>
      <c r="F33" s="6">
        <v>2023</v>
      </c>
      <c r="G33" s="6">
        <v>2024</v>
      </c>
      <c r="H33" s="6">
        <v>2025</v>
      </c>
      <c r="I33" s="6">
        <v>2026</v>
      </c>
      <c r="J33" s="6">
        <v>2027</v>
      </c>
      <c r="K33" s="6">
        <v>2028</v>
      </c>
      <c r="L33" s="6">
        <v>2029</v>
      </c>
      <c r="M33" s="6">
        <v>2030</v>
      </c>
    </row>
    <row r="34" spans="1:13" x14ac:dyDescent="0.25">
      <c r="A34" s="13"/>
      <c r="B34" s="14"/>
      <c r="C34" s="6" t="s">
        <v>9</v>
      </c>
      <c r="D34" s="7">
        <f>D22</f>
        <v>36867.402634228114</v>
      </c>
      <c r="E34" s="7">
        <f>D36</f>
        <v>33180.662370805301</v>
      </c>
      <c r="F34" s="7">
        <f t="shared" ref="F34:M34" si="5">E36</f>
        <v>29493.922107382488</v>
      </c>
      <c r="G34" s="7">
        <f t="shared" si="5"/>
        <v>25807.181843959675</v>
      </c>
      <c r="H34" s="7">
        <f t="shared" si="5"/>
        <v>22120.441580536863</v>
      </c>
      <c r="I34" s="7">
        <f t="shared" si="5"/>
        <v>18433.70131711405</v>
      </c>
      <c r="J34" s="7">
        <f t="shared" si="5"/>
        <v>14746.961053691239</v>
      </c>
      <c r="K34" s="7">
        <f t="shared" si="5"/>
        <v>11060.220790268428</v>
      </c>
      <c r="L34" s="7">
        <f t="shared" si="5"/>
        <v>7373.4805268456166</v>
      </c>
      <c r="M34" s="7">
        <f t="shared" si="5"/>
        <v>3686.7402634228051</v>
      </c>
    </row>
    <row r="35" spans="1:13" x14ac:dyDescent="0.25">
      <c r="A35" s="13"/>
      <c r="B35" s="14"/>
      <c r="C35" s="6" t="s">
        <v>16</v>
      </c>
      <c r="D35" s="7">
        <f>D26</f>
        <v>3686.7402634228115</v>
      </c>
      <c r="E35" s="7">
        <f>D35</f>
        <v>3686.7402634228115</v>
      </c>
      <c r="F35" s="7">
        <f t="shared" ref="F35:M35" si="6">E35</f>
        <v>3686.7402634228115</v>
      </c>
      <c r="G35" s="7">
        <f t="shared" si="6"/>
        <v>3686.7402634228115</v>
      </c>
      <c r="H35" s="7">
        <f t="shared" si="6"/>
        <v>3686.7402634228115</v>
      </c>
      <c r="I35" s="7">
        <f t="shared" si="6"/>
        <v>3686.7402634228115</v>
      </c>
      <c r="J35" s="7">
        <f t="shared" si="6"/>
        <v>3686.7402634228115</v>
      </c>
      <c r="K35" s="7">
        <f t="shared" si="6"/>
        <v>3686.7402634228115</v>
      </c>
      <c r="L35" s="7">
        <f t="shared" si="6"/>
        <v>3686.7402634228115</v>
      </c>
      <c r="M35" s="7">
        <f t="shared" si="6"/>
        <v>3686.7402634228115</v>
      </c>
    </row>
    <row r="36" spans="1:13" s="11" customFormat="1" x14ac:dyDescent="0.25">
      <c r="A36" s="15"/>
      <c r="B36" s="16"/>
      <c r="C36" s="9" t="s">
        <v>17</v>
      </c>
      <c r="D36" s="10">
        <f>D34-D35</f>
        <v>33180.662370805301</v>
      </c>
      <c r="E36" s="10">
        <f t="shared" ref="E36:M36" si="7">E34-E35</f>
        <v>29493.922107382488</v>
      </c>
      <c r="F36" s="10">
        <f t="shared" si="7"/>
        <v>25807.181843959675</v>
      </c>
      <c r="G36" s="10">
        <f t="shared" si="7"/>
        <v>22120.441580536863</v>
      </c>
      <c r="H36" s="10">
        <f t="shared" si="7"/>
        <v>18433.70131711405</v>
      </c>
      <c r="I36" s="10">
        <f t="shared" si="7"/>
        <v>14746.961053691239</v>
      </c>
      <c r="J36" s="10">
        <f t="shared" si="7"/>
        <v>11060.220790268428</v>
      </c>
      <c r="K36" s="10">
        <f t="shared" si="7"/>
        <v>7373.4805268456166</v>
      </c>
      <c r="L36" s="10">
        <f t="shared" si="7"/>
        <v>3686.7402634228051</v>
      </c>
      <c r="M36" s="10">
        <f t="shared" si="7"/>
        <v>-6.3664629124104977E-12</v>
      </c>
    </row>
    <row r="37" spans="1:13" x14ac:dyDescent="0.25">
      <c r="A37" s="13"/>
      <c r="B37" s="14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 x14ac:dyDescent="0.25">
      <c r="A38" s="13"/>
      <c r="B38" s="14"/>
      <c r="C38" s="6" t="s">
        <v>18</v>
      </c>
      <c r="D38" s="8">
        <f>D29</f>
        <v>3686.7402634228115</v>
      </c>
      <c r="E38" s="8">
        <f>E11</f>
        <v>3455.4142897650927</v>
      </c>
      <c r="F38" s="8">
        <f>E12</f>
        <v>3200.9557187416021</v>
      </c>
      <c r="G38" s="8">
        <f>E13</f>
        <v>2921.0512906157624</v>
      </c>
      <c r="H38" s="8">
        <f>E14</f>
        <v>2613.1564196773388</v>
      </c>
      <c r="I38" s="8">
        <f>E15</f>
        <v>2274.4720616450727</v>
      </c>
      <c r="J38" s="8">
        <f>E16</f>
        <v>1901.9192678095799</v>
      </c>
      <c r="K38" s="8">
        <f>E17</f>
        <v>1492.1111945905377</v>
      </c>
      <c r="L38" s="8">
        <f>E18</f>
        <v>1041.3223140495916</v>
      </c>
      <c r="M38" s="8">
        <f>E19</f>
        <v>545.45454545455073</v>
      </c>
    </row>
    <row r="39" spans="1:13" x14ac:dyDescent="0.25">
      <c r="A39" s="13"/>
      <c r="B39" s="14"/>
      <c r="C39" s="6" t="s">
        <v>24</v>
      </c>
      <c r="D39" s="8">
        <f>G10</f>
        <v>2313.2597365771885</v>
      </c>
      <c r="E39" s="8">
        <f>G11</f>
        <v>2544.5857102349073</v>
      </c>
      <c r="F39" s="8">
        <f>G12</f>
        <v>2799.0442812583979</v>
      </c>
      <c r="G39" s="8">
        <f>G13</f>
        <v>3078.9487093842376</v>
      </c>
      <c r="H39" s="8">
        <f>G14</f>
        <v>3386.8435803226612</v>
      </c>
      <c r="I39" s="8">
        <f>G15</f>
        <v>3725.5279383549273</v>
      </c>
      <c r="J39" s="8">
        <f>G16</f>
        <v>4098.0807321904203</v>
      </c>
      <c r="K39" s="8">
        <f>G17</f>
        <v>4507.8888054094623</v>
      </c>
      <c r="L39" s="8">
        <f>G18</f>
        <v>4958.677685950408</v>
      </c>
      <c r="M39" s="8">
        <f>G19</f>
        <v>5454.5454545454495</v>
      </c>
    </row>
    <row r="40" spans="1:13" x14ac:dyDescent="0.25">
      <c r="A40" s="13"/>
      <c r="B40" s="14"/>
      <c r="C40" s="6" t="s">
        <v>26</v>
      </c>
      <c r="D40" s="8">
        <f>D10-G10</f>
        <v>34554.142897650927</v>
      </c>
      <c r="E40" s="8">
        <f>D40-E39</f>
        <v>32009.55718741602</v>
      </c>
      <c r="F40" s="8">
        <f t="shared" ref="F40:M40" si="8">E40-F39</f>
        <v>29210.512906157623</v>
      </c>
      <c r="G40" s="8">
        <f t="shared" si="8"/>
        <v>26131.564196773386</v>
      </c>
      <c r="H40" s="8">
        <f t="shared" si="8"/>
        <v>22744.720616450726</v>
      </c>
      <c r="I40" s="8">
        <f t="shared" si="8"/>
        <v>19019.192678095798</v>
      </c>
      <c r="J40" s="8">
        <f t="shared" si="8"/>
        <v>14921.111945905377</v>
      </c>
      <c r="K40" s="8">
        <f t="shared" si="8"/>
        <v>10413.223140495915</v>
      </c>
      <c r="L40" s="8">
        <f t="shared" si="8"/>
        <v>5454.5454545455068</v>
      </c>
      <c r="M40" s="8">
        <f t="shared" si="8"/>
        <v>5.7298166211694479E-11</v>
      </c>
    </row>
    <row r="41" spans="1:13" s="11" customFormat="1" x14ac:dyDescent="0.25">
      <c r="A41" s="15"/>
      <c r="B41" s="16"/>
      <c r="C41" s="9" t="s">
        <v>13</v>
      </c>
      <c r="D41" s="12">
        <f>SUM(D38:D39)</f>
        <v>6000</v>
      </c>
      <c r="E41" s="12">
        <f t="shared" ref="E41:M41" si="9">SUM(E38:E39)</f>
        <v>6000</v>
      </c>
      <c r="F41" s="12">
        <f t="shared" si="9"/>
        <v>6000</v>
      </c>
      <c r="G41" s="12">
        <f t="shared" si="9"/>
        <v>6000</v>
      </c>
      <c r="H41" s="12">
        <f t="shared" si="9"/>
        <v>6000</v>
      </c>
      <c r="I41" s="12">
        <f t="shared" si="9"/>
        <v>6000</v>
      </c>
      <c r="J41" s="12">
        <f t="shared" si="9"/>
        <v>6000</v>
      </c>
      <c r="K41" s="12">
        <f t="shared" si="9"/>
        <v>6000</v>
      </c>
      <c r="L41" s="12">
        <f t="shared" si="9"/>
        <v>6000</v>
      </c>
      <c r="M41" s="12">
        <f t="shared" si="9"/>
        <v>6000</v>
      </c>
    </row>
  </sheetData>
  <pageMargins left="0.7" right="0.7" top="0.75" bottom="0.75" header="0.3" footer="0.3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42"/>
  <sheetViews>
    <sheetView tabSelected="1" topLeftCell="A10" workbookViewId="0">
      <selection activeCell="C30" sqref="C30:C32"/>
    </sheetView>
  </sheetViews>
  <sheetFormatPr defaultRowHeight="15" x14ac:dyDescent="0.25"/>
  <cols>
    <col min="2" max="2" width="8" bestFit="1" customWidth="1"/>
    <col min="3" max="3" width="24.85546875" bestFit="1" customWidth="1"/>
    <col min="4" max="4" width="14.85546875" customWidth="1"/>
    <col min="5" max="5" width="14.7109375" customWidth="1"/>
    <col min="6" max="7" width="13.28515625" bestFit="1" customWidth="1"/>
    <col min="8" max="8" width="13.42578125" bestFit="1" customWidth="1"/>
  </cols>
  <sheetData>
    <row r="2" spans="2:9" x14ac:dyDescent="0.25">
      <c r="B2">
        <v>0</v>
      </c>
      <c r="C2" t="s">
        <v>0</v>
      </c>
    </row>
    <row r="3" spans="2:9" x14ac:dyDescent="0.25">
      <c r="B3" s="3">
        <v>6000</v>
      </c>
      <c r="C3" t="s">
        <v>1</v>
      </c>
    </row>
    <row r="4" spans="2:9" x14ac:dyDescent="0.25">
      <c r="B4" s="1">
        <v>0.1</v>
      </c>
      <c r="C4" t="s">
        <v>2</v>
      </c>
    </row>
    <row r="5" spans="2:9" x14ac:dyDescent="0.25">
      <c r="B5">
        <v>10</v>
      </c>
      <c r="C5" t="s">
        <v>3</v>
      </c>
    </row>
    <row r="6" spans="2:9" x14ac:dyDescent="0.25">
      <c r="B6" s="3">
        <f>B3*B5</f>
        <v>60000</v>
      </c>
      <c r="C6" t="s">
        <v>4</v>
      </c>
    </row>
    <row r="7" spans="2:9" x14ac:dyDescent="0.25">
      <c r="B7" s="3">
        <f>PV(B4,B5,B3,,1)</f>
        <v>-40554.14289765092</v>
      </c>
      <c r="C7" t="s">
        <v>23</v>
      </c>
      <c r="D7" s="2"/>
    </row>
    <row r="9" spans="2:9" x14ac:dyDescent="0.25">
      <c r="B9" s="6"/>
      <c r="C9" s="6" t="s">
        <v>20</v>
      </c>
      <c r="D9" s="6" t="s">
        <v>14</v>
      </c>
      <c r="E9" s="6" t="s">
        <v>1</v>
      </c>
      <c r="F9" s="6" t="s">
        <v>5</v>
      </c>
      <c r="G9" s="6" t="s">
        <v>6</v>
      </c>
      <c r="H9" s="6" t="s">
        <v>7</v>
      </c>
      <c r="I9" s="6" t="s">
        <v>8</v>
      </c>
    </row>
    <row r="10" spans="2:9" x14ac:dyDescent="0.25">
      <c r="B10" s="6">
        <v>1</v>
      </c>
      <c r="C10" s="6">
        <v>2020</v>
      </c>
      <c r="D10" s="7">
        <f>-B7</f>
        <v>40554.14289765092</v>
      </c>
      <c r="E10" s="7">
        <f>$B$3</f>
        <v>6000</v>
      </c>
      <c r="F10" s="7">
        <f>D10-E10</f>
        <v>34554.14289765092</v>
      </c>
      <c r="G10" s="17">
        <f>F10*$B$4</f>
        <v>3455.4142897650922</v>
      </c>
      <c r="H10" s="7">
        <f>E10-G10</f>
        <v>2544.5857102349078</v>
      </c>
      <c r="I10" s="8">
        <f>D10-H10</f>
        <v>38009.557187416009</v>
      </c>
    </row>
    <row r="11" spans="2:9" x14ac:dyDescent="0.25">
      <c r="B11" s="6">
        <v>2</v>
      </c>
      <c r="C11" s="6">
        <v>2021</v>
      </c>
      <c r="D11" s="7">
        <f>I10</f>
        <v>38009.557187416009</v>
      </c>
      <c r="E11" s="7">
        <f t="shared" ref="E11:E19" si="0">$B$3</f>
        <v>6000</v>
      </c>
      <c r="F11" s="7">
        <f t="shared" ref="F11:F19" si="1">D11-E11</f>
        <v>32009.557187416009</v>
      </c>
      <c r="G11" s="17">
        <f t="shared" ref="G11:G19" si="2">F11*$B$4</f>
        <v>3200.9557187416012</v>
      </c>
      <c r="H11" s="7">
        <f t="shared" ref="H11:H19" si="3">E11-G11</f>
        <v>2799.0442812583988</v>
      </c>
      <c r="I11" s="8">
        <f t="shared" ref="I11:I19" si="4">D11-H11</f>
        <v>35210.512906157608</v>
      </c>
    </row>
    <row r="12" spans="2:9" x14ac:dyDescent="0.25">
      <c r="B12" s="6">
        <v>3</v>
      </c>
      <c r="C12" s="6">
        <v>2022</v>
      </c>
      <c r="D12" s="7">
        <f t="shared" ref="D12:D19" si="5">I11</f>
        <v>35210.512906157608</v>
      </c>
      <c r="E12" s="7">
        <f t="shared" si="0"/>
        <v>6000</v>
      </c>
      <c r="F12" s="7">
        <f t="shared" si="1"/>
        <v>29210.512906157608</v>
      </c>
      <c r="G12" s="17">
        <f t="shared" si="2"/>
        <v>2921.051290615761</v>
      </c>
      <c r="H12" s="7">
        <f t="shared" si="3"/>
        <v>3078.948709384239</v>
      </c>
      <c r="I12" s="8">
        <f t="shared" si="4"/>
        <v>32131.564196773368</v>
      </c>
    </row>
    <row r="13" spans="2:9" x14ac:dyDescent="0.25">
      <c r="B13" s="6">
        <v>4</v>
      </c>
      <c r="C13" s="6">
        <v>2023</v>
      </c>
      <c r="D13" s="7">
        <f t="shared" si="5"/>
        <v>32131.564196773368</v>
      </c>
      <c r="E13" s="7">
        <f t="shared" si="0"/>
        <v>6000</v>
      </c>
      <c r="F13" s="7">
        <f t="shared" si="1"/>
        <v>26131.564196773368</v>
      </c>
      <c r="G13" s="17">
        <f t="shared" si="2"/>
        <v>2613.156419677337</v>
      </c>
      <c r="H13" s="7">
        <f t="shared" si="3"/>
        <v>3386.843580322663</v>
      </c>
      <c r="I13" s="8">
        <f t="shared" si="4"/>
        <v>28744.720616450704</v>
      </c>
    </row>
    <row r="14" spans="2:9" x14ac:dyDescent="0.25">
      <c r="B14" s="6">
        <v>5</v>
      </c>
      <c r="C14" s="6">
        <v>2024</v>
      </c>
      <c r="D14" s="7">
        <f t="shared" si="5"/>
        <v>28744.720616450704</v>
      </c>
      <c r="E14" s="7">
        <f t="shared" si="0"/>
        <v>6000</v>
      </c>
      <c r="F14" s="7">
        <f t="shared" si="1"/>
        <v>22744.720616450704</v>
      </c>
      <c r="G14" s="17">
        <f t="shared" si="2"/>
        <v>2274.4720616450704</v>
      </c>
      <c r="H14" s="7">
        <f t="shared" si="3"/>
        <v>3725.5279383549296</v>
      </c>
      <c r="I14" s="8">
        <f t="shared" si="4"/>
        <v>25019.192678095773</v>
      </c>
    </row>
    <row r="15" spans="2:9" x14ac:dyDescent="0.25">
      <c r="B15" s="6">
        <v>6</v>
      </c>
      <c r="C15" s="6">
        <v>2025</v>
      </c>
      <c r="D15" s="7">
        <f t="shared" si="5"/>
        <v>25019.192678095773</v>
      </c>
      <c r="E15" s="7">
        <f t="shared" si="0"/>
        <v>6000</v>
      </c>
      <c r="F15" s="7">
        <f t="shared" si="1"/>
        <v>19019.192678095773</v>
      </c>
      <c r="G15" s="17">
        <f t="shared" si="2"/>
        <v>1901.9192678095774</v>
      </c>
      <c r="H15" s="7">
        <f t="shared" si="3"/>
        <v>4098.0807321904231</v>
      </c>
      <c r="I15" s="8">
        <f t="shared" si="4"/>
        <v>20921.111945905352</v>
      </c>
    </row>
    <row r="16" spans="2:9" x14ac:dyDescent="0.25">
      <c r="B16" s="6">
        <v>7</v>
      </c>
      <c r="C16" s="6">
        <v>2026</v>
      </c>
      <c r="D16" s="7">
        <f t="shared" si="5"/>
        <v>20921.111945905352</v>
      </c>
      <c r="E16" s="7">
        <f t="shared" si="0"/>
        <v>6000</v>
      </c>
      <c r="F16" s="7">
        <f t="shared" si="1"/>
        <v>14921.111945905352</v>
      </c>
      <c r="G16" s="17">
        <f t="shared" si="2"/>
        <v>1492.1111945905352</v>
      </c>
      <c r="H16" s="7">
        <f t="shared" si="3"/>
        <v>4507.888805409465</v>
      </c>
      <c r="I16" s="8">
        <f t="shared" si="4"/>
        <v>16413.223140495887</v>
      </c>
    </row>
    <row r="17" spans="2:9" x14ac:dyDescent="0.25">
      <c r="B17" s="6">
        <v>8</v>
      </c>
      <c r="C17" s="6">
        <v>2027</v>
      </c>
      <c r="D17" s="7">
        <f t="shared" si="5"/>
        <v>16413.223140495887</v>
      </c>
      <c r="E17" s="7">
        <f t="shared" si="0"/>
        <v>6000</v>
      </c>
      <c r="F17" s="7">
        <f t="shared" si="1"/>
        <v>10413.223140495887</v>
      </c>
      <c r="G17" s="17">
        <f t="shared" si="2"/>
        <v>1041.3223140495888</v>
      </c>
      <c r="H17" s="7">
        <f t="shared" si="3"/>
        <v>4958.6776859504116</v>
      </c>
      <c r="I17" s="8">
        <f t="shared" si="4"/>
        <v>11454.545454545476</v>
      </c>
    </row>
    <row r="18" spans="2:9" x14ac:dyDescent="0.25">
      <c r="B18" s="6">
        <v>9</v>
      </c>
      <c r="C18" s="6">
        <v>2028</v>
      </c>
      <c r="D18" s="7">
        <f t="shared" si="5"/>
        <v>11454.545454545476</v>
      </c>
      <c r="E18" s="7">
        <f t="shared" si="0"/>
        <v>6000</v>
      </c>
      <c r="F18" s="7">
        <f t="shared" si="1"/>
        <v>5454.5454545454759</v>
      </c>
      <c r="G18" s="17">
        <f t="shared" si="2"/>
        <v>545.45454545454766</v>
      </c>
      <c r="H18" s="7">
        <f t="shared" si="3"/>
        <v>5454.5454545454522</v>
      </c>
      <c r="I18" s="8">
        <f t="shared" si="4"/>
        <v>6000.0000000000236</v>
      </c>
    </row>
    <row r="19" spans="2:9" x14ac:dyDescent="0.25">
      <c r="B19" s="6">
        <v>10</v>
      </c>
      <c r="C19" s="6">
        <v>2029</v>
      </c>
      <c r="D19" s="7">
        <f t="shared" si="5"/>
        <v>6000.0000000000236</v>
      </c>
      <c r="E19" s="7">
        <f t="shared" si="0"/>
        <v>6000</v>
      </c>
      <c r="F19" s="7">
        <f t="shared" si="1"/>
        <v>2.3646862246096134E-11</v>
      </c>
      <c r="G19" s="17">
        <f t="shared" si="2"/>
        <v>2.3646862246096135E-12</v>
      </c>
      <c r="H19" s="7">
        <f t="shared" si="3"/>
        <v>5999.9999999999973</v>
      </c>
      <c r="I19" s="8">
        <f t="shared" si="4"/>
        <v>2.6375346351414919E-11</v>
      </c>
    </row>
    <row r="20" spans="2:9" x14ac:dyDescent="0.25">
      <c r="B20" s="6"/>
      <c r="C20" s="6"/>
      <c r="D20" s="7"/>
      <c r="E20" s="7">
        <f>SUM(E10:E19)</f>
        <v>60000</v>
      </c>
      <c r="F20" s="7">
        <f>SUM(F10:F19)</f>
        <v>194458.57102349112</v>
      </c>
      <c r="G20" s="7">
        <f>SUM(G10:G19)</f>
        <v>19445.857102349117</v>
      </c>
      <c r="H20" s="7"/>
      <c r="I20" s="6"/>
    </row>
    <row r="21" spans="2:9" x14ac:dyDescent="0.25">
      <c r="D21" t="s">
        <v>21</v>
      </c>
      <c r="E21" t="s">
        <v>22</v>
      </c>
    </row>
    <row r="22" spans="2:9" x14ac:dyDescent="0.25">
      <c r="C22" s="18" t="s">
        <v>9</v>
      </c>
      <c r="D22" s="4">
        <f>D10</f>
        <v>40554.14289765092</v>
      </c>
    </row>
    <row r="23" spans="2:9" x14ac:dyDescent="0.25">
      <c r="C23" s="18" t="s">
        <v>13</v>
      </c>
      <c r="D23" s="4"/>
      <c r="E23" s="4">
        <f>E10</f>
        <v>6000</v>
      </c>
    </row>
    <row r="24" spans="2:9" x14ac:dyDescent="0.25">
      <c r="C24" s="18" t="s">
        <v>24</v>
      </c>
      <c r="D24" s="4"/>
      <c r="E24" s="4">
        <f>H10</f>
        <v>2544.5857102349078</v>
      </c>
    </row>
    <row r="25" spans="2:9" x14ac:dyDescent="0.25">
      <c r="C25" s="18" t="s">
        <v>25</v>
      </c>
      <c r="E25" s="4">
        <f>D22-E23-E24</f>
        <v>32009.557187416012</v>
      </c>
    </row>
    <row r="27" spans="2:9" x14ac:dyDescent="0.25">
      <c r="C27" s="18" t="s">
        <v>11</v>
      </c>
      <c r="D27" s="5">
        <f>D22/B5</f>
        <v>4055.4142897650918</v>
      </c>
    </row>
    <row r="28" spans="2:9" x14ac:dyDescent="0.25">
      <c r="C28" s="18" t="s">
        <v>9</v>
      </c>
      <c r="E28" s="5">
        <f>D27</f>
        <v>4055.4142897650918</v>
      </c>
    </row>
    <row r="30" spans="2:9" x14ac:dyDescent="0.25">
      <c r="C30" s="18" t="s">
        <v>12</v>
      </c>
      <c r="D30" s="4">
        <f>G10</f>
        <v>3455.4142897650922</v>
      </c>
    </row>
    <row r="31" spans="2:9" x14ac:dyDescent="0.25">
      <c r="C31" s="18" t="s">
        <v>10</v>
      </c>
      <c r="D31" s="5">
        <f>H10</f>
        <v>2544.5857102349078</v>
      </c>
    </row>
    <row r="32" spans="2:9" x14ac:dyDescent="0.25">
      <c r="C32" s="18" t="s">
        <v>13</v>
      </c>
      <c r="E32" s="4">
        <f>D30+D31</f>
        <v>6000</v>
      </c>
    </row>
    <row r="34" spans="3:13" x14ac:dyDescent="0.25">
      <c r="C34" s="6" t="s">
        <v>15</v>
      </c>
      <c r="D34" s="6">
        <v>2021</v>
      </c>
      <c r="E34" s="6">
        <v>2022</v>
      </c>
      <c r="F34" s="6">
        <v>2023</v>
      </c>
      <c r="G34" s="6">
        <v>2024</v>
      </c>
      <c r="H34" s="6">
        <v>2025</v>
      </c>
      <c r="I34" s="6">
        <v>2026</v>
      </c>
      <c r="J34" s="6">
        <v>2027</v>
      </c>
      <c r="K34" s="6">
        <v>2028</v>
      </c>
      <c r="L34" s="6">
        <v>2029</v>
      </c>
      <c r="M34" s="6">
        <v>2030</v>
      </c>
    </row>
    <row r="35" spans="3:13" x14ac:dyDescent="0.25">
      <c r="C35" s="6" t="s">
        <v>9</v>
      </c>
      <c r="D35" s="7">
        <f>D22</f>
        <v>40554.14289765092</v>
      </c>
      <c r="E35" s="7">
        <f>D37</f>
        <v>36498.728607885831</v>
      </c>
      <c r="F35" s="7">
        <f t="shared" ref="F35:M35" si="6">E37</f>
        <v>32443.314318120738</v>
      </c>
      <c r="G35" s="7">
        <f t="shared" si="6"/>
        <v>28387.900028355645</v>
      </c>
      <c r="H35" s="7">
        <f t="shared" si="6"/>
        <v>24332.485738590553</v>
      </c>
      <c r="I35" s="7">
        <f t="shared" si="6"/>
        <v>20277.07144882546</v>
      </c>
      <c r="J35" s="7">
        <f t="shared" si="6"/>
        <v>16221.657159060367</v>
      </c>
      <c r="K35" s="7">
        <f t="shared" si="6"/>
        <v>12166.242869295274</v>
      </c>
      <c r="L35" s="7">
        <f t="shared" si="6"/>
        <v>8110.8285795301827</v>
      </c>
      <c r="M35" s="7">
        <f t="shared" si="6"/>
        <v>4055.4142897650909</v>
      </c>
    </row>
    <row r="36" spans="3:13" x14ac:dyDescent="0.25">
      <c r="C36" s="6" t="s">
        <v>16</v>
      </c>
      <c r="D36" s="7">
        <f>D27</f>
        <v>4055.4142897650918</v>
      </c>
      <c r="E36" s="7">
        <f>D36</f>
        <v>4055.4142897650918</v>
      </c>
      <c r="F36" s="7">
        <f t="shared" ref="F36:M36" si="7">E36</f>
        <v>4055.4142897650918</v>
      </c>
      <c r="G36" s="7">
        <f t="shared" si="7"/>
        <v>4055.4142897650918</v>
      </c>
      <c r="H36" s="7">
        <f t="shared" si="7"/>
        <v>4055.4142897650918</v>
      </c>
      <c r="I36" s="7">
        <f t="shared" si="7"/>
        <v>4055.4142897650918</v>
      </c>
      <c r="J36" s="7">
        <f t="shared" si="7"/>
        <v>4055.4142897650918</v>
      </c>
      <c r="K36" s="7">
        <f t="shared" si="7"/>
        <v>4055.4142897650918</v>
      </c>
      <c r="L36" s="7">
        <f t="shared" si="7"/>
        <v>4055.4142897650918</v>
      </c>
      <c r="M36" s="7">
        <f t="shared" si="7"/>
        <v>4055.4142897650918</v>
      </c>
    </row>
    <row r="37" spans="3:13" x14ac:dyDescent="0.25">
      <c r="C37" s="9" t="s">
        <v>17</v>
      </c>
      <c r="D37" s="10">
        <f>D35-D36</f>
        <v>36498.728607885831</v>
      </c>
      <c r="E37" s="10">
        <f t="shared" ref="E37:M37" si="8">E35-E36</f>
        <v>32443.314318120738</v>
      </c>
      <c r="F37" s="10">
        <f t="shared" si="8"/>
        <v>28387.900028355645</v>
      </c>
      <c r="G37" s="10">
        <f t="shared" si="8"/>
        <v>24332.485738590553</v>
      </c>
      <c r="H37" s="10">
        <f t="shared" si="8"/>
        <v>20277.07144882546</v>
      </c>
      <c r="I37" s="10">
        <f t="shared" si="8"/>
        <v>16221.657159060367</v>
      </c>
      <c r="J37" s="10">
        <f t="shared" si="8"/>
        <v>12166.242869295274</v>
      </c>
      <c r="K37" s="10">
        <f t="shared" si="8"/>
        <v>8110.8285795301827</v>
      </c>
      <c r="L37" s="10">
        <f t="shared" si="8"/>
        <v>4055.4142897650909</v>
      </c>
      <c r="M37" s="10">
        <f t="shared" si="8"/>
        <v>0</v>
      </c>
    </row>
    <row r="38" spans="3:13" x14ac:dyDescent="0.25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3:13" x14ac:dyDescent="0.25">
      <c r="C39" s="6" t="s">
        <v>18</v>
      </c>
      <c r="D39" s="8">
        <f>G10</f>
        <v>3455.4142897650922</v>
      </c>
      <c r="E39" s="8">
        <f>G11</f>
        <v>3200.9557187416012</v>
      </c>
      <c r="F39" s="8">
        <f>G12</f>
        <v>2921.051290615761</v>
      </c>
      <c r="G39" s="8">
        <f>G13</f>
        <v>2613.156419677337</v>
      </c>
      <c r="H39" s="8">
        <f>G14</f>
        <v>2274.4720616450704</v>
      </c>
      <c r="I39" s="8">
        <f>G15</f>
        <v>1901.9192678095774</v>
      </c>
      <c r="J39" s="8">
        <f>G16</f>
        <v>1492.1111945905352</v>
      </c>
      <c r="K39" s="8">
        <f>G17</f>
        <v>1041.3223140495888</v>
      </c>
      <c r="L39" s="8">
        <f>G18</f>
        <v>545.45454545454766</v>
      </c>
      <c r="M39" s="8">
        <f>G19</f>
        <v>2.3646862246096135E-12</v>
      </c>
    </row>
    <row r="40" spans="3:13" x14ac:dyDescent="0.25">
      <c r="C40" s="6" t="s">
        <v>24</v>
      </c>
      <c r="D40" s="8">
        <f>H10</f>
        <v>2544.5857102349078</v>
      </c>
      <c r="E40" s="8">
        <f>H11</f>
        <v>2799.0442812583988</v>
      </c>
      <c r="F40" s="8">
        <f>H12</f>
        <v>3078.948709384239</v>
      </c>
      <c r="G40" s="8">
        <f>H13</f>
        <v>3386.843580322663</v>
      </c>
      <c r="H40" s="8">
        <f>H14</f>
        <v>3725.5279383549296</v>
      </c>
      <c r="I40" s="8">
        <f>H15</f>
        <v>4098.0807321904231</v>
      </c>
      <c r="J40" s="8">
        <f>H16</f>
        <v>4507.888805409465</v>
      </c>
      <c r="K40" s="8">
        <f>H17</f>
        <v>4958.6776859504116</v>
      </c>
      <c r="L40" s="8">
        <f>H18</f>
        <v>5454.5454545454522</v>
      </c>
      <c r="M40" s="8">
        <f>H19</f>
        <v>5999.9999999999973</v>
      </c>
    </row>
    <row r="41" spans="3:13" x14ac:dyDescent="0.25">
      <c r="C41" s="6" t="s">
        <v>26</v>
      </c>
      <c r="D41" s="8">
        <f>F10-D40</f>
        <v>32009.557187416012</v>
      </c>
      <c r="E41" s="8">
        <f>D41-E40</f>
        <v>29210.512906157615</v>
      </c>
      <c r="F41" s="8">
        <f t="shared" ref="F41:L41" si="9">E41-F40</f>
        <v>26131.564196773375</v>
      </c>
      <c r="G41" s="8">
        <f t="shared" si="9"/>
        <v>22744.720616450712</v>
      </c>
      <c r="H41" s="8">
        <f t="shared" si="9"/>
        <v>19019.19267809578</v>
      </c>
      <c r="I41" s="8">
        <f t="shared" si="9"/>
        <v>14921.111945905357</v>
      </c>
      <c r="J41" s="8">
        <f t="shared" si="9"/>
        <v>10413.223140495891</v>
      </c>
      <c r="K41" s="8">
        <f t="shared" si="9"/>
        <v>5454.5454545454795</v>
      </c>
      <c r="L41" s="8">
        <f t="shared" si="9"/>
        <v>2.7284841053187847E-11</v>
      </c>
      <c r="M41" s="8">
        <v>0</v>
      </c>
    </row>
    <row r="42" spans="3:13" x14ac:dyDescent="0.25">
      <c r="C42" s="9" t="s">
        <v>13</v>
      </c>
      <c r="D42" s="12">
        <f>SUM(D39:D40)</f>
        <v>6000</v>
      </c>
      <c r="E42" s="12">
        <f t="shared" ref="E42:M42" si="10">SUM(E39:E40)</f>
        <v>6000</v>
      </c>
      <c r="F42" s="12">
        <f t="shared" si="10"/>
        <v>6000</v>
      </c>
      <c r="G42" s="12">
        <f t="shared" si="10"/>
        <v>6000</v>
      </c>
      <c r="H42" s="12">
        <f t="shared" si="10"/>
        <v>6000</v>
      </c>
      <c r="I42" s="12">
        <f t="shared" si="10"/>
        <v>6000</v>
      </c>
      <c r="J42" s="12">
        <f t="shared" si="10"/>
        <v>6000</v>
      </c>
      <c r="K42" s="12">
        <f t="shared" si="10"/>
        <v>6000</v>
      </c>
      <c r="L42" s="12">
        <f t="shared" si="10"/>
        <v>6000</v>
      </c>
      <c r="M42" s="12">
        <f t="shared" si="10"/>
        <v>6000</v>
      </c>
    </row>
  </sheetData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Mousa Hamad</dc:creator>
  <cp:lastModifiedBy>hunter</cp:lastModifiedBy>
  <cp:lastPrinted>2020-08-08T12:24:44Z</cp:lastPrinted>
  <dcterms:created xsi:type="dcterms:W3CDTF">2015-06-05T18:17:20Z</dcterms:created>
  <dcterms:modified xsi:type="dcterms:W3CDTF">2021-02-02T21:30:56Z</dcterms:modified>
</cp:coreProperties>
</file>