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sony7\Desktop\شركة\"/>
    </mc:Choice>
  </mc:AlternateContent>
  <bookViews>
    <workbookView xWindow="0" yWindow="0" windowWidth="19200" windowHeight="8265" activeTab="1"/>
  </bookViews>
  <sheets>
    <sheet name="يناير 21-JAN 21" sheetId="6" r:id="rId1"/>
    <sheet name="فبراير 21-Feb 21" sheetId="7" r:id="rId2"/>
    <sheet name="مارس 21-MAR 21" sheetId="8" r:id="rId3"/>
    <sheet name="5-1-21" sheetId="9" r:id="rId4"/>
    <sheet name="6-1-21" sheetId="10" r:id="rId5"/>
    <sheet name="7-1-21" sheetId="11" r:id="rId6"/>
    <sheet name="9-1-21" sheetId="12" r:id="rId7"/>
    <sheet name="10-1-21" sheetId="13" r:id="rId8"/>
    <sheet name="11-1-21" sheetId="14" r:id="rId9"/>
    <sheet name="12-1-21" sheetId="15" r:id="rId10"/>
    <sheet name="13-1-21" sheetId="16" r:id="rId11"/>
    <sheet name="14-1-21" sheetId="17" r:id="rId12"/>
    <sheet name="ورقة1" sheetId="32" r:id="rId13"/>
  </sheets>
  <externalReferences>
    <externalReference r:id="rId14"/>
  </externalReferences>
  <calcPr calcId="152511"/>
</workbook>
</file>

<file path=xl/calcChain.xml><?xml version="1.0" encoding="utf-8"?>
<calcChain xmlns="http://schemas.openxmlformats.org/spreadsheetml/2006/main">
  <c r="F1325" i="7" l="1"/>
  <c r="E1325" i="7"/>
  <c r="D1325" i="7"/>
  <c r="D1326" i="7"/>
  <c r="F1328" i="7" a="1"/>
  <c r="F1328" i="7" s="1"/>
  <c r="E1328" i="7" a="1"/>
  <c r="E1328" i="7" s="1"/>
  <c r="D1328" i="7" a="1"/>
  <c r="D1328" i="7" s="1"/>
  <c r="F1327" i="7" a="1"/>
  <c r="F1327" i="7" s="1"/>
  <c r="E1327" i="7" a="1"/>
  <c r="E1327" i="7" s="1"/>
  <c r="D1327" i="7" a="1"/>
  <c r="D1327" i="7" s="1"/>
  <c r="F1326" i="7" a="1"/>
  <c r="F1326" i="7" s="1"/>
  <c r="E1326" i="7" a="1"/>
  <c r="E1326" i="7" s="1"/>
  <c r="I1311" i="7" l="1"/>
  <c r="I1310" i="7"/>
  <c r="I1312" i="7" l="1"/>
  <c r="B1314" i="6"/>
  <c r="B1313" i="6"/>
  <c r="B1312" i="6"/>
  <c r="F1314" i="6"/>
  <c r="F1313" i="6"/>
  <c r="F1312" i="6"/>
  <c r="C1312" i="6" l="1"/>
  <c r="G1312" i="6"/>
  <c r="H1313" i="6" s="1"/>
  <c r="I1304" i="8"/>
  <c r="H1304" i="8"/>
  <c r="G1304" i="8"/>
  <c r="E1304" i="8"/>
  <c r="H1303" i="8"/>
  <c r="G1303" i="8"/>
  <c r="E1303" i="8"/>
  <c r="I1302" i="8"/>
  <c r="H1302" i="8"/>
  <c r="G1302" i="8"/>
  <c r="E1302" i="8"/>
  <c r="H1301" i="8"/>
  <c r="G1301" i="8"/>
  <c r="E1301" i="8"/>
  <c r="I1300" i="8"/>
  <c r="H1300" i="8"/>
  <c r="G1300" i="8"/>
  <c r="E1300" i="8"/>
  <c r="H1299" i="8"/>
  <c r="G1299" i="8"/>
  <c r="E1299" i="8"/>
  <c r="H1298" i="8"/>
  <c r="G1298" i="8"/>
  <c r="E1298" i="8"/>
  <c r="H1297" i="8"/>
  <c r="G1297" i="8"/>
  <c r="E1297" i="8"/>
  <c r="I1296" i="8"/>
  <c r="H1296" i="8"/>
  <c r="G1296" i="8"/>
  <c r="E1296" i="8"/>
  <c r="I1295" i="8"/>
  <c r="H1295" i="8"/>
  <c r="G1295" i="8"/>
  <c r="E1295" i="8"/>
  <c r="I1294" i="8"/>
  <c r="H1294" i="8"/>
  <c r="G1294" i="8"/>
  <c r="E1294" i="8"/>
  <c r="I1293" i="8"/>
  <c r="H1293" i="8"/>
  <c r="G1293" i="8"/>
  <c r="E1293" i="8"/>
  <c r="I1292" i="8"/>
  <c r="H1292" i="8"/>
  <c r="G1292" i="8"/>
  <c r="E1292" i="8"/>
  <c r="H1291" i="8"/>
  <c r="G1291" i="8"/>
  <c r="E1291" i="8"/>
  <c r="H1290" i="8"/>
  <c r="G1290" i="8"/>
  <c r="E1290" i="8"/>
  <c r="I1289" i="8"/>
  <c r="H1289" i="8"/>
  <c r="G1289" i="8"/>
  <c r="E1289" i="8"/>
  <c r="I1288" i="8"/>
  <c r="H1288" i="8"/>
  <c r="G1288" i="8"/>
  <c r="E1288" i="8"/>
  <c r="I1287" i="8"/>
  <c r="H1287" i="8"/>
  <c r="G1287" i="8"/>
  <c r="E1287" i="8"/>
  <c r="H1286" i="8"/>
  <c r="G1286" i="8"/>
  <c r="E1286" i="8"/>
  <c r="H1285" i="8"/>
  <c r="G1285" i="8"/>
  <c r="E1285" i="8"/>
  <c r="D1285" i="8"/>
  <c r="C1285" i="8"/>
  <c r="I1284" i="8"/>
  <c r="H1284" i="8"/>
  <c r="G1284" i="8"/>
  <c r="E1284" i="8"/>
  <c r="H1283" i="8"/>
  <c r="G1283" i="8"/>
  <c r="E1283" i="8"/>
  <c r="H1282" i="8"/>
  <c r="G1282" i="8"/>
  <c r="E1282" i="8"/>
  <c r="H1281" i="8"/>
  <c r="G1281" i="8"/>
  <c r="E1281" i="8"/>
  <c r="H1280" i="8"/>
  <c r="G1280" i="8"/>
  <c r="E1280" i="8"/>
  <c r="I1279" i="8"/>
  <c r="H1279" i="8"/>
  <c r="G1279" i="8"/>
  <c r="E1279" i="8"/>
  <c r="E1269" i="8"/>
  <c r="D1304" i="8" s="1"/>
  <c r="C1269" i="8"/>
  <c r="C1304" i="8" s="1"/>
  <c r="B1264" i="8"/>
  <c r="B1304" i="8" s="1"/>
  <c r="C1263" i="8"/>
  <c r="C1262" i="8"/>
  <c r="C1261" i="8"/>
  <c r="C1260" i="8"/>
  <c r="C1259" i="8"/>
  <c r="C1258" i="8"/>
  <c r="C1257" i="8"/>
  <c r="C1256" i="8"/>
  <c r="C1255" i="8"/>
  <c r="C1254" i="8"/>
  <c r="C1253" i="8"/>
  <c r="C1252" i="8"/>
  <c r="C1251" i="8"/>
  <c r="C1250" i="8"/>
  <c r="C1249" i="8"/>
  <c r="C1248" i="8"/>
  <c r="C1247" i="8"/>
  <c r="C1246" i="8"/>
  <c r="C1245" i="8"/>
  <c r="C1244" i="8"/>
  <c r="C1243" i="8"/>
  <c r="C1242" i="8"/>
  <c r="C1241" i="8"/>
  <c r="C1240" i="8"/>
  <c r="C1239" i="8"/>
  <c r="C1238" i="8"/>
  <c r="C1237" i="8"/>
  <c r="C1236" i="8"/>
  <c r="C1235" i="8"/>
  <c r="C1234" i="8"/>
  <c r="C1233" i="8"/>
  <c r="C1232" i="8"/>
  <c r="E1220" i="8"/>
  <c r="D1303" i="8" s="1"/>
  <c r="C1220" i="8"/>
  <c r="C1303" i="8" s="1"/>
  <c r="B1215" i="8"/>
  <c r="B1220" i="8" s="1"/>
  <c r="C1214" i="8"/>
  <c r="C1213" i="8"/>
  <c r="C1212" i="8"/>
  <c r="C1211" i="8"/>
  <c r="C1210" i="8"/>
  <c r="C1209" i="8"/>
  <c r="C1208" i="8"/>
  <c r="C1207" i="8"/>
  <c r="C1206" i="8"/>
  <c r="C1205" i="8"/>
  <c r="C1204" i="8"/>
  <c r="C1203" i="8"/>
  <c r="C1202" i="8"/>
  <c r="C1201" i="8"/>
  <c r="C1200" i="8"/>
  <c r="C1199" i="8"/>
  <c r="C1198" i="8"/>
  <c r="C1197" i="8"/>
  <c r="C1196" i="8"/>
  <c r="C1195" i="8"/>
  <c r="C1194" i="8"/>
  <c r="C1193" i="8"/>
  <c r="C1192" i="8"/>
  <c r="C1191" i="8"/>
  <c r="C1190" i="8"/>
  <c r="C1189" i="8"/>
  <c r="C1188" i="8"/>
  <c r="C1187" i="8"/>
  <c r="C1186" i="8"/>
  <c r="C1185" i="8"/>
  <c r="C1184" i="8"/>
  <c r="C1183" i="8"/>
  <c r="E1171" i="8"/>
  <c r="D1302" i="8" s="1"/>
  <c r="C1171" i="8"/>
  <c r="C1302" i="8" s="1"/>
  <c r="B1166" i="8"/>
  <c r="B1302" i="8" s="1"/>
  <c r="C1165" i="8"/>
  <c r="C1164" i="8"/>
  <c r="C1163" i="8"/>
  <c r="C1162" i="8"/>
  <c r="C1161" i="8"/>
  <c r="C1160" i="8"/>
  <c r="C1159" i="8"/>
  <c r="C1158" i="8"/>
  <c r="C1157" i="8"/>
  <c r="C1156" i="8"/>
  <c r="C1155" i="8"/>
  <c r="C1154" i="8"/>
  <c r="C1153" i="8"/>
  <c r="C1152" i="8"/>
  <c r="C1151" i="8"/>
  <c r="C1150" i="8"/>
  <c r="C1149" i="8"/>
  <c r="C1148" i="8"/>
  <c r="C1147" i="8"/>
  <c r="C1146" i="8"/>
  <c r="C1145" i="8"/>
  <c r="C1144" i="8"/>
  <c r="C1143" i="8"/>
  <c r="C1142" i="8"/>
  <c r="C1141" i="8"/>
  <c r="C1140" i="8"/>
  <c r="C1139" i="8"/>
  <c r="C1138" i="8"/>
  <c r="C1137" i="8"/>
  <c r="C1136" i="8"/>
  <c r="C1135" i="8"/>
  <c r="C1134" i="8"/>
  <c r="E1122" i="8"/>
  <c r="D1301" i="8" s="1"/>
  <c r="C1122" i="8"/>
  <c r="C1301" i="8" s="1"/>
  <c r="B1117" i="8"/>
  <c r="B1301" i="8" s="1"/>
  <c r="C1116" i="8"/>
  <c r="C1115" i="8"/>
  <c r="C1114" i="8"/>
  <c r="C1113" i="8"/>
  <c r="C1112" i="8"/>
  <c r="C1111" i="8"/>
  <c r="C1110" i="8"/>
  <c r="C1109" i="8"/>
  <c r="C1108" i="8"/>
  <c r="C1107" i="8"/>
  <c r="C1106" i="8"/>
  <c r="C1105" i="8"/>
  <c r="C1104" i="8"/>
  <c r="C1103" i="8"/>
  <c r="C1102" i="8"/>
  <c r="C1101" i="8"/>
  <c r="C1100" i="8"/>
  <c r="C1099" i="8"/>
  <c r="C1098" i="8"/>
  <c r="C1097" i="8"/>
  <c r="C1096" i="8"/>
  <c r="C1095" i="8"/>
  <c r="C1094" i="8"/>
  <c r="C1093" i="8"/>
  <c r="C1092" i="8"/>
  <c r="C1091" i="8"/>
  <c r="C1090" i="8"/>
  <c r="C1089" i="8"/>
  <c r="C1088" i="8"/>
  <c r="C1087" i="8"/>
  <c r="C1086" i="8"/>
  <c r="C1085" i="8"/>
  <c r="E1073" i="8"/>
  <c r="D1300" i="8" s="1"/>
  <c r="C1073" i="8"/>
  <c r="C1300" i="8" s="1"/>
  <c r="B1068" i="8"/>
  <c r="B1300" i="8" s="1"/>
  <c r="C1067" i="8"/>
  <c r="C1066" i="8"/>
  <c r="C1065" i="8"/>
  <c r="C1064" i="8"/>
  <c r="C1063" i="8"/>
  <c r="C1062" i="8"/>
  <c r="C1061" i="8"/>
  <c r="C1060" i="8"/>
  <c r="C1059" i="8"/>
  <c r="C1058" i="8"/>
  <c r="C1057" i="8"/>
  <c r="C1056" i="8"/>
  <c r="C1055" i="8"/>
  <c r="C1054" i="8"/>
  <c r="C1053" i="8"/>
  <c r="C1052" i="8"/>
  <c r="C1051" i="8"/>
  <c r="C1050" i="8"/>
  <c r="C1049" i="8"/>
  <c r="C1048" i="8"/>
  <c r="C1047" i="8"/>
  <c r="C1046" i="8"/>
  <c r="C1045" i="8"/>
  <c r="C1044" i="8"/>
  <c r="C1043" i="8"/>
  <c r="C1042" i="8"/>
  <c r="C1041" i="8"/>
  <c r="C1040" i="8"/>
  <c r="C1039" i="8"/>
  <c r="C1038" i="8"/>
  <c r="C1037" i="8"/>
  <c r="C1036" i="8"/>
  <c r="E1024" i="8"/>
  <c r="D1299" i="8" s="1"/>
  <c r="C1024" i="8"/>
  <c r="C1299" i="8" s="1"/>
  <c r="B1019" i="8"/>
  <c r="B1024" i="8" s="1"/>
  <c r="D1024" i="8" s="1"/>
  <c r="F1024" i="8" s="1"/>
  <c r="B1026" i="8" s="1"/>
  <c r="F1026" i="8" s="1"/>
  <c r="I1024" i="8" s="1"/>
  <c r="C1018" i="8"/>
  <c r="C1017" i="8"/>
  <c r="C1016" i="8"/>
  <c r="C1015" i="8"/>
  <c r="C1014" i="8"/>
  <c r="C1013" i="8"/>
  <c r="C1012" i="8"/>
  <c r="C1011" i="8"/>
  <c r="C1010" i="8"/>
  <c r="C1009" i="8"/>
  <c r="C1008" i="8"/>
  <c r="C1007" i="8"/>
  <c r="C1006" i="8"/>
  <c r="C1005" i="8"/>
  <c r="C1004" i="8"/>
  <c r="C1003" i="8"/>
  <c r="C1002" i="8"/>
  <c r="C1001" i="8"/>
  <c r="C1000" i="8"/>
  <c r="C999" i="8"/>
  <c r="C998" i="8"/>
  <c r="C997" i="8"/>
  <c r="C996" i="8"/>
  <c r="C995" i="8"/>
  <c r="C994" i="8"/>
  <c r="C993" i="8"/>
  <c r="C992" i="8"/>
  <c r="C991" i="8"/>
  <c r="C990" i="8"/>
  <c r="C989" i="8"/>
  <c r="C988" i="8"/>
  <c r="C987" i="8"/>
  <c r="E975" i="8"/>
  <c r="D1298" i="8" s="1"/>
  <c r="C975" i="8"/>
  <c r="C1298" i="8" s="1"/>
  <c r="B970" i="8"/>
  <c r="B1298" i="8" s="1"/>
  <c r="C969" i="8"/>
  <c r="C968" i="8"/>
  <c r="C967" i="8"/>
  <c r="C966" i="8"/>
  <c r="C965" i="8"/>
  <c r="C964" i="8"/>
  <c r="C963" i="8"/>
  <c r="C962" i="8"/>
  <c r="C961" i="8"/>
  <c r="C960" i="8"/>
  <c r="C959" i="8"/>
  <c r="C958" i="8"/>
  <c r="C957" i="8"/>
  <c r="C956" i="8"/>
  <c r="C955" i="8"/>
  <c r="C954" i="8"/>
  <c r="C953" i="8"/>
  <c r="C952" i="8"/>
  <c r="C951" i="8"/>
  <c r="C950" i="8"/>
  <c r="C949" i="8"/>
  <c r="C948" i="8"/>
  <c r="C947" i="8"/>
  <c r="C946" i="8"/>
  <c r="C945" i="8"/>
  <c r="C944" i="8"/>
  <c r="C943" i="8"/>
  <c r="C942" i="8"/>
  <c r="C941" i="8"/>
  <c r="C940" i="8"/>
  <c r="C939" i="8"/>
  <c r="C938" i="8"/>
  <c r="E926" i="8"/>
  <c r="D1297" i="8" s="1"/>
  <c r="C926" i="8"/>
  <c r="C1297" i="8" s="1"/>
  <c r="B921" i="8"/>
  <c r="B1297" i="8" s="1"/>
  <c r="C920" i="8"/>
  <c r="C919" i="8"/>
  <c r="C918" i="8"/>
  <c r="C917" i="8"/>
  <c r="C916" i="8"/>
  <c r="C915" i="8"/>
  <c r="C914" i="8"/>
  <c r="C913" i="8"/>
  <c r="C912" i="8"/>
  <c r="C911" i="8"/>
  <c r="C910" i="8"/>
  <c r="C909" i="8"/>
  <c r="C908" i="8"/>
  <c r="C907" i="8"/>
  <c r="C906" i="8"/>
  <c r="C905" i="8"/>
  <c r="C904" i="8"/>
  <c r="C903" i="8"/>
  <c r="C902" i="8"/>
  <c r="C901" i="8"/>
  <c r="C900" i="8"/>
  <c r="C899" i="8"/>
  <c r="C898" i="8"/>
  <c r="C897" i="8"/>
  <c r="C896" i="8"/>
  <c r="C895" i="8"/>
  <c r="C894" i="8"/>
  <c r="C893" i="8"/>
  <c r="C892" i="8"/>
  <c r="C891" i="8"/>
  <c r="C890" i="8"/>
  <c r="C889" i="8"/>
  <c r="E877" i="8"/>
  <c r="D1296" i="8" s="1"/>
  <c r="C877" i="8"/>
  <c r="C1296" i="8" s="1"/>
  <c r="B872" i="8"/>
  <c r="B1296" i="8" s="1"/>
  <c r="C871" i="8"/>
  <c r="C870" i="8"/>
  <c r="C869" i="8"/>
  <c r="C868" i="8"/>
  <c r="C867" i="8"/>
  <c r="C866" i="8"/>
  <c r="C865" i="8"/>
  <c r="C864" i="8"/>
  <c r="C863" i="8"/>
  <c r="C862" i="8"/>
  <c r="C861" i="8"/>
  <c r="C860" i="8"/>
  <c r="C859" i="8"/>
  <c r="C858" i="8"/>
  <c r="C857" i="8"/>
  <c r="C856" i="8"/>
  <c r="C855" i="8"/>
  <c r="C854" i="8"/>
  <c r="C853" i="8"/>
  <c r="C852" i="8"/>
  <c r="C851" i="8"/>
  <c r="C850" i="8"/>
  <c r="C849" i="8"/>
  <c r="C848" i="8"/>
  <c r="C847" i="8"/>
  <c r="C846" i="8"/>
  <c r="C845" i="8"/>
  <c r="C844" i="8"/>
  <c r="C843" i="8"/>
  <c r="C842" i="8"/>
  <c r="C841" i="8"/>
  <c r="C840" i="8"/>
  <c r="E828" i="8"/>
  <c r="D1295" i="8" s="1"/>
  <c r="C828" i="8"/>
  <c r="C1295" i="8" s="1"/>
  <c r="B823" i="8"/>
  <c r="B828" i="8" s="1"/>
  <c r="C822" i="8"/>
  <c r="C821" i="8"/>
  <c r="C820" i="8"/>
  <c r="C819" i="8"/>
  <c r="C818" i="8"/>
  <c r="C817" i="8"/>
  <c r="C816" i="8"/>
  <c r="C815" i="8"/>
  <c r="C814" i="8"/>
  <c r="C813" i="8"/>
  <c r="C812" i="8"/>
  <c r="C811" i="8"/>
  <c r="C810" i="8"/>
  <c r="C809" i="8"/>
  <c r="C808" i="8"/>
  <c r="C807" i="8"/>
  <c r="C806" i="8"/>
  <c r="C805" i="8"/>
  <c r="C804" i="8"/>
  <c r="C803" i="8"/>
  <c r="C802" i="8"/>
  <c r="C801" i="8"/>
  <c r="C800" i="8"/>
  <c r="C799" i="8"/>
  <c r="C798" i="8"/>
  <c r="C797" i="8"/>
  <c r="C796" i="8"/>
  <c r="C795" i="8"/>
  <c r="C794" i="8"/>
  <c r="C793" i="8"/>
  <c r="C792" i="8"/>
  <c r="C791" i="8"/>
  <c r="E779" i="8"/>
  <c r="D1294" i="8" s="1"/>
  <c r="C779" i="8"/>
  <c r="C1294" i="8" s="1"/>
  <c r="B774" i="8"/>
  <c r="B1294" i="8" s="1"/>
  <c r="C773" i="8"/>
  <c r="C772" i="8"/>
  <c r="C771" i="8"/>
  <c r="C770" i="8"/>
  <c r="C769" i="8"/>
  <c r="C768" i="8"/>
  <c r="C767" i="8"/>
  <c r="C766" i="8"/>
  <c r="C765" i="8"/>
  <c r="C764" i="8"/>
  <c r="C763" i="8"/>
  <c r="C762" i="8"/>
  <c r="C761" i="8"/>
  <c r="C760" i="8"/>
  <c r="C759" i="8"/>
  <c r="C758" i="8"/>
  <c r="C757" i="8"/>
  <c r="C756" i="8"/>
  <c r="C755" i="8"/>
  <c r="C754" i="8"/>
  <c r="C753" i="8"/>
  <c r="C752" i="8"/>
  <c r="C751" i="8"/>
  <c r="C750" i="8"/>
  <c r="C749" i="8"/>
  <c r="C748" i="8"/>
  <c r="C747" i="8"/>
  <c r="C746" i="8"/>
  <c r="C745" i="8"/>
  <c r="C744" i="8"/>
  <c r="C743" i="8"/>
  <c r="C742" i="8"/>
  <c r="E730" i="8"/>
  <c r="D1293" i="8" s="1"/>
  <c r="C730" i="8"/>
  <c r="C1293" i="8" s="1"/>
  <c r="B725" i="8"/>
  <c r="B1293" i="8" s="1"/>
  <c r="C724" i="8"/>
  <c r="C723" i="8"/>
  <c r="C722" i="8"/>
  <c r="C721" i="8"/>
  <c r="C720" i="8"/>
  <c r="C719" i="8"/>
  <c r="C718" i="8"/>
  <c r="C717" i="8"/>
  <c r="C716" i="8"/>
  <c r="C715" i="8"/>
  <c r="C714" i="8"/>
  <c r="C713" i="8"/>
  <c r="C712" i="8"/>
  <c r="C711" i="8"/>
  <c r="C710" i="8"/>
  <c r="C709" i="8"/>
  <c r="C708" i="8"/>
  <c r="C707" i="8"/>
  <c r="C706" i="8"/>
  <c r="C705" i="8"/>
  <c r="C704" i="8"/>
  <c r="C703" i="8"/>
  <c r="C702" i="8"/>
  <c r="C701" i="8"/>
  <c r="C700" i="8"/>
  <c r="C699" i="8"/>
  <c r="C698" i="8"/>
  <c r="C697" i="8"/>
  <c r="C696" i="8"/>
  <c r="C695" i="8"/>
  <c r="C694" i="8"/>
  <c r="C693" i="8"/>
  <c r="E681" i="8"/>
  <c r="D1292" i="8" s="1"/>
  <c r="C681" i="8"/>
  <c r="C1292" i="8" s="1"/>
  <c r="B676" i="8"/>
  <c r="B681" i="8" s="1"/>
  <c r="C675" i="8"/>
  <c r="C674" i="8"/>
  <c r="C673" i="8"/>
  <c r="C672" i="8"/>
  <c r="C671" i="8"/>
  <c r="C670" i="8"/>
  <c r="C669" i="8"/>
  <c r="C668" i="8"/>
  <c r="C667" i="8"/>
  <c r="C666" i="8"/>
  <c r="C665" i="8"/>
  <c r="C664" i="8"/>
  <c r="C663" i="8"/>
  <c r="C662" i="8"/>
  <c r="C661" i="8"/>
  <c r="C660" i="8"/>
  <c r="C659" i="8"/>
  <c r="C658" i="8"/>
  <c r="C657" i="8"/>
  <c r="C656" i="8"/>
  <c r="C655" i="8"/>
  <c r="C654" i="8"/>
  <c r="C653" i="8"/>
  <c r="C652" i="8"/>
  <c r="C651" i="8"/>
  <c r="C650" i="8"/>
  <c r="C649" i="8"/>
  <c r="C648" i="8"/>
  <c r="C647" i="8"/>
  <c r="C646" i="8"/>
  <c r="C645" i="8"/>
  <c r="C644" i="8"/>
  <c r="E632" i="8"/>
  <c r="D1291" i="8" s="1"/>
  <c r="C632" i="8"/>
  <c r="C1291" i="8" s="1"/>
  <c r="B627" i="8"/>
  <c r="B1291" i="8" s="1"/>
  <c r="C626" i="8"/>
  <c r="C625" i="8"/>
  <c r="C624" i="8"/>
  <c r="C623" i="8"/>
  <c r="C622" i="8"/>
  <c r="C621" i="8"/>
  <c r="C620" i="8"/>
  <c r="C619" i="8"/>
  <c r="C618" i="8"/>
  <c r="C617" i="8"/>
  <c r="C616" i="8"/>
  <c r="C615" i="8"/>
  <c r="C614" i="8"/>
  <c r="C613" i="8"/>
  <c r="C612" i="8"/>
  <c r="C611" i="8"/>
  <c r="C610" i="8"/>
  <c r="C609" i="8"/>
  <c r="C608" i="8"/>
  <c r="C607" i="8"/>
  <c r="C606" i="8"/>
  <c r="C605" i="8"/>
  <c r="C604" i="8"/>
  <c r="C603" i="8"/>
  <c r="C602" i="8"/>
  <c r="C601" i="8"/>
  <c r="C600" i="8"/>
  <c r="C599" i="8"/>
  <c r="C598" i="8"/>
  <c r="C597" i="8"/>
  <c r="C596" i="8"/>
  <c r="C595" i="8"/>
  <c r="E583" i="8"/>
  <c r="D1290" i="8" s="1"/>
  <c r="C583" i="8"/>
  <c r="C1290" i="8" s="1"/>
  <c r="B578" i="8"/>
  <c r="B1290" i="8" s="1"/>
  <c r="C577" i="8"/>
  <c r="C576" i="8"/>
  <c r="C575" i="8"/>
  <c r="C574" i="8"/>
  <c r="C573" i="8"/>
  <c r="C572" i="8"/>
  <c r="C571" i="8"/>
  <c r="C570" i="8"/>
  <c r="C569" i="8"/>
  <c r="C568" i="8"/>
  <c r="C567" i="8"/>
  <c r="C566" i="8"/>
  <c r="C565" i="8"/>
  <c r="C564" i="8"/>
  <c r="C563" i="8"/>
  <c r="C562" i="8"/>
  <c r="C561" i="8"/>
  <c r="C560" i="8"/>
  <c r="C559" i="8"/>
  <c r="C558" i="8"/>
  <c r="C557" i="8"/>
  <c r="C556" i="8"/>
  <c r="C555" i="8"/>
  <c r="C554" i="8"/>
  <c r="C553" i="8"/>
  <c r="C552" i="8"/>
  <c r="C551" i="8"/>
  <c r="C550" i="8"/>
  <c r="C549" i="8"/>
  <c r="C548" i="8"/>
  <c r="C547" i="8"/>
  <c r="C546" i="8"/>
  <c r="E534" i="8"/>
  <c r="D1289" i="8" s="1"/>
  <c r="C534" i="8"/>
  <c r="C1289" i="8" s="1"/>
  <c r="B529" i="8"/>
  <c r="B1289" i="8" s="1"/>
  <c r="C528" i="8"/>
  <c r="C527" i="8"/>
  <c r="C526" i="8"/>
  <c r="C525" i="8"/>
  <c r="C524" i="8"/>
  <c r="C523" i="8"/>
  <c r="C522" i="8"/>
  <c r="C521" i="8"/>
  <c r="C520" i="8"/>
  <c r="C519" i="8"/>
  <c r="C518" i="8"/>
  <c r="C517" i="8"/>
  <c r="C516" i="8"/>
  <c r="C515" i="8"/>
  <c r="C514" i="8"/>
  <c r="C513" i="8"/>
  <c r="C512" i="8"/>
  <c r="C511" i="8"/>
  <c r="C510" i="8"/>
  <c r="C509" i="8"/>
  <c r="C508" i="8"/>
  <c r="C507" i="8"/>
  <c r="C506" i="8"/>
  <c r="C505" i="8"/>
  <c r="C504" i="8"/>
  <c r="C503" i="8"/>
  <c r="C502" i="8"/>
  <c r="C501" i="8"/>
  <c r="C500" i="8"/>
  <c r="C499" i="8"/>
  <c r="C498" i="8"/>
  <c r="C497" i="8"/>
  <c r="E485" i="8"/>
  <c r="D1288" i="8" s="1"/>
  <c r="C485" i="8"/>
  <c r="C1288" i="8" s="1"/>
  <c r="B480" i="8"/>
  <c r="B485" i="8" s="1"/>
  <c r="C479" i="8"/>
  <c r="C478" i="8"/>
  <c r="C477" i="8"/>
  <c r="C476" i="8"/>
  <c r="C475" i="8"/>
  <c r="C474" i="8"/>
  <c r="C473" i="8"/>
  <c r="C472" i="8"/>
  <c r="C471" i="8"/>
  <c r="C470" i="8"/>
  <c r="C469" i="8"/>
  <c r="C468" i="8"/>
  <c r="C467" i="8"/>
  <c r="C466" i="8"/>
  <c r="C465" i="8"/>
  <c r="C464" i="8"/>
  <c r="C463" i="8"/>
  <c r="C462" i="8"/>
  <c r="C461" i="8"/>
  <c r="C460" i="8"/>
  <c r="C459" i="8"/>
  <c r="C458" i="8"/>
  <c r="C457" i="8"/>
  <c r="C456" i="8"/>
  <c r="C455" i="8"/>
  <c r="C454" i="8"/>
  <c r="C453" i="8"/>
  <c r="C452" i="8"/>
  <c r="C451" i="8"/>
  <c r="C450" i="8"/>
  <c r="C449" i="8"/>
  <c r="C448" i="8"/>
  <c r="E436" i="8"/>
  <c r="D1287" i="8" s="1"/>
  <c r="C436" i="8"/>
  <c r="C1287" i="8" s="1"/>
  <c r="B431" i="8"/>
  <c r="B436" i="8" s="1"/>
  <c r="C430" i="8"/>
  <c r="C429" i="8"/>
  <c r="C428" i="8"/>
  <c r="C427" i="8"/>
  <c r="C426" i="8"/>
  <c r="C425" i="8"/>
  <c r="C424" i="8"/>
  <c r="C423" i="8"/>
  <c r="C422" i="8"/>
  <c r="C421" i="8"/>
  <c r="C420" i="8"/>
  <c r="C419" i="8"/>
  <c r="C418" i="8"/>
  <c r="C417" i="8"/>
  <c r="C416" i="8"/>
  <c r="C415" i="8"/>
  <c r="C414" i="8"/>
  <c r="C413" i="8"/>
  <c r="C412" i="8"/>
  <c r="C411" i="8"/>
  <c r="C410" i="8"/>
  <c r="C409" i="8"/>
  <c r="C408" i="8"/>
  <c r="C407" i="8"/>
  <c r="C406" i="8"/>
  <c r="C405" i="8"/>
  <c r="C404" i="8"/>
  <c r="C403" i="8"/>
  <c r="C402" i="8"/>
  <c r="C401" i="8"/>
  <c r="C400" i="8"/>
  <c r="C399" i="8"/>
  <c r="E387" i="8"/>
  <c r="D1286" i="8" s="1"/>
  <c r="C387" i="8"/>
  <c r="C1286" i="8" s="1"/>
  <c r="B387" i="8"/>
  <c r="D387" i="8" s="1"/>
  <c r="F387" i="8" s="1"/>
  <c r="B389" i="8" s="1"/>
  <c r="F389" i="8" s="1"/>
  <c r="I387" i="8" s="1"/>
  <c r="B382" i="8"/>
  <c r="B1286" i="8" s="1"/>
  <c r="C381" i="8"/>
  <c r="C380" i="8"/>
  <c r="C379" i="8"/>
  <c r="C378" i="8"/>
  <c r="C377" i="8"/>
  <c r="C376" i="8"/>
  <c r="C375" i="8"/>
  <c r="C374" i="8"/>
  <c r="C373" i="8"/>
  <c r="C372" i="8"/>
  <c r="C371" i="8"/>
  <c r="C370" i="8"/>
  <c r="C369" i="8"/>
  <c r="C368" i="8"/>
  <c r="C367" i="8"/>
  <c r="C366" i="8"/>
  <c r="C365" i="8"/>
  <c r="C364" i="8"/>
  <c r="C363" i="8"/>
  <c r="C362" i="8"/>
  <c r="C361" i="8"/>
  <c r="C360" i="8"/>
  <c r="C359" i="8"/>
  <c r="C358" i="8"/>
  <c r="C357" i="8"/>
  <c r="C356" i="8"/>
  <c r="C355" i="8"/>
  <c r="C354" i="8"/>
  <c r="C353" i="8"/>
  <c r="C352" i="8"/>
  <c r="C351" i="8"/>
  <c r="C350" i="8"/>
  <c r="E338" i="8"/>
  <c r="C338" i="8"/>
  <c r="B333" i="8"/>
  <c r="B1285" i="8" s="1"/>
  <c r="C332" i="8"/>
  <c r="C331" i="8"/>
  <c r="C330" i="8"/>
  <c r="C329" i="8"/>
  <c r="C328" i="8"/>
  <c r="C327" i="8"/>
  <c r="C326" i="8"/>
  <c r="C325" i="8"/>
  <c r="C324" i="8"/>
  <c r="C323" i="8"/>
  <c r="C322" i="8"/>
  <c r="C321" i="8"/>
  <c r="C320" i="8"/>
  <c r="C319" i="8"/>
  <c r="C318" i="8"/>
  <c r="C317" i="8"/>
  <c r="C316" i="8"/>
  <c r="C315" i="8"/>
  <c r="C314" i="8"/>
  <c r="C313" i="8"/>
  <c r="C312" i="8"/>
  <c r="C311" i="8"/>
  <c r="C310" i="8"/>
  <c r="C309" i="8"/>
  <c r="C308" i="8"/>
  <c r="C307" i="8"/>
  <c r="C306" i="8"/>
  <c r="C305" i="8"/>
  <c r="C304" i="8"/>
  <c r="C303" i="8"/>
  <c r="C302" i="8"/>
  <c r="C301" i="8"/>
  <c r="E289" i="8"/>
  <c r="D1284" i="8" s="1"/>
  <c r="C289" i="8"/>
  <c r="C1284" i="8" s="1"/>
  <c r="B284" i="8"/>
  <c r="B289" i="8" s="1"/>
  <c r="C283" i="8"/>
  <c r="C282" i="8"/>
  <c r="C281" i="8"/>
  <c r="C280" i="8"/>
  <c r="C279" i="8"/>
  <c r="C278" i="8"/>
  <c r="C277" i="8"/>
  <c r="C276" i="8"/>
  <c r="C275" i="8"/>
  <c r="C274" i="8"/>
  <c r="C273" i="8"/>
  <c r="C272" i="8"/>
  <c r="C271" i="8"/>
  <c r="C270" i="8"/>
  <c r="C269" i="8"/>
  <c r="C268" i="8"/>
  <c r="C267" i="8"/>
  <c r="C266" i="8"/>
  <c r="C265" i="8"/>
  <c r="C264" i="8"/>
  <c r="C263" i="8"/>
  <c r="C262" i="8"/>
  <c r="C261" i="8"/>
  <c r="C260" i="8"/>
  <c r="C259" i="8"/>
  <c r="C258" i="8"/>
  <c r="C257" i="8"/>
  <c r="C256" i="8"/>
  <c r="C255" i="8"/>
  <c r="C254" i="8"/>
  <c r="C253" i="8"/>
  <c r="C252" i="8"/>
  <c r="E240" i="8"/>
  <c r="D1283" i="8" s="1"/>
  <c r="C240" i="8"/>
  <c r="C1283" i="8" s="1"/>
  <c r="B235" i="8"/>
  <c r="B240" i="8" s="1"/>
  <c r="C234" i="8"/>
  <c r="C233" i="8"/>
  <c r="C232" i="8"/>
  <c r="C231" i="8"/>
  <c r="C230" i="8"/>
  <c r="C229" i="8"/>
  <c r="C228" i="8"/>
  <c r="C227" i="8"/>
  <c r="C226" i="8"/>
  <c r="C225" i="8"/>
  <c r="C224" i="8"/>
  <c r="C223" i="8"/>
  <c r="C222" i="8"/>
  <c r="C221" i="8"/>
  <c r="C220" i="8"/>
  <c r="C219" i="8"/>
  <c r="C218" i="8"/>
  <c r="C217" i="8"/>
  <c r="C216" i="8"/>
  <c r="C215" i="8"/>
  <c r="C214" i="8"/>
  <c r="C213" i="8"/>
  <c r="C212" i="8"/>
  <c r="C211" i="8"/>
  <c r="C210" i="8"/>
  <c r="C209" i="8"/>
  <c r="C208" i="8"/>
  <c r="C207" i="8"/>
  <c r="C206" i="8"/>
  <c r="C205" i="8"/>
  <c r="C204" i="8"/>
  <c r="C203" i="8"/>
  <c r="E191" i="8"/>
  <c r="D1282" i="8" s="1"/>
  <c r="C191" i="8"/>
  <c r="C1282" i="8" s="1"/>
  <c r="B186" i="8"/>
  <c r="B1282" i="8" s="1"/>
  <c r="C185" i="8"/>
  <c r="C184" i="8"/>
  <c r="C183" i="8"/>
  <c r="C182" i="8"/>
  <c r="C181" i="8"/>
  <c r="C180" i="8"/>
  <c r="C179" i="8"/>
  <c r="C178" i="8"/>
  <c r="C177" i="8"/>
  <c r="C176" i="8"/>
  <c r="C175" i="8"/>
  <c r="C174" i="8"/>
  <c r="C173" i="8"/>
  <c r="C172" i="8"/>
  <c r="C171" i="8"/>
  <c r="C170" i="8"/>
  <c r="C169" i="8"/>
  <c r="C168" i="8"/>
  <c r="C167" i="8"/>
  <c r="C166" i="8"/>
  <c r="C165" i="8"/>
  <c r="C164" i="8"/>
  <c r="C163" i="8"/>
  <c r="C162" i="8"/>
  <c r="C161" i="8"/>
  <c r="C160" i="8"/>
  <c r="C159" i="8"/>
  <c r="C158" i="8"/>
  <c r="C157" i="8"/>
  <c r="C156" i="8"/>
  <c r="C155" i="8"/>
  <c r="C154" i="8"/>
  <c r="E142" i="8"/>
  <c r="D1281" i="8" s="1"/>
  <c r="C142" i="8"/>
  <c r="C1281" i="8" s="1"/>
  <c r="B137" i="8"/>
  <c r="B1281" i="8" s="1"/>
  <c r="C136" i="8"/>
  <c r="C135" i="8"/>
  <c r="C134" i="8"/>
  <c r="C133" i="8"/>
  <c r="C132" i="8"/>
  <c r="C131" i="8"/>
  <c r="C130" i="8"/>
  <c r="C129" i="8"/>
  <c r="C128" i="8"/>
  <c r="C127" i="8"/>
  <c r="C126" i="8"/>
  <c r="C125" i="8"/>
  <c r="C124" i="8"/>
  <c r="C123" i="8"/>
  <c r="C122" i="8"/>
  <c r="C121" i="8"/>
  <c r="C120" i="8"/>
  <c r="C119" i="8"/>
  <c r="C118" i="8"/>
  <c r="C117" i="8"/>
  <c r="C116" i="8"/>
  <c r="C115" i="8"/>
  <c r="C114" i="8"/>
  <c r="C107" i="8"/>
  <c r="C108" i="8" s="1"/>
  <c r="C109" i="8" s="1"/>
  <c r="C110" i="8" s="1"/>
  <c r="C111" i="8" s="1"/>
  <c r="C112" i="8" s="1"/>
  <c r="C113" i="8" s="1"/>
  <c r="C106" i="8"/>
  <c r="C105" i="8"/>
  <c r="E93" i="8"/>
  <c r="D1280" i="8" s="1"/>
  <c r="C93" i="8"/>
  <c r="C1280" i="8" s="1"/>
  <c r="B88" i="8"/>
  <c r="B93" i="8" s="1"/>
  <c r="C87" i="8"/>
  <c r="C86" i="8"/>
  <c r="C85" i="8"/>
  <c r="C84" i="8"/>
  <c r="C83" i="8"/>
  <c r="C82" i="8"/>
  <c r="C81" i="8"/>
  <c r="C80" i="8"/>
  <c r="C79" i="8"/>
  <c r="C78" i="8"/>
  <c r="C77" i="8"/>
  <c r="C76" i="8"/>
  <c r="C75" i="8"/>
  <c r="C74" i="8"/>
  <c r="C73" i="8"/>
  <c r="C72" i="8"/>
  <c r="C71" i="8"/>
  <c r="C70" i="8"/>
  <c r="C69" i="8"/>
  <c r="C68" i="8"/>
  <c r="C67" i="8"/>
  <c r="C66" i="8"/>
  <c r="C65" i="8"/>
  <c r="C58" i="8"/>
  <c r="C59" i="8" s="1"/>
  <c r="C60" i="8" s="1"/>
  <c r="C61" i="8" s="1"/>
  <c r="C62" i="8" s="1"/>
  <c r="C63" i="8" s="1"/>
  <c r="C64" i="8" s="1"/>
  <c r="C57" i="8"/>
  <c r="C56" i="8"/>
  <c r="E44" i="8"/>
  <c r="D1279" i="8" s="1"/>
  <c r="C44" i="8"/>
  <c r="C1279" i="8" s="1"/>
  <c r="B39" i="8"/>
  <c r="B44" i="8" s="1"/>
  <c r="C38" i="8"/>
  <c r="C37" i="8"/>
  <c r="C36" i="8"/>
  <c r="C35" i="8"/>
  <c r="C34" i="8"/>
  <c r="C33" i="8"/>
  <c r="C32" i="8"/>
  <c r="C31" i="8"/>
  <c r="C30" i="8"/>
  <c r="C29" i="8"/>
  <c r="C28" i="8"/>
  <c r="C27" i="8"/>
  <c r="C26" i="8"/>
  <c r="C25" i="8"/>
  <c r="C7" i="8"/>
  <c r="C8" i="8" s="1"/>
  <c r="C9" i="8" s="1"/>
  <c r="C10" i="8" s="1"/>
  <c r="C11" i="8" s="1"/>
  <c r="C12" i="8" s="1"/>
  <c r="C13" i="8" s="1"/>
  <c r="C14" i="8" s="1"/>
  <c r="C15" i="8" s="1"/>
  <c r="C16" i="8" s="1"/>
  <c r="C17" i="8" s="1"/>
  <c r="C18" i="8" s="1"/>
  <c r="C19" i="8" s="1"/>
  <c r="C20" i="8" s="1"/>
  <c r="C21" i="8" s="1"/>
  <c r="C22" i="8" s="1"/>
  <c r="C23" i="8" s="1"/>
  <c r="C24" i="8" s="1"/>
  <c r="B1264" i="7"/>
  <c r="B1215" i="7"/>
  <c r="B1166" i="7"/>
  <c r="B1117" i="7"/>
  <c r="B1068" i="7"/>
  <c r="B1019" i="7"/>
  <c r="B970" i="7"/>
  <c r="B921" i="7"/>
  <c r="B872" i="7"/>
  <c r="B823" i="7"/>
  <c r="B774" i="7"/>
  <c r="B725" i="7"/>
  <c r="B676" i="7"/>
  <c r="B627" i="7"/>
  <c r="B578" i="7"/>
  <c r="B529" i="7"/>
  <c r="B480" i="7"/>
  <c r="B431" i="7"/>
  <c r="B382" i="7"/>
  <c r="B333" i="7"/>
  <c r="B284" i="7"/>
  <c r="B39" i="7"/>
  <c r="B137" i="7"/>
  <c r="B186" i="7"/>
  <c r="B235" i="7"/>
  <c r="D240" i="8" l="1"/>
  <c r="F240" i="8" s="1"/>
  <c r="B242" i="8" s="1"/>
  <c r="F242" i="8" s="1"/>
  <c r="I240" i="8" s="1"/>
  <c r="B1284" i="8"/>
  <c r="B779" i="8"/>
  <c r="D779" i="8" s="1"/>
  <c r="F779" i="8" s="1"/>
  <c r="B781" i="8" s="1"/>
  <c r="F781" i="8" s="1"/>
  <c r="I779" i="8" s="1"/>
  <c r="D485" i="8"/>
  <c r="F485" i="8" s="1"/>
  <c r="B487" i="8" s="1"/>
  <c r="F487" i="8" s="1"/>
  <c r="I485" i="8" s="1"/>
  <c r="B1171" i="8"/>
  <c r="D1171" i="8" s="1"/>
  <c r="F1171" i="8" s="1"/>
  <c r="B1173" i="8" s="1"/>
  <c r="F1173" i="8" s="1"/>
  <c r="I1171" i="8" s="1"/>
  <c r="D93" i="8"/>
  <c r="F93" i="8" s="1"/>
  <c r="B95" i="8" s="1"/>
  <c r="F95" i="8" s="1"/>
  <c r="I93" i="8" s="1"/>
  <c r="I94" i="8" s="1"/>
  <c r="I96" i="8" s="1"/>
  <c r="I97" i="8" s="1"/>
  <c r="I141" i="8" s="1"/>
  <c r="D44" i="8"/>
  <c r="F44" i="8" s="1"/>
  <c r="B46" i="8" s="1"/>
  <c r="F46" i="8" s="1"/>
  <c r="I44" i="8" s="1"/>
  <c r="I45" i="8" s="1"/>
  <c r="I47" i="8" s="1"/>
  <c r="I48" i="8" s="1"/>
  <c r="I92" i="8" s="1"/>
  <c r="B191" i="8"/>
  <c r="D191" i="8" s="1"/>
  <c r="F191" i="8" s="1"/>
  <c r="B193" i="8" s="1"/>
  <c r="F193" i="8" s="1"/>
  <c r="I191" i="8" s="1"/>
  <c r="D289" i="8"/>
  <c r="F289" i="8" s="1"/>
  <c r="B291" i="8" s="1"/>
  <c r="F291" i="8" s="1"/>
  <c r="I289" i="8" s="1"/>
  <c r="D436" i="8"/>
  <c r="F436" i="8" s="1"/>
  <c r="B438" i="8" s="1"/>
  <c r="F438" i="8" s="1"/>
  <c r="I436" i="8" s="1"/>
  <c r="B583" i="8"/>
  <c r="D583" i="8" s="1"/>
  <c r="F583" i="8" s="1"/>
  <c r="B585" i="8" s="1"/>
  <c r="F585" i="8" s="1"/>
  <c r="I583" i="8" s="1"/>
  <c r="D681" i="8"/>
  <c r="F681" i="8" s="1"/>
  <c r="B683" i="8" s="1"/>
  <c r="F683" i="8" s="1"/>
  <c r="I681" i="8" s="1"/>
  <c r="D828" i="8"/>
  <c r="F828" i="8" s="1"/>
  <c r="B830" i="8" s="1"/>
  <c r="F830" i="8" s="1"/>
  <c r="I828" i="8" s="1"/>
  <c r="B975" i="8"/>
  <c r="D975" i="8" s="1"/>
  <c r="F975" i="8" s="1"/>
  <c r="B977" i="8" s="1"/>
  <c r="F977" i="8" s="1"/>
  <c r="I975" i="8" s="1"/>
  <c r="D1220" i="8"/>
  <c r="F1220" i="8" s="1"/>
  <c r="B1222" i="8" s="1"/>
  <c r="F1222" i="8" s="1"/>
  <c r="I1220" i="8" s="1"/>
  <c r="H1305" i="8"/>
  <c r="E1305" i="8"/>
  <c r="D1305" i="8"/>
  <c r="G1305" i="8"/>
  <c r="B1280" i="8"/>
  <c r="C1305" i="8"/>
  <c r="B1295" i="8"/>
  <c r="B1288" i="8"/>
  <c r="B142" i="8"/>
  <c r="D142" i="8" s="1"/>
  <c r="F142" i="8" s="1"/>
  <c r="B144" i="8" s="1"/>
  <c r="F144" i="8" s="1"/>
  <c r="I142" i="8" s="1"/>
  <c r="B338" i="8"/>
  <c r="D338" i="8" s="1"/>
  <c r="F338" i="8" s="1"/>
  <c r="B340" i="8" s="1"/>
  <c r="F340" i="8" s="1"/>
  <c r="I338" i="8" s="1"/>
  <c r="B534" i="8"/>
  <c r="D534" i="8" s="1"/>
  <c r="F534" i="8" s="1"/>
  <c r="B536" i="8" s="1"/>
  <c r="F536" i="8" s="1"/>
  <c r="I534" i="8" s="1"/>
  <c r="B730" i="8"/>
  <c r="D730" i="8" s="1"/>
  <c r="F730" i="8" s="1"/>
  <c r="B732" i="8" s="1"/>
  <c r="F732" i="8" s="1"/>
  <c r="I730" i="8" s="1"/>
  <c r="B926" i="8"/>
  <c r="D926" i="8" s="1"/>
  <c r="F926" i="8" s="1"/>
  <c r="B928" i="8" s="1"/>
  <c r="F928" i="8" s="1"/>
  <c r="I926" i="8" s="1"/>
  <c r="B1122" i="8"/>
  <c r="D1122" i="8" s="1"/>
  <c r="F1122" i="8" s="1"/>
  <c r="B1124" i="8" s="1"/>
  <c r="F1124" i="8" s="1"/>
  <c r="I1122" i="8" s="1"/>
  <c r="B1299" i="8"/>
  <c r="B1292" i="8"/>
  <c r="B1279" i="8"/>
  <c r="B1303" i="8"/>
  <c r="B877" i="8"/>
  <c r="D877" i="8" s="1"/>
  <c r="F877" i="8" s="1"/>
  <c r="B879" i="8" s="1"/>
  <c r="F879" i="8" s="1"/>
  <c r="I877" i="8" s="1"/>
  <c r="B1073" i="8"/>
  <c r="D1073" i="8" s="1"/>
  <c r="F1073" i="8" s="1"/>
  <c r="B1075" i="8" s="1"/>
  <c r="F1075" i="8" s="1"/>
  <c r="I1073" i="8" s="1"/>
  <c r="B1269" i="8"/>
  <c r="D1269" i="8" s="1"/>
  <c r="F1269" i="8" s="1"/>
  <c r="B1271" i="8" s="1"/>
  <c r="F1271" i="8" s="1"/>
  <c r="I1269" i="8" s="1"/>
  <c r="B1283" i="8"/>
  <c r="B1287" i="8"/>
  <c r="B632" i="8"/>
  <c r="D632" i="8" s="1"/>
  <c r="F632" i="8" s="1"/>
  <c r="B634" i="8" s="1"/>
  <c r="F634" i="8" s="1"/>
  <c r="I632" i="8" s="1"/>
  <c r="I1304" i="7"/>
  <c r="H1304" i="7"/>
  <c r="G1304" i="7"/>
  <c r="E1304" i="7"/>
  <c r="H1303" i="7"/>
  <c r="G1303" i="7"/>
  <c r="E1303" i="7"/>
  <c r="I1302" i="7"/>
  <c r="H1302" i="7"/>
  <c r="G1302" i="7"/>
  <c r="E1302" i="7"/>
  <c r="H1301" i="7"/>
  <c r="G1301" i="7"/>
  <c r="E1301" i="7"/>
  <c r="I1300" i="7"/>
  <c r="H1300" i="7"/>
  <c r="G1300" i="7"/>
  <c r="E1300" i="7"/>
  <c r="H1299" i="7"/>
  <c r="G1299" i="7"/>
  <c r="E1299" i="7"/>
  <c r="H1298" i="7"/>
  <c r="G1298" i="7"/>
  <c r="E1298" i="7"/>
  <c r="H1297" i="7"/>
  <c r="G1297" i="7"/>
  <c r="E1297" i="7"/>
  <c r="I1296" i="7"/>
  <c r="H1296" i="7"/>
  <c r="G1296" i="7"/>
  <c r="E1296" i="7"/>
  <c r="I1295" i="7"/>
  <c r="H1295" i="7"/>
  <c r="G1295" i="7"/>
  <c r="E1295" i="7"/>
  <c r="I1294" i="7"/>
  <c r="H1294" i="7"/>
  <c r="G1294" i="7"/>
  <c r="E1294" i="7"/>
  <c r="I1293" i="7"/>
  <c r="H1293" i="7"/>
  <c r="G1293" i="7"/>
  <c r="E1293" i="7"/>
  <c r="I1292" i="7"/>
  <c r="H1292" i="7"/>
  <c r="G1292" i="7"/>
  <c r="E1292" i="7"/>
  <c r="H1291" i="7"/>
  <c r="G1291" i="7"/>
  <c r="E1291" i="7"/>
  <c r="H1290" i="7"/>
  <c r="G1290" i="7"/>
  <c r="E1290" i="7"/>
  <c r="I1289" i="7"/>
  <c r="H1289" i="7"/>
  <c r="G1289" i="7"/>
  <c r="E1289" i="7"/>
  <c r="I1288" i="7"/>
  <c r="H1288" i="7"/>
  <c r="G1288" i="7"/>
  <c r="E1288" i="7"/>
  <c r="I1287" i="7"/>
  <c r="H1287" i="7"/>
  <c r="G1287" i="7"/>
  <c r="E1287" i="7"/>
  <c r="H1286" i="7"/>
  <c r="G1286" i="7"/>
  <c r="E1286" i="7"/>
  <c r="H1285" i="7"/>
  <c r="G1285" i="7"/>
  <c r="E1285" i="7"/>
  <c r="D1285" i="7"/>
  <c r="C1285" i="7"/>
  <c r="I1284" i="7"/>
  <c r="H1284" i="7"/>
  <c r="G1284" i="7"/>
  <c r="E1284" i="7"/>
  <c r="H1283" i="7"/>
  <c r="G1283" i="7"/>
  <c r="E1283" i="7"/>
  <c r="H1282" i="7"/>
  <c r="G1282" i="7"/>
  <c r="E1282" i="7"/>
  <c r="H1281" i="7"/>
  <c r="G1281" i="7"/>
  <c r="E1281" i="7"/>
  <c r="H1280" i="7"/>
  <c r="G1280" i="7"/>
  <c r="E1280" i="7"/>
  <c r="I1279" i="7"/>
  <c r="H1279" i="7"/>
  <c r="G1279" i="7"/>
  <c r="E1279" i="7"/>
  <c r="C1232" i="7"/>
  <c r="C1233" i="7"/>
  <c r="C1234" i="7"/>
  <c r="C1235" i="7"/>
  <c r="C1236" i="7"/>
  <c r="C1237" i="7"/>
  <c r="C1238" i="7"/>
  <c r="C1239" i="7"/>
  <c r="C1240" i="7"/>
  <c r="C1241" i="7"/>
  <c r="C1242" i="7"/>
  <c r="C1243" i="7"/>
  <c r="C1244" i="7"/>
  <c r="C1245" i="7"/>
  <c r="C1246" i="7"/>
  <c r="C1247" i="7"/>
  <c r="C1248" i="7"/>
  <c r="C1249" i="7"/>
  <c r="C1250" i="7"/>
  <c r="C1251" i="7"/>
  <c r="C1252" i="7"/>
  <c r="C1253" i="7"/>
  <c r="C1254" i="7"/>
  <c r="C1255" i="7"/>
  <c r="C1256" i="7"/>
  <c r="C1257" i="7"/>
  <c r="C1258" i="7"/>
  <c r="C1259" i="7"/>
  <c r="C1260" i="7"/>
  <c r="C1261" i="7"/>
  <c r="C1262" i="7"/>
  <c r="C1263" i="7"/>
  <c r="B1304" i="7"/>
  <c r="C1269" i="7"/>
  <c r="C1304" i="7" s="1"/>
  <c r="E1269" i="7"/>
  <c r="D1304" i="7" s="1"/>
  <c r="C154" i="7"/>
  <c r="C155" i="7" s="1"/>
  <c r="C156" i="7" s="1"/>
  <c r="C157" i="7" s="1"/>
  <c r="C158" i="7" s="1"/>
  <c r="C159" i="7" s="1"/>
  <c r="C160" i="7" s="1"/>
  <c r="C161" i="7" s="1"/>
  <c r="C162" i="7" s="1"/>
  <c r="C163" i="7" s="1"/>
  <c r="C164" i="7" s="1"/>
  <c r="C165" i="7" s="1"/>
  <c r="C166" i="7" s="1"/>
  <c r="C167" i="7" s="1"/>
  <c r="C168" i="7"/>
  <c r="C169" i="7"/>
  <c r="C170" i="7"/>
  <c r="C171" i="7"/>
  <c r="C172" i="7"/>
  <c r="C173" i="7"/>
  <c r="C174" i="7"/>
  <c r="C175" i="7"/>
  <c r="C176" i="7"/>
  <c r="C177" i="7"/>
  <c r="C178" i="7"/>
  <c r="C179" i="7"/>
  <c r="C180" i="7"/>
  <c r="C181" i="7"/>
  <c r="C182" i="7"/>
  <c r="C183" i="7"/>
  <c r="C184" i="7"/>
  <c r="C185" i="7"/>
  <c r="B191" i="7"/>
  <c r="C191" i="7"/>
  <c r="C1282" i="7" s="1"/>
  <c r="E191" i="7"/>
  <c r="D1282" i="7" s="1"/>
  <c r="C203" i="7"/>
  <c r="C204" i="7"/>
  <c r="C205" i="7" s="1"/>
  <c r="C206" i="7" s="1"/>
  <c r="C207" i="7" s="1"/>
  <c r="C208" i="7" s="1"/>
  <c r="C209" i="7" s="1"/>
  <c r="C210" i="7" s="1"/>
  <c r="C211" i="7" s="1"/>
  <c r="C212" i="7" s="1"/>
  <c r="C213" i="7"/>
  <c r="C214" i="7"/>
  <c r="C215" i="7"/>
  <c r="C216" i="7"/>
  <c r="C217" i="7"/>
  <c r="C218" i="7"/>
  <c r="C219" i="7"/>
  <c r="C220" i="7"/>
  <c r="C221" i="7"/>
  <c r="C222" i="7"/>
  <c r="C223" i="7"/>
  <c r="C224" i="7"/>
  <c r="C225" i="7"/>
  <c r="C226" i="7"/>
  <c r="C227" i="7"/>
  <c r="C228" i="7"/>
  <c r="C229" i="7"/>
  <c r="C230" i="7"/>
  <c r="C231" i="7"/>
  <c r="C232" i="7"/>
  <c r="C233" i="7"/>
  <c r="C234" i="7"/>
  <c r="B240" i="7"/>
  <c r="C240" i="7"/>
  <c r="C1283" i="7" s="1"/>
  <c r="E240" i="7"/>
  <c r="D1283" i="7" s="1"/>
  <c r="C252" i="7"/>
  <c r="C253" i="7" s="1"/>
  <c r="C254" i="7" s="1"/>
  <c r="C255" i="7" s="1"/>
  <c r="C256" i="7" s="1"/>
  <c r="C257" i="7" s="1"/>
  <c r="C258" i="7"/>
  <c r="C259" i="7"/>
  <c r="C260" i="7"/>
  <c r="C261" i="7"/>
  <c r="C262" i="7"/>
  <c r="C263" i="7"/>
  <c r="C264" i="7"/>
  <c r="C265" i="7"/>
  <c r="C266" i="7"/>
  <c r="C267" i="7"/>
  <c r="C268" i="7"/>
  <c r="C269" i="7"/>
  <c r="C270" i="7"/>
  <c r="C271" i="7"/>
  <c r="C272" i="7"/>
  <c r="C273" i="7"/>
  <c r="C274" i="7"/>
  <c r="C275" i="7"/>
  <c r="C276" i="7"/>
  <c r="C277" i="7"/>
  <c r="C278" i="7"/>
  <c r="C279" i="7"/>
  <c r="C280" i="7"/>
  <c r="C281" i="7"/>
  <c r="C282" i="7"/>
  <c r="C283" i="7"/>
  <c r="B289" i="7"/>
  <c r="C289" i="7"/>
  <c r="E289" i="7"/>
  <c r="D1284" i="7" s="1"/>
  <c r="C301" i="7"/>
  <c r="C302" i="7" s="1"/>
  <c r="C303" i="7" s="1"/>
  <c r="C304" i="7" s="1"/>
  <c r="C305" i="7" s="1"/>
  <c r="C306" i="7" s="1"/>
  <c r="C307" i="7" s="1"/>
  <c r="C308" i="7" s="1"/>
  <c r="C309" i="7"/>
  <c r="C310" i="7"/>
  <c r="C311" i="7"/>
  <c r="C312" i="7"/>
  <c r="C313" i="7"/>
  <c r="C314" i="7"/>
  <c r="C315" i="7"/>
  <c r="C316" i="7"/>
  <c r="C317" i="7"/>
  <c r="C318" i="7"/>
  <c r="C319" i="7"/>
  <c r="C320" i="7"/>
  <c r="C321" i="7"/>
  <c r="C322" i="7"/>
  <c r="C323" i="7"/>
  <c r="C324" i="7"/>
  <c r="C325" i="7"/>
  <c r="C326" i="7"/>
  <c r="C327" i="7"/>
  <c r="C328" i="7"/>
  <c r="C329" i="7"/>
  <c r="C330" i="7"/>
  <c r="C331" i="7"/>
  <c r="C332" i="7"/>
  <c r="B338" i="7"/>
  <c r="C338" i="7"/>
  <c r="E338" i="7"/>
  <c r="C350" i="7"/>
  <c r="C351" i="7" s="1"/>
  <c r="C352" i="7" s="1"/>
  <c r="C353" i="7" s="1"/>
  <c r="C354" i="7" s="1"/>
  <c r="C355" i="7" s="1"/>
  <c r="C356" i="7" s="1"/>
  <c r="C357" i="7" s="1"/>
  <c r="C358" i="7" s="1"/>
  <c r="C359" i="7" s="1"/>
  <c r="C360" i="7" s="1"/>
  <c r="C361" i="7" s="1"/>
  <c r="C362" i="7"/>
  <c r="C363" i="7"/>
  <c r="C364" i="7"/>
  <c r="C365" i="7"/>
  <c r="C366" i="7"/>
  <c r="C367" i="7"/>
  <c r="C368" i="7"/>
  <c r="C369" i="7"/>
  <c r="C370" i="7"/>
  <c r="C371" i="7"/>
  <c r="C372" i="7"/>
  <c r="C373" i="7"/>
  <c r="C374" i="7"/>
  <c r="C375" i="7"/>
  <c r="C376" i="7"/>
  <c r="C377" i="7"/>
  <c r="C378" i="7"/>
  <c r="C379" i="7"/>
  <c r="C380" i="7"/>
  <c r="C381" i="7"/>
  <c r="B1286" i="7"/>
  <c r="B387" i="7"/>
  <c r="C387" i="7"/>
  <c r="E387" i="7"/>
  <c r="D1286" i="7" s="1"/>
  <c r="C399" i="7"/>
  <c r="C400" i="7" s="1"/>
  <c r="C401" i="7" s="1"/>
  <c r="C402" i="7" s="1"/>
  <c r="C403" i="7" s="1"/>
  <c r="C404" i="7" s="1"/>
  <c r="C405" i="7" s="1"/>
  <c r="C406" i="7" s="1"/>
  <c r="C407" i="7" s="1"/>
  <c r="C408" i="7"/>
  <c r="C409" i="7"/>
  <c r="C410" i="7"/>
  <c r="C411" i="7"/>
  <c r="C412" i="7"/>
  <c r="C413" i="7"/>
  <c r="C414" i="7"/>
  <c r="C415" i="7"/>
  <c r="C416" i="7"/>
  <c r="C417" i="7"/>
  <c r="C418" i="7"/>
  <c r="C419" i="7"/>
  <c r="C420" i="7"/>
  <c r="C421" i="7"/>
  <c r="C422" i="7"/>
  <c r="C423" i="7"/>
  <c r="C424" i="7"/>
  <c r="C425" i="7"/>
  <c r="C426" i="7"/>
  <c r="C427" i="7"/>
  <c r="C428" i="7"/>
  <c r="C429" i="7"/>
  <c r="C430" i="7"/>
  <c r="B1287" i="7"/>
  <c r="B436" i="7"/>
  <c r="C436" i="7"/>
  <c r="C1287" i="7" s="1"/>
  <c r="E436" i="7"/>
  <c r="D1287" i="7" s="1"/>
  <c r="C448" i="7"/>
  <c r="C449" i="7" s="1"/>
  <c r="C450" i="7" s="1"/>
  <c r="C451" i="7" s="1"/>
  <c r="C452" i="7" s="1"/>
  <c r="C453" i="7" s="1"/>
  <c r="C454" i="7" s="1"/>
  <c r="C455" i="7" s="1"/>
  <c r="C456" i="7" s="1"/>
  <c r="C457" i="7" s="1"/>
  <c r="C458" i="7"/>
  <c r="C459" i="7"/>
  <c r="C460" i="7"/>
  <c r="C461" i="7"/>
  <c r="C462" i="7"/>
  <c r="C463" i="7"/>
  <c r="C464" i="7"/>
  <c r="C465" i="7"/>
  <c r="C466" i="7"/>
  <c r="C467" i="7"/>
  <c r="C468" i="7"/>
  <c r="C469" i="7"/>
  <c r="C470" i="7"/>
  <c r="C471" i="7"/>
  <c r="C472" i="7"/>
  <c r="C473" i="7"/>
  <c r="C474" i="7"/>
  <c r="C475" i="7"/>
  <c r="C476" i="7"/>
  <c r="C477" i="7"/>
  <c r="C478" i="7"/>
  <c r="C479" i="7"/>
  <c r="B1288" i="7"/>
  <c r="C485" i="7"/>
  <c r="E485" i="7"/>
  <c r="D1288" i="7" s="1"/>
  <c r="C497" i="7"/>
  <c r="C498" i="7"/>
  <c r="C499" i="7"/>
  <c r="C500" i="7"/>
  <c r="C501" i="7"/>
  <c r="C502" i="7"/>
  <c r="C503" i="7"/>
  <c r="C504" i="7"/>
  <c r="C505" i="7"/>
  <c r="C506" i="7"/>
  <c r="C507" i="7"/>
  <c r="C508" i="7"/>
  <c r="C509" i="7"/>
  <c r="C510" i="7"/>
  <c r="C511" i="7"/>
  <c r="C512" i="7"/>
  <c r="C513" i="7"/>
  <c r="C514" i="7"/>
  <c r="C515" i="7"/>
  <c r="C516" i="7"/>
  <c r="C517" i="7"/>
  <c r="C518" i="7"/>
  <c r="C519" i="7"/>
  <c r="C520" i="7"/>
  <c r="C521" i="7"/>
  <c r="C522" i="7"/>
  <c r="C523" i="7"/>
  <c r="C524" i="7"/>
  <c r="C525" i="7"/>
  <c r="C526" i="7"/>
  <c r="C527" i="7"/>
  <c r="C528" i="7"/>
  <c r="B534" i="7"/>
  <c r="C534" i="7"/>
  <c r="C1289" i="7" s="1"/>
  <c r="E534" i="7"/>
  <c r="D1289" i="7" s="1"/>
  <c r="C546" i="7"/>
  <c r="C547" i="7"/>
  <c r="C548" i="7"/>
  <c r="C549" i="7"/>
  <c r="C550" i="7"/>
  <c r="C551" i="7"/>
  <c r="C552" i="7"/>
  <c r="C553" i="7"/>
  <c r="C554" i="7"/>
  <c r="C555" i="7"/>
  <c r="C556" i="7"/>
  <c r="C557" i="7"/>
  <c r="C558" i="7"/>
  <c r="C559" i="7"/>
  <c r="C560" i="7"/>
  <c r="C561" i="7"/>
  <c r="C562" i="7"/>
  <c r="C563" i="7"/>
  <c r="C564" i="7"/>
  <c r="C565" i="7"/>
  <c r="C566" i="7"/>
  <c r="C567" i="7"/>
  <c r="C568" i="7"/>
  <c r="C569" i="7"/>
  <c r="C570" i="7"/>
  <c r="C571" i="7"/>
  <c r="C572" i="7"/>
  <c r="C573" i="7"/>
  <c r="C574" i="7"/>
  <c r="C575" i="7"/>
  <c r="C576" i="7"/>
  <c r="C577" i="7"/>
  <c r="B1290" i="7"/>
  <c r="B583" i="7"/>
  <c r="C583" i="7"/>
  <c r="E583" i="7"/>
  <c r="D1290" i="7" s="1"/>
  <c r="C595" i="7"/>
  <c r="C596" i="7"/>
  <c r="C597" i="7"/>
  <c r="C598" i="7"/>
  <c r="C599" i="7"/>
  <c r="C600" i="7"/>
  <c r="C601" i="7" s="1"/>
  <c r="C602" i="7" s="1"/>
  <c r="C603" i="7" s="1"/>
  <c r="C604" i="7" s="1"/>
  <c r="C605" i="7"/>
  <c r="C606" i="7"/>
  <c r="C607" i="7"/>
  <c r="C608" i="7"/>
  <c r="C609" i="7"/>
  <c r="C610" i="7"/>
  <c r="C611" i="7"/>
  <c r="C612" i="7"/>
  <c r="C613" i="7"/>
  <c r="C614" i="7"/>
  <c r="C615" i="7"/>
  <c r="C616" i="7"/>
  <c r="C617" i="7"/>
  <c r="C618" i="7"/>
  <c r="C619" i="7"/>
  <c r="C620" i="7"/>
  <c r="C621" i="7"/>
  <c r="C622" i="7"/>
  <c r="C623" i="7"/>
  <c r="C624" i="7"/>
  <c r="C625" i="7"/>
  <c r="C626" i="7"/>
  <c r="B1291" i="7"/>
  <c r="B632" i="7"/>
  <c r="C632" i="7"/>
  <c r="C1291" i="7" s="1"/>
  <c r="E632" i="7"/>
  <c r="D1291" i="7" s="1"/>
  <c r="C644" i="7"/>
  <c r="C645" i="7"/>
  <c r="C646" i="7"/>
  <c r="C647" i="7"/>
  <c r="C648" i="7"/>
  <c r="C649" i="7"/>
  <c r="C650" i="7"/>
  <c r="C651" i="7"/>
  <c r="C652" i="7"/>
  <c r="C653" i="7"/>
  <c r="C654" i="7"/>
  <c r="C655" i="7"/>
  <c r="C656" i="7"/>
  <c r="C657" i="7"/>
  <c r="C658" i="7"/>
  <c r="C659" i="7"/>
  <c r="C660" i="7"/>
  <c r="C661" i="7"/>
  <c r="C662" i="7"/>
  <c r="C663" i="7"/>
  <c r="C664" i="7"/>
  <c r="C665" i="7"/>
  <c r="C666" i="7"/>
  <c r="C667" i="7"/>
  <c r="C668" i="7"/>
  <c r="C669" i="7"/>
  <c r="C670" i="7"/>
  <c r="C671" i="7"/>
  <c r="C672" i="7"/>
  <c r="C673" i="7"/>
  <c r="C674" i="7"/>
  <c r="C675" i="7"/>
  <c r="B1292" i="7"/>
  <c r="C681" i="7"/>
  <c r="E681" i="7"/>
  <c r="D1292" i="7" s="1"/>
  <c r="C693" i="7"/>
  <c r="C694" i="7"/>
  <c r="C695" i="7"/>
  <c r="C696" i="7"/>
  <c r="C697" i="7"/>
  <c r="C698" i="7"/>
  <c r="C699" i="7"/>
  <c r="C700" i="7"/>
  <c r="C701" i="7"/>
  <c r="C702" i="7"/>
  <c r="C703" i="7"/>
  <c r="C704" i="7"/>
  <c r="C705" i="7"/>
  <c r="C706" i="7"/>
  <c r="C707" i="7"/>
  <c r="C708" i="7"/>
  <c r="C709" i="7"/>
  <c r="C710" i="7"/>
  <c r="C711" i="7"/>
  <c r="C712" i="7"/>
  <c r="C713" i="7"/>
  <c r="C714" i="7"/>
  <c r="C715" i="7"/>
  <c r="C716" i="7"/>
  <c r="C717" i="7"/>
  <c r="C718" i="7"/>
  <c r="C719" i="7"/>
  <c r="C720" i="7"/>
  <c r="C721" i="7"/>
  <c r="C722" i="7"/>
  <c r="C723" i="7"/>
  <c r="C724" i="7"/>
  <c r="B730" i="7"/>
  <c r="C730" i="7"/>
  <c r="C1293" i="7" s="1"/>
  <c r="E730" i="7"/>
  <c r="D1293" i="7" s="1"/>
  <c r="C742" i="7"/>
  <c r="C743" i="7"/>
  <c r="C744" i="7"/>
  <c r="C745" i="7"/>
  <c r="C746" i="7"/>
  <c r="C747" i="7"/>
  <c r="C748" i="7"/>
  <c r="C749" i="7"/>
  <c r="C750" i="7"/>
  <c r="C751" i="7"/>
  <c r="C752" i="7"/>
  <c r="C753" i="7"/>
  <c r="C754" i="7"/>
  <c r="C755" i="7"/>
  <c r="C756" i="7"/>
  <c r="C757" i="7"/>
  <c r="C758" i="7"/>
  <c r="C759" i="7"/>
  <c r="C760" i="7"/>
  <c r="C761" i="7"/>
  <c r="C762" i="7"/>
  <c r="C763" i="7"/>
  <c r="C764" i="7"/>
  <c r="C765" i="7"/>
  <c r="C766" i="7"/>
  <c r="C767" i="7"/>
  <c r="C768" i="7"/>
  <c r="C769" i="7"/>
  <c r="C770" i="7"/>
  <c r="C771" i="7"/>
  <c r="C772" i="7"/>
  <c r="C773" i="7"/>
  <c r="B1294" i="7"/>
  <c r="B779" i="7"/>
  <c r="C779" i="7"/>
  <c r="C1294" i="7" s="1"/>
  <c r="E779" i="7"/>
  <c r="D1294" i="7" s="1"/>
  <c r="C791" i="7"/>
  <c r="C792" i="7"/>
  <c r="C793" i="7"/>
  <c r="C794" i="7"/>
  <c r="C795" i="7"/>
  <c r="C796" i="7"/>
  <c r="C797" i="7"/>
  <c r="C798" i="7"/>
  <c r="C799" i="7"/>
  <c r="C800" i="7"/>
  <c r="C801" i="7"/>
  <c r="C802" i="7"/>
  <c r="C803" i="7"/>
  <c r="C804" i="7"/>
  <c r="C805" i="7"/>
  <c r="C806" i="7"/>
  <c r="C807" i="7"/>
  <c r="C808" i="7"/>
  <c r="C809" i="7"/>
  <c r="C810" i="7"/>
  <c r="C811" i="7"/>
  <c r="C812" i="7"/>
  <c r="C813" i="7"/>
  <c r="C814" i="7"/>
  <c r="C815" i="7"/>
  <c r="C816" i="7"/>
  <c r="C817" i="7"/>
  <c r="C818" i="7"/>
  <c r="C819" i="7"/>
  <c r="C820" i="7"/>
  <c r="C821" i="7"/>
  <c r="C822" i="7"/>
  <c r="B1295" i="7"/>
  <c r="C828" i="7"/>
  <c r="C1295" i="7" s="1"/>
  <c r="E828" i="7"/>
  <c r="D1295" i="7" s="1"/>
  <c r="C840" i="7"/>
  <c r="C841" i="7"/>
  <c r="C842" i="7"/>
  <c r="C843" i="7"/>
  <c r="C844" i="7"/>
  <c r="C845" i="7"/>
  <c r="C846" i="7"/>
  <c r="C847" i="7"/>
  <c r="C848" i="7"/>
  <c r="C849" i="7"/>
  <c r="C850" i="7"/>
  <c r="C851" i="7"/>
  <c r="C852" i="7"/>
  <c r="C853" i="7"/>
  <c r="C854" i="7"/>
  <c r="C855" i="7"/>
  <c r="C856" i="7"/>
  <c r="C857" i="7"/>
  <c r="C858" i="7"/>
  <c r="C859" i="7"/>
  <c r="C860" i="7"/>
  <c r="C861" i="7"/>
  <c r="C862" i="7"/>
  <c r="C863" i="7"/>
  <c r="C864" i="7"/>
  <c r="C865" i="7"/>
  <c r="C866" i="7"/>
  <c r="C867" i="7"/>
  <c r="C868" i="7"/>
  <c r="C869" i="7"/>
  <c r="C870" i="7"/>
  <c r="C871" i="7"/>
  <c r="B1296" i="7"/>
  <c r="B877" i="7"/>
  <c r="C877" i="7"/>
  <c r="E877" i="7"/>
  <c r="D1296" i="7" s="1"/>
  <c r="C889" i="7"/>
  <c r="C890" i="7"/>
  <c r="C891" i="7"/>
  <c r="C892" i="7"/>
  <c r="C893" i="7"/>
  <c r="C894" i="7"/>
  <c r="C895" i="7"/>
  <c r="C896" i="7"/>
  <c r="C897" i="7"/>
  <c r="C898" i="7"/>
  <c r="C899" i="7"/>
  <c r="C900" i="7"/>
  <c r="C901" i="7"/>
  <c r="C902" i="7"/>
  <c r="C903" i="7"/>
  <c r="C904" i="7"/>
  <c r="C905" i="7"/>
  <c r="C906" i="7"/>
  <c r="C907" i="7"/>
  <c r="C908" i="7"/>
  <c r="C909" i="7"/>
  <c r="C910" i="7"/>
  <c r="C911" i="7"/>
  <c r="C912" i="7"/>
  <c r="C913" i="7"/>
  <c r="C914" i="7"/>
  <c r="C915" i="7"/>
  <c r="C916" i="7"/>
  <c r="C917" i="7"/>
  <c r="C918" i="7"/>
  <c r="C919" i="7"/>
  <c r="C920" i="7"/>
  <c r="B926" i="7"/>
  <c r="C926" i="7"/>
  <c r="C1297" i="7" s="1"/>
  <c r="E926" i="7"/>
  <c r="D1297" i="7" s="1"/>
  <c r="C938" i="7"/>
  <c r="C939" i="7"/>
  <c r="C940" i="7"/>
  <c r="C941" i="7"/>
  <c r="C942" i="7"/>
  <c r="C943" i="7"/>
  <c r="C944" i="7"/>
  <c r="C945" i="7"/>
  <c r="C946" i="7"/>
  <c r="C947" i="7"/>
  <c r="C948" i="7"/>
  <c r="C949" i="7"/>
  <c r="C950" i="7"/>
  <c r="C951" i="7"/>
  <c r="C952" i="7"/>
  <c r="C953" i="7"/>
  <c r="C954" i="7"/>
  <c r="C955" i="7"/>
  <c r="C956" i="7"/>
  <c r="C957" i="7"/>
  <c r="C958" i="7"/>
  <c r="C959" i="7"/>
  <c r="C960" i="7"/>
  <c r="C961" i="7"/>
  <c r="C962" i="7"/>
  <c r="C963" i="7"/>
  <c r="C964" i="7"/>
  <c r="C965" i="7"/>
  <c r="C966" i="7"/>
  <c r="C967" i="7"/>
  <c r="C968" i="7"/>
  <c r="C969" i="7"/>
  <c r="B1298" i="7"/>
  <c r="B975" i="7"/>
  <c r="C975" i="7"/>
  <c r="E975" i="7"/>
  <c r="D1298" i="7" s="1"/>
  <c r="C987" i="7"/>
  <c r="C988" i="7"/>
  <c r="C989" i="7"/>
  <c r="C990" i="7"/>
  <c r="C991" i="7"/>
  <c r="C992" i="7"/>
  <c r="C993" i="7"/>
  <c r="C994" i="7"/>
  <c r="C995" i="7"/>
  <c r="C996" i="7"/>
  <c r="C997" i="7"/>
  <c r="C998" i="7"/>
  <c r="C999" i="7"/>
  <c r="C1000" i="7"/>
  <c r="C1001" i="7"/>
  <c r="C1002" i="7"/>
  <c r="C1003" i="7"/>
  <c r="C1004" i="7"/>
  <c r="C1005" i="7"/>
  <c r="C1006" i="7"/>
  <c r="C1007" i="7"/>
  <c r="C1008" i="7"/>
  <c r="C1009" i="7"/>
  <c r="C1010" i="7"/>
  <c r="C1011" i="7"/>
  <c r="C1012" i="7"/>
  <c r="C1013" i="7"/>
  <c r="C1014" i="7"/>
  <c r="C1015" i="7"/>
  <c r="C1016" i="7"/>
  <c r="C1017" i="7"/>
  <c r="C1018" i="7"/>
  <c r="B1299" i="7"/>
  <c r="B1024" i="7"/>
  <c r="C1024" i="7"/>
  <c r="C1299" i="7" s="1"/>
  <c r="E1024" i="7"/>
  <c r="D1299" i="7" s="1"/>
  <c r="C1036" i="7"/>
  <c r="C1037" i="7"/>
  <c r="C1038" i="7"/>
  <c r="C1039" i="7"/>
  <c r="C1040" i="7"/>
  <c r="C1041" i="7"/>
  <c r="C1042" i="7"/>
  <c r="C1043" i="7"/>
  <c r="C1044" i="7"/>
  <c r="C1045" i="7"/>
  <c r="C1046" i="7"/>
  <c r="C1047" i="7"/>
  <c r="C1048" i="7"/>
  <c r="C1049" i="7"/>
  <c r="C1050" i="7"/>
  <c r="C1051" i="7"/>
  <c r="C1052" i="7"/>
  <c r="C1053" i="7"/>
  <c r="C1054" i="7"/>
  <c r="C1055" i="7"/>
  <c r="C1056" i="7"/>
  <c r="C1057" i="7"/>
  <c r="C1058" i="7"/>
  <c r="C1059" i="7"/>
  <c r="C1060" i="7"/>
  <c r="C1061" i="7"/>
  <c r="C1062" i="7"/>
  <c r="C1063" i="7"/>
  <c r="C1064" i="7"/>
  <c r="C1065" i="7"/>
  <c r="C1066" i="7"/>
  <c r="C1067" i="7"/>
  <c r="B1300" i="7"/>
  <c r="B1073" i="7"/>
  <c r="C1073" i="7"/>
  <c r="C1300" i="7" s="1"/>
  <c r="E1073" i="7"/>
  <c r="D1300" i="7" s="1"/>
  <c r="C1085" i="7"/>
  <c r="C1086" i="7"/>
  <c r="C1087" i="7"/>
  <c r="C1088" i="7"/>
  <c r="C1089" i="7"/>
  <c r="C1090" i="7"/>
  <c r="C1091" i="7"/>
  <c r="C1092" i="7"/>
  <c r="C1093" i="7"/>
  <c r="C1094" i="7"/>
  <c r="C1095" i="7"/>
  <c r="C1096" i="7"/>
  <c r="C1097" i="7"/>
  <c r="C1098" i="7"/>
  <c r="C1099" i="7"/>
  <c r="C1100" i="7"/>
  <c r="C1101" i="7"/>
  <c r="C1102" i="7"/>
  <c r="C1103" i="7"/>
  <c r="C1104" i="7"/>
  <c r="C1105" i="7"/>
  <c r="C1106" i="7"/>
  <c r="C1107" i="7"/>
  <c r="C1108" i="7"/>
  <c r="C1109" i="7"/>
  <c r="C1110" i="7"/>
  <c r="C1111" i="7"/>
  <c r="C1112" i="7"/>
  <c r="C1113" i="7"/>
  <c r="C1114" i="7"/>
  <c r="C1115" i="7"/>
  <c r="C1116" i="7"/>
  <c r="B1301" i="7"/>
  <c r="B1122" i="7"/>
  <c r="C1122" i="7"/>
  <c r="E1122" i="7"/>
  <c r="D1301" i="7" s="1"/>
  <c r="C1134" i="7"/>
  <c r="C1135" i="7"/>
  <c r="C1136" i="7"/>
  <c r="C1137" i="7"/>
  <c r="C1138" i="7"/>
  <c r="C1139" i="7"/>
  <c r="C1140" i="7"/>
  <c r="C1141" i="7"/>
  <c r="C1142" i="7"/>
  <c r="C1143" i="7"/>
  <c r="C1144" i="7"/>
  <c r="C1145" i="7"/>
  <c r="C1146" i="7"/>
  <c r="C1147" i="7"/>
  <c r="C1148" i="7"/>
  <c r="C1149" i="7"/>
  <c r="C1150" i="7"/>
  <c r="C1151" i="7"/>
  <c r="C1152" i="7"/>
  <c r="C1153" i="7"/>
  <c r="C1154" i="7"/>
  <c r="C1155" i="7"/>
  <c r="C1156" i="7"/>
  <c r="C1157" i="7"/>
  <c r="C1158" i="7"/>
  <c r="C1159" i="7"/>
  <c r="C1160" i="7"/>
  <c r="C1161" i="7"/>
  <c r="C1162" i="7"/>
  <c r="C1163" i="7"/>
  <c r="C1164" i="7"/>
  <c r="C1165" i="7"/>
  <c r="B1302" i="7"/>
  <c r="C1171" i="7"/>
  <c r="C1302" i="7" s="1"/>
  <c r="E1171" i="7"/>
  <c r="D1302" i="7" s="1"/>
  <c r="C1183" i="7"/>
  <c r="C1184" i="7"/>
  <c r="C1185" i="7"/>
  <c r="C1186" i="7"/>
  <c r="C1187" i="7"/>
  <c r="C1188" i="7"/>
  <c r="C1189" i="7"/>
  <c r="C1190" i="7"/>
  <c r="C1191" i="7"/>
  <c r="C1192" i="7"/>
  <c r="C1193" i="7"/>
  <c r="C1194" i="7"/>
  <c r="C1195" i="7"/>
  <c r="C1196" i="7"/>
  <c r="C1197" i="7"/>
  <c r="C1198" i="7"/>
  <c r="C1199" i="7"/>
  <c r="C1200" i="7"/>
  <c r="C1201" i="7"/>
  <c r="C1202" i="7"/>
  <c r="C1203" i="7"/>
  <c r="C1204" i="7"/>
  <c r="C1205" i="7"/>
  <c r="C1206" i="7"/>
  <c r="C1207" i="7"/>
  <c r="C1208" i="7"/>
  <c r="C1209" i="7"/>
  <c r="C1210" i="7"/>
  <c r="C1211" i="7"/>
  <c r="C1212" i="7"/>
  <c r="C1213" i="7"/>
  <c r="C1214" i="7"/>
  <c r="B1303" i="7"/>
  <c r="B1220" i="7"/>
  <c r="C1220" i="7"/>
  <c r="E1220" i="7"/>
  <c r="D1303" i="7" s="1"/>
  <c r="C142" i="7"/>
  <c r="C1281" i="7" s="1"/>
  <c r="C93" i="7"/>
  <c r="C1280" i="7" s="1"/>
  <c r="E1305" i="7" l="1"/>
  <c r="C1311" i="7" s="1"/>
  <c r="D1024" i="7"/>
  <c r="F1024" i="7" s="1"/>
  <c r="B1026" i="7" s="1"/>
  <c r="F1026" i="7" s="1"/>
  <c r="I1024" i="7" s="1"/>
  <c r="D926" i="7"/>
  <c r="F926" i="7" s="1"/>
  <c r="B928" i="7" s="1"/>
  <c r="F928" i="7" s="1"/>
  <c r="I926" i="7" s="1"/>
  <c r="D730" i="7"/>
  <c r="F730" i="7" s="1"/>
  <c r="B732" i="7" s="1"/>
  <c r="F732" i="7" s="1"/>
  <c r="I730" i="7" s="1"/>
  <c r="D632" i="7"/>
  <c r="F632" i="7" s="1"/>
  <c r="B634" i="7" s="1"/>
  <c r="F634" i="7" s="1"/>
  <c r="I632" i="7" s="1"/>
  <c r="D534" i="7"/>
  <c r="F534" i="7" s="1"/>
  <c r="B536" i="7" s="1"/>
  <c r="F536" i="7" s="1"/>
  <c r="I534" i="7" s="1"/>
  <c r="D436" i="7"/>
  <c r="F436" i="7" s="1"/>
  <c r="B438" i="7" s="1"/>
  <c r="F438" i="7" s="1"/>
  <c r="I436" i="7" s="1"/>
  <c r="D338" i="7"/>
  <c r="F338" i="7" s="1"/>
  <c r="B340" i="7" s="1"/>
  <c r="F340" i="7" s="1"/>
  <c r="I338" i="7" s="1"/>
  <c r="D240" i="7"/>
  <c r="F240" i="7" s="1"/>
  <c r="B242" i="7" s="1"/>
  <c r="F242" i="7" s="1"/>
  <c r="I240" i="7" s="1"/>
  <c r="I143" i="8"/>
  <c r="I145" i="8" s="1"/>
  <c r="I146" i="8" s="1"/>
  <c r="I190" i="8" s="1"/>
  <c r="I192" i="8" s="1"/>
  <c r="I194" i="8" s="1"/>
  <c r="I195" i="8" s="1"/>
  <c r="I239" i="8" s="1"/>
  <c r="I241" i="8" s="1"/>
  <c r="I243" i="8" s="1"/>
  <c r="I244" i="8" s="1"/>
  <c r="I288" i="8" s="1"/>
  <c r="I290" i="8" s="1"/>
  <c r="I292" i="8" s="1"/>
  <c r="I293" i="8" s="1"/>
  <c r="I337" i="8" s="1"/>
  <c r="I339" i="8" s="1"/>
  <c r="I341" i="8" s="1"/>
  <c r="I342" i="8" s="1"/>
  <c r="I386" i="8" s="1"/>
  <c r="I388" i="8" s="1"/>
  <c r="I390" i="8" s="1"/>
  <c r="I391" i="8" s="1"/>
  <c r="I435" i="8" s="1"/>
  <c r="I437" i="8" s="1"/>
  <c r="I439" i="8" s="1"/>
  <c r="I440" i="8" s="1"/>
  <c r="I484" i="8" s="1"/>
  <c r="I486" i="8" s="1"/>
  <c r="I488" i="8" s="1"/>
  <c r="I489" i="8" s="1"/>
  <c r="I533" i="8" s="1"/>
  <c r="I535" i="8" s="1"/>
  <c r="I537" i="8" s="1"/>
  <c r="I538" i="8" s="1"/>
  <c r="I582" i="8" s="1"/>
  <c r="I584" i="8" s="1"/>
  <c r="I586" i="8" s="1"/>
  <c r="I587" i="8" s="1"/>
  <c r="I631" i="8" s="1"/>
  <c r="I633" i="8" s="1"/>
  <c r="I635" i="8" s="1"/>
  <c r="I636" i="8" s="1"/>
  <c r="I680" i="8" s="1"/>
  <c r="I682" i="8" s="1"/>
  <c r="I684" i="8" s="1"/>
  <c r="I685" i="8" s="1"/>
  <c r="I729" i="8" s="1"/>
  <c r="I731" i="8" s="1"/>
  <c r="I733" i="8" s="1"/>
  <c r="I734" i="8" s="1"/>
  <c r="I778" i="8" s="1"/>
  <c r="I780" i="8" s="1"/>
  <c r="I782" i="8" s="1"/>
  <c r="I783" i="8" s="1"/>
  <c r="I827" i="8" s="1"/>
  <c r="I829" i="8" s="1"/>
  <c r="I831" i="8" s="1"/>
  <c r="I832" i="8" s="1"/>
  <c r="I876" i="8" s="1"/>
  <c r="I878" i="8" s="1"/>
  <c r="I880" i="8" s="1"/>
  <c r="I881" i="8" s="1"/>
  <c r="I925" i="8" s="1"/>
  <c r="I927" i="8" s="1"/>
  <c r="I929" i="8" s="1"/>
  <c r="I930" i="8" s="1"/>
  <c r="I974" i="8" s="1"/>
  <c r="I976" i="8" s="1"/>
  <c r="I978" i="8" s="1"/>
  <c r="I979" i="8" s="1"/>
  <c r="I1023" i="8" s="1"/>
  <c r="I1025" i="8" s="1"/>
  <c r="I1027" i="8" s="1"/>
  <c r="I1028" i="8" s="1"/>
  <c r="I1072" i="8" s="1"/>
  <c r="I1074" i="8" s="1"/>
  <c r="I1076" i="8" s="1"/>
  <c r="I1077" i="8" s="1"/>
  <c r="I1121" i="8" s="1"/>
  <c r="I1123" i="8" s="1"/>
  <c r="I1125" i="8" s="1"/>
  <c r="I1126" i="8" s="1"/>
  <c r="I1170" i="8" s="1"/>
  <c r="I1172" i="8" s="1"/>
  <c r="I1174" i="8" s="1"/>
  <c r="I1175" i="8" s="1"/>
  <c r="I1219" i="8" s="1"/>
  <c r="I1221" i="8" s="1"/>
  <c r="I1223" i="8" s="1"/>
  <c r="I1224" i="8" s="1"/>
  <c r="I1268" i="8" s="1"/>
  <c r="I1270" i="8" s="1"/>
  <c r="I1272" i="8" s="1"/>
  <c r="I1273" i="8" s="1"/>
  <c r="B1305" i="8"/>
  <c r="D1220" i="7"/>
  <c r="F1220" i="7" s="1"/>
  <c r="B1222" i="7" s="1"/>
  <c r="F1222" i="7" s="1"/>
  <c r="I1220" i="7" s="1"/>
  <c r="B1269" i="7"/>
  <c r="D1269" i="7" s="1"/>
  <c r="F1269" i="7" s="1"/>
  <c r="B1271" i="7" s="1"/>
  <c r="F1271" i="7" s="1"/>
  <c r="I1269" i="7" s="1"/>
  <c r="B1283" i="7"/>
  <c r="C1303" i="7"/>
  <c r="D877" i="7"/>
  <c r="F877" i="7" s="1"/>
  <c r="B879" i="7" s="1"/>
  <c r="F879" i="7" s="1"/>
  <c r="I877" i="7" s="1"/>
  <c r="B1285" i="7"/>
  <c r="D975" i="7"/>
  <c r="F975" i="7" s="1"/>
  <c r="B977" i="7" s="1"/>
  <c r="F977" i="7" s="1"/>
  <c r="I975" i="7" s="1"/>
  <c r="G1305" i="7"/>
  <c r="F1308" i="7" s="1"/>
  <c r="B1289" i="7"/>
  <c r="C1296" i="7"/>
  <c r="B1171" i="7"/>
  <c r="D1171" i="7" s="1"/>
  <c r="F1171" i="7" s="1"/>
  <c r="B1173" i="7" s="1"/>
  <c r="F1173" i="7" s="1"/>
  <c r="I1171" i="7" s="1"/>
  <c r="D779" i="7"/>
  <c r="F779" i="7" s="1"/>
  <c r="B781" i="7" s="1"/>
  <c r="F781" i="7" s="1"/>
  <c r="I779" i="7" s="1"/>
  <c r="B681" i="7"/>
  <c r="D681" i="7" s="1"/>
  <c r="F681" i="7" s="1"/>
  <c r="B683" i="7" s="1"/>
  <c r="F683" i="7" s="1"/>
  <c r="I681" i="7" s="1"/>
  <c r="H1305" i="7"/>
  <c r="C1298" i="7"/>
  <c r="B828" i="7"/>
  <c r="D828" i="7" s="1"/>
  <c r="F828" i="7" s="1"/>
  <c r="B830" i="7" s="1"/>
  <c r="F830" i="7" s="1"/>
  <c r="I828" i="7" s="1"/>
  <c r="B1293" i="7"/>
  <c r="D583" i="7"/>
  <c r="F583" i="7" s="1"/>
  <c r="B585" i="7" s="1"/>
  <c r="F585" i="7" s="1"/>
  <c r="I583" i="7" s="1"/>
  <c r="B485" i="7"/>
  <c r="D485" i="7" s="1"/>
  <c r="F485" i="7" s="1"/>
  <c r="B487" i="7" s="1"/>
  <c r="F487" i="7" s="1"/>
  <c r="I485" i="7" s="1"/>
  <c r="B1282" i="7"/>
  <c r="B1284" i="7"/>
  <c r="D289" i="7"/>
  <c r="F289" i="7" s="1"/>
  <c r="B291" i="7" s="1"/>
  <c r="F291" i="7" s="1"/>
  <c r="I289" i="7" s="1"/>
  <c r="C1284" i="7"/>
  <c r="D387" i="7"/>
  <c r="F387" i="7" s="1"/>
  <c r="B389" i="7" s="1"/>
  <c r="F389" i="7" s="1"/>
  <c r="I387" i="7" s="1"/>
  <c r="C1286" i="7"/>
  <c r="C1288" i="7"/>
  <c r="B1297" i="7"/>
  <c r="D191" i="7"/>
  <c r="F191" i="7" s="1"/>
  <c r="B193" i="7" s="1"/>
  <c r="F193" i="7" s="1"/>
  <c r="I191" i="7" s="1"/>
  <c r="D1122" i="7"/>
  <c r="F1122" i="7" s="1"/>
  <c r="B1124" i="7" s="1"/>
  <c r="F1124" i="7" s="1"/>
  <c r="I1122" i="7" s="1"/>
  <c r="D1073" i="7"/>
  <c r="F1073" i="7" s="1"/>
  <c r="B1075" i="7" s="1"/>
  <c r="F1075" i="7" s="1"/>
  <c r="I1073" i="7" s="1"/>
  <c r="C1290" i="7"/>
  <c r="C1292" i="7"/>
  <c r="C1301" i="7"/>
  <c r="F1311" i="7" l="1"/>
  <c r="C105" i="7"/>
  <c r="C106" i="7"/>
  <c r="C107" i="7" s="1"/>
  <c r="C108" i="7" s="1"/>
  <c r="C109" i="7" s="1"/>
  <c r="C110" i="7" s="1"/>
  <c r="C111" i="7" s="1"/>
  <c r="C112" i="7" s="1"/>
  <c r="C113" i="7" s="1"/>
  <c r="C114" i="7"/>
  <c r="C115" i="7"/>
  <c r="C116" i="7"/>
  <c r="C117" i="7"/>
  <c r="C118" i="7"/>
  <c r="C119" i="7"/>
  <c r="C120" i="7"/>
  <c r="C121" i="7"/>
  <c r="C122" i="7"/>
  <c r="C123" i="7"/>
  <c r="C124" i="7"/>
  <c r="C125" i="7"/>
  <c r="C126" i="7"/>
  <c r="C127" i="7"/>
  <c r="C128" i="7"/>
  <c r="C129" i="7"/>
  <c r="C130" i="7"/>
  <c r="C131" i="7"/>
  <c r="C132" i="7"/>
  <c r="C133" i="7"/>
  <c r="C134" i="7"/>
  <c r="C135" i="7"/>
  <c r="C136" i="7"/>
  <c r="B1281" i="7"/>
  <c r="E142" i="7"/>
  <c r="D1281" i="7" s="1"/>
  <c r="B88" i="7"/>
  <c r="B1280" i="7" s="1"/>
  <c r="B1279" i="7"/>
  <c r="C44" i="7"/>
  <c r="C1279" i="7" s="1"/>
  <c r="C1305" i="7" s="1"/>
  <c r="F1309" i="7" s="1"/>
  <c r="C1309" i="7" l="1"/>
  <c r="B1305" i="7"/>
  <c r="C1308" i="7" s="1"/>
  <c r="B142" i="7"/>
  <c r="D142" i="7" s="1"/>
  <c r="F142" i="7" s="1"/>
  <c r="B144" i="7" s="1"/>
  <c r="F144" i="7" s="1"/>
  <c r="I142" i="7" s="1"/>
  <c r="C56" i="7"/>
  <c r="C57" i="7" s="1"/>
  <c r="C58" i="7" s="1"/>
  <c r="C59" i="7" s="1"/>
  <c r="C60" i="7" s="1"/>
  <c r="C61" i="7" s="1"/>
  <c r="C62" i="7" s="1"/>
  <c r="C63" i="7" s="1"/>
  <c r="C64" i="7" s="1"/>
  <c r="C65" i="7"/>
  <c r="C66" i="7"/>
  <c r="C67" i="7"/>
  <c r="C68" i="7"/>
  <c r="C69" i="7"/>
  <c r="C70" i="7"/>
  <c r="C71" i="7"/>
  <c r="C72" i="7"/>
  <c r="C73" i="7"/>
  <c r="C74" i="7"/>
  <c r="C75" i="7"/>
  <c r="C76" i="7"/>
  <c r="C77" i="7"/>
  <c r="C78" i="7"/>
  <c r="C79" i="7"/>
  <c r="C80" i="7"/>
  <c r="C81" i="7"/>
  <c r="C82" i="7"/>
  <c r="C83" i="7"/>
  <c r="C84" i="7"/>
  <c r="C85" i="7"/>
  <c r="C86" i="7"/>
  <c r="C87" i="7"/>
  <c r="B93" i="7"/>
  <c r="D93" i="7" s="1"/>
  <c r="E93" i="7"/>
  <c r="D1280" i="7" s="1"/>
  <c r="B44" i="7"/>
  <c r="E44" i="7"/>
  <c r="D1279" i="7" s="1"/>
  <c r="D1305" i="7" s="1"/>
  <c r="C38" i="7"/>
  <c r="C37" i="7"/>
  <c r="C36" i="7"/>
  <c r="C35" i="7"/>
  <c r="C34" i="7"/>
  <c r="C33" i="7"/>
  <c r="C32" i="7"/>
  <c r="C31" i="7"/>
  <c r="C30" i="7"/>
  <c r="C29" i="7"/>
  <c r="C28" i="7"/>
  <c r="C27" i="7"/>
  <c r="C26" i="7"/>
  <c r="C25" i="7"/>
  <c r="C7" i="7"/>
  <c r="C8" i="7" s="1"/>
  <c r="C9" i="7" s="1"/>
  <c r="C10" i="7" s="1"/>
  <c r="C11" i="7" s="1"/>
  <c r="C1310" i="7" l="1"/>
  <c r="F1310" i="7"/>
  <c r="F1312" i="7" s="1"/>
  <c r="H1314" i="7" s="1"/>
  <c r="C1312" i="7"/>
  <c r="C12" i="7"/>
  <c r="C13" i="7" s="1"/>
  <c r="C14" i="7" s="1"/>
  <c r="C15" i="7" s="1"/>
  <c r="C16" i="7" s="1"/>
  <c r="C17" i="7" s="1"/>
  <c r="C18" i="7" s="1"/>
  <c r="C19" i="7" s="1"/>
  <c r="C20" i="7" s="1"/>
  <c r="C21" i="7" s="1"/>
  <c r="C22" i="7" s="1"/>
  <c r="C23" i="7" s="1"/>
  <c r="C24" i="7" s="1"/>
  <c r="F93" i="7"/>
  <c r="B95" i="7" s="1"/>
  <c r="F95" i="7" s="1"/>
  <c r="I93" i="7" s="1"/>
  <c r="D44" i="7"/>
  <c r="F44" i="7" s="1"/>
  <c r="B46" i="7" s="1"/>
  <c r="F46" i="7" s="1"/>
  <c r="I44" i="7" s="1"/>
  <c r="I45" i="7" s="1"/>
  <c r="I47" i="7" s="1"/>
  <c r="I48" i="7" s="1"/>
  <c r="I92" i="7" s="1"/>
  <c r="I1293" i="6"/>
  <c r="I1304" i="6"/>
  <c r="I1302" i="6"/>
  <c r="I1300" i="6"/>
  <c r="I1296" i="6"/>
  <c r="I1295" i="6"/>
  <c r="I1294" i="6"/>
  <c r="I1292" i="6"/>
  <c r="I1289" i="6"/>
  <c r="I1288" i="6"/>
  <c r="I1287" i="6"/>
  <c r="I1284" i="6"/>
  <c r="I1279" i="6"/>
  <c r="H1304" i="6"/>
  <c r="H1303" i="6"/>
  <c r="H1302" i="6"/>
  <c r="H1301" i="6"/>
  <c r="H1300" i="6"/>
  <c r="H1299" i="6"/>
  <c r="H1298" i="6"/>
  <c r="H1297" i="6"/>
  <c r="H1296" i="6"/>
  <c r="H1295" i="6"/>
  <c r="H1294" i="6"/>
  <c r="H1293" i="6"/>
  <c r="H1292" i="6"/>
  <c r="H1291" i="6"/>
  <c r="H1290" i="6"/>
  <c r="H1289" i="6"/>
  <c r="H1288" i="6"/>
  <c r="H1287" i="6"/>
  <c r="H1286" i="6"/>
  <c r="H1285" i="6"/>
  <c r="H1284" i="6"/>
  <c r="H1283" i="6"/>
  <c r="H1282" i="6"/>
  <c r="H1281" i="6"/>
  <c r="H1280" i="6"/>
  <c r="H1279" i="6"/>
  <c r="G1304" i="6"/>
  <c r="G1303" i="6"/>
  <c r="G1302" i="6"/>
  <c r="G1301" i="6"/>
  <c r="G1300" i="6"/>
  <c r="G1299" i="6"/>
  <c r="G1298" i="6"/>
  <c r="G1297" i="6"/>
  <c r="G1296" i="6"/>
  <c r="G1295" i="6"/>
  <c r="G1294" i="6"/>
  <c r="G1293" i="6"/>
  <c r="G1292" i="6"/>
  <c r="G1291" i="6"/>
  <c r="G1290" i="6"/>
  <c r="G1289" i="6"/>
  <c r="G1288" i="6"/>
  <c r="G1287" i="6"/>
  <c r="G1286" i="6"/>
  <c r="G1285" i="6"/>
  <c r="G1284" i="6"/>
  <c r="G1283" i="6"/>
  <c r="G1282" i="6"/>
  <c r="G1281" i="6"/>
  <c r="G1280" i="6"/>
  <c r="G1279" i="6"/>
  <c r="D1314" i="7" l="1"/>
  <c r="H1305" i="6"/>
  <c r="F1310" i="6" s="1"/>
  <c r="G1305" i="6"/>
  <c r="F1309" i="6" s="1"/>
  <c r="I94" i="7"/>
  <c r="I96" i="7" s="1"/>
  <c r="I97" i="7" s="1"/>
  <c r="I141" i="7" s="1"/>
  <c r="I143" i="7" s="1"/>
  <c r="I145" i="7" s="1"/>
  <c r="I146" i="7" s="1"/>
  <c r="I190" i="7" s="1"/>
  <c r="I192" i="7" s="1"/>
  <c r="I194" i="7" s="1"/>
  <c r="I195" i="7" s="1"/>
  <c r="I239" i="7" s="1"/>
  <c r="I241" i="7" s="1"/>
  <c r="I243" i="7" s="1"/>
  <c r="I244" i="7" s="1"/>
  <c r="I288" i="7" s="1"/>
  <c r="I290" i="7" s="1"/>
  <c r="I292" i="7" s="1"/>
  <c r="I293" i="7" s="1"/>
  <c r="I337" i="7" s="1"/>
  <c r="I339" i="7" s="1"/>
  <c r="I341" i="7" s="1"/>
  <c r="I342" i="7" s="1"/>
  <c r="I386" i="7" s="1"/>
  <c r="I388" i="7" s="1"/>
  <c r="I390" i="7" s="1"/>
  <c r="I391" i="7" s="1"/>
  <c r="I435" i="7" s="1"/>
  <c r="I437" i="7" s="1"/>
  <c r="I439" i="7" s="1"/>
  <c r="I440" i="7" s="1"/>
  <c r="I484" i="7" s="1"/>
  <c r="I486" i="7" s="1"/>
  <c r="I488" i="7" s="1"/>
  <c r="I489" i="7" s="1"/>
  <c r="I533" i="7" s="1"/>
  <c r="I535" i="7" s="1"/>
  <c r="I537" i="7" s="1"/>
  <c r="I538" i="7" s="1"/>
  <c r="I582" i="7" s="1"/>
  <c r="I584" i="7" s="1"/>
  <c r="I586" i="7" s="1"/>
  <c r="I587" i="7" s="1"/>
  <c r="I631" i="7" s="1"/>
  <c r="I633" i="7" s="1"/>
  <c r="I635" i="7" s="1"/>
  <c r="I636" i="7" s="1"/>
  <c r="I680" i="7" s="1"/>
  <c r="I682" i="7" s="1"/>
  <c r="I684" i="7" s="1"/>
  <c r="I685" i="7" s="1"/>
  <c r="I729" i="7" s="1"/>
  <c r="I731" i="7" s="1"/>
  <c r="I733" i="7" s="1"/>
  <c r="I734" i="7" s="1"/>
  <c r="I778" i="7" s="1"/>
  <c r="I780" i="7" s="1"/>
  <c r="I782" i="7" s="1"/>
  <c r="I783" i="7" s="1"/>
  <c r="I827" i="7" s="1"/>
  <c r="I829" i="7" s="1"/>
  <c r="I831" i="7" s="1"/>
  <c r="I832" i="7" s="1"/>
  <c r="I876" i="7" s="1"/>
  <c r="I878" i="7" s="1"/>
  <c r="I880" i="7" s="1"/>
  <c r="I881" i="7" s="1"/>
  <c r="I925" i="7" s="1"/>
  <c r="I927" i="7" s="1"/>
  <c r="I929" i="7" s="1"/>
  <c r="I930" i="7" s="1"/>
  <c r="I974" i="7" s="1"/>
  <c r="I976" i="7" s="1"/>
  <c r="I978" i="7" s="1"/>
  <c r="I979" i="7" s="1"/>
  <c r="I1023" i="7" s="1"/>
  <c r="I1025" i="7" s="1"/>
  <c r="I1027" i="7" s="1"/>
  <c r="I1028" i="7" s="1"/>
  <c r="I1072" i="7" s="1"/>
  <c r="I1074" i="7" s="1"/>
  <c r="I1076" i="7" s="1"/>
  <c r="I1077" i="7" s="1"/>
  <c r="I1121" i="7" s="1"/>
  <c r="I1123" i="7" s="1"/>
  <c r="I1125" i="7" s="1"/>
  <c r="I1126" i="7" s="1"/>
  <c r="I1170" i="7" s="1"/>
  <c r="I1172" i="7" s="1"/>
  <c r="I1174" i="7" s="1"/>
  <c r="I1175" i="7" s="1"/>
  <c r="I1219" i="7" s="1"/>
  <c r="I1221" i="7" s="1"/>
  <c r="I1223" i="7" s="1"/>
  <c r="I1224" i="7" s="1"/>
  <c r="I1268" i="7" s="1"/>
  <c r="I1270" i="7" s="1"/>
  <c r="I1272" i="7" s="1"/>
  <c r="I1273" i="7" s="1"/>
  <c r="E1304" i="6"/>
  <c r="E1303" i="6"/>
  <c r="E1302" i="6"/>
  <c r="E1301" i="6"/>
  <c r="E1300" i="6"/>
  <c r="E1299" i="6"/>
  <c r="E1298" i="6"/>
  <c r="E1297" i="6"/>
  <c r="E1296" i="6"/>
  <c r="E1295" i="6"/>
  <c r="E1294" i="6"/>
  <c r="E1293" i="6"/>
  <c r="E1292" i="6"/>
  <c r="E1291" i="6"/>
  <c r="E1290" i="6"/>
  <c r="E1289" i="6"/>
  <c r="E1288" i="6"/>
  <c r="E1287" i="6"/>
  <c r="E1286" i="6"/>
  <c r="E1285" i="6"/>
  <c r="E1284" i="6"/>
  <c r="E1283" i="6"/>
  <c r="E1282" i="6"/>
  <c r="E1281" i="6"/>
  <c r="E1280" i="6"/>
  <c r="E1279" i="6"/>
  <c r="E1305" i="6" l="1"/>
  <c r="F1308" i="6" s="1"/>
  <c r="D1285" i="6"/>
  <c r="C1285" i="6"/>
  <c r="G1308" i="6" l="1"/>
  <c r="H1309" i="6" s="1"/>
  <c r="I1309" i="6" s="1"/>
  <c r="F1317" i="6"/>
  <c r="B529" i="6"/>
  <c r="B1289" i="6" s="1"/>
  <c r="C1232" i="6" l="1"/>
  <c r="C1233" i="6" s="1"/>
  <c r="C1234" i="6" s="1"/>
  <c r="C1235" i="6" s="1"/>
  <c r="C1236" i="6" s="1"/>
  <c r="C1237" i="6" s="1"/>
  <c r="C1238" i="6" s="1"/>
  <c r="C1239" i="6" s="1"/>
  <c r="C1240" i="6" s="1"/>
  <c r="C1241" i="6" s="1"/>
  <c r="C1242" i="6" s="1"/>
  <c r="C1243" i="6" s="1"/>
  <c r="C1244" i="6" s="1"/>
  <c r="C1245" i="6"/>
  <c r="C1246" i="6"/>
  <c r="C1247" i="6"/>
  <c r="C1248" i="6"/>
  <c r="C1249" i="6"/>
  <c r="C1250" i="6"/>
  <c r="C1251" i="6"/>
  <c r="C1252" i="6"/>
  <c r="C1253" i="6"/>
  <c r="C1254" i="6"/>
  <c r="C1255" i="6"/>
  <c r="C1256" i="6"/>
  <c r="C1257" i="6"/>
  <c r="C1258" i="6"/>
  <c r="C1259" i="6"/>
  <c r="C1260" i="6"/>
  <c r="C1261" i="6"/>
  <c r="C1262" i="6"/>
  <c r="C1263" i="6"/>
  <c r="B1264" i="6"/>
  <c r="C1269" i="6"/>
  <c r="C1304" i="6" s="1"/>
  <c r="E1269" i="6"/>
  <c r="D1304" i="6" s="1"/>
  <c r="C938" i="6"/>
  <c r="C939" i="6" s="1"/>
  <c r="C940" i="6" s="1"/>
  <c r="C941" i="6" s="1"/>
  <c r="C942" i="6" s="1"/>
  <c r="C943" i="6"/>
  <c r="C944" i="6"/>
  <c r="C945" i="6"/>
  <c r="C946" i="6"/>
  <c r="C947" i="6"/>
  <c r="C948" i="6"/>
  <c r="C949" i="6"/>
  <c r="C950" i="6"/>
  <c r="C951" i="6"/>
  <c r="C952" i="6"/>
  <c r="C953" i="6"/>
  <c r="C954" i="6"/>
  <c r="C955" i="6"/>
  <c r="C956" i="6"/>
  <c r="C957" i="6"/>
  <c r="C958" i="6"/>
  <c r="C959" i="6"/>
  <c r="C960" i="6"/>
  <c r="C961" i="6"/>
  <c r="C962" i="6"/>
  <c r="C963" i="6"/>
  <c r="C964" i="6"/>
  <c r="C965" i="6"/>
  <c r="C966" i="6"/>
  <c r="C967" i="6"/>
  <c r="C968" i="6"/>
  <c r="C969" i="6"/>
  <c r="B970" i="6"/>
  <c r="C975" i="6"/>
  <c r="C1298" i="6" s="1"/>
  <c r="E975" i="6"/>
  <c r="D1298" i="6" s="1"/>
  <c r="C987" i="6"/>
  <c r="C988" i="6" s="1"/>
  <c r="C989" i="6" s="1"/>
  <c r="C990" i="6" s="1"/>
  <c r="C991" i="6" s="1"/>
  <c r="C992" i="6" s="1"/>
  <c r="C993" i="6" s="1"/>
  <c r="C994" i="6"/>
  <c r="C995" i="6"/>
  <c r="C996" i="6"/>
  <c r="C997" i="6"/>
  <c r="C998" i="6"/>
  <c r="C999" i="6"/>
  <c r="C1000" i="6"/>
  <c r="C1001" i="6"/>
  <c r="C1002" i="6"/>
  <c r="C1003" i="6"/>
  <c r="C1004" i="6"/>
  <c r="C1005" i="6"/>
  <c r="C1006" i="6"/>
  <c r="C1007" i="6"/>
  <c r="C1008" i="6"/>
  <c r="C1009" i="6"/>
  <c r="C1010" i="6"/>
  <c r="C1011" i="6"/>
  <c r="C1012" i="6"/>
  <c r="C1013" i="6"/>
  <c r="C1014" i="6"/>
  <c r="C1015" i="6"/>
  <c r="C1016" i="6"/>
  <c r="C1017" i="6"/>
  <c r="C1018" i="6"/>
  <c r="B1019" i="6"/>
  <c r="C1024" i="6"/>
  <c r="C1299" i="6" s="1"/>
  <c r="E1024" i="6"/>
  <c r="D1299" i="6" s="1"/>
  <c r="C1036" i="6"/>
  <c r="C1037" i="6" s="1"/>
  <c r="C1038" i="6" s="1"/>
  <c r="C1039" i="6" s="1"/>
  <c r="C1040" i="6" s="1"/>
  <c r="C1041" i="6" s="1"/>
  <c r="C1042" i="6" s="1"/>
  <c r="C1043" i="6" s="1"/>
  <c r="C1044" i="6" s="1"/>
  <c r="C1045" i="6" s="1"/>
  <c r="C1046" i="6" s="1"/>
  <c r="C1047" i="6" s="1"/>
  <c r="C1048" i="6" s="1"/>
  <c r="C1049" i="6" s="1"/>
  <c r="C1050" i="6"/>
  <c r="C1051" i="6"/>
  <c r="C1052" i="6"/>
  <c r="C1053" i="6"/>
  <c r="C1054" i="6"/>
  <c r="C1055" i="6"/>
  <c r="C1056" i="6"/>
  <c r="C1057" i="6"/>
  <c r="C1058" i="6"/>
  <c r="C1059" i="6"/>
  <c r="C1060" i="6"/>
  <c r="C1061" i="6"/>
  <c r="C1062" i="6"/>
  <c r="C1063" i="6"/>
  <c r="C1064" i="6"/>
  <c r="C1065" i="6"/>
  <c r="C1066" i="6"/>
  <c r="C1067" i="6"/>
  <c r="B1068" i="6"/>
  <c r="C1073" i="6"/>
  <c r="C1300" i="6" s="1"/>
  <c r="E1073" i="6"/>
  <c r="D1300" i="6" s="1"/>
  <c r="C1085" i="6"/>
  <c r="C1086" i="6" s="1"/>
  <c r="C1087" i="6" s="1"/>
  <c r="C1088" i="6" s="1"/>
  <c r="C1089" i="6" s="1"/>
  <c r="C1090" i="6" s="1"/>
  <c r="C1091" i="6" s="1"/>
  <c r="C1092" i="6" s="1"/>
  <c r="C1093" i="6" s="1"/>
  <c r="C1094" i="6" s="1"/>
  <c r="C1095" i="6" s="1"/>
  <c r="C1096" i="6" s="1"/>
  <c r="C1097" i="6" s="1"/>
  <c r="C1098" i="6" s="1"/>
  <c r="C1099" i="6" s="1"/>
  <c r="C1100" i="6" s="1"/>
  <c r="C1101" i="6" s="1"/>
  <c r="C1102" i="6" s="1"/>
  <c r="C1103" i="6" s="1"/>
  <c r="C1104" i="6" s="1"/>
  <c r="C1105" i="6" s="1"/>
  <c r="C1106" i="6" s="1"/>
  <c r="C1107" i="6" s="1"/>
  <c r="C1108" i="6"/>
  <c r="C1109" i="6"/>
  <c r="C1110" i="6"/>
  <c r="C1111" i="6"/>
  <c r="C1112" i="6"/>
  <c r="C1113" i="6"/>
  <c r="C1114" i="6"/>
  <c r="C1115" i="6"/>
  <c r="C1116" i="6"/>
  <c r="B1117" i="6"/>
  <c r="C1122" i="6"/>
  <c r="C1301" i="6" s="1"/>
  <c r="E1122" i="6"/>
  <c r="D1301" i="6" s="1"/>
  <c r="C1134" i="6"/>
  <c r="C1135" i="6" s="1"/>
  <c r="C1136" i="6" s="1"/>
  <c r="C1137" i="6" s="1"/>
  <c r="C1138" i="6" s="1"/>
  <c r="C1139" i="6" s="1"/>
  <c r="C1140" i="6" s="1"/>
  <c r="C1141" i="6" s="1"/>
  <c r="C1142" i="6" s="1"/>
  <c r="C1143" i="6" s="1"/>
  <c r="C1144" i="6" s="1"/>
  <c r="C1145" i="6" s="1"/>
  <c r="C1146" i="6" s="1"/>
  <c r="C1147" i="6"/>
  <c r="C1148" i="6"/>
  <c r="C1149" i="6"/>
  <c r="C1150" i="6"/>
  <c r="C1151" i="6"/>
  <c r="C1152" i="6"/>
  <c r="C1153" i="6"/>
  <c r="C1154" i="6"/>
  <c r="C1155" i="6"/>
  <c r="C1156" i="6"/>
  <c r="C1157" i="6"/>
  <c r="C1158" i="6"/>
  <c r="C1159" i="6"/>
  <c r="C1160" i="6"/>
  <c r="C1161" i="6"/>
  <c r="C1162" i="6"/>
  <c r="C1163" i="6"/>
  <c r="C1164" i="6"/>
  <c r="C1165" i="6"/>
  <c r="B1166" i="6"/>
  <c r="C1171" i="6"/>
  <c r="C1302" i="6" s="1"/>
  <c r="E1171" i="6"/>
  <c r="D1302" i="6" s="1"/>
  <c r="C1183" i="6"/>
  <c r="C1184" i="6" s="1"/>
  <c r="C1185" i="6" s="1"/>
  <c r="C1186" i="6" s="1"/>
  <c r="C1187" i="6" s="1"/>
  <c r="C1188" i="6" s="1"/>
  <c r="C1189" i="6" s="1"/>
  <c r="C1190" i="6"/>
  <c r="C1191" i="6"/>
  <c r="C1192" i="6"/>
  <c r="C1193" i="6"/>
  <c r="C1194" i="6"/>
  <c r="C1195" i="6"/>
  <c r="C1196" i="6"/>
  <c r="C1197" i="6"/>
  <c r="C1198" i="6"/>
  <c r="C1199" i="6"/>
  <c r="C1200" i="6"/>
  <c r="C1201" i="6"/>
  <c r="C1202" i="6"/>
  <c r="C1203" i="6"/>
  <c r="C1204" i="6"/>
  <c r="C1205" i="6"/>
  <c r="C1206" i="6"/>
  <c r="C1207" i="6"/>
  <c r="C1208" i="6"/>
  <c r="C1209" i="6"/>
  <c r="C1210" i="6"/>
  <c r="C1211" i="6"/>
  <c r="C1212" i="6"/>
  <c r="C1213" i="6"/>
  <c r="C1214" i="6"/>
  <c r="B1215" i="6"/>
  <c r="C1220" i="6"/>
  <c r="C1303" i="6" s="1"/>
  <c r="E1220" i="6"/>
  <c r="D1303" i="6" s="1"/>
  <c r="C350" i="6"/>
  <c r="C351" i="6" s="1"/>
  <c r="C352" i="6" s="1"/>
  <c r="C353" i="6" s="1"/>
  <c r="C354" i="6" s="1"/>
  <c r="C355" i="6" s="1"/>
  <c r="C356" i="6" s="1"/>
  <c r="C357" i="6" s="1"/>
  <c r="C358" i="6" s="1"/>
  <c r="C359" i="6" s="1"/>
  <c r="C360" i="6" s="1"/>
  <c r="C361" i="6" s="1"/>
  <c r="C362" i="6"/>
  <c r="C363" i="6"/>
  <c r="C364" i="6"/>
  <c r="C365" i="6"/>
  <c r="C366" i="6"/>
  <c r="C367" i="6"/>
  <c r="C368" i="6"/>
  <c r="C369" i="6"/>
  <c r="C370" i="6"/>
  <c r="C371" i="6"/>
  <c r="C372" i="6"/>
  <c r="C373" i="6"/>
  <c r="C374" i="6"/>
  <c r="C375" i="6"/>
  <c r="C376" i="6"/>
  <c r="C377" i="6"/>
  <c r="C378" i="6"/>
  <c r="C379" i="6"/>
  <c r="C380" i="6"/>
  <c r="C381" i="6"/>
  <c r="B382" i="6"/>
  <c r="C387" i="6"/>
  <c r="C1286" i="6" s="1"/>
  <c r="E387" i="6"/>
  <c r="D1286" i="6" s="1"/>
  <c r="C399" i="6"/>
  <c r="C400" i="6" s="1"/>
  <c r="C401" i="6" s="1"/>
  <c r="C402" i="6" s="1"/>
  <c r="C403" i="6" s="1"/>
  <c r="C404" i="6" s="1"/>
  <c r="C405" i="6" s="1"/>
  <c r="C406" i="6" s="1"/>
  <c r="C407" i="6" s="1"/>
  <c r="C408" i="6" s="1"/>
  <c r="C409" i="6" s="1"/>
  <c r="C410" i="6" s="1"/>
  <c r="C411" i="6" s="1"/>
  <c r="C412" i="6" s="1"/>
  <c r="C413" i="6" s="1"/>
  <c r="C414" i="6" s="1"/>
  <c r="C415" i="6" s="1"/>
  <c r="C416" i="6"/>
  <c r="C417" i="6"/>
  <c r="C418" i="6"/>
  <c r="C419" i="6"/>
  <c r="C420" i="6"/>
  <c r="C421" i="6"/>
  <c r="C422" i="6"/>
  <c r="C423" i="6"/>
  <c r="C424" i="6"/>
  <c r="C425" i="6"/>
  <c r="C426" i="6"/>
  <c r="C427" i="6"/>
  <c r="C428" i="6"/>
  <c r="C429" i="6"/>
  <c r="C430" i="6"/>
  <c r="B431" i="6"/>
  <c r="C436" i="6"/>
  <c r="C1287" i="6" s="1"/>
  <c r="E436" i="6"/>
  <c r="D1287" i="6" s="1"/>
  <c r="C448" i="6"/>
  <c r="C449" i="6" s="1"/>
  <c r="C450" i="6" s="1"/>
  <c r="C451" i="6" s="1"/>
  <c r="C452" i="6" s="1"/>
  <c r="C453" i="6" s="1"/>
  <c r="C454" i="6" s="1"/>
  <c r="C455" i="6" s="1"/>
  <c r="C456" i="6" s="1"/>
  <c r="C457" i="6" s="1"/>
  <c r="C458" i="6" s="1"/>
  <c r="C459" i="6" s="1"/>
  <c r="C460" i="6" s="1"/>
  <c r="C461" i="6" s="1"/>
  <c r="C462" i="6" s="1"/>
  <c r="C463" i="6" s="1"/>
  <c r="C464" i="6" s="1"/>
  <c r="C465" i="6" s="1"/>
  <c r="C466" i="6" s="1"/>
  <c r="C467" i="6" s="1"/>
  <c r="C468" i="6" s="1"/>
  <c r="C469" i="6"/>
  <c r="C470" i="6"/>
  <c r="C471" i="6"/>
  <c r="C472" i="6"/>
  <c r="C473" i="6"/>
  <c r="C474" i="6"/>
  <c r="C475" i="6"/>
  <c r="C476" i="6"/>
  <c r="C477" i="6"/>
  <c r="C478" i="6"/>
  <c r="C479" i="6"/>
  <c r="B480" i="6"/>
  <c r="C485" i="6"/>
  <c r="C1288" i="6" s="1"/>
  <c r="E485" i="6"/>
  <c r="D1288" i="6" s="1"/>
  <c r="C497" i="6"/>
  <c r="C498" i="6" s="1"/>
  <c r="C499" i="6" s="1"/>
  <c r="C500" i="6" s="1"/>
  <c r="C501" i="6" s="1"/>
  <c r="C502" i="6" s="1"/>
  <c r="C503" i="6" s="1"/>
  <c r="C504" i="6" s="1"/>
  <c r="C505" i="6" s="1"/>
  <c r="C506" i="6" s="1"/>
  <c r="C507" i="6"/>
  <c r="C508" i="6"/>
  <c r="C509" i="6"/>
  <c r="C510" i="6"/>
  <c r="C511" i="6"/>
  <c r="C512" i="6"/>
  <c r="C513" i="6"/>
  <c r="C514" i="6"/>
  <c r="C515" i="6"/>
  <c r="C516" i="6"/>
  <c r="C517" i="6"/>
  <c r="C518" i="6"/>
  <c r="C519" i="6"/>
  <c r="C520" i="6"/>
  <c r="C521" i="6"/>
  <c r="C522" i="6"/>
  <c r="C523" i="6"/>
  <c r="C524" i="6"/>
  <c r="C525" i="6"/>
  <c r="C526" i="6"/>
  <c r="C527" i="6"/>
  <c r="C528" i="6"/>
  <c r="B534" i="6"/>
  <c r="C534" i="6"/>
  <c r="C1289" i="6" s="1"/>
  <c r="E534" i="6"/>
  <c r="D1289" i="6" s="1"/>
  <c r="C546" i="6"/>
  <c r="C547" i="6" s="1"/>
  <c r="C548" i="6" s="1"/>
  <c r="C549" i="6" s="1"/>
  <c r="C550" i="6" s="1"/>
  <c r="C551" i="6" s="1"/>
  <c r="C552" i="6" s="1"/>
  <c r="C553" i="6" s="1"/>
  <c r="C554" i="6" s="1"/>
  <c r="C555" i="6" s="1"/>
  <c r="C556" i="6" s="1"/>
  <c r="C557" i="6" s="1"/>
  <c r="C558" i="6" s="1"/>
  <c r="C559" i="6" s="1"/>
  <c r="C560" i="6" s="1"/>
  <c r="C561" i="6"/>
  <c r="C562" i="6"/>
  <c r="C563" i="6"/>
  <c r="C564" i="6"/>
  <c r="C565" i="6"/>
  <c r="C566" i="6"/>
  <c r="C567" i="6"/>
  <c r="C568" i="6"/>
  <c r="C569" i="6"/>
  <c r="C570" i="6"/>
  <c r="C571" i="6"/>
  <c r="C572" i="6"/>
  <c r="C573" i="6"/>
  <c r="C574" i="6"/>
  <c r="C575" i="6"/>
  <c r="C576" i="6"/>
  <c r="C577" i="6"/>
  <c r="B578" i="6"/>
  <c r="C583" i="6"/>
  <c r="C1290" i="6" s="1"/>
  <c r="E583" i="6"/>
  <c r="D1290" i="6" s="1"/>
  <c r="C595" i="6"/>
  <c r="C596" i="6" s="1"/>
  <c r="C597" i="6" s="1"/>
  <c r="C598" i="6" s="1"/>
  <c r="C599" i="6" s="1"/>
  <c r="C600" i="6" s="1"/>
  <c r="C601" i="6" s="1"/>
  <c r="C602" i="6" s="1"/>
  <c r="C603" i="6" s="1"/>
  <c r="C604" i="6" s="1"/>
  <c r="C605" i="6" s="1"/>
  <c r="C606" i="6" s="1"/>
  <c r="C607" i="6" s="1"/>
  <c r="C608" i="6" s="1"/>
  <c r="C609" i="6"/>
  <c r="C610" i="6"/>
  <c r="C611" i="6"/>
  <c r="C612" i="6"/>
  <c r="C613" i="6"/>
  <c r="C614" i="6"/>
  <c r="C615" i="6"/>
  <c r="C616" i="6"/>
  <c r="C617" i="6"/>
  <c r="C618" i="6"/>
  <c r="C619" i="6"/>
  <c r="C620" i="6"/>
  <c r="C621" i="6"/>
  <c r="C622" i="6"/>
  <c r="C623" i="6"/>
  <c r="C624" i="6"/>
  <c r="C625" i="6"/>
  <c r="C626" i="6"/>
  <c r="B627" i="6"/>
  <c r="C632" i="6"/>
  <c r="C1291" i="6" s="1"/>
  <c r="E632" i="6"/>
  <c r="D1291" i="6" s="1"/>
  <c r="C644" i="6"/>
  <c r="C645" i="6" s="1"/>
  <c r="C646" i="6" s="1"/>
  <c r="C647" i="6" s="1"/>
  <c r="C648" i="6" s="1"/>
  <c r="C649" i="6" s="1"/>
  <c r="C650" i="6" s="1"/>
  <c r="C651" i="6" s="1"/>
  <c r="C652" i="6" s="1"/>
  <c r="C653" i="6" s="1"/>
  <c r="C654" i="6" s="1"/>
  <c r="C655" i="6" s="1"/>
  <c r="C656" i="6" s="1"/>
  <c r="C657" i="6" s="1"/>
  <c r="C658" i="6" s="1"/>
  <c r="C659" i="6" s="1"/>
  <c r="C660" i="6" s="1"/>
  <c r="C661" i="6" s="1"/>
  <c r="C662" i="6" s="1"/>
  <c r="C663" i="6"/>
  <c r="C664" i="6"/>
  <c r="C665" i="6"/>
  <c r="C666" i="6"/>
  <c r="C667" i="6"/>
  <c r="C668" i="6"/>
  <c r="C669" i="6"/>
  <c r="C670" i="6"/>
  <c r="C671" i="6"/>
  <c r="C672" i="6"/>
  <c r="C673" i="6"/>
  <c r="C674" i="6"/>
  <c r="C675" i="6"/>
  <c r="B676" i="6"/>
  <c r="C681" i="6"/>
  <c r="C1292" i="6" s="1"/>
  <c r="E681" i="6"/>
  <c r="D1292" i="6" s="1"/>
  <c r="C693" i="6"/>
  <c r="C694" i="6" s="1"/>
  <c r="C695" i="6" s="1"/>
  <c r="C696" i="6" s="1"/>
  <c r="C697" i="6" s="1"/>
  <c r="C698" i="6" s="1"/>
  <c r="C699" i="6" s="1"/>
  <c r="C700" i="6" s="1"/>
  <c r="C701" i="6" s="1"/>
  <c r="C702" i="6" s="1"/>
  <c r="C703" i="6" s="1"/>
  <c r="C704" i="6"/>
  <c r="C705" i="6"/>
  <c r="C706" i="6"/>
  <c r="C707" i="6"/>
  <c r="C708" i="6"/>
  <c r="C709" i="6"/>
  <c r="C710" i="6"/>
  <c r="C711" i="6"/>
  <c r="C712" i="6"/>
  <c r="C713" i="6"/>
  <c r="C714" i="6"/>
  <c r="C715" i="6"/>
  <c r="C716" i="6"/>
  <c r="C717" i="6"/>
  <c r="C718" i="6"/>
  <c r="C719" i="6"/>
  <c r="C720" i="6"/>
  <c r="C721" i="6"/>
  <c r="C722" i="6"/>
  <c r="C723" i="6"/>
  <c r="C724" i="6"/>
  <c r="B725" i="6"/>
  <c r="C730" i="6"/>
  <c r="C1293" i="6" s="1"/>
  <c r="E730" i="6"/>
  <c r="D1293" i="6" s="1"/>
  <c r="C742" i="6"/>
  <c r="C743" i="6" s="1"/>
  <c r="C744" i="6" s="1"/>
  <c r="C745" i="6" s="1"/>
  <c r="C746" i="6" s="1"/>
  <c r="C747" i="6" s="1"/>
  <c r="C748" i="6" s="1"/>
  <c r="C749" i="6" s="1"/>
  <c r="C750" i="6" s="1"/>
  <c r="C751" i="6" s="1"/>
  <c r="C752" i="6" s="1"/>
  <c r="C753" i="6" s="1"/>
  <c r="C754" i="6" s="1"/>
  <c r="C755" i="6" s="1"/>
  <c r="C756" i="6" s="1"/>
  <c r="C757" i="6"/>
  <c r="C758" i="6"/>
  <c r="C759" i="6"/>
  <c r="C760" i="6"/>
  <c r="C761" i="6"/>
  <c r="C762" i="6"/>
  <c r="C763" i="6"/>
  <c r="C764" i="6"/>
  <c r="C765" i="6"/>
  <c r="C766" i="6"/>
  <c r="C767" i="6"/>
  <c r="C768" i="6"/>
  <c r="C769" i="6"/>
  <c r="C770" i="6"/>
  <c r="C771" i="6"/>
  <c r="C772" i="6"/>
  <c r="C773" i="6"/>
  <c r="B774" i="6"/>
  <c r="C779" i="6"/>
  <c r="C1294" i="6" s="1"/>
  <c r="E779" i="6"/>
  <c r="D1294" i="6" s="1"/>
  <c r="C791" i="6"/>
  <c r="C792" i="6" s="1"/>
  <c r="C793" i="6" s="1"/>
  <c r="C794" i="6" s="1"/>
  <c r="C795" i="6" s="1"/>
  <c r="C796" i="6" s="1"/>
  <c r="C797" i="6" s="1"/>
  <c r="C798" i="6" s="1"/>
  <c r="C799" i="6" s="1"/>
  <c r="C800" i="6" s="1"/>
  <c r="C801" i="6" s="1"/>
  <c r="C802" i="6" s="1"/>
  <c r="C803" i="6" s="1"/>
  <c r="C804" i="6" s="1"/>
  <c r="C805" i="6" s="1"/>
  <c r="C806" i="6" s="1"/>
  <c r="C807" i="6" s="1"/>
  <c r="C808" i="6" s="1"/>
  <c r="C809" i="6"/>
  <c r="C810" i="6"/>
  <c r="C811" i="6"/>
  <c r="C812" i="6"/>
  <c r="C813" i="6"/>
  <c r="C814" i="6"/>
  <c r="C815" i="6"/>
  <c r="C816" i="6"/>
  <c r="C817" i="6"/>
  <c r="C818" i="6"/>
  <c r="C819" i="6"/>
  <c r="C820" i="6"/>
  <c r="C821" i="6"/>
  <c r="C822" i="6"/>
  <c r="B823" i="6"/>
  <c r="C828" i="6"/>
  <c r="C1295" i="6" s="1"/>
  <c r="E828" i="6"/>
  <c r="D1295" i="6" s="1"/>
  <c r="C840" i="6"/>
  <c r="C841" i="6" s="1"/>
  <c r="C842" i="6" s="1"/>
  <c r="C843" i="6" s="1"/>
  <c r="C844" i="6" s="1"/>
  <c r="C845" i="6" s="1"/>
  <c r="C846" i="6" s="1"/>
  <c r="C847" i="6" s="1"/>
  <c r="C848" i="6"/>
  <c r="C849" i="6"/>
  <c r="C850" i="6"/>
  <c r="C851" i="6"/>
  <c r="C852" i="6"/>
  <c r="C853" i="6"/>
  <c r="C854" i="6"/>
  <c r="C855" i="6"/>
  <c r="C856" i="6"/>
  <c r="C857" i="6"/>
  <c r="C858" i="6"/>
  <c r="C859" i="6"/>
  <c r="C860" i="6"/>
  <c r="C861" i="6"/>
  <c r="C862" i="6"/>
  <c r="C863" i="6"/>
  <c r="C864" i="6"/>
  <c r="C865" i="6"/>
  <c r="C866" i="6"/>
  <c r="C867" i="6"/>
  <c r="C868" i="6"/>
  <c r="C869" i="6"/>
  <c r="C870" i="6"/>
  <c r="C871" i="6"/>
  <c r="B872" i="6"/>
  <c r="C877" i="6"/>
  <c r="C1296" i="6" s="1"/>
  <c r="E877" i="6"/>
  <c r="D1296" i="6" s="1"/>
  <c r="C889" i="6"/>
  <c r="C890" i="6" s="1"/>
  <c r="C891" i="6" s="1"/>
  <c r="C892" i="6" s="1"/>
  <c r="C893" i="6" s="1"/>
  <c r="C894" i="6" s="1"/>
  <c r="C895" i="6" s="1"/>
  <c r="C896" i="6" s="1"/>
  <c r="C897" i="6" s="1"/>
  <c r="C898" i="6" s="1"/>
  <c r="C899" i="6"/>
  <c r="C900" i="6"/>
  <c r="C901" i="6"/>
  <c r="C902" i="6"/>
  <c r="C903" i="6"/>
  <c r="C904" i="6"/>
  <c r="C905" i="6"/>
  <c r="C906" i="6"/>
  <c r="C907" i="6"/>
  <c r="C908" i="6"/>
  <c r="C909" i="6"/>
  <c r="C910" i="6"/>
  <c r="C911" i="6"/>
  <c r="C912" i="6"/>
  <c r="C913" i="6"/>
  <c r="C914" i="6"/>
  <c r="C915" i="6"/>
  <c r="C916" i="6"/>
  <c r="C917" i="6"/>
  <c r="C918" i="6"/>
  <c r="C919" i="6"/>
  <c r="C920" i="6"/>
  <c r="B921" i="6"/>
  <c r="C926" i="6"/>
  <c r="C1297" i="6" s="1"/>
  <c r="E926" i="6"/>
  <c r="D1297" i="6" s="1"/>
  <c r="C301" i="6"/>
  <c r="C302" i="6" s="1"/>
  <c r="C303" i="6" s="1"/>
  <c r="C304" i="6" s="1"/>
  <c r="C305" i="6" s="1"/>
  <c r="C306" i="6" s="1"/>
  <c r="C307" i="6" s="1"/>
  <c r="C308" i="6" s="1"/>
  <c r="C309" i="6" s="1"/>
  <c r="C310" i="6" s="1"/>
  <c r="C311" i="6" s="1"/>
  <c r="C312" i="6" s="1"/>
  <c r="C313" i="6" s="1"/>
  <c r="C314" i="6"/>
  <c r="C315" i="6"/>
  <c r="C316" i="6"/>
  <c r="C317" i="6"/>
  <c r="C318" i="6"/>
  <c r="C319" i="6"/>
  <c r="C320" i="6"/>
  <c r="C321" i="6"/>
  <c r="C322" i="6"/>
  <c r="C323" i="6"/>
  <c r="C324" i="6"/>
  <c r="C325" i="6"/>
  <c r="C326" i="6"/>
  <c r="C327" i="6"/>
  <c r="C328" i="6"/>
  <c r="C329" i="6"/>
  <c r="C330" i="6"/>
  <c r="C331" i="6"/>
  <c r="C332" i="6"/>
  <c r="B333" i="6"/>
  <c r="C338" i="6"/>
  <c r="E338" i="6"/>
  <c r="C265" i="6"/>
  <c r="C266" i="6"/>
  <c r="C267" i="6"/>
  <c r="C268" i="6"/>
  <c r="C269" i="6"/>
  <c r="C270" i="6"/>
  <c r="C271" i="6"/>
  <c r="C272" i="6"/>
  <c r="C273" i="6"/>
  <c r="C274" i="6"/>
  <c r="C275" i="6"/>
  <c r="C276" i="6"/>
  <c r="C277" i="6"/>
  <c r="C278" i="6"/>
  <c r="C279" i="6"/>
  <c r="C280" i="6"/>
  <c r="C281" i="6"/>
  <c r="C282" i="6"/>
  <c r="C283" i="6"/>
  <c r="C252" i="6"/>
  <c r="C253" i="6" s="1"/>
  <c r="C254" i="6" s="1"/>
  <c r="C255" i="6" s="1"/>
  <c r="C256" i="6" s="1"/>
  <c r="C257" i="6" s="1"/>
  <c r="C258" i="6" s="1"/>
  <c r="C259" i="6" s="1"/>
  <c r="C260" i="6" s="1"/>
  <c r="C261" i="6" s="1"/>
  <c r="C262" i="6" s="1"/>
  <c r="C263" i="6" s="1"/>
  <c r="C264" i="6" s="1"/>
  <c r="C211" i="6"/>
  <c r="C212" i="6"/>
  <c r="C213" i="6"/>
  <c r="C214" i="6"/>
  <c r="C215" i="6"/>
  <c r="C216" i="6"/>
  <c r="C217" i="6"/>
  <c r="C218" i="6"/>
  <c r="C219" i="6"/>
  <c r="C220" i="6"/>
  <c r="C221" i="6"/>
  <c r="C222" i="6"/>
  <c r="C223" i="6"/>
  <c r="C224" i="6"/>
  <c r="C225" i="6"/>
  <c r="C226" i="6"/>
  <c r="C227" i="6"/>
  <c r="C228" i="6"/>
  <c r="C229" i="6"/>
  <c r="C230" i="6"/>
  <c r="C231" i="6"/>
  <c r="C232" i="6"/>
  <c r="C233" i="6"/>
  <c r="C234" i="6"/>
  <c r="C203" i="6"/>
  <c r="C204" i="6" s="1"/>
  <c r="C205" i="6" s="1"/>
  <c r="C206" i="6" s="1"/>
  <c r="C207" i="6" s="1"/>
  <c r="C208" i="6" s="1"/>
  <c r="C209" i="6" s="1"/>
  <c r="C210" i="6" s="1"/>
  <c r="C168" i="6"/>
  <c r="C169" i="6"/>
  <c r="C170" i="6"/>
  <c r="C171" i="6"/>
  <c r="C172" i="6"/>
  <c r="C173" i="6"/>
  <c r="C174" i="6"/>
  <c r="C175" i="6"/>
  <c r="C176" i="6"/>
  <c r="C177" i="6"/>
  <c r="C178" i="6"/>
  <c r="C179" i="6"/>
  <c r="C180" i="6"/>
  <c r="C181" i="6"/>
  <c r="C182" i="6"/>
  <c r="C183" i="6"/>
  <c r="C184" i="6"/>
  <c r="C185" i="6"/>
  <c r="C154" i="6"/>
  <c r="C155" i="6" s="1"/>
  <c r="C156" i="6" s="1"/>
  <c r="C157" i="6" s="1"/>
  <c r="C158" i="6" s="1"/>
  <c r="C159" i="6" s="1"/>
  <c r="C160" i="6" s="1"/>
  <c r="C161" i="6" s="1"/>
  <c r="C162" i="6" s="1"/>
  <c r="C163" i="6" s="1"/>
  <c r="C164" i="6" s="1"/>
  <c r="C165" i="6" s="1"/>
  <c r="C166" i="6" s="1"/>
  <c r="C167" i="6" s="1"/>
  <c r="B284" i="6"/>
  <c r="C289" i="6"/>
  <c r="C1284" i="6" s="1"/>
  <c r="E289" i="6"/>
  <c r="D1284" i="6" s="1"/>
  <c r="B235" i="6"/>
  <c r="C240" i="6"/>
  <c r="C1283" i="6" s="1"/>
  <c r="E240" i="6"/>
  <c r="D1283" i="6" s="1"/>
  <c r="B186" i="6"/>
  <c r="E191" i="6"/>
  <c r="D1282" i="6" s="1"/>
  <c r="C191" i="6"/>
  <c r="C1282" i="6" s="1"/>
  <c r="E142" i="6"/>
  <c r="D1281" i="6" s="1"/>
  <c r="B137" i="6"/>
  <c r="B1281" i="6" s="1"/>
  <c r="C105" i="6"/>
  <c r="C106" i="6" s="1"/>
  <c r="C107" i="6" s="1"/>
  <c r="C108" i="6" s="1"/>
  <c r="C109" i="6" s="1"/>
  <c r="C110" i="6" s="1"/>
  <c r="C111" i="6" s="1"/>
  <c r="C112" i="6" s="1"/>
  <c r="C113" i="6" s="1"/>
  <c r="C114" i="6" s="1"/>
  <c r="C115" i="6" s="1"/>
  <c r="C116" i="6"/>
  <c r="C117" i="6"/>
  <c r="C118" i="6"/>
  <c r="C119" i="6"/>
  <c r="C120" i="6"/>
  <c r="C121" i="6"/>
  <c r="C122" i="6"/>
  <c r="C123" i="6"/>
  <c r="C124" i="6"/>
  <c r="C125" i="6"/>
  <c r="C126" i="6"/>
  <c r="C127" i="6"/>
  <c r="C128" i="6"/>
  <c r="C129" i="6"/>
  <c r="C130" i="6"/>
  <c r="C131" i="6"/>
  <c r="C132" i="6"/>
  <c r="C133" i="6"/>
  <c r="C134" i="6"/>
  <c r="C135" i="6"/>
  <c r="C136" i="6"/>
  <c r="C142" i="6"/>
  <c r="C1281" i="6" s="1"/>
  <c r="C93" i="6"/>
  <c r="C1280" i="6" s="1"/>
  <c r="B88" i="6"/>
  <c r="C56" i="6"/>
  <c r="C57" i="6" s="1"/>
  <c r="C58" i="6" s="1"/>
  <c r="C59" i="6" s="1"/>
  <c r="C60" i="6" s="1"/>
  <c r="C61" i="6" s="1"/>
  <c r="C62" i="6" s="1"/>
  <c r="C63" i="6" s="1"/>
  <c r="C64" i="6" s="1"/>
  <c r="C65" i="6" s="1"/>
  <c r="C66" i="6" s="1"/>
  <c r="C67" i="6" s="1"/>
  <c r="C68" i="6" s="1"/>
  <c r="C69" i="6" s="1"/>
  <c r="C70" i="6" s="1"/>
  <c r="C71" i="6" s="1"/>
  <c r="C72" i="6"/>
  <c r="C73" i="6"/>
  <c r="C74" i="6"/>
  <c r="C75" i="6"/>
  <c r="C76" i="6"/>
  <c r="C77" i="6"/>
  <c r="C78" i="6"/>
  <c r="C79" i="6"/>
  <c r="C80" i="6"/>
  <c r="C81" i="6"/>
  <c r="C82" i="6"/>
  <c r="C83" i="6"/>
  <c r="C84" i="6"/>
  <c r="C85" i="6"/>
  <c r="C86" i="6"/>
  <c r="C87" i="6"/>
  <c r="E93" i="6"/>
  <c r="D1280" i="6" s="1"/>
  <c r="C1305" i="6" l="1"/>
  <c r="B1309" i="6" s="1"/>
  <c r="F1319" i="6" s="1"/>
  <c r="B142" i="6"/>
  <c r="D142" i="6" s="1"/>
  <c r="F142" i="6" s="1"/>
  <c r="B144" i="6" s="1"/>
  <c r="F144" i="6" s="1"/>
  <c r="I142" i="6" s="1"/>
  <c r="D1305" i="6"/>
  <c r="B1310" i="6" s="1"/>
  <c r="B93" i="6"/>
  <c r="D93" i="6" s="1"/>
  <c r="F93" i="6" s="1"/>
  <c r="B95" i="6" s="1"/>
  <c r="F95" i="6" s="1"/>
  <c r="I93" i="6" s="1"/>
  <c r="B1280" i="6"/>
  <c r="B240" i="6"/>
  <c r="B1283" i="6"/>
  <c r="B828" i="6"/>
  <c r="D828" i="6" s="1"/>
  <c r="F828" i="6" s="1"/>
  <c r="B830" i="6" s="1"/>
  <c r="F830" i="6" s="1"/>
  <c r="I828" i="6" s="1"/>
  <c r="B1295" i="6"/>
  <c r="B730" i="6"/>
  <c r="D730" i="6" s="1"/>
  <c r="F730" i="6" s="1"/>
  <c r="B732" i="6" s="1"/>
  <c r="F732" i="6" s="1"/>
  <c r="I730" i="6" s="1"/>
  <c r="B1293" i="6"/>
  <c r="B681" i="6"/>
  <c r="D681" i="6" s="1"/>
  <c r="F681" i="6" s="1"/>
  <c r="B683" i="6" s="1"/>
  <c r="F683" i="6" s="1"/>
  <c r="I681" i="6" s="1"/>
  <c r="B1292" i="6"/>
  <c r="B583" i="6"/>
  <c r="D583" i="6" s="1"/>
  <c r="F583" i="6" s="1"/>
  <c r="B585" i="6" s="1"/>
  <c r="F585" i="6" s="1"/>
  <c r="I583" i="6" s="1"/>
  <c r="B1290" i="6"/>
  <c r="B485" i="6"/>
  <c r="D485" i="6" s="1"/>
  <c r="F485" i="6" s="1"/>
  <c r="B487" i="6" s="1"/>
  <c r="F487" i="6" s="1"/>
  <c r="I485" i="6" s="1"/>
  <c r="B1288" i="6"/>
  <c r="B1171" i="6"/>
  <c r="D1171" i="6" s="1"/>
  <c r="F1171" i="6" s="1"/>
  <c r="B1173" i="6" s="1"/>
  <c r="F1173" i="6" s="1"/>
  <c r="I1171" i="6" s="1"/>
  <c r="B1302" i="6"/>
  <c r="B975" i="6"/>
  <c r="B1298" i="6"/>
  <c r="B191" i="6"/>
  <c r="D191" i="6" s="1"/>
  <c r="F191" i="6" s="1"/>
  <c r="B193" i="6" s="1"/>
  <c r="F193" i="6" s="1"/>
  <c r="I191" i="6" s="1"/>
  <c r="B1282" i="6"/>
  <c r="B289" i="6"/>
  <c r="D289" i="6" s="1"/>
  <c r="F289" i="6" s="1"/>
  <c r="B291" i="6" s="1"/>
  <c r="F291" i="6" s="1"/>
  <c r="I289" i="6" s="1"/>
  <c r="B1284" i="6"/>
  <c r="B338" i="6"/>
  <c r="D338" i="6" s="1"/>
  <c r="F338" i="6" s="1"/>
  <c r="B340" i="6" s="1"/>
  <c r="F340" i="6" s="1"/>
  <c r="I338" i="6" s="1"/>
  <c r="B1285" i="6"/>
  <c r="B926" i="6"/>
  <c r="D926" i="6" s="1"/>
  <c r="F926" i="6" s="1"/>
  <c r="B928" i="6" s="1"/>
  <c r="F928" i="6" s="1"/>
  <c r="I926" i="6" s="1"/>
  <c r="B1297" i="6"/>
  <c r="B877" i="6"/>
  <c r="D877" i="6" s="1"/>
  <c r="F877" i="6" s="1"/>
  <c r="B879" i="6" s="1"/>
  <c r="F879" i="6" s="1"/>
  <c r="I877" i="6" s="1"/>
  <c r="B1296" i="6"/>
  <c r="B779" i="6"/>
  <c r="D779" i="6" s="1"/>
  <c r="F779" i="6" s="1"/>
  <c r="B781" i="6" s="1"/>
  <c r="F781" i="6" s="1"/>
  <c r="I779" i="6" s="1"/>
  <c r="B1294" i="6"/>
  <c r="B632" i="6"/>
  <c r="D632" i="6" s="1"/>
  <c r="F632" i="6" s="1"/>
  <c r="B634" i="6" s="1"/>
  <c r="F634" i="6" s="1"/>
  <c r="I632" i="6" s="1"/>
  <c r="B1291" i="6"/>
  <c r="B436" i="6"/>
  <c r="D436" i="6" s="1"/>
  <c r="F436" i="6" s="1"/>
  <c r="B438" i="6" s="1"/>
  <c r="F438" i="6" s="1"/>
  <c r="I436" i="6" s="1"/>
  <c r="B1287" i="6"/>
  <c r="B387" i="6"/>
  <c r="D387" i="6" s="1"/>
  <c r="F387" i="6" s="1"/>
  <c r="B389" i="6" s="1"/>
  <c r="F389" i="6" s="1"/>
  <c r="I387" i="6" s="1"/>
  <c r="B1286" i="6"/>
  <c r="B1220" i="6"/>
  <c r="D1220" i="6" s="1"/>
  <c r="F1220" i="6" s="1"/>
  <c r="B1222" i="6" s="1"/>
  <c r="F1222" i="6" s="1"/>
  <c r="I1220" i="6" s="1"/>
  <c r="B1303" i="6"/>
  <c r="B1122" i="6"/>
  <c r="D1122" i="6" s="1"/>
  <c r="F1122" i="6" s="1"/>
  <c r="B1124" i="6" s="1"/>
  <c r="F1124" i="6" s="1"/>
  <c r="I1122" i="6" s="1"/>
  <c r="B1301" i="6"/>
  <c r="B1024" i="6"/>
  <c r="D1024" i="6" s="1"/>
  <c r="F1024" i="6" s="1"/>
  <c r="B1026" i="6" s="1"/>
  <c r="F1026" i="6" s="1"/>
  <c r="I1024" i="6" s="1"/>
  <c r="B1299" i="6"/>
  <c r="B1269" i="6"/>
  <c r="D1269" i="6" s="1"/>
  <c r="F1269" i="6" s="1"/>
  <c r="B1271" i="6" s="1"/>
  <c r="F1271" i="6" s="1"/>
  <c r="I1269" i="6" s="1"/>
  <c r="B1304" i="6"/>
  <c r="B1073" i="6"/>
  <c r="D1073" i="6" s="1"/>
  <c r="F1073" i="6" s="1"/>
  <c r="B1075" i="6" s="1"/>
  <c r="F1075" i="6" s="1"/>
  <c r="I1073" i="6" s="1"/>
  <c r="B1300" i="6"/>
  <c r="D975" i="6"/>
  <c r="F975" i="6" s="1"/>
  <c r="B977" i="6" s="1"/>
  <c r="F977" i="6" s="1"/>
  <c r="I975" i="6" s="1"/>
  <c r="D534" i="6"/>
  <c r="F534" i="6" s="1"/>
  <c r="B536" i="6" s="1"/>
  <c r="F536" i="6" s="1"/>
  <c r="I534" i="6" s="1"/>
  <c r="D240" i="6"/>
  <c r="F240" i="6" s="1"/>
  <c r="B242" i="6" s="1"/>
  <c r="F242" i="6" s="1"/>
  <c r="I240" i="6" s="1"/>
  <c r="E42" i="17"/>
  <c r="C42" i="17"/>
  <c r="B37" i="17"/>
  <c r="B42" i="17" s="1"/>
  <c r="C36" i="17"/>
  <c r="C35" i="17"/>
  <c r="C34" i="17"/>
  <c r="C33" i="17"/>
  <c r="C32" i="17"/>
  <c r="C31" i="17"/>
  <c r="C30" i="17"/>
  <c r="C29" i="17"/>
  <c r="C28" i="17"/>
  <c r="C27" i="17"/>
  <c r="C26" i="17"/>
  <c r="C25" i="17"/>
  <c r="C24" i="17"/>
  <c r="C23" i="17"/>
  <c r="C22" i="17"/>
  <c r="C21" i="17"/>
  <c r="C20" i="17"/>
  <c r="C19" i="17"/>
  <c r="C18" i="17"/>
  <c r="C17" i="17"/>
  <c r="C16" i="17"/>
  <c r="C15" i="17"/>
  <c r="C14" i="17"/>
  <c r="C13" i="17"/>
  <c r="C12" i="17"/>
  <c r="C11" i="17"/>
  <c r="C10" i="17"/>
  <c r="C9" i="17"/>
  <c r="C8" i="17"/>
  <c r="C7" i="17"/>
  <c r="C6" i="17"/>
  <c r="C5" i="17"/>
  <c r="E42" i="16"/>
  <c r="C42" i="16"/>
  <c r="B37" i="16"/>
  <c r="B42" i="16" s="1"/>
  <c r="C36" i="16"/>
  <c r="C35" i="16"/>
  <c r="C34" i="16"/>
  <c r="C33" i="16"/>
  <c r="C32" i="16"/>
  <c r="C31" i="16"/>
  <c r="C30" i="16"/>
  <c r="C29" i="16"/>
  <c r="C28" i="16"/>
  <c r="C27" i="16"/>
  <c r="C26" i="16"/>
  <c r="C25" i="16"/>
  <c r="C24" i="16"/>
  <c r="C23" i="16"/>
  <c r="C22" i="16"/>
  <c r="C21" i="16"/>
  <c r="C20" i="16"/>
  <c r="C19" i="16"/>
  <c r="C18" i="16"/>
  <c r="C17" i="16"/>
  <c r="C16" i="16"/>
  <c r="C15" i="16"/>
  <c r="C14" i="16"/>
  <c r="C13" i="16"/>
  <c r="C12" i="16"/>
  <c r="C11" i="16"/>
  <c r="C10" i="16"/>
  <c r="C9" i="16"/>
  <c r="C8" i="16"/>
  <c r="C7" i="16"/>
  <c r="C6" i="16"/>
  <c r="C5" i="16"/>
  <c r="E42" i="15"/>
  <c r="C42" i="15"/>
  <c r="B37" i="15"/>
  <c r="B42" i="15" s="1"/>
  <c r="C36" i="15"/>
  <c r="C35" i="15"/>
  <c r="C34" i="15"/>
  <c r="C33" i="15"/>
  <c r="C32" i="15"/>
  <c r="C31" i="15"/>
  <c r="C30" i="15"/>
  <c r="C29" i="15"/>
  <c r="C28" i="15"/>
  <c r="C27" i="15"/>
  <c r="C26" i="15"/>
  <c r="C25" i="15"/>
  <c r="C24" i="15"/>
  <c r="C23" i="15"/>
  <c r="C22" i="15"/>
  <c r="C21" i="15"/>
  <c r="C20" i="15"/>
  <c r="C19" i="15"/>
  <c r="C18" i="15"/>
  <c r="C17" i="15"/>
  <c r="C16" i="15"/>
  <c r="C15" i="15"/>
  <c r="C14" i="15"/>
  <c r="C13" i="15"/>
  <c r="C12" i="15"/>
  <c r="C11" i="15"/>
  <c r="C10" i="15"/>
  <c r="C9" i="15"/>
  <c r="C8" i="15"/>
  <c r="C7" i="15"/>
  <c r="C6" i="15"/>
  <c r="C5" i="15"/>
  <c r="E42" i="14"/>
  <c r="C42" i="14"/>
  <c r="B37" i="14"/>
  <c r="B42" i="14" s="1"/>
  <c r="C36" i="14"/>
  <c r="C35" i="14"/>
  <c r="C34" i="14"/>
  <c r="C33" i="14"/>
  <c r="C32" i="14"/>
  <c r="C31" i="14"/>
  <c r="C30" i="14"/>
  <c r="C29" i="14"/>
  <c r="C28" i="14"/>
  <c r="C27" i="14"/>
  <c r="C26" i="14"/>
  <c r="C25" i="14"/>
  <c r="C24" i="14"/>
  <c r="C23" i="14"/>
  <c r="C22" i="14"/>
  <c r="C21" i="14"/>
  <c r="C20" i="14"/>
  <c r="C19" i="14"/>
  <c r="C18" i="14"/>
  <c r="C17" i="14"/>
  <c r="C16" i="14"/>
  <c r="C15" i="14"/>
  <c r="C14" i="14"/>
  <c r="C13" i="14"/>
  <c r="C12" i="14"/>
  <c r="C11" i="14"/>
  <c r="C10" i="14"/>
  <c r="C9" i="14"/>
  <c r="C8" i="14"/>
  <c r="C7" i="14"/>
  <c r="C6" i="14"/>
  <c r="C5" i="14"/>
  <c r="E42" i="13"/>
  <c r="C42" i="13"/>
  <c r="B37" i="13"/>
  <c r="B42" i="13" s="1"/>
  <c r="C36" i="13"/>
  <c r="C35" i="13"/>
  <c r="C34" i="13"/>
  <c r="C33" i="13"/>
  <c r="C32" i="13"/>
  <c r="C31" i="13"/>
  <c r="C30" i="13"/>
  <c r="C29" i="13"/>
  <c r="C28" i="13"/>
  <c r="C27" i="13"/>
  <c r="C26" i="13"/>
  <c r="C25" i="13"/>
  <c r="C24" i="13"/>
  <c r="C23" i="13"/>
  <c r="C22" i="13"/>
  <c r="C21" i="13"/>
  <c r="C20" i="13"/>
  <c r="C19" i="13"/>
  <c r="C18" i="13"/>
  <c r="C17" i="13"/>
  <c r="C16" i="13"/>
  <c r="C15" i="13"/>
  <c r="C14" i="13"/>
  <c r="C13" i="13"/>
  <c r="C12" i="13"/>
  <c r="C11" i="13"/>
  <c r="C10" i="13"/>
  <c r="C9" i="13"/>
  <c r="C8" i="13"/>
  <c r="C7" i="13"/>
  <c r="C6" i="13"/>
  <c r="C5" i="13"/>
  <c r="E42" i="12"/>
  <c r="C42" i="12"/>
  <c r="B37" i="12"/>
  <c r="B42" i="12" s="1"/>
  <c r="C36" i="12"/>
  <c r="C35" i="12"/>
  <c r="C34" i="12"/>
  <c r="C33" i="12"/>
  <c r="C32" i="12"/>
  <c r="C31" i="12"/>
  <c r="C30" i="12"/>
  <c r="C29" i="12"/>
  <c r="C28" i="12"/>
  <c r="C27" i="12"/>
  <c r="C26" i="12"/>
  <c r="C25" i="12"/>
  <c r="C24" i="12"/>
  <c r="C23" i="12"/>
  <c r="C22" i="12"/>
  <c r="C21" i="12"/>
  <c r="C20" i="12"/>
  <c r="C19" i="12"/>
  <c r="C18" i="12"/>
  <c r="C17" i="12"/>
  <c r="C16" i="12"/>
  <c r="C15" i="12"/>
  <c r="C14" i="12"/>
  <c r="C13" i="12"/>
  <c r="C12" i="12"/>
  <c r="C11" i="12"/>
  <c r="C10" i="12"/>
  <c r="C9" i="12"/>
  <c r="C8" i="12"/>
  <c r="C7" i="12"/>
  <c r="C6" i="12"/>
  <c r="C5" i="12"/>
  <c r="E42" i="11"/>
  <c r="C42" i="11"/>
  <c r="B37" i="11"/>
  <c r="B42" i="11" s="1"/>
  <c r="C36" i="11"/>
  <c r="C35" i="11"/>
  <c r="C34" i="11"/>
  <c r="C33" i="11"/>
  <c r="C32" i="11"/>
  <c r="C31" i="11"/>
  <c r="C30" i="11"/>
  <c r="C29" i="11"/>
  <c r="C28" i="11"/>
  <c r="C27" i="11"/>
  <c r="C26" i="11"/>
  <c r="C25" i="11"/>
  <c r="C24" i="11"/>
  <c r="C23" i="11"/>
  <c r="C22" i="11"/>
  <c r="C21" i="11"/>
  <c r="C20" i="11"/>
  <c r="C19" i="11"/>
  <c r="C18" i="11"/>
  <c r="C17" i="11"/>
  <c r="C16" i="11"/>
  <c r="C15" i="11"/>
  <c r="C14" i="11"/>
  <c r="C13" i="11"/>
  <c r="C12" i="11"/>
  <c r="C11" i="11"/>
  <c r="C10" i="11"/>
  <c r="C9" i="11"/>
  <c r="C8" i="11"/>
  <c r="C7" i="11"/>
  <c r="C6" i="11"/>
  <c r="C5" i="11"/>
  <c r="E42" i="10"/>
  <c r="C42" i="10"/>
  <c r="B37" i="10"/>
  <c r="B42" i="10" s="1"/>
  <c r="C36" i="10"/>
  <c r="C35" i="10"/>
  <c r="C34" i="10"/>
  <c r="C33" i="10"/>
  <c r="C32" i="10"/>
  <c r="C31" i="10"/>
  <c r="C30" i="10"/>
  <c r="C29" i="10"/>
  <c r="C28" i="10"/>
  <c r="C27" i="10"/>
  <c r="C26" i="10"/>
  <c r="C25" i="10"/>
  <c r="C24" i="10"/>
  <c r="C23" i="10"/>
  <c r="C22" i="10"/>
  <c r="C21" i="10"/>
  <c r="C20" i="10"/>
  <c r="C19" i="10"/>
  <c r="C18" i="10"/>
  <c r="C17" i="10"/>
  <c r="C16" i="10"/>
  <c r="C15" i="10"/>
  <c r="C14" i="10"/>
  <c r="C13" i="10"/>
  <c r="C5" i="10"/>
  <c r="C6" i="10" s="1"/>
  <c r="C7" i="10" s="1"/>
  <c r="C8" i="10" s="1"/>
  <c r="C9" i="10" s="1"/>
  <c r="C10" i="10" s="1"/>
  <c r="C11" i="10" s="1"/>
  <c r="C12" i="10" s="1"/>
  <c r="C19" i="9"/>
  <c r="C20" i="9"/>
  <c r="C21" i="9"/>
  <c r="C22" i="9"/>
  <c r="C23" i="9"/>
  <c r="C24" i="9"/>
  <c r="C25" i="9"/>
  <c r="C26" i="9"/>
  <c r="C27" i="9"/>
  <c r="C28" i="9"/>
  <c r="C29" i="9"/>
  <c r="C30" i="9"/>
  <c r="C31" i="9"/>
  <c r="C32" i="9"/>
  <c r="C33" i="9"/>
  <c r="C34" i="9"/>
  <c r="C35" i="9"/>
  <c r="C36" i="9"/>
  <c r="C5" i="9"/>
  <c r="C6" i="9" s="1"/>
  <c r="C7" i="9" s="1"/>
  <c r="C8" i="9" s="1"/>
  <c r="C9" i="9" s="1"/>
  <c r="C10" i="9" s="1"/>
  <c r="C11" i="9" s="1"/>
  <c r="C12" i="9" s="1"/>
  <c r="C13" i="9" s="1"/>
  <c r="C14" i="9" s="1"/>
  <c r="C15" i="9" s="1"/>
  <c r="C16" i="9" s="1"/>
  <c r="C17" i="9" s="1"/>
  <c r="C18" i="9" s="1"/>
  <c r="C25" i="6"/>
  <c r="C26" i="6"/>
  <c r="C27" i="6"/>
  <c r="C28" i="6"/>
  <c r="C29" i="6"/>
  <c r="C30" i="6"/>
  <c r="C31" i="6"/>
  <c r="C32" i="6"/>
  <c r="C33" i="6"/>
  <c r="C34" i="6"/>
  <c r="C35" i="6"/>
  <c r="C36" i="6"/>
  <c r="C37" i="6"/>
  <c r="C38" i="6"/>
  <c r="C7" i="6"/>
  <c r="C8" i="6" s="1"/>
  <c r="C9" i="6" s="1"/>
  <c r="C10" i="6" s="1"/>
  <c r="C11" i="6" s="1"/>
  <c r="C12" i="6" s="1"/>
  <c r="C13" i="6" s="1"/>
  <c r="C14" i="6" s="1"/>
  <c r="C15" i="6" s="1"/>
  <c r="C16" i="6" s="1"/>
  <c r="C17" i="6" s="1"/>
  <c r="C18" i="6" s="1"/>
  <c r="C19" i="6" s="1"/>
  <c r="C20" i="6" s="1"/>
  <c r="C21" i="6" s="1"/>
  <c r="C22" i="6" s="1"/>
  <c r="C23" i="6" s="1"/>
  <c r="C24" i="6" s="1"/>
  <c r="D42" i="11" l="1"/>
  <c r="F42" i="11" s="1"/>
  <c r="B44" i="11" s="1"/>
  <c r="F44" i="11" s="1"/>
  <c r="I42" i="11" s="1"/>
  <c r="D42" i="13"/>
  <c r="F42" i="13" s="1"/>
  <c r="B44" i="13" s="1"/>
  <c r="F44" i="13" s="1"/>
  <c r="I42" i="13" s="1"/>
  <c r="D42" i="14"/>
  <c r="F42" i="14" s="1"/>
  <c r="B44" i="14" s="1"/>
  <c r="F44" i="14" s="1"/>
  <c r="I42" i="14" s="1"/>
  <c r="D42" i="16"/>
  <c r="F42" i="16" s="1"/>
  <c r="B44" i="16" s="1"/>
  <c r="F44" i="16" s="1"/>
  <c r="I42" i="16" s="1"/>
  <c r="D42" i="15"/>
  <c r="F42" i="15" s="1"/>
  <c r="B44" i="15" s="1"/>
  <c r="F44" i="15" s="1"/>
  <c r="I42" i="15" s="1"/>
  <c r="D42" i="12"/>
  <c r="F42" i="12" s="1"/>
  <c r="B44" i="12" s="1"/>
  <c r="F44" i="12" s="1"/>
  <c r="I42" i="12" s="1"/>
  <c r="D42" i="17"/>
  <c r="F42" i="17" s="1"/>
  <c r="B44" i="17" s="1"/>
  <c r="F44" i="17" s="1"/>
  <c r="I42" i="17" s="1"/>
  <c r="D42" i="10"/>
  <c r="F42" i="10" s="1"/>
  <c r="B44" i="10" s="1"/>
  <c r="F44" i="10" s="1"/>
  <c r="I42" i="10" s="1"/>
  <c r="E42" i="9"/>
  <c r="C42" i="9"/>
  <c r="B37" i="9"/>
  <c r="B42" i="9" s="1"/>
  <c r="E44" i="6"/>
  <c r="D1279" i="6" s="1"/>
  <c r="C44" i="6"/>
  <c r="C1279" i="6" s="1"/>
  <c r="B39" i="6"/>
  <c r="B44" i="6" l="1"/>
  <c r="D44" i="6" s="1"/>
  <c r="F44" i="6" s="1"/>
  <c r="B46" i="6" s="1"/>
  <c r="F46" i="6" s="1"/>
  <c r="I44" i="6" s="1"/>
  <c r="I45" i="6" s="1"/>
  <c r="I47" i="6" s="1"/>
  <c r="I48" i="6" s="1"/>
  <c r="B1279" i="6"/>
  <c r="B1305" i="6" s="1"/>
  <c r="B1308" i="6" s="1"/>
  <c r="D42" i="9"/>
  <c r="F42" i="9" s="1"/>
  <c r="B44" i="9" s="1"/>
  <c r="F44" i="9" s="1"/>
  <c r="I42" i="9" s="1"/>
  <c r="C1308" i="6" l="1"/>
  <c r="F1320" i="6"/>
  <c r="F1321" i="6" s="1"/>
  <c r="F1322" i="6" s="1"/>
  <c r="I92" i="6"/>
  <c r="I94" i="6" s="1"/>
  <c r="I96" i="6" s="1"/>
  <c r="I97" i="6" s="1"/>
  <c r="I141" i="6" s="1"/>
  <c r="I143" i="6" s="1"/>
  <c r="I145" i="6" s="1"/>
  <c r="I146" i="6" s="1"/>
  <c r="I190" i="6" s="1"/>
  <c r="I192" i="6" s="1"/>
  <c r="I194" i="6" s="1"/>
  <c r="I195" i="6" s="1"/>
  <c r="I239" i="6" s="1"/>
  <c r="I241" i="6" s="1"/>
  <c r="I243" i="6" s="1"/>
  <c r="I244" i="6" s="1"/>
  <c r="I288" i="6" s="1"/>
  <c r="I290" i="6" s="1"/>
  <c r="I292" i="6" s="1"/>
  <c r="I293" i="6" s="1"/>
  <c r="I337" i="6" s="1"/>
  <c r="I339" i="6" s="1"/>
  <c r="I341" i="6" s="1"/>
  <c r="I342" i="6" s="1"/>
  <c r="I386" i="6" s="1"/>
  <c r="I388" i="6" s="1"/>
  <c r="I390" i="6" s="1"/>
  <c r="I391" i="6" s="1"/>
  <c r="I435" i="6" s="1"/>
  <c r="I437" i="6" s="1"/>
  <c r="I439" i="6" s="1"/>
  <c r="I440" i="6" s="1"/>
  <c r="I484" i="6" s="1"/>
  <c r="I486" i="6" s="1"/>
  <c r="I488" i="6" s="1"/>
  <c r="I489" i="6" s="1"/>
  <c r="I533" i="6" s="1"/>
  <c r="I535" i="6" s="1"/>
  <c r="I537" i="6" s="1"/>
  <c r="I538" i="6" s="1"/>
  <c r="I582" i="6" s="1"/>
  <c r="I584" i="6" s="1"/>
  <c r="I586" i="6" s="1"/>
  <c r="I587" i="6" s="1"/>
  <c r="I631" i="6" s="1"/>
  <c r="I633" i="6" s="1"/>
  <c r="I635" i="6" s="1"/>
  <c r="I636" i="6" s="1"/>
  <c r="I680" i="6" s="1"/>
  <c r="I682" i="6" s="1"/>
  <c r="I684" i="6" s="1"/>
  <c r="I685" i="6" s="1"/>
  <c r="I729" i="6" s="1"/>
  <c r="I731" i="6" s="1"/>
  <c r="I733" i="6" s="1"/>
  <c r="I734" i="6" s="1"/>
  <c r="I778" i="6" s="1"/>
  <c r="I780" i="6" s="1"/>
  <c r="I782" i="6" s="1"/>
  <c r="I783" i="6" s="1"/>
  <c r="I827" i="6" s="1"/>
  <c r="I829" i="6" s="1"/>
  <c r="I831" i="6" s="1"/>
  <c r="I832" i="6" s="1"/>
  <c r="I876" i="6" s="1"/>
  <c r="I878" i="6" s="1"/>
  <c r="I880" i="6" s="1"/>
  <c r="I881" i="6" s="1"/>
  <c r="I925" i="6" s="1"/>
  <c r="I927" i="6" s="1"/>
  <c r="I929" i="6" s="1"/>
  <c r="I930" i="6" s="1"/>
  <c r="I974" i="6" s="1"/>
  <c r="I976" i="6" s="1"/>
  <c r="I978" i="6" s="1"/>
  <c r="I979" i="6" s="1"/>
  <c r="I1023" i="6" s="1"/>
  <c r="I1025" i="6" s="1"/>
  <c r="I1027" i="6" s="1"/>
  <c r="I1028" i="6" s="1"/>
  <c r="I1072" i="6" s="1"/>
  <c r="I1074" i="6" s="1"/>
  <c r="I1076" i="6" s="1"/>
  <c r="I1077" i="6" s="1"/>
  <c r="I1121" i="6" s="1"/>
  <c r="I1123" i="6" s="1"/>
  <c r="I1125" i="6" s="1"/>
  <c r="I1126" i="6" s="1"/>
  <c r="I1170" i="6" s="1"/>
  <c r="I1172" i="6" s="1"/>
  <c r="I1174" i="6" s="1"/>
  <c r="I1175" i="6" s="1"/>
  <c r="I1219" i="6" s="1"/>
  <c r="I1221" i="6" s="1"/>
  <c r="I1223" i="6" s="1"/>
  <c r="I1224" i="6" s="1"/>
  <c r="I1268" i="6" s="1"/>
  <c r="I1270" i="6" s="1"/>
  <c r="I1272" i="6" s="1"/>
  <c r="I1273" i="6" s="1"/>
  <c r="I41" i="17" l="1"/>
  <c r="I43" i="17" s="1"/>
  <c r="I45" i="17" s="1"/>
  <c r="I46" i="17" s="1"/>
  <c r="I41" i="16"/>
  <c r="I43" i="16" s="1"/>
  <c r="I45" i="16" s="1"/>
  <c r="I46" i="16" s="1"/>
  <c r="I41" i="15"/>
  <c r="I43" i="15" s="1"/>
  <c r="I45" i="15" s="1"/>
  <c r="I46" i="15" s="1"/>
  <c r="I41" i="14"/>
  <c r="I43" i="14" s="1"/>
  <c r="I45" i="14" s="1"/>
  <c r="I46" i="14" s="1"/>
  <c r="I41" i="9"/>
  <c r="I43" i="9" s="1"/>
  <c r="I45" i="9" s="1"/>
  <c r="I46" i="9" s="1"/>
  <c r="I41" i="10" s="1"/>
  <c r="I43" i="10" s="1"/>
  <c r="I45" i="10" s="1"/>
  <c r="I46" i="10" s="1"/>
  <c r="I41" i="11" s="1"/>
  <c r="I43" i="11" s="1"/>
  <c r="I45" i="11" s="1"/>
  <c r="I46" i="11" s="1"/>
  <c r="I41" i="12" s="1"/>
  <c r="I43" i="12" s="1"/>
  <c r="I45" i="12" s="1"/>
  <c r="I46" i="12" s="1"/>
  <c r="I41" i="13" s="1"/>
  <c r="I43" i="13" s="1"/>
  <c r="I45" i="13" s="1"/>
  <c r="I46" i="13" s="1"/>
</calcChain>
</file>

<file path=xl/sharedStrings.xml><?xml version="1.0" encoding="utf-8"?>
<sst xmlns="http://schemas.openxmlformats.org/spreadsheetml/2006/main" count="6184" uniqueCount="182">
  <si>
    <t>المبيعات</t>
  </si>
  <si>
    <t>المبلغ</t>
  </si>
  <si>
    <t>شبكة</t>
  </si>
  <si>
    <t>تحويل</t>
  </si>
  <si>
    <t>البنك</t>
  </si>
  <si>
    <t>الباقي</t>
  </si>
  <si>
    <t>X</t>
  </si>
  <si>
    <t>XXX</t>
  </si>
  <si>
    <t>رقم الفاتورة</t>
  </si>
  <si>
    <t>مبيعات على الحساب</t>
  </si>
  <si>
    <t>مصروفات</t>
  </si>
  <si>
    <t>رقم السند</t>
  </si>
  <si>
    <t>ملاحظات</t>
  </si>
  <si>
    <t>مقبوضات أخرى</t>
  </si>
  <si>
    <t>المجموع الكلي</t>
  </si>
  <si>
    <t>جملة المصروفات</t>
  </si>
  <si>
    <t>الموجود شيكات</t>
  </si>
  <si>
    <t>الفرق</t>
  </si>
  <si>
    <t>صافي المبيعات</t>
  </si>
  <si>
    <t>المتبقي نقدا</t>
  </si>
  <si>
    <t>المرحل</t>
  </si>
  <si>
    <t>المجموع</t>
  </si>
  <si>
    <t>النقد الموجود</t>
  </si>
  <si>
    <t>الانماء</t>
  </si>
  <si>
    <t>الأهلي</t>
  </si>
  <si>
    <t>الراجحي</t>
  </si>
  <si>
    <t>لم يودع</t>
  </si>
  <si>
    <t>المرحل لغد</t>
  </si>
  <si>
    <t>منهل</t>
  </si>
  <si>
    <t>خليج</t>
  </si>
  <si>
    <t>SMI</t>
  </si>
  <si>
    <t>جوس</t>
  </si>
  <si>
    <t>jawdha</t>
  </si>
  <si>
    <t>manhal</t>
  </si>
  <si>
    <t>branch2</t>
  </si>
  <si>
    <t>DAY</t>
  </si>
  <si>
    <t>DATE</t>
  </si>
  <si>
    <t>Sunday</t>
  </si>
  <si>
    <t>Monday</t>
  </si>
  <si>
    <t>Saturday</t>
  </si>
  <si>
    <t>Tuesday</t>
  </si>
  <si>
    <t>Wednesday</t>
  </si>
  <si>
    <t>Thursday</t>
  </si>
  <si>
    <t>gwlfgaidh</t>
  </si>
  <si>
    <t>tkamel</t>
  </si>
  <si>
    <t>F. zammam</t>
  </si>
  <si>
    <t>takamel</t>
  </si>
  <si>
    <t>almosiriai</t>
  </si>
  <si>
    <t>المبيعات the sales</t>
  </si>
  <si>
    <t>مقبوضات أخرى Pay</t>
  </si>
  <si>
    <t>المجموع الكلي Total</t>
  </si>
  <si>
    <t>جملة المصروفات Payment</t>
  </si>
  <si>
    <t>الباقي Amount</t>
  </si>
  <si>
    <t>صافي المبيعات Net sales</t>
  </si>
  <si>
    <t>الموجود شيكات Check</t>
  </si>
  <si>
    <t>تحويل Bank transfer</t>
  </si>
  <si>
    <t>شبكة ATM</t>
  </si>
  <si>
    <t>المتبقي نقدا CASH</t>
  </si>
  <si>
    <t>المرحل Relocated</t>
  </si>
  <si>
    <t>المجموع Total</t>
  </si>
  <si>
    <t>البنك BANK</t>
  </si>
  <si>
    <t>الفرق Net Total</t>
  </si>
  <si>
    <t>المرحل لغد Moving to tomorrow</t>
  </si>
  <si>
    <t>bransh2</t>
  </si>
  <si>
    <t>mmp</t>
  </si>
  <si>
    <t>ICE</t>
  </si>
  <si>
    <t>?</t>
  </si>
  <si>
    <t>Return invoice</t>
  </si>
  <si>
    <t>gulf grid</t>
  </si>
  <si>
    <t>bransh3</t>
  </si>
  <si>
    <t>UPS DORMMER</t>
  </si>
  <si>
    <t>مدفوع 500 والباقي1004</t>
  </si>
  <si>
    <t>Rifcon</t>
  </si>
  <si>
    <t>Alutala</t>
  </si>
  <si>
    <t>Diesel</t>
  </si>
  <si>
    <t>Almutlak</t>
  </si>
  <si>
    <t>Albabtien</t>
  </si>
  <si>
    <t>alAttas</t>
  </si>
  <si>
    <t>Balfagih</t>
  </si>
  <si>
    <t>Almuthairy</t>
  </si>
  <si>
    <t>Shahily</t>
  </si>
  <si>
    <t>Alfaris</t>
  </si>
  <si>
    <t>Takamel</t>
  </si>
  <si>
    <t>M.mp</t>
  </si>
  <si>
    <t>Almosairiey</t>
  </si>
  <si>
    <t>Altueajri</t>
  </si>
  <si>
    <t>ritirn</t>
  </si>
  <si>
    <t>Sadaf</t>
  </si>
  <si>
    <t>Dormer</t>
  </si>
  <si>
    <t>Albaurdi</t>
  </si>
  <si>
    <t>Bank dormar</t>
  </si>
  <si>
    <t>madelest</t>
  </si>
  <si>
    <t>Radha</t>
  </si>
  <si>
    <t>UPS dormer</t>
  </si>
  <si>
    <t>Guzlaan</t>
  </si>
  <si>
    <t>fair deal</t>
  </si>
  <si>
    <t>F.zammam</t>
  </si>
  <si>
    <t>Albuardi</t>
  </si>
  <si>
    <t>lunch</t>
  </si>
  <si>
    <t>middlest</t>
  </si>
  <si>
    <t>الملخص الشهري</t>
  </si>
  <si>
    <t>المقبوضات</t>
  </si>
  <si>
    <t>المصروفات</t>
  </si>
  <si>
    <t>التحويلات</t>
  </si>
  <si>
    <t>الشبكات</t>
  </si>
  <si>
    <t>ايداعات البنوك</t>
  </si>
  <si>
    <t>اسم البنك</t>
  </si>
  <si>
    <t>اليومية من الشهر</t>
  </si>
  <si>
    <t>Almutiry</t>
  </si>
  <si>
    <t>مجموع</t>
  </si>
  <si>
    <t>ba abdalla</t>
  </si>
  <si>
    <t>MANHAL</t>
  </si>
  <si>
    <t>BRZNSH2</t>
  </si>
  <si>
    <t>Albauardi</t>
  </si>
  <si>
    <t>albabtin</t>
  </si>
  <si>
    <t>karbala</t>
  </si>
  <si>
    <t>dreem work</t>
  </si>
  <si>
    <t>daff</t>
  </si>
  <si>
    <t>Refcom</t>
  </si>
  <si>
    <t>Alu Netis</t>
  </si>
  <si>
    <t>smi</t>
  </si>
  <si>
    <t>bin mghem</t>
  </si>
  <si>
    <t>Afgani</t>
  </si>
  <si>
    <t>Bransh2</t>
  </si>
  <si>
    <t>nindlan salery</t>
  </si>
  <si>
    <t>الحالة</t>
  </si>
  <si>
    <t>Friday</t>
  </si>
  <si>
    <t>MMP</t>
  </si>
  <si>
    <t>BIN MUGHEM</t>
  </si>
  <si>
    <t>BRANSH2</t>
  </si>
  <si>
    <t>BRANSH3</t>
  </si>
  <si>
    <t>AFGANI</t>
  </si>
  <si>
    <t>JOSE SALARY</t>
  </si>
  <si>
    <t>DIESEL ABDALLH</t>
  </si>
  <si>
    <t>ALMUSAIRAIY</t>
  </si>
  <si>
    <t>UPS DORMER</t>
  </si>
  <si>
    <t>BALBASI</t>
  </si>
  <si>
    <t>FAIR DIAL</t>
  </si>
  <si>
    <t>RETURN</t>
  </si>
  <si>
    <t>ALSHARQ</t>
  </si>
  <si>
    <t>ALRABTH</t>
  </si>
  <si>
    <t>BIN MOQHIM</t>
  </si>
  <si>
    <t>DREEMWORK</t>
  </si>
  <si>
    <t>O.S.AMOUDI</t>
  </si>
  <si>
    <t>خلاصة العمليات والموجود في البنوك</t>
  </si>
  <si>
    <t>مشتريات</t>
  </si>
  <si>
    <t>مبيعات</t>
  </si>
  <si>
    <t>مقبوضات</t>
  </si>
  <si>
    <t>تحويلات</t>
  </si>
  <si>
    <t>شبكات</t>
  </si>
  <si>
    <t>ايداعات</t>
  </si>
  <si>
    <t>فرع 2 صافي الدخل</t>
  </si>
  <si>
    <t>فرع 1 صافي الدخل</t>
  </si>
  <si>
    <t>فرع 1 ما دخل البنك</t>
  </si>
  <si>
    <t xml:space="preserve"> فرع 2  ما دخل البنك</t>
  </si>
  <si>
    <t>DAFF</t>
  </si>
  <si>
    <t>SHAHELY</t>
  </si>
  <si>
    <t>BASHER</t>
  </si>
  <si>
    <t>جزء من فاتورة</t>
  </si>
  <si>
    <t>RITURN</t>
  </si>
  <si>
    <t>BAL FAQIH</t>
  </si>
  <si>
    <t>الصافي</t>
  </si>
  <si>
    <t>SHAHILY</t>
  </si>
  <si>
    <t>BALBESI</t>
  </si>
  <si>
    <t>TAKAMEL</t>
  </si>
  <si>
    <t>DEISL BARMOED</t>
  </si>
  <si>
    <t>ALYAHYA</t>
  </si>
  <si>
    <t>JAWDHA</t>
  </si>
  <si>
    <t>MME</t>
  </si>
  <si>
    <t>BALFAGIH</t>
  </si>
  <si>
    <t>ALOTHIM TEA</t>
  </si>
  <si>
    <t>eyad al madar</t>
  </si>
  <si>
    <t>car 4900hza</t>
  </si>
  <si>
    <t xml:space="preserve">car enova </t>
  </si>
  <si>
    <t>ups dormer</t>
  </si>
  <si>
    <t>mazaya</t>
  </si>
  <si>
    <t>rifan</t>
  </si>
  <si>
    <t>يفترض أن يكون دخل البنك</t>
  </si>
  <si>
    <t>YAMAMA</t>
  </si>
  <si>
    <t>MAZAYA</t>
  </si>
  <si>
    <t>RASEM SHAAB</t>
  </si>
  <si>
    <t>اسم العميل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</si>
</sst>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[$-2010000]d/mm/yyyy;@"/>
    <numFmt numFmtId="165" formatCode="[$-1000000]00000"/>
  </numFmts>
  <fonts count="4" x14ac:knownFonts="1">
    <font>
      <sz val="11"/>
      <color theme="1"/>
      <name val="Arial"/>
      <family val="2"/>
      <charset val="178"/>
      <scheme val="minor"/>
    </font>
    <font>
      <b/>
      <sz val="11"/>
      <color theme="1"/>
      <name val="Arial"/>
      <family val="2"/>
      <scheme val="minor"/>
    </font>
    <font>
      <b/>
      <sz val="10"/>
      <color theme="1"/>
      <name val="Arial"/>
      <family val="2"/>
      <scheme val="minor"/>
    </font>
    <font>
      <b/>
      <sz val="9"/>
      <color theme="1"/>
      <name val="Arial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theme="5" tint="0.39997558519241921"/>
        <bgColor indexed="64"/>
      </patternFill>
    </fill>
  </fills>
  <borders count="53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151">
    <xf numFmtId="0" fontId="0" fillId="0" borderId="0" xfId="0"/>
    <xf numFmtId="0" fontId="1" fillId="0" borderId="0" xfId="0" applyFont="1" applyAlignment="1">
      <alignment horizontal="center" vertical="center"/>
    </xf>
    <xf numFmtId="0" fontId="1" fillId="0" borderId="11" xfId="0" applyFont="1" applyBorder="1" applyAlignment="1">
      <alignment horizontal="center" vertical="center"/>
    </xf>
    <xf numFmtId="0" fontId="1" fillId="0" borderId="8" xfId="0" applyFont="1" applyBorder="1" applyAlignment="1">
      <alignment horizontal="center" vertical="center"/>
    </xf>
    <xf numFmtId="0" fontId="1" fillId="0" borderId="9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1" fillId="0" borderId="7" xfId="0" applyFont="1" applyBorder="1" applyAlignment="1">
      <alignment horizontal="center" vertical="center"/>
    </xf>
    <xf numFmtId="0" fontId="1" fillId="0" borderId="16" xfId="0" applyFont="1" applyBorder="1" applyAlignment="1">
      <alignment horizontal="center" vertical="center"/>
    </xf>
    <xf numFmtId="0" fontId="1" fillId="0" borderId="17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1" fillId="0" borderId="15" xfId="0" applyFont="1" applyBorder="1" applyAlignment="1">
      <alignment horizontal="center" vertical="center"/>
    </xf>
    <xf numFmtId="0" fontId="1" fillId="0" borderId="14" xfId="0" applyFont="1" applyBorder="1" applyAlignment="1">
      <alignment horizontal="center" vertical="center"/>
    </xf>
    <xf numFmtId="0" fontId="1" fillId="0" borderId="18" xfId="0" applyFont="1" applyBorder="1" applyAlignment="1">
      <alignment horizontal="center" vertical="center"/>
    </xf>
    <xf numFmtId="0" fontId="1" fillId="0" borderId="15" xfId="0" applyFont="1" applyBorder="1" applyAlignment="1">
      <alignment vertical="center"/>
    </xf>
    <xf numFmtId="0" fontId="1" fillId="0" borderId="21" xfId="0" applyFont="1" applyBorder="1" applyAlignment="1">
      <alignment horizontal="center" vertical="center"/>
    </xf>
    <xf numFmtId="0" fontId="1" fillId="0" borderId="22" xfId="0" applyFont="1" applyBorder="1" applyAlignment="1">
      <alignment horizontal="center" vertical="center"/>
    </xf>
    <xf numFmtId="0" fontId="1" fillId="0" borderId="16" xfId="0" applyFont="1" applyBorder="1" applyAlignment="1">
      <alignment horizontal="center" vertical="center"/>
    </xf>
    <xf numFmtId="0" fontId="1" fillId="0" borderId="14" xfId="0" applyFont="1" applyBorder="1" applyAlignment="1">
      <alignment horizontal="center" vertical="center"/>
    </xf>
    <xf numFmtId="0" fontId="1" fillId="0" borderId="14" xfId="0" applyFont="1" applyBorder="1" applyAlignment="1">
      <alignment horizontal="center" vertical="center"/>
    </xf>
    <xf numFmtId="0" fontId="1" fillId="0" borderId="24" xfId="0" applyFont="1" applyBorder="1" applyAlignment="1">
      <alignment horizontal="center" vertical="center"/>
    </xf>
    <xf numFmtId="0" fontId="1" fillId="0" borderId="26" xfId="0" applyFont="1" applyBorder="1" applyAlignment="1">
      <alignment horizontal="center" vertical="center"/>
    </xf>
    <xf numFmtId="0" fontId="1" fillId="0" borderId="0" xfId="0" applyFont="1" applyBorder="1" applyAlignment="1">
      <alignment horizontal="center" vertical="center"/>
    </xf>
    <xf numFmtId="0" fontId="1" fillId="0" borderId="28" xfId="0" applyFont="1" applyBorder="1" applyAlignment="1">
      <alignment horizontal="center" vertical="center"/>
    </xf>
    <xf numFmtId="0" fontId="1" fillId="0" borderId="30" xfId="0" applyFont="1" applyBorder="1" applyAlignment="1">
      <alignment horizontal="center" vertical="center"/>
    </xf>
    <xf numFmtId="164" fontId="1" fillId="0" borderId="30" xfId="0" applyNumberFormat="1" applyFont="1" applyBorder="1" applyAlignment="1">
      <alignment horizontal="center" vertical="center"/>
    </xf>
    <xf numFmtId="0" fontId="1" fillId="0" borderId="31" xfId="0" applyFont="1" applyBorder="1" applyAlignment="1">
      <alignment horizontal="center" vertical="center"/>
    </xf>
    <xf numFmtId="0" fontId="1" fillId="2" borderId="0" xfId="0" applyFont="1" applyFill="1" applyAlignment="1">
      <alignment horizontal="center" vertical="center"/>
    </xf>
    <xf numFmtId="0" fontId="1" fillId="0" borderId="11" xfId="0" applyFont="1" applyBorder="1" applyAlignment="1">
      <alignment horizontal="center" vertical="center"/>
    </xf>
    <xf numFmtId="0" fontId="2" fillId="0" borderId="15" xfId="0" applyFont="1" applyBorder="1" applyAlignment="1">
      <alignment horizontal="center" vertical="center"/>
    </xf>
    <xf numFmtId="0" fontId="3" fillId="0" borderId="15" xfId="0" applyFont="1" applyBorder="1" applyAlignment="1">
      <alignment horizontal="center" vertical="center"/>
    </xf>
    <xf numFmtId="0" fontId="3" fillId="0" borderId="15" xfId="0" applyFont="1" applyBorder="1" applyAlignment="1">
      <alignment horizontal="center" vertical="center" wrapText="1"/>
    </xf>
    <xf numFmtId="0" fontId="1" fillId="0" borderId="13" xfId="0" applyFont="1" applyBorder="1" applyAlignment="1">
      <alignment horizontal="center" vertical="center"/>
    </xf>
    <xf numFmtId="2" fontId="1" fillId="0" borderId="8" xfId="0" applyNumberFormat="1" applyFont="1" applyBorder="1" applyAlignment="1">
      <alignment horizontal="center" vertical="center"/>
    </xf>
    <xf numFmtId="2" fontId="1" fillId="0" borderId="18" xfId="0" applyNumberFormat="1" applyFont="1" applyBorder="1" applyAlignment="1">
      <alignment horizontal="center" vertical="center"/>
    </xf>
    <xf numFmtId="0" fontId="1" fillId="0" borderId="33" xfId="0" applyFont="1" applyBorder="1" applyAlignment="1">
      <alignment horizontal="center" vertical="center"/>
    </xf>
    <xf numFmtId="0" fontId="1" fillId="0" borderId="34" xfId="0" applyFont="1" applyBorder="1" applyAlignment="1">
      <alignment horizontal="center" vertical="center"/>
    </xf>
    <xf numFmtId="0" fontId="1" fillId="0" borderId="35" xfId="0" applyFont="1" applyBorder="1" applyAlignment="1">
      <alignment horizontal="center" vertical="center"/>
    </xf>
    <xf numFmtId="0" fontId="1" fillId="0" borderId="36" xfId="0" applyFont="1" applyBorder="1" applyAlignment="1">
      <alignment horizontal="center" vertical="center"/>
    </xf>
    <xf numFmtId="0" fontId="1" fillId="0" borderId="37" xfId="0" applyFont="1" applyBorder="1" applyAlignment="1">
      <alignment horizontal="center" vertical="center"/>
    </xf>
    <xf numFmtId="0" fontId="1" fillId="0" borderId="9" xfId="0" applyFont="1" applyBorder="1" applyAlignment="1">
      <alignment horizontal="center" vertical="center"/>
    </xf>
    <xf numFmtId="0" fontId="2" fillId="0" borderId="15" xfId="0" applyFont="1" applyBorder="1" applyAlignment="1">
      <alignment horizontal="center" vertical="center" wrapText="1"/>
    </xf>
    <xf numFmtId="0" fontId="1" fillId="0" borderId="38" xfId="0" applyFont="1" applyBorder="1" applyAlignment="1">
      <alignment horizontal="center" vertical="center"/>
    </xf>
    <xf numFmtId="0" fontId="1" fillId="0" borderId="39" xfId="0" applyFont="1" applyBorder="1" applyAlignment="1">
      <alignment horizontal="center" vertical="center"/>
    </xf>
    <xf numFmtId="0" fontId="1" fillId="0" borderId="10" xfId="0" applyFont="1" applyBorder="1" applyAlignment="1">
      <alignment horizontal="center" vertical="center"/>
    </xf>
    <xf numFmtId="0" fontId="1" fillId="0" borderId="40" xfId="0" applyFont="1" applyBorder="1" applyAlignment="1">
      <alignment horizontal="center" vertical="center"/>
    </xf>
    <xf numFmtId="0" fontId="1" fillId="0" borderId="10" xfId="0" applyFont="1" applyBorder="1" applyAlignment="1">
      <alignment horizontal="center" vertical="center"/>
    </xf>
    <xf numFmtId="0" fontId="1" fillId="0" borderId="12" xfId="0" applyFont="1" applyBorder="1" applyAlignment="1">
      <alignment horizontal="center" vertical="center"/>
    </xf>
    <xf numFmtId="0" fontId="1" fillId="0" borderId="16" xfId="0" applyFont="1" applyBorder="1" applyAlignment="1">
      <alignment horizontal="center" vertical="center"/>
    </xf>
    <xf numFmtId="0" fontId="1" fillId="0" borderId="41" xfId="0" applyFont="1" applyBorder="1" applyAlignment="1">
      <alignment horizontal="center" vertical="center"/>
    </xf>
    <xf numFmtId="0" fontId="1" fillId="0" borderId="11" xfId="0" applyFont="1" applyBorder="1" applyAlignment="1">
      <alignment horizontal="center" vertical="center"/>
    </xf>
    <xf numFmtId="0" fontId="1" fillId="0" borderId="9" xfId="0" applyFont="1" applyBorder="1" applyAlignment="1">
      <alignment horizontal="center" vertical="center"/>
    </xf>
    <xf numFmtId="0" fontId="1" fillId="0" borderId="14" xfId="0" applyFont="1" applyBorder="1" applyAlignment="1">
      <alignment horizontal="center" vertical="center"/>
    </xf>
    <xf numFmtId="0" fontId="1" fillId="0" borderId="21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0" borderId="1" xfId="0" applyFont="1" applyBorder="1" applyAlignment="1" applyProtection="1">
      <alignment horizontal="center" vertical="center"/>
      <protection locked="0"/>
    </xf>
    <xf numFmtId="0" fontId="1" fillId="0" borderId="31" xfId="0" applyFont="1" applyBorder="1" applyAlignment="1" applyProtection="1">
      <alignment horizontal="center" vertical="center"/>
      <protection locked="0"/>
    </xf>
    <xf numFmtId="0" fontId="1" fillId="0" borderId="0" xfId="0" applyFont="1" applyAlignment="1" applyProtection="1">
      <alignment horizontal="center" vertical="center"/>
      <protection locked="0"/>
    </xf>
    <xf numFmtId="0" fontId="1" fillId="0" borderId="5" xfId="0" applyFont="1" applyBorder="1" applyAlignment="1" applyProtection="1">
      <alignment horizontal="center" vertical="center"/>
      <protection locked="0"/>
    </xf>
    <xf numFmtId="164" fontId="1" fillId="0" borderId="30" xfId="0" applyNumberFormat="1" applyFont="1" applyBorder="1" applyAlignment="1" applyProtection="1">
      <alignment horizontal="center" vertical="center"/>
      <protection locked="0"/>
    </xf>
    <xf numFmtId="0" fontId="1" fillId="0" borderId="25" xfId="0" applyFont="1" applyBorder="1" applyAlignment="1" applyProtection="1">
      <alignment horizontal="center" vertical="center"/>
      <protection locked="0"/>
    </xf>
    <xf numFmtId="0" fontId="1" fillId="0" borderId="2" xfId="0" applyFont="1" applyBorder="1" applyAlignment="1" applyProtection="1">
      <alignment horizontal="center" vertical="center"/>
      <protection locked="0"/>
    </xf>
    <xf numFmtId="0" fontId="1" fillId="0" borderId="7" xfId="0" applyFont="1" applyBorder="1" applyAlignment="1" applyProtection="1">
      <alignment horizontal="center" vertical="center"/>
      <protection locked="0"/>
    </xf>
    <xf numFmtId="0" fontId="1" fillId="0" borderId="3" xfId="0" applyFont="1" applyBorder="1" applyAlignment="1" applyProtection="1">
      <alignment horizontal="center" vertical="center"/>
      <protection locked="0"/>
    </xf>
    <xf numFmtId="0" fontId="1" fillId="0" borderId="4" xfId="0" applyFont="1" applyBorder="1" applyAlignment="1" applyProtection="1">
      <alignment horizontal="center" vertical="center"/>
      <protection locked="0"/>
    </xf>
    <xf numFmtId="0" fontId="1" fillId="0" borderId="29" xfId="0" applyFont="1" applyBorder="1" applyAlignment="1" applyProtection="1">
      <alignment horizontal="center" vertical="center"/>
      <protection locked="0"/>
    </xf>
    <xf numFmtId="0" fontId="1" fillId="0" borderId="6" xfId="0" applyFont="1" applyBorder="1" applyAlignment="1" applyProtection="1">
      <alignment horizontal="center" vertical="center"/>
      <protection locked="0"/>
    </xf>
    <xf numFmtId="0" fontId="1" fillId="0" borderId="16" xfId="0" applyFont="1" applyBorder="1" applyAlignment="1" applyProtection="1">
      <alignment horizontal="center" vertical="center"/>
      <protection locked="0"/>
    </xf>
    <xf numFmtId="0" fontId="1" fillId="0" borderId="17" xfId="0" applyFont="1" applyBorder="1" applyAlignment="1" applyProtection="1">
      <alignment horizontal="center" vertical="center"/>
      <protection locked="0"/>
    </xf>
    <xf numFmtId="0" fontId="1" fillId="0" borderId="15" xfId="0" applyFont="1" applyBorder="1" applyAlignment="1" applyProtection="1">
      <alignment horizontal="center" vertical="center"/>
      <protection locked="0"/>
    </xf>
    <xf numFmtId="0" fontId="1" fillId="0" borderId="11" xfId="0" applyFont="1" applyBorder="1" applyAlignment="1" applyProtection="1">
      <alignment horizontal="center" vertical="center"/>
      <protection locked="0"/>
    </xf>
    <xf numFmtId="0" fontId="1" fillId="0" borderId="8" xfId="0" applyFont="1" applyBorder="1" applyAlignment="1" applyProtection="1">
      <alignment horizontal="center" vertical="center"/>
      <protection locked="0"/>
    </xf>
    <xf numFmtId="0" fontId="1" fillId="0" borderId="9" xfId="0" applyFont="1" applyBorder="1" applyAlignment="1" applyProtection="1">
      <alignment horizontal="center" vertical="center"/>
      <protection locked="0"/>
    </xf>
    <xf numFmtId="0" fontId="1" fillId="0" borderId="27" xfId="0" applyFont="1" applyBorder="1" applyAlignment="1" applyProtection="1">
      <alignment horizontal="center" vertical="center"/>
      <protection locked="0"/>
    </xf>
    <xf numFmtId="0" fontId="1" fillId="2" borderId="0" xfId="0" applyFont="1" applyFill="1" applyAlignment="1" applyProtection="1">
      <alignment horizontal="center" vertical="center"/>
      <protection locked="0"/>
    </xf>
    <xf numFmtId="0" fontId="1" fillId="0" borderId="3" xfId="0" applyNumberFormat="1" applyFont="1" applyBorder="1" applyAlignment="1" applyProtection="1">
      <alignment horizontal="center" vertical="center"/>
      <protection locked="0"/>
    </xf>
    <xf numFmtId="0" fontId="1" fillId="0" borderId="5" xfId="0" applyNumberFormat="1" applyFont="1" applyBorder="1" applyAlignment="1" applyProtection="1">
      <alignment horizontal="center" vertical="center"/>
      <protection locked="0"/>
    </xf>
    <xf numFmtId="165" fontId="1" fillId="0" borderId="6" xfId="0" applyNumberFormat="1" applyFont="1" applyBorder="1" applyAlignment="1" applyProtection="1">
      <alignment horizontal="center" vertical="center"/>
      <protection locked="0"/>
    </xf>
    <xf numFmtId="0" fontId="1" fillId="0" borderId="10" xfId="0" applyFont="1" applyBorder="1" applyAlignment="1" applyProtection="1">
      <alignment horizontal="center" vertical="center"/>
      <protection locked="0"/>
    </xf>
    <xf numFmtId="0" fontId="2" fillId="0" borderId="13" xfId="0" applyFont="1" applyBorder="1" applyAlignment="1" applyProtection="1">
      <alignment horizontal="center" vertical="center" wrapText="1"/>
      <protection locked="0"/>
    </xf>
    <xf numFmtId="0" fontId="1" fillId="0" borderId="35" xfId="0" applyFont="1" applyBorder="1" applyAlignment="1" applyProtection="1">
      <alignment horizontal="center" vertical="center"/>
      <protection locked="0"/>
    </xf>
    <xf numFmtId="0" fontId="1" fillId="0" borderId="36" xfId="0" applyFont="1" applyBorder="1" applyAlignment="1" applyProtection="1">
      <alignment horizontal="center" vertical="center"/>
      <protection locked="0"/>
    </xf>
    <xf numFmtId="0" fontId="1" fillId="0" borderId="37" xfId="0" applyFont="1" applyBorder="1" applyAlignment="1" applyProtection="1">
      <alignment horizontal="center" vertical="center"/>
      <protection locked="0"/>
    </xf>
    <xf numFmtId="0" fontId="1" fillId="0" borderId="0" xfId="0" applyFont="1" applyAlignment="1">
      <alignment horizontal="center" vertical="center"/>
    </xf>
    <xf numFmtId="0" fontId="1" fillId="0" borderId="11" xfId="0" applyFont="1" applyBorder="1" applyAlignment="1">
      <alignment horizontal="center" vertical="center"/>
    </xf>
    <xf numFmtId="0" fontId="1" fillId="0" borderId="9" xfId="0" applyFont="1" applyBorder="1" applyAlignment="1">
      <alignment horizontal="center" vertical="center"/>
    </xf>
    <xf numFmtId="0" fontId="1" fillId="0" borderId="14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10" xfId="0" applyFont="1" applyBorder="1" applyAlignment="1">
      <alignment horizontal="center" vertical="center"/>
    </xf>
    <xf numFmtId="0" fontId="1" fillId="0" borderId="21" xfId="0" applyFont="1" applyBorder="1" applyAlignment="1">
      <alignment horizontal="center" vertical="center"/>
    </xf>
    <xf numFmtId="0" fontId="1" fillId="0" borderId="12" xfId="0" applyFont="1" applyBorder="1" applyAlignment="1">
      <alignment horizontal="center" vertical="center"/>
    </xf>
    <xf numFmtId="0" fontId="1" fillId="0" borderId="16" xfId="0" applyFont="1" applyBorder="1" applyAlignment="1">
      <alignment horizontal="center" vertical="center"/>
    </xf>
    <xf numFmtId="0" fontId="1" fillId="0" borderId="11" xfId="0" applyFont="1" applyBorder="1" applyAlignment="1" applyProtection="1">
      <alignment horizontal="center" vertical="center"/>
    </xf>
    <xf numFmtId="0" fontId="1" fillId="0" borderId="0" xfId="0" applyFont="1" applyAlignment="1">
      <alignment horizontal="center" vertical="center"/>
    </xf>
    <xf numFmtId="0" fontId="1" fillId="0" borderId="11" xfId="0" applyFont="1" applyBorder="1" applyAlignment="1">
      <alignment horizontal="center" vertical="center"/>
    </xf>
    <xf numFmtId="0" fontId="1" fillId="0" borderId="9" xfId="0" applyFont="1" applyBorder="1" applyAlignment="1">
      <alignment horizontal="center" vertical="center"/>
    </xf>
    <xf numFmtId="0" fontId="1" fillId="0" borderId="14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10" xfId="0" applyFont="1" applyBorder="1" applyAlignment="1">
      <alignment horizontal="center" vertical="center"/>
    </xf>
    <xf numFmtId="0" fontId="1" fillId="0" borderId="21" xfId="0" applyFont="1" applyBorder="1" applyAlignment="1">
      <alignment horizontal="center" vertical="center"/>
    </xf>
    <xf numFmtId="0" fontId="1" fillId="0" borderId="12" xfId="0" applyFont="1" applyBorder="1" applyAlignment="1">
      <alignment horizontal="center" vertical="center"/>
    </xf>
    <xf numFmtId="0" fontId="1" fillId="0" borderId="16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 wrapText="1"/>
    </xf>
    <xf numFmtId="0" fontId="1" fillId="5" borderId="0" xfId="0" applyFont="1" applyFill="1" applyAlignment="1">
      <alignment horizontal="center" vertical="center"/>
    </xf>
    <xf numFmtId="0" fontId="1" fillId="0" borderId="45" xfId="0" applyFont="1" applyBorder="1" applyAlignment="1">
      <alignment horizontal="center" vertical="center"/>
    </xf>
    <xf numFmtId="0" fontId="1" fillId="3" borderId="45" xfId="0" applyFont="1" applyFill="1" applyBorder="1" applyAlignment="1">
      <alignment horizontal="center" vertical="center"/>
    </xf>
    <xf numFmtId="0" fontId="1" fillId="4" borderId="45" xfId="0" applyFont="1" applyFill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0" borderId="11" xfId="0" applyFont="1" applyBorder="1" applyAlignment="1">
      <alignment horizontal="center" vertical="center"/>
    </xf>
    <xf numFmtId="0" fontId="1" fillId="0" borderId="9" xfId="0" applyFont="1" applyBorder="1" applyAlignment="1">
      <alignment horizontal="center" vertical="center"/>
    </xf>
    <xf numFmtId="0" fontId="1" fillId="0" borderId="10" xfId="0" applyFont="1" applyBorder="1" applyAlignment="1">
      <alignment horizontal="center" vertical="center"/>
    </xf>
    <xf numFmtId="0" fontId="1" fillId="0" borderId="45" xfId="0" applyFont="1" applyBorder="1" applyAlignment="1">
      <alignment horizontal="center" vertical="center"/>
    </xf>
    <xf numFmtId="0" fontId="1" fillId="0" borderId="46" xfId="0" applyFont="1" applyBorder="1" applyAlignment="1">
      <alignment horizontal="center" vertical="center"/>
    </xf>
    <xf numFmtId="0" fontId="1" fillId="0" borderId="47" xfId="0" applyFont="1" applyBorder="1" applyAlignment="1">
      <alignment horizontal="center" vertical="center"/>
    </xf>
    <xf numFmtId="0" fontId="1" fillId="0" borderId="48" xfId="0" applyFont="1" applyBorder="1" applyAlignment="1">
      <alignment horizontal="center" vertical="center"/>
    </xf>
    <xf numFmtId="0" fontId="1" fillId="0" borderId="49" xfId="0" applyFont="1" applyBorder="1" applyAlignment="1">
      <alignment horizontal="center" vertical="center"/>
    </xf>
    <xf numFmtId="0" fontId="1" fillId="0" borderId="50" xfId="0" applyFont="1" applyBorder="1" applyAlignment="1">
      <alignment horizontal="center" vertical="center"/>
    </xf>
    <xf numFmtId="0" fontId="1" fillId="0" borderId="51" xfId="0" applyFont="1" applyBorder="1" applyAlignment="1">
      <alignment horizontal="center" vertical="center"/>
    </xf>
    <xf numFmtId="0" fontId="1" fillId="0" borderId="52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 wrapText="1"/>
    </xf>
    <xf numFmtId="0" fontId="1" fillId="6" borderId="0" xfId="0" applyFont="1" applyFill="1" applyAlignment="1">
      <alignment horizontal="center" vertical="center"/>
    </xf>
    <xf numFmtId="0" fontId="1" fillId="0" borderId="42" xfId="0" applyFont="1" applyBorder="1" applyAlignment="1">
      <alignment horizontal="center" vertical="center"/>
    </xf>
    <xf numFmtId="0" fontId="1" fillId="0" borderId="43" xfId="0" applyFont="1" applyBorder="1" applyAlignment="1">
      <alignment horizontal="center" vertical="center"/>
    </xf>
    <xf numFmtId="0" fontId="1" fillId="0" borderId="44" xfId="0" applyFont="1" applyBorder="1" applyAlignment="1">
      <alignment horizontal="center" vertical="center"/>
    </xf>
    <xf numFmtId="0" fontId="1" fillId="3" borderId="11" xfId="0" applyFont="1" applyFill="1" applyBorder="1" applyAlignment="1">
      <alignment horizontal="center" vertical="center"/>
    </xf>
    <xf numFmtId="0" fontId="1" fillId="3" borderId="8" xfId="0" applyFont="1" applyFill="1" applyBorder="1" applyAlignment="1">
      <alignment horizontal="center" vertical="center"/>
    </xf>
    <xf numFmtId="0" fontId="1" fillId="3" borderId="9" xfId="0" applyFont="1" applyFill="1" applyBorder="1" applyAlignment="1">
      <alignment horizontal="center" vertical="center"/>
    </xf>
    <xf numFmtId="0" fontId="1" fillId="0" borderId="19" xfId="0" applyFont="1" applyBorder="1" applyAlignment="1">
      <alignment horizontal="center" vertical="center"/>
    </xf>
    <xf numFmtId="0" fontId="1" fillId="0" borderId="20" xfId="0" applyFont="1" applyBorder="1" applyAlignment="1">
      <alignment horizontal="center" vertical="center"/>
    </xf>
    <xf numFmtId="0" fontId="1" fillId="0" borderId="21" xfId="0" applyFont="1" applyBorder="1" applyAlignment="1">
      <alignment horizontal="center" vertical="center"/>
    </xf>
    <xf numFmtId="0" fontId="1" fillId="4" borderId="13" xfId="0" applyFont="1" applyFill="1" applyBorder="1" applyAlignment="1">
      <alignment horizontal="center" vertical="center"/>
    </xf>
    <xf numFmtId="0" fontId="1" fillId="4" borderId="23" xfId="0" applyFont="1" applyFill="1" applyBorder="1" applyAlignment="1">
      <alignment horizontal="center" vertical="center"/>
    </xf>
    <xf numFmtId="0" fontId="1" fillId="4" borderId="14" xfId="0" applyFont="1" applyFill="1" applyBorder="1" applyAlignment="1">
      <alignment horizontal="center" vertical="center"/>
    </xf>
    <xf numFmtId="0" fontId="1" fillId="0" borderId="11" xfId="0" applyFont="1" applyBorder="1" applyAlignment="1">
      <alignment horizontal="center" vertical="center"/>
    </xf>
    <xf numFmtId="0" fontId="1" fillId="0" borderId="9" xfId="0" applyFont="1" applyBorder="1" applyAlignment="1">
      <alignment horizontal="center" vertical="center"/>
    </xf>
    <xf numFmtId="0" fontId="1" fillId="0" borderId="23" xfId="0" applyFont="1" applyBorder="1" applyAlignment="1">
      <alignment horizontal="center" vertical="center"/>
    </xf>
    <xf numFmtId="0" fontId="1" fillId="0" borderId="14" xfId="0" applyFont="1" applyBorder="1" applyAlignment="1">
      <alignment horizontal="center" vertical="center"/>
    </xf>
    <xf numFmtId="0" fontId="1" fillId="0" borderId="13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10" xfId="0" applyFont="1" applyBorder="1" applyAlignment="1">
      <alignment horizontal="center" vertical="center"/>
    </xf>
    <xf numFmtId="0" fontId="1" fillId="0" borderId="32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0" borderId="45" xfId="0" applyFont="1" applyBorder="1" applyAlignment="1">
      <alignment horizontal="center" vertical="center"/>
    </xf>
    <xf numFmtId="0" fontId="1" fillId="5" borderId="45" xfId="0" applyFont="1" applyFill="1" applyBorder="1" applyAlignment="1">
      <alignment horizontal="center" vertical="center"/>
    </xf>
    <xf numFmtId="0" fontId="1" fillId="0" borderId="12" xfId="0" applyFont="1" applyBorder="1" applyAlignment="1">
      <alignment horizontal="center" vertical="center"/>
    </xf>
    <xf numFmtId="0" fontId="1" fillId="0" borderId="16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 wrapText="1"/>
    </xf>
    <xf numFmtId="0" fontId="1" fillId="7" borderId="50" xfId="0" applyFont="1" applyFill="1" applyBorder="1" applyAlignment="1">
      <alignment horizontal="center" vertical="center"/>
    </xf>
    <xf numFmtId="0" fontId="1" fillId="7" borderId="45" xfId="0" applyFont="1" applyFill="1" applyBorder="1" applyAlignment="1">
      <alignment horizontal="center" vertical="center"/>
    </xf>
  </cellXfs>
  <cellStyles count="1">
    <cellStyle name="Normal" xfId="0" builtinId="0"/>
  </cellStyles>
  <dxfs count="2">
    <dxf>
      <fill>
        <patternFill>
          <bgColor rgb="FFFF0000"/>
        </patternFill>
      </fill>
    </dxf>
    <dxf>
      <fill>
        <patternFill>
          <bgColor rgb="FFFF0000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theme" Target="theme/theme1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externalLink" Target="externalLinks/externalLink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&#1580;&#1608;&#1587;%20&#1601;&#1585;&#1593;%202%20&#1605;&#1578;&#1575;&#1576;&#1593;&#1577;%20&#1575;&#1604;&#1588;&#1585;&#1603;&#1577;%20&#1575;&#1604;&#1610;&#1608;&#1605;&#1610;&#1577;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يناير 21-JAN 21"/>
      <sheetName val="فبراير 21-Feb 21"/>
      <sheetName val="مارس 21-MAR 21"/>
      <sheetName val="5-1-21"/>
      <sheetName val="6-1-21"/>
      <sheetName val="7-1-21"/>
      <sheetName val="9-1-21"/>
      <sheetName val="10-1-21"/>
      <sheetName val="11-1-21"/>
      <sheetName val="12-1-21"/>
      <sheetName val="13-1-21"/>
      <sheetName val="14-1-21"/>
      <sheetName val="16-1-21"/>
      <sheetName val="17-1-21"/>
      <sheetName val="18-1-21"/>
      <sheetName val="19-1-21"/>
      <sheetName val="20-1-21"/>
      <sheetName val="21-1-21"/>
      <sheetName val="23-1-21"/>
      <sheetName val="24-1-21"/>
      <sheetName val="25-1-21"/>
      <sheetName val="26-1-21"/>
      <sheetName val="27-1-21"/>
      <sheetName val="28-1-21"/>
      <sheetName val="30-1-21"/>
      <sheetName val="31-1-21"/>
    </sheetNames>
    <sheetDataSet>
      <sheetData sheetId="0">
        <row r="1305">
          <cell r="B1305">
            <v>91477.06</v>
          </cell>
          <cell r="C1305">
            <v>638.96</v>
          </cell>
          <cell r="D1305">
            <v>2325.29</v>
          </cell>
          <cell r="G1305">
            <v>29422.439999999995</v>
          </cell>
          <cell r="H1305">
            <v>59675.71</v>
          </cell>
        </row>
      </sheetData>
      <sheetData sheetId="1">
        <row r="1308">
          <cell r="F1308">
            <v>13514.86</v>
          </cell>
        </row>
        <row r="1311">
          <cell r="C1311">
            <v>4346.57</v>
          </cell>
        </row>
      </sheetData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</sheetDataSet>
  </externalBook>
</externalLink>
</file>

<file path=xl/theme/theme1.xml><?xml version="1.0" encoding="utf-8"?>
<a:theme xmlns:a="http://schemas.openxmlformats.org/drawingml/2006/main" name="نسق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1322"/>
  <sheetViews>
    <sheetView rightToLeft="1" topLeftCell="A1306" zoomScaleNormal="100" workbookViewId="0">
      <selection activeCell="C1322" sqref="C1322"/>
    </sheetView>
  </sheetViews>
  <sheetFormatPr defaultRowHeight="15" x14ac:dyDescent="0.2"/>
  <cols>
    <col min="1" max="1" width="7.125" style="59" customWidth="1"/>
    <col min="2" max="7" width="15.625" style="1" customWidth="1"/>
    <col min="8" max="8" width="18.25" style="1" customWidth="1"/>
    <col min="9" max="10" width="15.625" style="1" customWidth="1"/>
    <col min="11" max="11" width="12.625" style="1" customWidth="1"/>
    <col min="12" max="15" width="9" style="1"/>
    <col min="16" max="16" width="10.75" style="1" customWidth="1"/>
    <col min="17" max="16384" width="9" style="1"/>
  </cols>
  <sheetData>
    <row r="1" spans="1:16" ht="71.25" customHeight="1" thickBot="1" x14ac:dyDescent="0.25">
      <c r="A1" s="76"/>
      <c r="B1" s="29"/>
      <c r="C1" s="29"/>
      <c r="D1" s="29"/>
      <c r="E1" s="29"/>
      <c r="F1" s="29"/>
      <c r="G1" s="29"/>
      <c r="H1" s="29"/>
      <c r="I1" s="29"/>
      <c r="J1" s="29"/>
      <c r="K1" s="29"/>
    </row>
    <row r="2" spans="1:16" ht="27" customHeight="1" thickBot="1" x14ac:dyDescent="0.25">
      <c r="A2" s="57"/>
      <c r="B2" s="28"/>
      <c r="C2" s="28"/>
      <c r="D2" s="28"/>
      <c r="E2" s="28"/>
      <c r="F2" s="28"/>
      <c r="G2" s="28"/>
      <c r="H2" s="28"/>
      <c r="I2" s="28" t="s">
        <v>35</v>
      </c>
      <c r="J2" s="58" t="s">
        <v>39</v>
      </c>
      <c r="K2" s="22"/>
    </row>
    <row r="3" spans="1:16" ht="27" customHeight="1" thickBot="1" x14ac:dyDescent="0.25">
      <c r="A3" s="60">
        <v>1</v>
      </c>
      <c r="B3" s="26"/>
      <c r="C3" s="26"/>
      <c r="D3" s="26"/>
      <c r="E3" s="26"/>
      <c r="F3" s="26"/>
      <c r="G3" s="26"/>
      <c r="H3" s="26"/>
      <c r="I3" s="26" t="s">
        <v>36</v>
      </c>
      <c r="J3" s="61">
        <v>44198</v>
      </c>
      <c r="K3" s="22"/>
    </row>
    <row r="4" spans="1:16" x14ac:dyDescent="0.2">
      <c r="A4" s="62"/>
      <c r="B4" s="140" t="s">
        <v>0</v>
      </c>
      <c r="C4" s="141"/>
      <c r="D4" s="140" t="s">
        <v>9</v>
      </c>
      <c r="E4" s="141"/>
      <c r="F4" s="140" t="s">
        <v>13</v>
      </c>
      <c r="G4" s="141"/>
      <c r="H4" s="140" t="s">
        <v>10</v>
      </c>
      <c r="I4" s="141"/>
      <c r="J4" s="135" t="s">
        <v>12</v>
      </c>
      <c r="K4" s="23"/>
      <c r="P4" s="1" t="s">
        <v>39</v>
      </c>
    </row>
    <row r="5" spans="1:16" ht="15.75" thickBot="1" x14ac:dyDescent="0.25">
      <c r="A5" s="62"/>
      <c r="B5" s="6" t="s">
        <v>1</v>
      </c>
      <c r="C5" s="8" t="s">
        <v>8</v>
      </c>
      <c r="D5" s="6" t="s">
        <v>1</v>
      </c>
      <c r="E5" s="8" t="s">
        <v>8</v>
      </c>
      <c r="F5" s="6" t="s">
        <v>1</v>
      </c>
      <c r="G5" s="8" t="s">
        <v>11</v>
      </c>
      <c r="H5" s="6" t="s">
        <v>1</v>
      </c>
      <c r="I5" s="8" t="s">
        <v>11</v>
      </c>
      <c r="J5" s="136"/>
      <c r="K5" s="23"/>
      <c r="P5" s="1" t="s">
        <v>37</v>
      </c>
    </row>
    <row r="6" spans="1:16" ht="20.100000000000001" customHeight="1" x14ac:dyDescent="0.2">
      <c r="A6" s="62" t="s">
        <v>6</v>
      </c>
      <c r="B6" s="65">
        <v>84</v>
      </c>
      <c r="C6" s="12">
        <v>40216</v>
      </c>
      <c r="D6" s="65"/>
      <c r="E6" s="66"/>
      <c r="F6" s="65"/>
      <c r="G6" s="66"/>
      <c r="H6" s="65">
        <v>136</v>
      </c>
      <c r="I6" s="66"/>
      <c r="J6" s="67"/>
      <c r="K6" s="23"/>
      <c r="O6" s="1" t="s">
        <v>6</v>
      </c>
      <c r="P6" s="1" t="s">
        <v>38</v>
      </c>
    </row>
    <row r="7" spans="1:16" ht="20.100000000000001" customHeight="1" x14ac:dyDescent="0.2">
      <c r="A7" s="62" t="s">
        <v>6</v>
      </c>
      <c r="B7" s="60">
        <v>106</v>
      </c>
      <c r="C7" s="7">
        <f>IF(B7&gt;0.005,C6+1,"")</f>
        <v>40217</v>
      </c>
      <c r="D7" s="60"/>
      <c r="E7" s="68"/>
      <c r="F7" s="60"/>
      <c r="G7" s="68"/>
      <c r="H7" s="60">
        <v>345</v>
      </c>
      <c r="I7" s="68"/>
      <c r="J7" s="69"/>
      <c r="K7" s="23"/>
      <c r="O7" s="1" t="s">
        <v>7</v>
      </c>
      <c r="P7" s="1" t="s">
        <v>40</v>
      </c>
    </row>
    <row r="8" spans="1:16" ht="20.100000000000001" customHeight="1" x14ac:dyDescent="0.2">
      <c r="A8" s="62" t="s">
        <v>6</v>
      </c>
      <c r="B8" s="60">
        <v>34.5</v>
      </c>
      <c r="C8" s="7">
        <f t="shared" ref="C8:C38" si="0">IF(B8&gt;0.005,C7+1,"")</f>
        <v>40218</v>
      </c>
      <c r="D8" s="60"/>
      <c r="E8" s="68"/>
      <c r="F8" s="60"/>
      <c r="G8" s="68"/>
      <c r="H8" s="60"/>
      <c r="I8" s="68"/>
      <c r="J8" s="69"/>
      <c r="K8" s="23"/>
      <c r="P8" s="1" t="s">
        <v>41</v>
      </c>
    </row>
    <row r="9" spans="1:16" ht="20.100000000000001" customHeight="1" x14ac:dyDescent="0.2">
      <c r="A9" s="62" t="s">
        <v>6</v>
      </c>
      <c r="B9" s="60">
        <v>2809</v>
      </c>
      <c r="C9" s="7">
        <f t="shared" si="0"/>
        <v>40219</v>
      </c>
      <c r="D9" s="60"/>
      <c r="E9" s="68"/>
      <c r="F9" s="60"/>
      <c r="G9" s="68"/>
      <c r="H9" s="60"/>
      <c r="I9" s="68"/>
      <c r="J9" s="69"/>
      <c r="K9" s="23"/>
      <c r="P9" s="1" t="s">
        <v>42</v>
      </c>
    </row>
    <row r="10" spans="1:16" ht="20.100000000000001" customHeight="1" x14ac:dyDescent="0.2">
      <c r="A10" s="62" t="s">
        <v>6</v>
      </c>
      <c r="B10" s="60">
        <v>242</v>
      </c>
      <c r="C10" s="7">
        <f t="shared" si="0"/>
        <v>40220</v>
      </c>
      <c r="D10" s="60"/>
      <c r="E10" s="68"/>
      <c r="F10" s="60"/>
      <c r="G10" s="68"/>
      <c r="H10" s="60"/>
      <c r="I10" s="68"/>
      <c r="J10" s="69"/>
      <c r="K10" s="23"/>
    </row>
    <row r="11" spans="1:16" ht="20.100000000000001" customHeight="1" x14ac:dyDescent="0.2">
      <c r="A11" s="62" t="s">
        <v>7</v>
      </c>
      <c r="B11" s="60">
        <v>270</v>
      </c>
      <c r="C11" s="7">
        <f t="shared" si="0"/>
        <v>40221</v>
      </c>
      <c r="D11" s="60" t="s">
        <v>28</v>
      </c>
      <c r="E11" s="68"/>
      <c r="F11" s="60"/>
      <c r="G11" s="68"/>
      <c r="H11" s="60"/>
      <c r="I11" s="68"/>
      <c r="J11" s="69"/>
      <c r="K11" s="23"/>
    </row>
    <row r="12" spans="1:16" ht="20.100000000000001" customHeight="1" x14ac:dyDescent="0.2">
      <c r="A12" s="62" t="s">
        <v>7</v>
      </c>
      <c r="B12" s="60">
        <v>820.7</v>
      </c>
      <c r="C12" s="7">
        <f t="shared" si="0"/>
        <v>40222</v>
      </c>
      <c r="D12" s="60" t="s">
        <v>29</v>
      </c>
      <c r="E12" s="68"/>
      <c r="F12" s="60"/>
      <c r="G12" s="68"/>
      <c r="H12" s="60"/>
      <c r="I12" s="68"/>
      <c r="J12" s="69"/>
      <c r="K12" s="23"/>
    </row>
    <row r="13" spans="1:16" ht="20.100000000000001" customHeight="1" x14ac:dyDescent="0.2">
      <c r="A13" s="62" t="s">
        <v>6</v>
      </c>
      <c r="B13" s="60">
        <v>249.19</v>
      </c>
      <c r="C13" s="7">
        <f t="shared" si="0"/>
        <v>40223</v>
      </c>
      <c r="D13" s="60"/>
      <c r="E13" s="68"/>
      <c r="F13" s="60"/>
      <c r="G13" s="68"/>
      <c r="H13" s="60"/>
      <c r="I13" s="68"/>
      <c r="J13" s="69"/>
      <c r="K13" s="23"/>
    </row>
    <row r="14" spans="1:16" ht="20.100000000000001" customHeight="1" x14ac:dyDescent="0.2">
      <c r="A14" s="62" t="s">
        <v>6</v>
      </c>
      <c r="B14" s="60">
        <v>138.46</v>
      </c>
      <c r="C14" s="7">
        <f t="shared" si="0"/>
        <v>40224</v>
      </c>
      <c r="D14" s="60"/>
      <c r="E14" s="68"/>
      <c r="F14" s="60"/>
      <c r="G14" s="68"/>
      <c r="H14" s="60"/>
      <c r="I14" s="68"/>
      <c r="J14" s="69"/>
      <c r="K14" s="23"/>
    </row>
    <row r="15" spans="1:16" ht="20.100000000000001" customHeight="1" x14ac:dyDescent="0.2">
      <c r="A15" s="62" t="s">
        <v>6</v>
      </c>
      <c r="B15" s="60">
        <v>50</v>
      </c>
      <c r="C15" s="7">
        <f t="shared" si="0"/>
        <v>40225</v>
      </c>
      <c r="D15" s="60"/>
      <c r="E15" s="68"/>
      <c r="F15" s="60"/>
      <c r="G15" s="68"/>
      <c r="H15" s="60"/>
      <c r="I15" s="68"/>
      <c r="J15" s="69"/>
      <c r="K15" s="23"/>
    </row>
    <row r="16" spans="1:16" ht="20.100000000000001" customHeight="1" x14ac:dyDescent="0.2">
      <c r="A16" s="62" t="s">
        <v>6</v>
      </c>
      <c r="B16" s="60">
        <v>127</v>
      </c>
      <c r="C16" s="7">
        <f t="shared" si="0"/>
        <v>40226</v>
      </c>
      <c r="D16" s="60"/>
      <c r="E16" s="68"/>
      <c r="F16" s="60"/>
      <c r="G16" s="68"/>
      <c r="H16" s="60"/>
      <c r="I16" s="68"/>
      <c r="J16" s="69"/>
      <c r="K16" s="23"/>
    </row>
    <row r="17" spans="1:11" ht="20.100000000000001" customHeight="1" x14ac:dyDescent="0.2">
      <c r="A17" s="62" t="s">
        <v>6</v>
      </c>
      <c r="B17" s="60">
        <v>1576</v>
      </c>
      <c r="C17" s="7">
        <f t="shared" si="0"/>
        <v>40227</v>
      </c>
      <c r="D17" s="60"/>
      <c r="E17" s="68"/>
      <c r="F17" s="60"/>
      <c r="G17" s="68"/>
      <c r="H17" s="60"/>
      <c r="I17" s="68"/>
      <c r="J17" s="69"/>
      <c r="K17" s="23"/>
    </row>
    <row r="18" spans="1:11" ht="20.100000000000001" customHeight="1" x14ac:dyDescent="0.2">
      <c r="A18" s="62" t="s">
        <v>6</v>
      </c>
      <c r="B18" s="60">
        <v>168</v>
      </c>
      <c r="C18" s="7">
        <f t="shared" si="0"/>
        <v>40228</v>
      </c>
      <c r="D18" s="60"/>
      <c r="E18" s="68"/>
      <c r="F18" s="60"/>
      <c r="G18" s="68"/>
      <c r="H18" s="60"/>
      <c r="I18" s="68"/>
      <c r="J18" s="69"/>
      <c r="K18" s="23"/>
    </row>
    <row r="19" spans="1:11" ht="20.100000000000001" customHeight="1" x14ac:dyDescent="0.2">
      <c r="A19" s="62" t="s">
        <v>6</v>
      </c>
      <c r="B19" s="60">
        <v>209</v>
      </c>
      <c r="C19" s="7">
        <f t="shared" si="0"/>
        <v>40229</v>
      </c>
      <c r="D19" s="60"/>
      <c r="E19" s="68"/>
      <c r="F19" s="60"/>
      <c r="G19" s="68"/>
      <c r="H19" s="60"/>
      <c r="I19" s="68"/>
      <c r="J19" s="69"/>
      <c r="K19" s="23"/>
    </row>
    <row r="20" spans="1:11" ht="20.100000000000001" customHeight="1" x14ac:dyDescent="0.2">
      <c r="A20" s="62" t="s">
        <v>6</v>
      </c>
      <c r="B20" s="60">
        <v>87</v>
      </c>
      <c r="C20" s="7">
        <f t="shared" si="0"/>
        <v>40230</v>
      </c>
      <c r="D20" s="60"/>
      <c r="E20" s="68"/>
      <c r="F20" s="60"/>
      <c r="G20" s="68"/>
      <c r="H20" s="60"/>
      <c r="I20" s="68"/>
      <c r="J20" s="69"/>
      <c r="K20" s="23"/>
    </row>
    <row r="21" spans="1:11" ht="20.100000000000001" customHeight="1" x14ac:dyDescent="0.2">
      <c r="A21" s="62" t="s">
        <v>6</v>
      </c>
      <c r="B21" s="60">
        <v>46</v>
      </c>
      <c r="C21" s="7">
        <f t="shared" si="0"/>
        <v>40231</v>
      </c>
      <c r="D21" s="60"/>
      <c r="E21" s="68"/>
      <c r="F21" s="60"/>
      <c r="G21" s="68"/>
      <c r="H21" s="60"/>
      <c r="I21" s="68"/>
      <c r="J21" s="69"/>
      <c r="K21" s="23"/>
    </row>
    <row r="22" spans="1:11" ht="20.100000000000001" customHeight="1" x14ac:dyDescent="0.2">
      <c r="A22" s="62" t="s">
        <v>6</v>
      </c>
      <c r="B22" s="60">
        <v>673.96</v>
      </c>
      <c r="C22" s="7">
        <f t="shared" si="0"/>
        <v>40232</v>
      </c>
      <c r="D22" s="60"/>
      <c r="E22" s="68"/>
      <c r="F22" s="60"/>
      <c r="G22" s="68"/>
      <c r="H22" s="60"/>
      <c r="I22" s="68"/>
      <c r="J22" s="69"/>
      <c r="K22" s="23"/>
    </row>
    <row r="23" spans="1:11" ht="20.100000000000001" customHeight="1" x14ac:dyDescent="0.2">
      <c r="A23" s="62" t="s">
        <v>6</v>
      </c>
      <c r="B23" s="60">
        <v>122</v>
      </c>
      <c r="C23" s="7">
        <f t="shared" si="0"/>
        <v>40233</v>
      </c>
      <c r="D23" s="60"/>
      <c r="E23" s="68"/>
      <c r="F23" s="60"/>
      <c r="G23" s="68"/>
      <c r="H23" s="60"/>
      <c r="I23" s="68"/>
      <c r="J23" s="69"/>
      <c r="K23" s="23"/>
    </row>
    <row r="24" spans="1:11" ht="20.100000000000001" customHeight="1" x14ac:dyDescent="0.2">
      <c r="A24" s="62" t="s">
        <v>6</v>
      </c>
      <c r="B24" s="60">
        <v>59</v>
      </c>
      <c r="C24" s="7">
        <f t="shared" si="0"/>
        <v>40234</v>
      </c>
      <c r="D24" s="60"/>
      <c r="E24" s="68"/>
      <c r="F24" s="60"/>
      <c r="G24" s="68"/>
      <c r="H24" s="60"/>
      <c r="I24" s="68"/>
      <c r="J24" s="69"/>
      <c r="K24" s="23"/>
    </row>
    <row r="25" spans="1:11" ht="20.100000000000001" customHeight="1" x14ac:dyDescent="0.2">
      <c r="A25" s="62" t="s">
        <v>6</v>
      </c>
      <c r="B25" s="60"/>
      <c r="C25" s="7" t="str">
        <f t="shared" si="0"/>
        <v/>
      </c>
      <c r="D25" s="60"/>
      <c r="E25" s="68"/>
      <c r="F25" s="60"/>
      <c r="G25" s="68"/>
      <c r="H25" s="60"/>
      <c r="I25" s="68"/>
      <c r="J25" s="69"/>
      <c r="K25" s="23"/>
    </row>
    <row r="26" spans="1:11" ht="20.100000000000001" customHeight="1" x14ac:dyDescent="0.2">
      <c r="A26" s="62" t="s">
        <v>6</v>
      </c>
      <c r="B26" s="60"/>
      <c r="C26" s="7" t="str">
        <f t="shared" si="0"/>
        <v/>
      </c>
      <c r="D26" s="60"/>
      <c r="E26" s="68"/>
      <c r="F26" s="60"/>
      <c r="G26" s="68"/>
      <c r="H26" s="60"/>
      <c r="I26" s="68"/>
      <c r="J26" s="69"/>
      <c r="K26" s="23"/>
    </row>
    <row r="27" spans="1:11" ht="20.100000000000001" customHeight="1" x14ac:dyDescent="0.2">
      <c r="A27" s="62" t="s">
        <v>6</v>
      </c>
      <c r="B27" s="60"/>
      <c r="C27" s="7" t="str">
        <f t="shared" si="0"/>
        <v/>
      </c>
      <c r="D27" s="60"/>
      <c r="E27" s="68"/>
      <c r="F27" s="60"/>
      <c r="G27" s="68"/>
      <c r="H27" s="60"/>
      <c r="I27" s="68"/>
      <c r="J27" s="69"/>
      <c r="K27" s="23"/>
    </row>
    <row r="28" spans="1:11" ht="20.100000000000001" customHeight="1" x14ac:dyDescent="0.2">
      <c r="A28" s="62" t="s">
        <v>6</v>
      </c>
      <c r="B28" s="60"/>
      <c r="C28" s="7" t="str">
        <f t="shared" si="0"/>
        <v/>
      </c>
      <c r="D28" s="60"/>
      <c r="E28" s="68"/>
      <c r="F28" s="60"/>
      <c r="G28" s="68"/>
      <c r="H28" s="60"/>
      <c r="I28" s="68"/>
      <c r="J28" s="69"/>
      <c r="K28" s="23"/>
    </row>
    <row r="29" spans="1:11" ht="20.100000000000001" customHeight="1" x14ac:dyDescent="0.2">
      <c r="A29" s="62" t="s">
        <v>6</v>
      </c>
      <c r="B29" s="60"/>
      <c r="C29" s="7" t="str">
        <f t="shared" si="0"/>
        <v/>
      </c>
      <c r="D29" s="60"/>
      <c r="E29" s="68"/>
      <c r="F29" s="60"/>
      <c r="G29" s="68"/>
      <c r="H29" s="60"/>
      <c r="I29" s="68"/>
      <c r="J29" s="69"/>
      <c r="K29" s="23"/>
    </row>
    <row r="30" spans="1:11" ht="20.100000000000001" customHeight="1" x14ac:dyDescent="0.2">
      <c r="A30" s="62" t="s">
        <v>6</v>
      </c>
      <c r="B30" s="60"/>
      <c r="C30" s="7" t="str">
        <f t="shared" si="0"/>
        <v/>
      </c>
      <c r="D30" s="60"/>
      <c r="E30" s="68"/>
      <c r="F30" s="60"/>
      <c r="G30" s="68"/>
      <c r="H30" s="60"/>
      <c r="I30" s="68"/>
      <c r="J30" s="69"/>
      <c r="K30" s="23"/>
    </row>
    <row r="31" spans="1:11" ht="20.100000000000001" customHeight="1" x14ac:dyDescent="0.2">
      <c r="A31" s="62" t="s">
        <v>6</v>
      </c>
      <c r="B31" s="60"/>
      <c r="C31" s="7" t="str">
        <f t="shared" si="0"/>
        <v/>
      </c>
      <c r="D31" s="60"/>
      <c r="E31" s="68"/>
      <c r="F31" s="60"/>
      <c r="G31" s="68"/>
      <c r="H31" s="60"/>
      <c r="I31" s="68"/>
      <c r="J31" s="69"/>
      <c r="K31" s="23"/>
    </row>
    <row r="32" spans="1:11" ht="20.100000000000001" customHeight="1" x14ac:dyDescent="0.2">
      <c r="A32" s="62" t="s">
        <v>6</v>
      </c>
      <c r="B32" s="60"/>
      <c r="C32" s="7" t="str">
        <f t="shared" si="0"/>
        <v/>
      </c>
      <c r="D32" s="60"/>
      <c r="E32" s="68"/>
      <c r="F32" s="60"/>
      <c r="G32" s="68"/>
      <c r="H32" s="60"/>
      <c r="I32" s="68"/>
      <c r="J32" s="69"/>
      <c r="K32" s="23"/>
    </row>
    <row r="33" spans="1:17" ht="20.100000000000001" customHeight="1" x14ac:dyDescent="0.2">
      <c r="A33" s="62" t="s">
        <v>6</v>
      </c>
      <c r="B33" s="60"/>
      <c r="C33" s="7" t="str">
        <f t="shared" si="0"/>
        <v/>
      </c>
      <c r="D33" s="60"/>
      <c r="E33" s="68"/>
      <c r="F33" s="60"/>
      <c r="G33" s="68"/>
      <c r="H33" s="60"/>
      <c r="I33" s="68"/>
      <c r="J33" s="69"/>
      <c r="K33" s="23"/>
    </row>
    <row r="34" spans="1:17" ht="20.100000000000001" customHeight="1" x14ac:dyDescent="0.2">
      <c r="A34" s="62" t="s">
        <v>6</v>
      </c>
      <c r="B34" s="60"/>
      <c r="C34" s="7" t="str">
        <f t="shared" si="0"/>
        <v/>
      </c>
      <c r="D34" s="60"/>
      <c r="E34" s="68"/>
      <c r="F34" s="60"/>
      <c r="G34" s="68"/>
      <c r="H34" s="60"/>
      <c r="I34" s="68"/>
      <c r="J34" s="69"/>
      <c r="K34" s="23"/>
    </row>
    <row r="35" spans="1:17" ht="20.100000000000001" customHeight="1" x14ac:dyDescent="0.2">
      <c r="A35" s="62" t="s">
        <v>6</v>
      </c>
      <c r="B35" s="60"/>
      <c r="C35" s="7" t="str">
        <f t="shared" si="0"/>
        <v/>
      </c>
      <c r="D35" s="60"/>
      <c r="E35" s="68"/>
      <c r="F35" s="60"/>
      <c r="G35" s="68"/>
      <c r="H35" s="60"/>
      <c r="I35" s="68"/>
      <c r="J35" s="69"/>
      <c r="K35" s="23"/>
    </row>
    <row r="36" spans="1:17" ht="20.100000000000001" customHeight="1" x14ac:dyDescent="0.2">
      <c r="A36" s="62" t="s">
        <v>6</v>
      </c>
      <c r="B36" s="60"/>
      <c r="C36" s="7" t="str">
        <f t="shared" si="0"/>
        <v/>
      </c>
      <c r="D36" s="60"/>
      <c r="E36" s="68"/>
      <c r="F36" s="60"/>
      <c r="G36" s="68"/>
      <c r="H36" s="60"/>
      <c r="I36" s="68"/>
      <c r="J36" s="69"/>
      <c r="K36" s="23"/>
    </row>
    <row r="37" spans="1:17" ht="20.100000000000001" customHeight="1" x14ac:dyDescent="0.2">
      <c r="A37" s="62" t="s">
        <v>6</v>
      </c>
      <c r="B37" s="60"/>
      <c r="C37" s="7" t="str">
        <f t="shared" si="0"/>
        <v/>
      </c>
      <c r="D37" s="60"/>
      <c r="E37" s="68"/>
      <c r="F37" s="60"/>
      <c r="G37" s="68"/>
      <c r="H37" s="60"/>
      <c r="I37" s="68"/>
      <c r="J37" s="69"/>
      <c r="K37" s="23"/>
    </row>
    <row r="38" spans="1:17" ht="20.100000000000001" customHeight="1" thickBot="1" x14ac:dyDescent="0.25">
      <c r="A38" s="62" t="s">
        <v>6</v>
      </c>
      <c r="B38" s="63"/>
      <c r="C38" s="8" t="str">
        <f t="shared" si="0"/>
        <v/>
      </c>
      <c r="D38" s="63"/>
      <c r="E38" s="64"/>
      <c r="F38" s="63"/>
      <c r="G38" s="64"/>
      <c r="H38" s="63"/>
      <c r="I38" s="64"/>
      <c r="J38" s="70"/>
      <c r="K38" s="23"/>
    </row>
    <row r="39" spans="1:17" ht="20.100000000000001" customHeight="1" x14ac:dyDescent="0.2">
      <c r="A39" s="62"/>
      <c r="B39" s="137">
        <f>SUMIF($A$6:$A$38,O6,$B$6:$B$38)</f>
        <v>6781.11</v>
      </c>
      <c r="C39" s="24"/>
      <c r="D39" s="24"/>
      <c r="E39" s="24"/>
      <c r="F39" s="24"/>
      <c r="G39" s="24"/>
      <c r="H39" s="24"/>
      <c r="I39" s="24"/>
      <c r="J39" s="24"/>
      <c r="K39" s="23"/>
    </row>
    <row r="40" spans="1:17" ht="20.100000000000001" customHeight="1" thickBot="1" x14ac:dyDescent="0.25">
      <c r="A40" s="62"/>
      <c r="B40" s="138"/>
      <c r="C40" s="24"/>
      <c r="D40" s="24"/>
      <c r="E40" s="24"/>
      <c r="F40" s="24"/>
      <c r="G40" s="24"/>
      <c r="H40" s="24"/>
      <c r="I40" s="24"/>
      <c r="J40" s="24"/>
      <c r="K40" s="23"/>
    </row>
    <row r="41" spans="1:17" ht="20.100000000000001" customHeight="1" thickBot="1" x14ac:dyDescent="0.25">
      <c r="A41" s="62"/>
      <c r="B41" s="24"/>
      <c r="C41" s="24"/>
      <c r="D41" s="24"/>
      <c r="E41" s="24"/>
      <c r="F41" s="24"/>
      <c r="G41" s="24"/>
      <c r="H41" s="24"/>
      <c r="I41" s="24"/>
      <c r="J41" s="24"/>
      <c r="K41" s="23"/>
    </row>
    <row r="42" spans="1:17" ht="20.100000000000001" customHeight="1" thickBot="1" x14ac:dyDescent="0.25">
      <c r="A42" s="62"/>
      <c r="B42" s="24"/>
      <c r="C42" s="24"/>
      <c r="D42" s="24"/>
      <c r="E42" s="24"/>
      <c r="F42" s="24"/>
      <c r="G42" s="24"/>
      <c r="H42" s="129" t="s">
        <v>22</v>
      </c>
      <c r="I42" s="130"/>
      <c r="J42" s="16"/>
      <c r="K42" s="23"/>
    </row>
    <row r="43" spans="1:17" ht="20.100000000000001" customHeight="1" thickBot="1" x14ac:dyDescent="0.25">
      <c r="A43" s="62"/>
      <c r="B43" s="13" t="s">
        <v>0</v>
      </c>
      <c r="C43" s="13" t="s">
        <v>13</v>
      </c>
      <c r="D43" s="13" t="s">
        <v>14</v>
      </c>
      <c r="E43" s="13" t="s">
        <v>15</v>
      </c>
      <c r="F43" s="13" t="s">
        <v>5</v>
      </c>
      <c r="G43" s="24"/>
      <c r="H43" s="2" t="s">
        <v>20</v>
      </c>
      <c r="I43" s="2">
        <v>4383.84</v>
      </c>
      <c r="J43" s="2"/>
      <c r="K43" s="23"/>
    </row>
    <row r="44" spans="1:17" ht="24.95" customHeight="1" thickBot="1" x14ac:dyDescent="0.25">
      <c r="A44" s="62"/>
      <c r="B44" s="21">
        <f>B39</f>
        <v>6781.11</v>
      </c>
      <c r="C44" s="13">
        <f>SUM($F$6:$F$38)</f>
        <v>0</v>
      </c>
      <c r="D44" s="13">
        <f>B44+C44</f>
        <v>6781.11</v>
      </c>
      <c r="E44" s="13">
        <f>SUM(H6:$H$38)</f>
        <v>481</v>
      </c>
      <c r="F44" s="15">
        <f>D44-E44</f>
        <v>6300.11</v>
      </c>
      <c r="G44" s="24"/>
      <c r="H44" s="3" t="s">
        <v>19</v>
      </c>
      <c r="I44" s="3">
        <f>F46</f>
        <v>5188.5</v>
      </c>
      <c r="J44" s="3"/>
      <c r="K44" s="23"/>
    </row>
    <row r="45" spans="1:17" ht="20.100000000000001" customHeight="1" thickBot="1" x14ac:dyDescent="0.25">
      <c r="A45" s="62"/>
      <c r="B45" s="13" t="s">
        <v>18</v>
      </c>
      <c r="C45" s="13" t="s">
        <v>16</v>
      </c>
      <c r="D45" s="13" t="s">
        <v>3</v>
      </c>
      <c r="E45" s="13" t="s">
        <v>2</v>
      </c>
      <c r="F45" s="13" t="s">
        <v>19</v>
      </c>
      <c r="G45" s="24"/>
      <c r="H45" s="3" t="s">
        <v>21</v>
      </c>
      <c r="I45" s="3">
        <f>I43+I44</f>
        <v>9572.34</v>
      </c>
      <c r="J45" s="3"/>
      <c r="K45" s="23"/>
    </row>
    <row r="46" spans="1:17" ht="24.95" customHeight="1" thickBot="1" x14ac:dyDescent="0.25">
      <c r="A46" s="62"/>
      <c r="B46" s="21">
        <f>F44</f>
        <v>6300.11</v>
      </c>
      <c r="C46" s="71"/>
      <c r="D46" s="71"/>
      <c r="E46" s="71">
        <v>1111.6099999999999</v>
      </c>
      <c r="F46" s="15">
        <f>B46-(C46+D46+E46)</f>
        <v>5188.5</v>
      </c>
      <c r="G46" s="24"/>
      <c r="H46" s="3" t="s">
        <v>4</v>
      </c>
      <c r="I46" s="73">
        <v>9400</v>
      </c>
      <c r="J46" s="73"/>
      <c r="K46" s="23"/>
    </row>
    <row r="47" spans="1:17" ht="20.100000000000001" customHeight="1" thickBot="1" x14ac:dyDescent="0.25">
      <c r="A47" s="62"/>
      <c r="B47" s="24"/>
      <c r="C47" s="24"/>
      <c r="D47" s="24"/>
      <c r="E47" s="24"/>
      <c r="F47" s="24"/>
      <c r="G47" s="24"/>
      <c r="H47" s="18" t="s">
        <v>17</v>
      </c>
      <c r="I47" s="18">
        <f>I45-I46</f>
        <v>172.34000000000015</v>
      </c>
      <c r="J47" s="4"/>
      <c r="K47" s="23"/>
    </row>
    <row r="48" spans="1:17" ht="20.100000000000001" customHeight="1" thickBot="1" x14ac:dyDescent="0.25">
      <c r="A48" s="62"/>
      <c r="B48" s="24"/>
      <c r="C48" s="24"/>
      <c r="D48" s="24"/>
      <c r="E48" s="24"/>
      <c r="F48" s="24"/>
      <c r="G48" s="24"/>
      <c r="H48" s="13" t="s">
        <v>27</v>
      </c>
      <c r="I48" s="17">
        <f>I47</f>
        <v>172.34000000000015</v>
      </c>
      <c r="J48" s="24"/>
      <c r="K48" s="23"/>
      <c r="Q48" s="1" t="s">
        <v>23</v>
      </c>
    </row>
    <row r="49" spans="1:17" ht="15.75" thickBot="1" x14ac:dyDescent="0.25">
      <c r="A49" s="75"/>
      <c r="B49" s="25"/>
      <c r="C49" s="25"/>
      <c r="D49" s="25"/>
      <c r="E49" s="25"/>
      <c r="F49" s="25"/>
      <c r="G49" s="25"/>
      <c r="H49" s="25"/>
      <c r="I49" s="25"/>
      <c r="J49" s="25"/>
      <c r="K49" s="15"/>
      <c r="Q49" s="1" t="s">
        <v>24</v>
      </c>
    </row>
    <row r="50" spans="1:17" ht="48.75" customHeight="1" thickBot="1" x14ac:dyDescent="0.25">
      <c r="A50" s="76"/>
      <c r="B50" s="29"/>
      <c r="C50" s="29"/>
      <c r="D50" s="29"/>
      <c r="E50" s="29"/>
      <c r="F50" s="29"/>
      <c r="G50" s="29"/>
      <c r="H50" s="29"/>
      <c r="I50" s="29"/>
      <c r="J50" s="29"/>
      <c r="K50" s="29"/>
      <c r="Q50" s="1" t="s">
        <v>25</v>
      </c>
    </row>
    <row r="51" spans="1:17" ht="15.75" thickBot="1" x14ac:dyDescent="0.25">
      <c r="A51" s="57">
        <v>2</v>
      </c>
      <c r="B51" s="28"/>
      <c r="C51" s="28"/>
      <c r="D51" s="28"/>
      <c r="E51" s="28"/>
      <c r="F51" s="28"/>
      <c r="G51" s="28"/>
      <c r="H51" s="28"/>
      <c r="I51" s="28" t="s">
        <v>35</v>
      </c>
      <c r="J51" s="58" t="s">
        <v>37</v>
      </c>
      <c r="K51" s="22"/>
      <c r="Q51" s="1" t="s">
        <v>26</v>
      </c>
    </row>
    <row r="52" spans="1:17" ht="15.75" thickBot="1" x14ac:dyDescent="0.25">
      <c r="A52" s="60"/>
      <c r="B52" s="26"/>
      <c r="C52" s="26"/>
      <c r="D52" s="26"/>
      <c r="E52" s="26"/>
      <c r="F52" s="26"/>
      <c r="G52" s="26"/>
      <c r="H52" s="26"/>
      <c r="I52" s="26" t="s">
        <v>36</v>
      </c>
      <c r="J52" s="61">
        <v>44199</v>
      </c>
      <c r="K52" s="22"/>
    </row>
    <row r="53" spans="1:17" x14ac:dyDescent="0.2">
      <c r="A53" s="62"/>
      <c r="B53" s="140" t="s">
        <v>0</v>
      </c>
      <c r="C53" s="141"/>
      <c r="D53" s="140" t="s">
        <v>9</v>
      </c>
      <c r="E53" s="141"/>
      <c r="F53" s="140" t="s">
        <v>13</v>
      </c>
      <c r="G53" s="141"/>
      <c r="H53" s="140" t="s">
        <v>10</v>
      </c>
      <c r="I53" s="141"/>
      <c r="J53" s="135" t="s">
        <v>12</v>
      </c>
      <c r="K53" s="23"/>
    </row>
    <row r="54" spans="1:17" ht="15.75" thickBot="1" x14ac:dyDescent="0.25">
      <c r="A54" s="62"/>
      <c r="B54" s="6" t="s">
        <v>1</v>
      </c>
      <c r="C54" s="8" t="s">
        <v>8</v>
      </c>
      <c r="D54" s="6" t="s">
        <v>1</v>
      </c>
      <c r="E54" s="8" t="s">
        <v>8</v>
      </c>
      <c r="F54" s="6" t="s">
        <v>1</v>
      </c>
      <c r="G54" s="8" t="s">
        <v>11</v>
      </c>
      <c r="H54" s="6" t="s">
        <v>1</v>
      </c>
      <c r="I54" s="8" t="s">
        <v>11</v>
      </c>
      <c r="J54" s="136"/>
      <c r="K54" s="23"/>
    </row>
    <row r="55" spans="1:17" x14ac:dyDescent="0.2">
      <c r="A55" s="62" t="s">
        <v>6</v>
      </c>
      <c r="B55" s="65">
        <v>484.18</v>
      </c>
      <c r="C55" s="12">
        <v>40235</v>
      </c>
      <c r="D55" s="65"/>
      <c r="E55" s="66"/>
      <c r="F55" s="65">
        <v>1450</v>
      </c>
      <c r="G55" s="66">
        <v>631</v>
      </c>
      <c r="H55" s="60">
        <v>122</v>
      </c>
      <c r="I55" s="68">
        <v>40233</v>
      </c>
      <c r="J55" s="67"/>
      <c r="K55" s="23"/>
    </row>
    <row r="56" spans="1:17" x14ac:dyDescent="0.2">
      <c r="A56" s="62" t="s">
        <v>6</v>
      </c>
      <c r="B56" s="60">
        <v>427</v>
      </c>
      <c r="C56" s="7">
        <f>IF(B56&gt;0.005,C55+1,"")</f>
        <v>40236</v>
      </c>
      <c r="D56" s="60"/>
      <c r="E56" s="68"/>
      <c r="F56" s="60"/>
      <c r="G56" s="68"/>
      <c r="H56" s="60"/>
      <c r="I56" s="68"/>
      <c r="J56" s="69"/>
      <c r="K56" s="23"/>
    </row>
    <row r="57" spans="1:17" x14ac:dyDescent="0.2">
      <c r="A57" s="62" t="s">
        <v>7</v>
      </c>
      <c r="B57" s="60">
        <v>298</v>
      </c>
      <c r="C57" s="7">
        <f t="shared" ref="C57:C71" si="1">IF(B57&gt;0.005,C56+1,"")</f>
        <v>40237</v>
      </c>
      <c r="D57" s="60" t="s">
        <v>28</v>
      </c>
      <c r="E57" s="68"/>
      <c r="F57" s="60"/>
      <c r="G57" s="68"/>
      <c r="H57" s="60"/>
      <c r="I57" s="68"/>
      <c r="J57" s="69"/>
      <c r="K57" s="23"/>
    </row>
    <row r="58" spans="1:17" x14ac:dyDescent="0.2">
      <c r="A58" s="62" t="s">
        <v>7</v>
      </c>
      <c r="B58" s="60">
        <v>313</v>
      </c>
      <c r="C58" s="7">
        <f t="shared" si="1"/>
        <v>40238</v>
      </c>
      <c r="D58" s="60" t="s">
        <v>28</v>
      </c>
      <c r="E58" s="68"/>
      <c r="F58" s="60"/>
      <c r="G58" s="68"/>
      <c r="H58" s="60"/>
      <c r="I58" s="68"/>
      <c r="J58" s="69"/>
      <c r="K58" s="23"/>
    </row>
    <row r="59" spans="1:17" x14ac:dyDescent="0.2">
      <c r="A59" s="62" t="s">
        <v>7</v>
      </c>
      <c r="B59" s="60">
        <v>2267.25</v>
      </c>
      <c r="C59" s="7">
        <f t="shared" si="1"/>
        <v>40239</v>
      </c>
      <c r="D59" s="60" t="s">
        <v>30</v>
      </c>
      <c r="E59" s="68"/>
      <c r="F59" s="60"/>
      <c r="G59" s="68"/>
      <c r="H59" s="60"/>
      <c r="I59" s="68"/>
      <c r="J59" s="69"/>
      <c r="K59" s="23"/>
    </row>
    <row r="60" spans="1:17" x14ac:dyDescent="0.2">
      <c r="A60" s="62" t="s">
        <v>6</v>
      </c>
      <c r="B60" s="60">
        <v>223</v>
      </c>
      <c r="C60" s="7">
        <f t="shared" si="1"/>
        <v>40240</v>
      </c>
      <c r="D60" s="60"/>
      <c r="E60" s="68"/>
      <c r="F60" s="60"/>
      <c r="G60" s="68"/>
      <c r="H60" s="60"/>
      <c r="I60" s="68"/>
      <c r="J60" s="69"/>
      <c r="K60" s="23"/>
    </row>
    <row r="61" spans="1:17" x14ac:dyDescent="0.2">
      <c r="A61" s="62" t="s">
        <v>6</v>
      </c>
      <c r="B61" s="60">
        <v>322</v>
      </c>
      <c r="C61" s="7">
        <f t="shared" si="1"/>
        <v>40241</v>
      </c>
      <c r="D61" s="60"/>
      <c r="E61" s="68"/>
      <c r="F61" s="60"/>
      <c r="G61" s="68"/>
      <c r="H61" s="60"/>
      <c r="I61" s="68"/>
      <c r="J61" s="69"/>
      <c r="K61" s="23"/>
    </row>
    <row r="62" spans="1:17" x14ac:dyDescent="0.2">
      <c r="A62" s="62" t="s">
        <v>6</v>
      </c>
      <c r="B62" s="60">
        <v>466</v>
      </c>
      <c r="C62" s="7">
        <f t="shared" si="1"/>
        <v>40242</v>
      </c>
      <c r="D62" s="60"/>
      <c r="E62" s="68"/>
      <c r="F62" s="60"/>
      <c r="G62" s="68"/>
      <c r="H62" s="60"/>
      <c r="I62" s="68"/>
      <c r="J62" s="69"/>
      <c r="K62" s="23"/>
    </row>
    <row r="63" spans="1:17" x14ac:dyDescent="0.2">
      <c r="A63" s="62" t="s">
        <v>6</v>
      </c>
      <c r="B63" s="60">
        <v>201</v>
      </c>
      <c r="C63" s="7">
        <f t="shared" si="1"/>
        <v>40243</v>
      </c>
      <c r="D63" s="60"/>
      <c r="E63" s="68"/>
      <c r="F63" s="60"/>
      <c r="G63" s="68"/>
      <c r="H63" s="60"/>
      <c r="I63" s="68"/>
      <c r="J63" s="69"/>
      <c r="K63" s="23"/>
    </row>
    <row r="64" spans="1:17" x14ac:dyDescent="0.2">
      <c r="A64" s="62" t="s">
        <v>7</v>
      </c>
      <c r="B64" s="60">
        <v>621</v>
      </c>
      <c r="C64" s="7">
        <f t="shared" si="1"/>
        <v>40244</v>
      </c>
      <c r="D64" s="60"/>
      <c r="E64" s="68"/>
      <c r="F64" s="60"/>
      <c r="G64" s="68"/>
      <c r="H64" s="60"/>
      <c r="I64" s="68"/>
      <c r="J64" s="69"/>
      <c r="K64" s="23"/>
    </row>
    <row r="65" spans="1:11" x14ac:dyDescent="0.2">
      <c r="A65" s="62" t="s">
        <v>6</v>
      </c>
      <c r="B65" s="60">
        <v>259</v>
      </c>
      <c r="C65" s="7">
        <f t="shared" si="1"/>
        <v>40245</v>
      </c>
      <c r="D65" s="60"/>
      <c r="E65" s="68"/>
      <c r="F65" s="60"/>
      <c r="G65" s="68"/>
      <c r="H65" s="60"/>
      <c r="I65" s="68"/>
      <c r="J65" s="69"/>
      <c r="K65" s="23"/>
    </row>
    <row r="66" spans="1:11" x14ac:dyDescent="0.2">
      <c r="A66" s="62" t="s">
        <v>6</v>
      </c>
      <c r="B66" s="60">
        <v>613</v>
      </c>
      <c r="C66" s="7">
        <f t="shared" si="1"/>
        <v>40246</v>
      </c>
      <c r="D66" s="60"/>
      <c r="E66" s="68"/>
      <c r="F66" s="60"/>
      <c r="G66" s="68"/>
      <c r="H66" s="60"/>
      <c r="I66" s="68"/>
      <c r="J66" s="69"/>
      <c r="K66" s="23"/>
    </row>
    <row r="67" spans="1:11" x14ac:dyDescent="0.2">
      <c r="A67" s="62" t="s">
        <v>6</v>
      </c>
      <c r="B67" s="60">
        <v>178</v>
      </c>
      <c r="C67" s="7">
        <f t="shared" si="1"/>
        <v>40247</v>
      </c>
      <c r="D67" s="60"/>
      <c r="E67" s="68"/>
      <c r="F67" s="60"/>
      <c r="G67" s="68"/>
      <c r="H67" s="60"/>
      <c r="I67" s="68"/>
      <c r="J67" s="69"/>
      <c r="K67" s="23"/>
    </row>
    <row r="68" spans="1:11" x14ac:dyDescent="0.2">
      <c r="A68" s="62" t="s">
        <v>6</v>
      </c>
      <c r="B68" s="60">
        <v>199</v>
      </c>
      <c r="C68" s="7">
        <f t="shared" si="1"/>
        <v>40248</v>
      </c>
      <c r="D68" s="60"/>
      <c r="E68" s="68"/>
      <c r="F68" s="60"/>
      <c r="G68" s="68"/>
      <c r="H68" s="60"/>
      <c r="I68" s="68"/>
      <c r="J68" s="69"/>
      <c r="K68" s="23"/>
    </row>
    <row r="69" spans="1:11" x14ac:dyDescent="0.2">
      <c r="A69" s="62" t="s">
        <v>6</v>
      </c>
      <c r="B69" s="60">
        <v>103</v>
      </c>
      <c r="C69" s="7">
        <f t="shared" si="1"/>
        <v>40249</v>
      </c>
      <c r="D69" s="60"/>
      <c r="E69" s="68"/>
      <c r="F69" s="60"/>
      <c r="G69" s="68"/>
      <c r="H69" s="60"/>
      <c r="I69" s="68"/>
      <c r="J69" s="69"/>
      <c r="K69" s="23"/>
    </row>
    <row r="70" spans="1:11" x14ac:dyDescent="0.2">
      <c r="A70" s="62" t="s">
        <v>6</v>
      </c>
      <c r="B70" s="60">
        <v>180</v>
      </c>
      <c r="C70" s="7">
        <f t="shared" si="1"/>
        <v>40250</v>
      </c>
      <c r="D70" s="60"/>
      <c r="E70" s="68"/>
      <c r="F70" s="60"/>
      <c r="G70" s="68"/>
      <c r="H70" s="60"/>
      <c r="I70" s="68"/>
      <c r="J70" s="69"/>
      <c r="K70" s="23"/>
    </row>
    <row r="71" spans="1:11" x14ac:dyDescent="0.2">
      <c r="A71" s="62" t="s">
        <v>6</v>
      </c>
      <c r="B71" s="60">
        <v>155</v>
      </c>
      <c r="C71" s="7">
        <f t="shared" si="1"/>
        <v>40251</v>
      </c>
      <c r="D71" s="60"/>
      <c r="E71" s="68"/>
      <c r="F71" s="60"/>
      <c r="G71" s="68"/>
      <c r="H71" s="60"/>
      <c r="I71" s="68"/>
      <c r="J71" s="69"/>
      <c r="K71" s="23"/>
    </row>
    <row r="72" spans="1:11" x14ac:dyDescent="0.2">
      <c r="A72" s="62" t="s">
        <v>6</v>
      </c>
      <c r="B72" s="60"/>
      <c r="C72" s="7" t="str">
        <f t="shared" ref="C72:C87" si="2">IF(B72&gt;0.005,C71+1,"")</f>
        <v/>
      </c>
      <c r="D72" s="60"/>
      <c r="E72" s="68"/>
      <c r="F72" s="60"/>
      <c r="G72" s="68"/>
      <c r="H72" s="60"/>
      <c r="I72" s="68"/>
      <c r="J72" s="69"/>
      <c r="K72" s="23"/>
    </row>
    <row r="73" spans="1:11" x14ac:dyDescent="0.2">
      <c r="A73" s="62" t="s">
        <v>6</v>
      </c>
      <c r="B73" s="60"/>
      <c r="C73" s="7" t="str">
        <f t="shared" si="2"/>
        <v/>
      </c>
      <c r="D73" s="60"/>
      <c r="E73" s="68"/>
      <c r="F73" s="60"/>
      <c r="G73" s="68"/>
      <c r="H73" s="60"/>
      <c r="I73" s="68"/>
      <c r="J73" s="69"/>
      <c r="K73" s="23"/>
    </row>
    <row r="74" spans="1:11" x14ac:dyDescent="0.2">
      <c r="A74" s="62" t="s">
        <v>6</v>
      </c>
      <c r="B74" s="60"/>
      <c r="C74" s="7" t="str">
        <f t="shared" si="2"/>
        <v/>
      </c>
      <c r="D74" s="60"/>
      <c r="E74" s="68"/>
      <c r="F74" s="60"/>
      <c r="G74" s="68"/>
      <c r="H74" s="60"/>
      <c r="I74" s="68"/>
      <c r="J74" s="69"/>
      <c r="K74" s="23"/>
    </row>
    <row r="75" spans="1:11" x14ac:dyDescent="0.2">
      <c r="A75" s="62" t="s">
        <v>6</v>
      </c>
      <c r="B75" s="60"/>
      <c r="C75" s="7" t="str">
        <f t="shared" si="2"/>
        <v/>
      </c>
      <c r="D75" s="60"/>
      <c r="E75" s="68"/>
      <c r="F75" s="60"/>
      <c r="G75" s="68"/>
      <c r="H75" s="60"/>
      <c r="I75" s="68"/>
      <c r="J75" s="69"/>
      <c r="K75" s="23"/>
    </row>
    <row r="76" spans="1:11" x14ac:dyDescent="0.2">
      <c r="A76" s="62" t="s">
        <v>6</v>
      </c>
      <c r="B76" s="60"/>
      <c r="C76" s="7" t="str">
        <f t="shared" si="2"/>
        <v/>
      </c>
      <c r="D76" s="60"/>
      <c r="E76" s="68"/>
      <c r="F76" s="60"/>
      <c r="G76" s="68"/>
      <c r="H76" s="60"/>
      <c r="I76" s="68"/>
      <c r="J76" s="69"/>
      <c r="K76" s="23"/>
    </row>
    <row r="77" spans="1:11" x14ac:dyDescent="0.2">
      <c r="A77" s="62" t="s">
        <v>6</v>
      </c>
      <c r="B77" s="60"/>
      <c r="C77" s="7" t="str">
        <f t="shared" si="2"/>
        <v/>
      </c>
      <c r="D77" s="60"/>
      <c r="E77" s="68"/>
      <c r="F77" s="60"/>
      <c r="G77" s="68"/>
      <c r="H77" s="60"/>
      <c r="I77" s="68"/>
      <c r="J77" s="69"/>
      <c r="K77" s="23"/>
    </row>
    <row r="78" spans="1:11" x14ac:dyDescent="0.2">
      <c r="A78" s="62" t="s">
        <v>6</v>
      </c>
      <c r="B78" s="60"/>
      <c r="C78" s="7" t="str">
        <f t="shared" si="2"/>
        <v/>
      </c>
      <c r="D78" s="60"/>
      <c r="E78" s="68"/>
      <c r="F78" s="60"/>
      <c r="G78" s="68"/>
      <c r="H78" s="60"/>
      <c r="I78" s="68"/>
      <c r="J78" s="69"/>
      <c r="K78" s="23"/>
    </row>
    <row r="79" spans="1:11" x14ac:dyDescent="0.2">
      <c r="A79" s="62" t="s">
        <v>6</v>
      </c>
      <c r="B79" s="60"/>
      <c r="C79" s="7" t="str">
        <f t="shared" si="2"/>
        <v/>
      </c>
      <c r="D79" s="60"/>
      <c r="E79" s="68"/>
      <c r="F79" s="60"/>
      <c r="G79" s="68"/>
      <c r="H79" s="60"/>
      <c r="I79" s="68"/>
      <c r="J79" s="69"/>
      <c r="K79" s="23"/>
    </row>
    <row r="80" spans="1:11" x14ac:dyDescent="0.2">
      <c r="A80" s="62" t="s">
        <v>6</v>
      </c>
      <c r="B80" s="60"/>
      <c r="C80" s="7" t="str">
        <f t="shared" si="2"/>
        <v/>
      </c>
      <c r="D80" s="60"/>
      <c r="E80" s="68"/>
      <c r="F80" s="60"/>
      <c r="G80" s="68"/>
      <c r="H80" s="60"/>
      <c r="I80" s="68"/>
      <c r="J80" s="69"/>
      <c r="K80" s="23"/>
    </row>
    <row r="81" spans="1:11" x14ac:dyDescent="0.2">
      <c r="A81" s="62" t="s">
        <v>6</v>
      </c>
      <c r="B81" s="60"/>
      <c r="C81" s="7" t="str">
        <f t="shared" si="2"/>
        <v/>
      </c>
      <c r="D81" s="60"/>
      <c r="E81" s="68"/>
      <c r="F81" s="60"/>
      <c r="G81" s="68"/>
      <c r="H81" s="60"/>
      <c r="I81" s="68"/>
      <c r="J81" s="69"/>
      <c r="K81" s="23"/>
    </row>
    <row r="82" spans="1:11" x14ac:dyDescent="0.2">
      <c r="A82" s="62" t="s">
        <v>6</v>
      </c>
      <c r="B82" s="60"/>
      <c r="C82" s="7" t="str">
        <f t="shared" si="2"/>
        <v/>
      </c>
      <c r="D82" s="60"/>
      <c r="E82" s="68"/>
      <c r="F82" s="60"/>
      <c r="G82" s="68"/>
      <c r="H82" s="60"/>
      <c r="I82" s="68"/>
      <c r="J82" s="69"/>
      <c r="K82" s="23"/>
    </row>
    <row r="83" spans="1:11" x14ac:dyDescent="0.2">
      <c r="A83" s="62" t="s">
        <v>6</v>
      </c>
      <c r="B83" s="60"/>
      <c r="C83" s="7" t="str">
        <f t="shared" si="2"/>
        <v/>
      </c>
      <c r="D83" s="60"/>
      <c r="E83" s="68"/>
      <c r="F83" s="60"/>
      <c r="G83" s="68"/>
      <c r="H83" s="60"/>
      <c r="I83" s="68"/>
      <c r="J83" s="69"/>
      <c r="K83" s="23"/>
    </row>
    <row r="84" spans="1:11" x14ac:dyDescent="0.2">
      <c r="A84" s="62" t="s">
        <v>6</v>
      </c>
      <c r="B84" s="60"/>
      <c r="C84" s="7" t="str">
        <f t="shared" si="2"/>
        <v/>
      </c>
      <c r="D84" s="60"/>
      <c r="E84" s="68"/>
      <c r="F84" s="60"/>
      <c r="G84" s="68"/>
      <c r="H84" s="60"/>
      <c r="I84" s="68"/>
      <c r="J84" s="69"/>
      <c r="K84" s="23"/>
    </row>
    <row r="85" spans="1:11" x14ac:dyDescent="0.2">
      <c r="A85" s="62" t="s">
        <v>6</v>
      </c>
      <c r="B85" s="60"/>
      <c r="C85" s="7" t="str">
        <f t="shared" si="2"/>
        <v/>
      </c>
      <c r="D85" s="60"/>
      <c r="E85" s="68"/>
      <c r="F85" s="60"/>
      <c r="G85" s="68"/>
      <c r="H85" s="60"/>
      <c r="I85" s="68"/>
      <c r="J85" s="69"/>
      <c r="K85" s="23"/>
    </row>
    <row r="86" spans="1:11" x14ac:dyDescent="0.2">
      <c r="A86" s="62" t="s">
        <v>6</v>
      </c>
      <c r="B86" s="60"/>
      <c r="C86" s="7" t="str">
        <f t="shared" si="2"/>
        <v/>
      </c>
      <c r="D86" s="60"/>
      <c r="E86" s="68"/>
      <c r="F86" s="60"/>
      <c r="G86" s="68"/>
      <c r="H86" s="60"/>
      <c r="I86" s="68"/>
      <c r="J86" s="69"/>
      <c r="K86" s="23"/>
    </row>
    <row r="87" spans="1:11" ht="15.75" thickBot="1" x14ac:dyDescent="0.25">
      <c r="A87" s="62" t="s">
        <v>6</v>
      </c>
      <c r="B87" s="63"/>
      <c r="C87" s="8" t="str">
        <f t="shared" si="2"/>
        <v/>
      </c>
      <c r="D87" s="63"/>
      <c r="E87" s="64"/>
      <c r="F87" s="63"/>
      <c r="G87" s="64"/>
      <c r="H87" s="63"/>
      <c r="I87" s="64"/>
      <c r="J87" s="70"/>
      <c r="K87" s="23"/>
    </row>
    <row r="88" spans="1:11" x14ac:dyDescent="0.2">
      <c r="A88" s="62"/>
      <c r="B88" s="139">
        <f>SUMIF($A$55:$A$87,O6,$B$55:$B$87)</f>
        <v>3810.1800000000003</v>
      </c>
      <c r="C88" s="24"/>
      <c r="D88" s="24"/>
      <c r="E88" s="24"/>
      <c r="F88" s="24"/>
      <c r="G88" s="24"/>
      <c r="H88" s="24"/>
      <c r="I88" s="24"/>
      <c r="J88" s="24"/>
      <c r="K88" s="23"/>
    </row>
    <row r="89" spans="1:11" ht="15.75" thickBot="1" x14ac:dyDescent="0.25">
      <c r="A89" s="62"/>
      <c r="B89" s="138"/>
      <c r="C89" s="24"/>
      <c r="D89" s="24"/>
      <c r="E89" s="24"/>
      <c r="F89" s="24"/>
      <c r="G89" s="24"/>
      <c r="H89" s="24"/>
      <c r="I89" s="24"/>
      <c r="J89" s="24"/>
      <c r="K89" s="23"/>
    </row>
    <row r="90" spans="1:11" ht="15.75" thickBot="1" x14ac:dyDescent="0.25">
      <c r="A90" s="62"/>
      <c r="B90" s="24"/>
      <c r="C90" s="24"/>
      <c r="D90" s="24"/>
      <c r="E90" s="24"/>
      <c r="F90" s="24"/>
      <c r="G90" s="24"/>
      <c r="H90" s="24"/>
      <c r="I90" s="24"/>
      <c r="J90" s="24"/>
      <c r="K90" s="23"/>
    </row>
    <row r="91" spans="1:11" ht="15.75" thickBot="1" x14ac:dyDescent="0.25">
      <c r="A91" s="62"/>
      <c r="B91" s="24"/>
      <c r="C91" s="24"/>
      <c r="D91" s="24"/>
      <c r="E91" s="24"/>
      <c r="F91" s="24"/>
      <c r="G91" s="24"/>
      <c r="H91" s="129" t="s">
        <v>22</v>
      </c>
      <c r="I91" s="131"/>
      <c r="J91" s="16"/>
      <c r="K91" s="23"/>
    </row>
    <row r="92" spans="1:11" ht="15.75" thickBot="1" x14ac:dyDescent="0.25">
      <c r="A92" s="62"/>
      <c r="B92" s="13" t="s">
        <v>0</v>
      </c>
      <c r="C92" s="13" t="s">
        <v>13</v>
      </c>
      <c r="D92" s="13" t="s">
        <v>14</v>
      </c>
      <c r="E92" s="13" t="s">
        <v>15</v>
      </c>
      <c r="F92" s="13" t="s">
        <v>5</v>
      </c>
      <c r="G92" s="24"/>
      <c r="H92" s="2" t="s">
        <v>20</v>
      </c>
      <c r="I92" s="2">
        <f>I48</f>
        <v>172.34000000000015</v>
      </c>
      <c r="J92" s="2"/>
      <c r="K92" s="23"/>
    </row>
    <row r="93" spans="1:11" ht="15.75" thickBot="1" x14ac:dyDescent="0.25">
      <c r="A93" s="62"/>
      <c r="B93" s="21">
        <f>B88</f>
        <v>3810.1800000000003</v>
      </c>
      <c r="C93" s="13">
        <f>SUM(F55:F87)</f>
        <v>1450</v>
      </c>
      <c r="D93" s="13">
        <f>B93+C93</f>
        <v>5260.18</v>
      </c>
      <c r="E93" s="13">
        <f>SUM(H$38:$H55)</f>
        <v>122</v>
      </c>
      <c r="F93" s="15">
        <f>D93-E93</f>
        <v>5138.18</v>
      </c>
      <c r="G93" s="24"/>
      <c r="H93" s="3" t="s">
        <v>19</v>
      </c>
      <c r="I93" s="3">
        <f>F95</f>
        <v>4195.18</v>
      </c>
      <c r="J93" s="3"/>
      <c r="K93" s="23"/>
    </row>
    <row r="94" spans="1:11" ht="15.75" thickBot="1" x14ac:dyDescent="0.25">
      <c r="A94" s="62"/>
      <c r="B94" s="13" t="s">
        <v>18</v>
      </c>
      <c r="C94" s="13" t="s">
        <v>16</v>
      </c>
      <c r="D94" s="13" t="s">
        <v>3</v>
      </c>
      <c r="E94" s="13" t="s">
        <v>2</v>
      </c>
      <c r="F94" s="13" t="s">
        <v>19</v>
      </c>
      <c r="G94" s="24"/>
      <c r="H94" s="3" t="s">
        <v>21</v>
      </c>
      <c r="I94" s="3">
        <f>I92+I93</f>
        <v>4367.5200000000004</v>
      </c>
      <c r="J94" s="3"/>
      <c r="K94" s="23"/>
    </row>
    <row r="95" spans="1:11" ht="15.75" thickBot="1" x14ac:dyDescent="0.25">
      <c r="A95" s="62"/>
      <c r="B95" s="21">
        <f>F93</f>
        <v>5138.18</v>
      </c>
      <c r="C95" s="71"/>
      <c r="D95" s="71"/>
      <c r="E95" s="71">
        <v>943</v>
      </c>
      <c r="F95" s="15">
        <f>B95-(C95+D95+E95)</f>
        <v>4195.18</v>
      </c>
      <c r="G95" s="24"/>
      <c r="H95" s="3" t="s">
        <v>4</v>
      </c>
      <c r="I95" s="73"/>
      <c r="J95" s="73"/>
      <c r="K95" s="23"/>
    </row>
    <row r="96" spans="1:11" ht="15.75" thickBot="1" x14ac:dyDescent="0.25">
      <c r="A96" s="62"/>
      <c r="B96" s="24"/>
      <c r="C96" s="24"/>
      <c r="D96" s="24"/>
      <c r="E96" s="24"/>
      <c r="F96" s="24"/>
      <c r="G96" s="24"/>
      <c r="H96" s="18" t="s">
        <v>17</v>
      </c>
      <c r="I96" s="18">
        <f>I94-I95</f>
        <v>4367.5200000000004</v>
      </c>
      <c r="J96" s="4"/>
      <c r="K96" s="23"/>
    </row>
    <row r="97" spans="1:11" ht="15.75" thickBot="1" x14ac:dyDescent="0.25">
      <c r="A97" s="62"/>
      <c r="B97" s="24"/>
      <c r="C97" s="24"/>
      <c r="D97" s="24"/>
      <c r="E97" s="24"/>
      <c r="F97" s="24"/>
      <c r="G97" s="24"/>
      <c r="H97" s="13" t="s">
        <v>27</v>
      </c>
      <c r="I97" s="17">
        <f>I96</f>
        <v>4367.5200000000004</v>
      </c>
      <c r="J97" s="24"/>
      <c r="K97" s="23"/>
    </row>
    <row r="98" spans="1:11" ht="15.75" thickBot="1" x14ac:dyDescent="0.25">
      <c r="A98" s="75"/>
      <c r="B98" s="25"/>
      <c r="C98" s="25"/>
      <c r="D98" s="25"/>
      <c r="E98" s="25"/>
      <c r="F98" s="25"/>
      <c r="G98" s="25"/>
      <c r="H98" s="25"/>
      <c r="I98" s="25"/>
      <c r="J98" s="25"/>
      <c r="K98" s="15"/>
    </row>
    <row r="99" spans="1:11" ht="15.75" thickBot="1" x14ac:dyDescent="0.25">
      <c r="A99" s="76"/>
      <c r="B99" s="29"/>
      <c r="C99" s="29"/>
      <c r="D99" s="29"/>
      <c r="E99" s="29"/>
      <c r="F99" s="29"/>
      <c r="G99" s="29"/>
      <c r="H99" s="29"/>
      <c r="I99" s="29"/>
      <c r="J99" s="29"/>
      <c r="K99" s="29"/>
    </row>
    <row r="100" spans="1:11" ht="15.75" thickBot="1" x14ac:dyDescent="0.25">
      <c r="A100" s="57">
        <v>3</v>
      </c>
      <c r="B100" s="28"/>
      <c r="C100" s="28"/>
      <c r="D100" s="28"/>
      <c r="E100" s="28"/>
      <c r="F100" s="28"/>
      <c r="G100" s="28"/>
      <c r="H100" s="28"/>
      <c r="I100" s="28" t="s">
        <v>35</v>
      </c>
      <c r="J100" s="58" t="s">
        <v>38</v>
      </c>
      <c r="K100" s="22"/>
    </row>
    <row r="101" spans="1:11" ht="15.75" thickBot="1" x14ac:dyDescent="0.25">
      <c r="A101" s="60"/>
      <c r="B101" s="26"/>
      <c r="C101" s="26"/>
      <c r="D101" s="26"/>
      <c r="E101" s="26"/>
      <c r="F101" s="26"/>
      <c r="G101" s="26"/>
      <c r="H101" s="26"/>
      <c r="I101" s="26" t="s">
        <v>36</v>
      </c>
      <c r="J101" s="61">
        <v>44200</v>
      </c>
      <c r="K101" s="22"/>
    </row>
    <row r="102" spans="1:11" x14ac:dyDescent="0.2">
      <c r="A102" s="62"/>
      <c r="B102" s="140" t="s">
        <v>0</v>
      </c>
      <c r="C102" s="141"/>
      <c r="D102" s="140" t="s">
        <v>9</v>
      </c>
      <c r="E102" s="141"/>
      <c r="F102" s="140" t="s">
        <v>13</v>
      </c>
      <c r="G102" s="141"/>
      <c r="H102" s="140" t="s">
        <v>10</v>
      </c>
      <c r="I102" s="141"/>
      <c r="J102" s="135" t="s">
        <v>12</v>
      </c>
      <c r="K102" s="23"/>
    </row>
    <row r="103" spans="1:11" ht="15.75" thickBot="1" x14ac:dyDescent="0.25">
      <c r="A103" s="62"/>
      <c r="B103" s="6" t="s">
        <v>1</v>
      </c>
      <c r="C103" s="8" t="s">
        <v>8</v>
      </c>
      <c r="D103" s="6" t="s">
        <v>1</v>
      </c>
      <c r="E103" s="8" t="s">
        <v>8</v>
      </c>
      <c r="F103" s="6" t="s">
        <v>1</v>
      </c>
      <c r="G103" s="8" t="s">
        <v>11</v>
      </c>
      <c r="H103" s="6" t="s">
        <v>1</v>
      </c>
      <c r="I103" s="8" t="s">
        <v>11</v>
      </c>
      <c r="J103" s="136"/>
      <c r="K103" s="23"/>
    </row>
    <row r="104" spans="1:11" x14ac:dyDescent="0.2">
      <c r="A104" s="59" t="s">
        <v>6</v>
      </c>
      <c r="B104" s="65">
        <v>61</v>
      </c>
      <c r="C104" s="12">
        <v>40252</v>
      </c>
      <c r="D104" s="65"/>
      <c r="E104" s="66" t="s">
        <v>31</v>
      </c>
      <c r="F104" s="65">
        <v>1800</v>
      </c>
      <c r="G104" s="66">
        <v>634</v>
      </c>
      <c r="H104" s="60">
        <v>31</v>
      </c>
      <c r="I104" s="68">
        <v>9</v>
      </c>
      <c r="J104" s="67"/>
      <c r="K104" s="23"/>
    </row>
    <row r="105" spans="1:11" x14ac:dyDescent="0.2">
      <c r="A105" s="59" t="s">
        <v>7</v>
      </c>
      <c r="B105" s="60">
        <v>58</v>
      </c>
      <c r="C105" s="12">
        <f>IF(B105&gt;0.005,C104+1,"")</f>
        <v>40253</v>
      </c>
      <c r="D105" s="60" t="s">
        <v>28</v>
      </c>
      <c r="E105" s="68"/>
      <c r="F105" s="60"/>
      <c r="G105" s="68"/>
      <c r="H105" s="60"/>
      <c r="I105" s="68"/>
      <c r="J105" s="69"/>
      <c r="K105" s="23"/>
    </row>
    <row r="106" spans="1:11" x14ac:dyDescent="0.2">
      <c r="A106" s="59" t="s">
        <v>6</v>
      </c>
      <c r="B106" s="60">
        <v>271</v>
      </c>
      <c r="C106" s="12">
        <f t="shared" ref="C106:C115" si="3">IF(B106&gt;0.005,C105+1,"")</f>
        <v>40254</v>
      </c>
      <c r="D106" s="60"/>
      <c r="E106" s="68"/>
      <c r="F106" s="60"/>
      <c r="G106" s="68"/>
      <c r="H106" s="60"/>
      <c r="I106" s="68"/>
      <c r="J106" s="69"/>
      <c r="K106" s="23"/>
    </row>
    <row r="107" spans="1:11" x14ac:dyDescent="0.2">
      <c r="A107" s="59" t="s">
        <v>6</v>
      </c>
      <c r="B107" s="60">
        <v>110.86</v>
      </c>
      <c r="C107" s="12">
        <f t="shared" si="3"/>
        <v>40255</v>
      </c>
      <c r="D107" s="60"/>
      <c r="E107" s="68"/>
      <c r="F107" s="60"/>
      <c r="G107" s="68"/>
      <c r="H107" s="60"/>
      <c r="I107" s="68"/>
      <c r="J107" s="69"/>
      <c r="K107" s="23"/>
    </row>
    <row r="108" spans="1:11" x14ac:dyDescent="0.2">
      <c r="A108" s="59" t="s">
        <v>6</v>
      </c>
      <c r="B108" s="60">
        <v>232.3</v>
      </c>
      <c r="C108" s="12">
        <f t="shared" si="3"/>
        <v>40256</v>
      </c>
      <c r="D108" s="60"/>
      <c r="E108" s="68"/>
      <c r="F108" s="60"/>
      <c r="G108" s="68"/>
      <c r="H108" s="60"/>
      <c r="I108" s="68"/>
      <c r="J108" s="69"/>
      <c r="K108" s="23"/>
    </row>
    <row r="109" spans="1:11" x14ac:dyDescent="0.2">
      <c r="A109" s="59" t="s">
        <v>6</v>
      </c>
      <c r="B109" s="60">
        <v>19</v>
      </c>
      <c r="C109" s="12">
        <f t="shared" si="3"/>
        <v>40257</v>
      </c>
      <c r="D109" s="60"/>
      <c r="E109" s="68"/>
      <c r="F109" s="60"/>
      <c r="G109" s="68"/>
      <c r="H109" s="60"/>
      <c r="I109" s="68"/>
      <c r="J109" s="69"/>
      <c r="K109" s="23"/>
    </row>
    <row r="110" spans="1:11" x14ac:dyDescent="0.2">
      <c r="A110" s="59" t="s">
        <v>6</v>
      </c>
      <c r="B110" s="60">
        <v>670.68</v>
      </c>
      <c r="C110" s="12">
        <f t="shared" si="3"/>
        <v>40258</v>
      </c>
      <c r="D110" s="60"/>
      <c r="E110" s="68"/>
      <c r="F110" s="60"/>
      <c r="G110" s="68"/>
      <c r="H110" s="60"/>
      <c r="I110" s="68"/>
      <c r="J110" s="69"/>
      <c r="K110" s="23"/>
    </row>
    <row r="111" spans="1:11" x14ac:dyDescent="0.2">
      <c r="A111" s="59" t="s">
        <v>6</v>
      </c>
      <c r="B111" s="60">
        <v>166.75</v>
      </c>
      <c r="C111" s="12">
        <f t="shared" si="3"/>
        <v>40259</v>
      </c>
      <c r="D111" s="60"/>
      <c r="E111" s="68"/>
      <c r="F111" s="60"/>
      <c r="G111" s="68"/>
      <c r="H111" s="60"/>
      <c r="I111" s="68"/>
      <c r="J111" s="69"/>
      <c r="K111" s="23"/>
    </row>
    <row r="112" spans="1:11" x14ac:dyDescent="0.2">
      <c r="A112" s="59" t="s">
        <v>6</v>
      </c>
      <c r="B112" s="60">
        <v>263.12</v>
      </c>
      <c r="C112" s="12">
        <f t="shared" si="3"/>
        <v>40260</v>
      </c>
      <c r="D112" s="60"/>
      <c r="E112" s="68"/>
      <c r="F112" s="60"/>
      <c r="G112" s="68"/>
      <c r="H112" s="60"/>
      <c r="I112" s="68"/>
      <c r="J112" s="69"/>
      <c r="K112" s="23"/>
    </row>
    <row r="113" spans="1:11" x14ac:dyDescent="0.2">
      <c r="A113" s="59" t="s">
        <v>6</v>
      </c>
      <c r="B113" s="60">
        <v>177</v>
      </c>
      <c r="C113" s="12">
        <f t="shared" si="3"/>
        <v>40261</v>
      </c>
      <c r="D113" s="60"/>
      <c r="E113" s="68"/>
      <c r="F113" s="60"/>
      <c r="G113" s="68"/>
      <c r="H113" s="60"/>
      <c r="I113" s="68"/>
      <c r="J113" s="69"/>
      <c r="K113" s="23"/>
    </row>
    <row r="114" spans="1:11" x14ac:dyDescent="0.2">
      <c r="A114" s="59" t="s">
        <v>6</v>
      </c>
      <c r="B114" s="60">
        <v>265</v>
      </c>
      <c r="C114" s="12">
        <f t="shared" si="3"/>
        <v>40262</v>
      </c>
      <c r="D114" s="60"/>
      <c r="E114" s="68"/>
      <c r="F114" s="60"/>
      <c r="G114" s="68"/>
      <c r="H114" s="60"/>
      <c r="I114" s="68"/>
      <c r="J114" s="69"/>
      <c r="K114" s="23"/>
    </row>
    <row r="115" spans="1:11" x14ac:dyDescent="0.2">
      <c r="A115" s="59" t="s">
        <v>6</v>
      </c>
      <c r="B115" s="60">
        <v>215</v>
      </c>
      <c r="C115" s="12">
        <f t="shared" si="3"/>
        <v>40263</v>
      </c>
      <c r="D115" s="60"/>
      <c r="E115" s="68"/>
      <c r="F115" s="60"/>
      <c r="G115" s="68"/>
      <c r="H115" s="60"/>
      <c r="I115" s="68"/>
      <c r="J115" s="69"/>
      <c r="K115" s="23"/>
    </row>
    <row r="116" spans="1:11" x14ac:dyDescent="0.2">
      <c r="A116" s="62" t="s">
        <v>6</v>
      </c>
      <c r="B116" s="60"/>
      <c r="C116" s="7" t="str">
        <f t="shared" ref="C116:C136" si="4">IF(B116&gt;0.005,C115+1,"")</f>
        <v/>
      </c>
      <c r="D116" s="60"/>
      <c r="E116" s="68"/>
      <c r="F116" s="60"/>
      <c r="G116" s="68"/>
      <c r="H116" s="60"/>
      <c r="I116" s="68"/>
      <c r="J116" s="69"/>
      <c r="K116" s="23"/>
    </row>
    <row r="117" spans="1:11" x14ac:dyDescent="0.2">
      <c r="A117" s="62" t="s">
        <v>6</v>
      </c>
      <c r="B117" s="60"/>
      <c r="C117" s="7" t="str">
        <f t="shared" si="4"/>
        <v/>
      </c>
      <c r="D117" s="60"/>
      <c r="E117" s="68"/>
      <c r="F117" s="60"/>
      <c r="G117" s="68"/>
      <c r="H117" s="60"/>
      <c r="I117" s="68"/>
      <c r="J117" s="69"/>
      <c r="K117" s="23"/>
    </row>
    <row r="118" spans="1:11" x14ac:dyDescent="0.2">
      <c r="A118" s="62" t="s">
        <v>6</v>
      </c>
      <c r="B118" s="60"/>
      <c r="C118" s="7" t="str">
        <f t="shared" si="4"/>
        <v/>
      </c>
      <c r="D118" s="60"/>
      <c r="E118" s="68"/>
      <c r="F118" s="60"/>
      <c r="G118" s="68"/>
      <c r="H118" s="60"/>
      <c r="I118" s="68"/>
      <c r="J118" s="69"/>
      <c r="K118" s="23"/>
    </row>
    <row r="119" spans="1:11" x14ac:dyDescent="0.2">
      <c r="A119" s="62" t="s">
        <v>6</v>
      </c>
      <c r="B119" s="60"/>
      <c r="C119" s="7" t="str">
        <f t="shared" si="4"/>
        <v/>
      </c>
      <c r="D119" s="60"/>
      <c r="E119" s="68"/>
      <c r="F119" s="60"/>
      <c r="G119" s="68"/>
      <c r="H119" s="60"/>
      <c r="I119" s="68"/>
      <c r="J119" s="69"/>
      <c r="K119" s="23"/>
    </row>
    <row r="120" spans="1:11" x14ac:dyDescent="0.2">
      <c r="A120" s="62" t="s">
        <v>6</v>
      </c>
      <c r="B120" s="60"/>
      <c r="C120" s="7" t="str">
        <f t="shared" si="4"/>
        <v/>
      </c>
      <c r="D120" s="60"/>
      <c r="E120" s="68"/>
      <c r="F120" s="60"/>
      <c r="G120" s="68"/>
      <c r="H120" s="60"/>
      <c r="I120" s="68"/>
      <c r="J120" s="69"/>
      <c r="K120" s="23"/>
    </row>
    <row r="121" spans="1:11" x14ac:dyDescent="0.2">
      <c r="A121" s="62" t="s">
        <v>6</v>
      </c>
      <c r="B121" s="60"/>
      <c r="C121" s="7" t="str">
        <f t="shared" si="4"/>
        <v/>
      </c>
      <c r="D121" s="60"/>
      <c r="E121" s="68"/>
      <c r="F121" s="60"/>
      <c r="G121" s="68"/>
      <c r="H121" s="60"/>
      <c r="I121" s="68"/>
      <c r="J121" s="69"/>
      <c r="K121" s="23"/>
    </row>
    <row r="122" spans="1:11" x14ac:dyDescent="0.2">
      <c r="A122" s="62" t="s">
        <v>6</v>
      </c>
      <c r="B122" s="60"/>
      <c r="C122" s="7" t="str">
        <f t="shared" si="4"/>
        <v/>
      </c>
      <c r="D122" s="60"/>
      <c r="E122" s="68"/>
      <c r="F122" s="60"/>
      <c r="G122" s="68"/>
      <c r="H122" s="60"/>
      <c r="I122" s="68"/>
      <c r="J122" s="69"/>
      <c r="K122" s="23"/>
    </row>
    <row r="123" spans="1:11" x14ac:dyDescent="0.2">
      <c r="A123" s="62" t="s">
        <v>6</v>
      </c>
      <c r="B123" s="60"/>
      <c r="C123" s="7" t="str">
        <f t="shared" si="4"/>
        <v/>
      </c>
      <c r="D123" s="60"/>
      <c r="E123" s="68"/>
      <c r="F123" s="60"/>
      <c r="G123" s="68"/>
      <c r="H123" s="60"/>
      <c r="I123" s="68"/>
      <c r="J123" s="69"/>
      <c r="K123" s="23"/>
    </row>
    <row r="124" spans="1:11" x14ac:dyDescent="0.2">
      <c r="A124" s="62" t="s">
        <v>6</v>
      </c>
      <c r="B124" s="60"/>
      <c r="C124" s="7" t="str">
        <f t="shared" si="4"/>
        <v/>
      </c>
      <c r="D124" s="60"/>
      <c r="E124" s="68"/>
      <c r="F124" s="60"/>
      <c r="G124" s="68"/>
      <c r="H124" s="60"/>
      <c r="I124" s="68"/>
      <c r="J124" s="69"/>
      <c r="K124" s="23"/>
    </row>
    <row r="125" spans="1:11" x14ac:dyDescent="0.2">
      <c r="A125" s="62" t="s">
        <v>6</v>
      </c>
      <c r="B125" s="60"/>
      <c r="C125" s="7" t="str">
        <f t="shared" si="4"/>
        <v/>
      </c>
      <c r="D125" s="60"/>
      <c r="E125" s="68"/>
      <c r="F125" s="60"/>
      <c r="G125" s="68"/>
      <c r="H125" s="60"/>
      <c r="I125" s="68"/>
      <c r="J125" s="69"/>
      <c r="K125" s="23"/>
    </row>
    <row r="126" spans="1:11" x14ac:dyDescent="0.2">
      <c r="A126" s="62" t="s">
        <v>6</v>
      </c>
      <c r="B126" s="60"/>
      <c r="C126" s="7" t="str">
        <f t="shared" si="4"/>
        <v/>
      </c>
      <c r="D126" s="60"/>
      <c r="E126" s="68"/>
      <c r="F126" s="60"/>
      <c r="G126" s="68"/>
      <c r="H126" s="60"/>
      <c r="I126" s="68"/>
      <c r="J126" s="69"/>
      <c r="K126" s="23"/>
    </row>
    <row r="127" spans="1:11" x14ac:dyDescent="0.2">
      <c r="A127" s="62" t="s">
        <v>6</v>
      </c>
      <c r="B127" s="60"/>
      <c r="C127" s="7" t="str">
        <f t="shared" si="4"/>
        <v/>
      </c>
      <c r="D127" s="60"/>
      <c r="E127" s="68"/>
      <c r="F127" s="60"/>
      <c r="G127" s="68"/>
      <c r="H127" s="60"/>
      <c r="I127" s="68"/>
      <c r="J127" s="69"/>
      <c r="K127" s="23"/>
    </row>
    <row r="128" spans="1:11" x14ac:dyDescent="0.2">
      <c r="A128" s="62" t="s">
        <v>6</v>
      </c>
      <c r="B128" s="60"/>
      <c r="C128" s="7" t="str">
        <f t="shared" si="4"/>
        <v/>
      </c>
      <c r="D128" s="60"/>
      <c r="E128" s="68"/>
      <c r="F128" s="60"/>
      <c r="G128" s="68"/>
      <c r="H128" s="60"/>
      <c r="I128" s="68"/>
      <c r="J128" s="69"/>
      <c r="K128" s="23"/>
    </row>
    <row r="129" spans="1:11" x14ac:dyDescent="0.2">
      <c r="A129" s="62" t="s">
        <v>6</v>
      </c>
      <c r="B129" s="60"/>
      <c r="C129" s="7" t="str">
        <f t="shared" si="4"/>
        <v/>
      </c>
      <c r="D129" s="60"/>
      <c r="E129" s="68"/>
      <c r="F129" s="60"/>
      <c r="G129" s="68"/>
      <c r="H129" s="60"/>
      <c r="I129" s="68"/>
      <c r="J129" s="69"/>
      <c r="K129" s="23"/>
    </row>
    <row r="130" spans="1:11" x14ac:dyDescent="0.2">
      <c r="A130" s="62" t="s">
        <v>6</v>
      </c>
      <c r="B130" s="60"/>
      <c r="C130" s="7" t="str">
        <f t="shared" si="4"/>
        <v/>
      </c>
      <c r="D130" s="60"/>
      <c r="E130" s="68"/>
      <c r="F130" s="60"/>
      <c r="G130" s="68"/>
      <c r="H130" s="60"/>
      <c r="I130" s="68"/>
      <c r="J130" s="69"/>
      <c r="K130" s="23"/>
    </row>
    <row r="131" spans="1:11" x14ac:dyDescent="0.2">
      <c r="A131" s="62" t="s">
        <v>6</v>
      </c>
      <c r="B131" s="60"/>
      <c r="C131" s="7" t="str">
        <f t="shared" si="4"/>
        <v/>
      </c>
      <c r="D131" s="60"/>
      <c r="E131" s="68"/>
      <c r="F131" s="60"/>
      <c r="G131" s="68"/>
      <c r="H131" s="60"/>
      <c r="I131" s="68"/>
      <c r="J131" s="69"/>
      <c r="K131" s="23"/>
    </row>
    <row r="132" spans="1:11" x14ac:dyDescent="0.2">
      <c r="A132" s="62" t="s">
        <v>6</v>
      </c>
      <c r="B132" s="60"/>
      <c r="C132" s="7" t="str">
        <f t="shared" si="4"/>
        <v/>
      </c>
      <c r="D132" s="60"/>
      <c r="E132" s="68"/>
      <c r="F132" s="60"/>
      <c r="G132" s="68"/>
      <c r="H132" s="60"/>
      <c r="I132" s="68"/>
      <c r="J132" s="69"/>
      <c r="K132" s="23"/>
    </row>
    <row r="133" spans="1:11" x14ac:dyDescent="0.2">
      <c r="A133" s="62" t="s">
        <v>6</v>
      </c>
      <c r="B133" s="60"/>
      <c r="C133" s="7" t="str">
        <f t="shared" si="4"/>
        <v/>
      </c>
      <c r="D133" s="60"/>
      <c r="E133" s="68"/>
      <c r="F133" s="60"/>
      <c r="G133" s="68"/>
      <c r="H133" s="60"/>
      <c r="I133" s="68"/>
      <c r="J133" s="69"/>
      <c r="K133" s="23"/>
    </row>
    <row r="134" spans="1:11" x14ac:dyDescent="0.2">
      <c r="A134" s="62" t="s">
        <v>6</v>
      </c>
      <c r="B134" s="60"/>
      <c r="C134" s="7" t="str">
        <f t="shared" si="4"/>
        <v/>
      </c>
      <c r="D134" s="60"/>
      <c r="E134" s="68"/>
      <c r="F134" s="60"/>
      <c r="G134" s="68"/>
      <c r="H134" s="60"/>
      <c r="I134" s="68"/>
      <c r="J134" s="69"/>
      <c r="K134" s="23"/>
    </row>
    <row r="135" spans="1:11" x14ac:dyDescent="0.2">
      <c r="A135" s="62" t="s">
        <v>6</v>
      </c>
      <c r="B135" s="60"/>
      <c r="C135" s="7" t="str">
        <f t="shared" si="4"/>
        <v/>
      </c>
      <c r="D135" s="60"/>
      <c r="E135" s="68"/>
      <c r="F135" s="60"/>
      <c r="G135" s="68"/>
      <c r="H135" s="60"/>
      <c r="I135" s="68"/>
      <c r="J135" s="69"/>
      <c r="K135" s="23"/>
    </row>
    <row r="136" spans="1:11" ht="15.75" thickBot="1" x14ac:dyDescent="0.25">
      <c r="A136" s="62" t="s">
        <v>6</v>
      </c>
      <c r="B136" s="63"/>
      <c r="C136" s="8" t="str">
        <f t="shared" si="4"/>
        <v/>
      </c>
      <c r="D136" s="63"/>
      <c r="E136" s="64"/>
      <c r="F136" s="63"/>
      <c r="G136" s="64"/>
      <c r="H136" s="63"/>
      <c r="I136" s="64"/>
      <c r="J136" s="70"/>
      <c r="K136" s="23"/>
    </row>
    <row r="137" spans="1:11" x14ac:dyDescent="0.2">
      <c r="A137" s="62"/>
      <c r="B137" s="139">
        <f>SUMIF($A$104:$A$136,O6,$B$104:$B$136)</f>
        <v>2451.71</v>
      </c>
      <c r="C137" s="24"/>
      <c r="D137" s="24"/>
      <c r="E137" s="24"/>
      <c r="F137" s="24"/>
      <c r="G137" s="24"/>
      <c r="H137" s="24"/>
      <c r="I137" s="24"/>
      <c r="J137" s="24"/>
      <c r="K137" s="23"/>
    </row>
    <row r="138" spans="1:11" ht="15.75" thickBot="1" x14ac:dyDescent="0.25">
      <c r="A138" s="62"/>
      <c r="B138" s="138"/>
      <c r="C138" s="24"/>
      <c r="D138" s="24"/>
      <c r="E138" s="24"/>
      <c r="F138" s="24"/>
      <c r="G138" s="24"/>
      <c r="H138" s="24"/>
      <c r="I138" s="24"/>
      <c r="J138" s="24"/>
      <c r="K138" s="23"/>
    </row>
    <row r="139" spans="1:11" ht="15.75" thickBot="1" x14ac:dyDescent="0.25">
      <c r="A139" s="62"/>
      <c r="B139" s="24"/>
      <c r="C139" s="24"/>
      <c r="D139" s="24"/>
      <c r="E139" s="24"/>
      <c r="F139" s="24"/>
      <c r="G139" s="24"/>
      <c r="H139" s="24"/>
      <c r="I139" s="24"/>
      <c r="J139" s="24"/>
      <c r="K139" s="23"/>
    </row>
    <row r="140" spans="1:11" ht="15.75" thickBot="1" x14ac:dyDescent="0.25">
      <c r="A140" s="62"/>
      <c r="B140" s="24"/>
      <c r="C140" s="24"/>
      <c r="D140" s="24"/>
      <c r="E140" s="24"/>
      <c r="F140" s="24"/>
      <c r="G140" s="24"/>
      <c r="H140" s="129" t="s">
        <v>22</v>
      </c>
      <c r="I140" s="131"/>
      <c r="J140" s="16"/>
      <c r="K140" s="23"/>
    </row>
    <row r="141" spans="1:11" ht="15.75" thickBot="1" x14ac:dyDescent="0.25">
      <c r="A141" s="62"/>
      <c r="B141" s="13" t="s">
        <v>0</v>
      </c>
      <c r="C141" s="13" t="s">
        <v>13</v>
      </c>
      <c r="D141" s="13" t="s">
        <v>14</v>
      </c>
      <c r="E141" s="13" t="s">
        <v>15</v>
      </c>
      <c r="F141" s="13" t="s">
        <v>5</v>
      </c>
      <c r="G141" s="24"/>
      <c r="H141" s="2" t="s">
        <v>20</v>
      </c>
      <c r="I141" s="2">
        <f>I97</f>
        <v>4367.5200000000004</v>
      </c>
      <c r="J141" s="2"/>
      <c r="K141" s="23"/>
    </row>
    <row r="142" spans="1:11" ht="15.75" thickBot="1" x14ac:dyDescent="0.25">
      <c r="A142" s="62"/>
      <c r="B142" s="21">
        <f>B137</f>
        <v>2451.71</v>
      </c>
      <c r="C142" s="13">
        <f>SUM(F104:F136)</f>
        <v>1800</v>
      </c>
      <c r="D142" s="13">
        <f>B142+C142</f>
        <v>4251.71</v>
      </c>
      <c r="E142" s="13">
        <f>SUM(H104:H136)</f>
        <v>31</v>
      </c>
      <c r="F142" s="15">
        <f>D142-E142</f>
        <v>4220.71</v>
      </c>
      <c r="G142" s="24"/>
      <c r="H142" s="3" t="s">
        <v>19</v>
      </c>
      <c r="I142" s="3">
        <f>F144</f>
        <v>2506</v>
      </c>
      <c r="J142" s="3"/>
      <c r="K142" s="23"/>
    </row>
    <row r="143" spans="1:11" ht="15.75" thickBot="1" x14ac:dyDescent="0.25">
      <c r="A143" s="62"/>
      <c r="B143" s="13" t="s">
        <v>18</v>
      </c>
      <c r="C143" s="13" t="s">
        <v>16</v>
      </c>
      <c r="D143" s="13" t="s">
        <v>3</v>
      </c>
      <c r="E143" s="13" t="s">
        <v>2</v>
      </c>
      <c r="F143" s="13" t="s">
        <v>19</v>
      </c>
      <c r="G143" s="24"/>
      <c r="H143" s="3" t="s">
        <v>21</v>
      </c>
      <c r="I143" s="3">
        <f>I141+I142</f>
        <v>6873.52</v>
      </c>
      <c r="J143" s="3"/>
      <c r="K143" s="23"/>
    </row>
    <row r="144" spans="1:11" ht="15.75" thickBot="1" x14ac:dyDescent="0.25">
      <c r="A144" s="62"/>
      <c r="B144" s="21">
        <f>F142</f>
        <v>4220.71</v>
      </c>
      <c r="C144" s="71"/>
      <c r="D144" s="71"/>
      <c r="E144" s="71">
        <v>1714.71</v>
      </c>
      <c r="F144" s="15">
        <f>B144-(C144+D144+E144)</f>
        <v>2506</v>
      </c>
      <c r="G144" s="24"/>
      <c r="H144" s="3" t="s">
        <v>4</v>
      </c>
      <c r="I144" s="73"/>
      <c r="J144" s="73"/>
      <c r="K144" s="23"/>
    </row>
    <row r="145" spans="1:11" ht="15.75" thickBot="1" x14ac:dyDescent="0.25">
      <c r="A145" s="62"/>
      <c r="B145" s="24"/>
      <c r="C145" s="24"/>
      <c r="D145" s="24"/>
      <c r="E145" s="24"/>
      <c r="F145" s="24"/>
      <c r="G145" s="24"/>
      <c r="H145" s="18" t="s">
        <v>17</v>
      </c>
      <c r="I145" s="18">
        <f>I143-I144</f>
        <v>6873.52</v>
      </c>
      <c r="J145" s="4"/>
      <c r="K145" s="23"/>
    </row>
    <row r="146" spans="1:11" ht="15.75" thickBot="1" x14ac:dyDescent="0.25">
      <c r="A146" s="62"/>
      <c r="B146" s="24"/>
      <c r="C146" s="24"/>
      <c r="D146" s="24"/>
      <c r="E146" s="24"/>
      <c r="F146" s="24"/>
      <c r="G146" s="24"/>
      <c r="H146" s="13" t="s">
        <v>27</v>
      </c>
      <c r="I146" s="17">
        <f>I145</f>
        <v>6873.52</v>
      </c>
      <c r="J146" s="24"/>
      <c r="K146" s="23"/>
    </row>
    <row r="147" spans="1:11" ht="15.75" thickBot="1" x14ac:dyDescent="0.25">
      <c r="A147" s="75"/>
      <c r="B147" s="25"/>
      <c r="C147" s="25"/>
      <c r="D147" s="25"/>
      <c r="E147" s="25"/>
      <c r="F147" s="25"/>
      <c r="G147" s="25"/>
      <c r="H147" s="25"/>
      <c r="I147" s="25"/>
      <c r="J147" s="25"/>
      <c r="K147" s="15"/>
    </row>
    <row r="148" spans="1:11" ht="15.75" thickBot="1" x14ac:dyDescent="0.25">
      <c r="A148" s="76"/>
      <c r="B148" s="29"/>
      <c r="C148" s="29"/>
      <c r="D148" s="29"/>
      <c r="E148" s="29"/>
      <c r="F148" s="29"/>
      <c r="G148" s="29"/>
      <c r="H148" s="29"/>
      <c r="I148" s="29"/>
      <c r="J148" s="29"/>
      <c r="K148" s="29"/>
    </row>
    <row r="149" spans="1:11" ht="15.75" thickBot="1" x14ac:dyDescent="0.25">
      <c r="A149" s="57">
        <v>4</v>
      </c>
      <c r="B149" s="28"/>
      <c r="C149" s="28"/>
      <c r="D149" s="28"/>
      <c r="E149" s="28"/>
      <c r="F149" s="28"/>
      <c r="G149" s="28"/>
      <c r="H149" s="28"/>
      <c r="I149" s="28" t="s">
        <v>35</v>
      </c>
      <c r="J149" s="58" t="s">
        <v>40</v>
      </c>
      <c r="K149" s="22"/>
    </row>
    <row r="150" spans="1:11" ht="15.75" thickBot="1" x14ac:dyDescent="0.25">
      <c r="A150" s="60"/>
      <c r="B150" s="26"/>
      <c r="C150" s="26"/>
      <c r="D150" s="26"/>
      <c r="E150" s="26"/>
      <c r="F150" s="26"/>
      <c r="G150" s="26"/>
      <c r="H150" s="26"/>
      <c r="I150" s="26" t="s">
        <v>36</v>
      </c>
      <c r="J150" s="61">
        <v>44201</v>
      </c>
      <c r="K150" s="22"/>
    </row>
    <row r="151" spans="1:11" x14ac:dyDescent="0.2">
      <c r="A151" s="62"/>
      <c r="B151" s="140" t="s">
        <v>0</v>
      </c>
      <c r="C151" s="141"/>
      <c r="D151" s="140" t="s">
        <v>9</v>
      </c>
      <c r="E151" s="141"/>
      <c r="F151" s="140" t="s">
        <v>13</v>
      </c>
      <c r="G151" s="141"/>
      <c r="H151" s="140" t="s">
        <v>10</v>
      </c>
      <c r="I151" s="141"/>
      <c r="J151" s="135" t="s">
        <v>12</v>
      </c>
      <c r="K151" s="23"/>
    </row>
    <row r="152" spans="1:11" ht="15.75" thickBot="1" x14ac:dyDescent="0.25">
      <c r="A152" s="62"/>
      <c r="B152" s="6" t="s">
        <v>1</v>
      </c>
      <c r="C152" s="8" t="s">
        <v>8</v>
      </c>
      <c r="D152" s="6" t="s">
        <v>1</v>
      </c>
      <c r="E152" s="8" t="s">
        <v>8</v>
      </c>
      <c r="F152" s="6" t="s">
        <v>1</v>
      </c>
      <c r="G152" s="8" t="s">
        <v>11</v>
      </c>
      <c r="H152" s="6" t="s">
        <v>1</v>
      </c>
      <c r="I152" s="8" t="s">
        <v>11</v>
      </c>
      <c r="J152" s="136"/>
      <c r="K152" s="23"/>
    </row>
    <row r="153" spans="1:11" x14ac:dyDescent="0.2">
      <c r="A153" s="59" t="s">
        <v>6</v>
      </c>
      <c r="B153" s="65">
        <v>44</v>
      </c>
      <c r="C153" s="12">
        <v>40264</v>
      </c>
      <c r="D153" s="65"/>
      <c r="E153" s="66"/>
      <c r="F153" s="65">
        <v>1700</v>
      </c>
      <c r="G153" s="66">
        <v>635</v>
      </c>
      <c r="H153" s="60"/>
      <c r="I153" s="68"/>
      <c r="J153" s="67"/>
      <c r="K153" s="23"/>
    </row>
    <row r="154" spans="1:11" x14ac:dyDescent="0.2">
      <c r="A154" s="59" t="s">
        <v>6</v>
      </c>
      <c r="B154" s="60">
        <v>51.75</v>
      </c>
      <c r="C154" s="12">
        <f>IF(B154&gt;0.005,C153+1,"")</f>
        <v>40265</v>
      </c>
      <c r="D154" s="60"/>
      <c r="E154" s="68"/>
      <c r="F154" s="60"/>
      <c r="G154" s="68"/>
      <c r="H154" s="60"/>
      <c r="I154" s="68"/>
      <c r="J154" s="69"/>
      <c r="K154" s="23"/>
    </row>
    <row r="155" spans="1:11" x14ac:dyDescent="0.2">
      <c r="A155" s="59" t="s">
        <v>6</v>
      </c>
      <c r="B155" s="60">
        <v>33.119999999999997</v>
      </c>
      <c r="C155" s="12">
        <f t="shared" ref="C155:C185" si="5">IF(B155&gt;0.005,C154+1,"")</f>
        <v>40266</v>
      </c>
      <c r="D155" s="60"/>
      <c r="E155" s="68"/>
      <c r="F155" s="60"/>
      <c r="G155" s="68"/>
      <c r="H155" s="60"/>
      <c r="I155" s="68"/>
      <c r="J155" s="69"/>
      <c r="K155" s="23"/>
    </row>
    <row r="156" spans="1:11" x14ac:dyDescent="0.2">
      <c r="A156" s="59" t="s">
        <v>6</v>
      </c>
      <c r="B156" s="60">
        <v>161</v>
      </c>
      <c r="C156" s="12">
        <f t="shared" si="5"/>
        <v>40267</v>
      </c>
      <c r="D156" s="60"/>
      <c r="E156" s="68"/>
      <c r="F156" s="60"/>
      <c r="G156" s="68"/>
      <c r="H156" s="60"/>
      <c r="I156" s="68"/>
      <c r="J156" s="69"/>
      <c r="K156" s="23"/>
    </row>
    <row r="157" spans="1:11" x14ac:dyDescent="0.2">
      <c r="A157" s="59" t="s">
        <v>6</v>
      </c>
      <c r="B157" s="60">
        <v>112</v>
      </c>
      <c r="C157" s="12">
        <f t="shared" si="5"/>
        <v>40268</v>
      </c>
      <c r="D157" s="60"/>
      <c r="E157" s="68"/>
      <c r="F157" s="60"/>
      <c r="G157" s="68"/>
      <c r="H157" s="60"/>
      <c r="I157" s="68"/>
      <c r="J157" s="69"/>
      <c r="K157" s="23"/>
    </row>
    <row r="158" spans="1:11" x14ac:dyDescent="0.2">
      <c r="A158" s="59" t="s">
        <v>7</v>
      </c>
      <c r="B158" s="60">
        <v>152</v>
      </c>
      <c r="C158" s="12">
        <f t="shared" si="5"/>
        <v>40269</v>
      </c>
      <c r="D158" s="60" t="s">
        <v>33</v>
      </c>
      <c r="E158" s="68"/>
      <c r="F158" s="60"/>
      <c r="G158" s="68"/>
      <c r="H158" s="60"/>
      <c r="I158" s="68"/>
      <c r="J158" s="69"/>
      <c r="K158" s="23"/>
    </row>
    <row r="159" spans="1:11" x14ac:dyDescent="0.2">
      <c r="A159" s="59" t="s">
        <v>6</v>
      </c>
      <c r="B159" s="60">
        <v>39.869999999999997</v>
      </c>
      <c r="C159" s="12">
        <f t="shared" si="5"/>
        <v>40270</v>
      </c>
      <c r="D159" s="60"/>
      <c r="E159" s="68"/>
      <c r="F159" s="60"/>
      <c r="G159" s="68"/>
      <c r="H159" s="60"/>
      <c r="I159" s="68"/>
      <c r="J159" s="69"/>
      <c r="K159" s="23"/>
    </row>
    <row r="160" spans="1:11" x14ac:dyDescent="0.2">
      <c r="A160" s="59" t="s">
        <v>6</v>
      </c>
      <c r="B160" s="60">
        <v>430</v>
      </c>
      <c r="C160" s="12">
        <f t="shared" si="5"/>
        <v>40271</v>
      </c>
      <c r="D160" s="60"/>
      <c r="E160" s="68"/>
      <c r="F160" s="60"/>
      <c r="G160" s="68"/>
      <c r="H160" s="60"/>
      <c r="I160" s="68"/>
      <c r="J160" s="69"/>
      <c r="K160" s="23"/>
    </row>
    <row r="161" spans="1:11" x14ac:dyDescent="0.2">
      <c r="A161" s="59" t="s">
        <v>6</v>
      </c>
      <c r="B161" s="60">
        <v>52</v>
      </c>
      <c r="C161" s="12">
        <f t="shared" si="5"/>
        <v>40272</v>
      </c>
      <c r="D161" s="60"/>
      <c r="E161" s="68"/>
      <c r="F161" s="60"/>
      <c r="G161" s="68"/>
      <c r="H161" s="60"/>
      <c r="I161" s="68"/>
      <c r="J161" s="69"/>
      <c r="K161" s="23"/>
    </row>
    <row r="162" spans="1:11" x14ac:dyDescent="0.2">
      <c r="A162" s="59" t="s">
        <v>6</v>
      </c>
      <c r="B162" s="60">
        <v>353.96</v>
      </c>
      <c r="C162" s="12">
        <f t="shared" si="5"/>
        <v>40273</v>
      </c>
      <c r="D162" s="60"/>
      <c r="E162" s="68"/>
      <c r="F162" s="60"/>
      <c r="G162" s="68"/>
      <c r="H162" s="60"/>
      <c r="I162" s="68"/>
      <c r="J162" s="69"/>
      <c r="K162" s="23"/>
    </row>
    <row r="163" spans="1:11" x14ac:dyDescent="0.2">
      <c r="A163" s="59" t="s">
        <v>6</v>
      </c>
      <c r="B163" s="60">
        <v>607.44000000000005</v>
      </c>
      <c r="C163" s="12">
        <f t="shared" si="5"/>
        <v>40274</v>
      </c>
      <c r="D163" s="60"/>
      <c r="E163" s="68"/>
      <c r="F163" s="60"/>
      <c r="G163" s="68"/>
      <c r="H163" s="60"/>
      <c r="I163" s="68"/>
      <c r="J163" s="69"/>
      <c r="K163" s="23"/>
    </row>
    <row r="164" spans="1:11" x14ac:dyDescent="0.2">
      <c r="A164" s="59" t="s">
        <v>6</v>
      </c>
      <c r="B164" s="60">
        <v>346.92</v>
      </c>
      <c r="C164" s="12">
        <f t="shared" si="5"/>
        <v>40275</v>
      </c>
      <c r="D164" s="60"/>
      <c r="E164" s="68"/>
      <c r="F164" s="60"/>
      <c r="G164" s="68"/>
      <c r="H164" s="60"/>
      <c r="I164" s="68"/>
      <c r="J164" s="69"/>
      <c r="K164" s="23"/>
    </row>
    <row r="165" spans="1:11" x14ac:dyDescent="0.2">
      <c r="A165" s="59" t="s">
        <v>6</v>
      </c>
      <c r="B165" s="60">
        <v>368</v>
      </c>
      <c r="C165" s="12">
        <f t="shared" si="5"/>
        <v>40276</v>
      </c>
      <c r="D165" s="60"/>
      <c r="E165" s="68"/>
      <c r="F165" s="60"/>
      <c r="G165" s="68"/>
      <c r="H165" s="60"/>
      <c r="I165" s="68"/>
      <c r="J165" s="69"/>
      <c r="K165" s="23"/>
    </row>
    <row r="166" spans="1:11" x14ac:dyDescent="0.2">
      <c r="A166" s="59" t="s">
        <v>7</v>
      </c>
      <c r="B166" s="60">
        <v>874</v>
      </c>
      <c r="C166" s="12">
        <f t="shared" si="5"/>
        <v>40277</v>
      </c>
      <c r="D166" s="60" t="s">
        <v>32</v>
      </c>
      <c r="E166" s="68"/>
      <c r="F166" s="60"/>
      <c r="G166" s="68"/>
      <c r="H166" s="60"/>
      <c r="I166" s="68"/>
      <c r="J166" s="69"/>
      <c r="K166" s="23"/>
    </row>
    <row r="167" spans="1:11" x14ac:dyDescent="0.2">
      <c r="A167" s="59" t="s">
        <v>6</v>
      </c>
      <c r="B167" s="60">
        <v>138</v>
      </c>
      <c r="C167" s="12">
        <f t="shared" si="5"/>
        <v>40278</v>
      </c>
      <c r="D167" s="60"/>
      <c r="E167" s="68"/>
      <c r="F167" s="60"/>
      <c r="G167" s="68"/>
      <c r="H167" s="60"/>
      <c r="I167" s="68"/>
      <c r="J167" s="69"/>
      <c r="K167" s="23"/>
    </row>
    <row r="168" spans="1:11" x14ac:dyDescent="0.2">
      <c r="A168" s="59" t="s">
        <v>6</v>
      </c>
      <c r="B168" s="60"/>
      <c r="C168" s="12" t="str">
        <f t="shared" si="5"/>
        <v/>
      </c>
      <c r="D168" s="60"/>
      <c r="E168" s="68"/>
      <c r="F168" s="60"/>
      <c r="G168" s="68"/>
      <c r="H168" s="60"/>
      <c r="I168" s="68"/>
      <c r="J168" s="69"/>
      <c r="K168" s="23"/>
    </row>
    <row r="169" spans="1:11" x14ac:dyDescent="0.2">
      <c r="A169" s="59" t="s">
        <v>6</v>
      </c>
      <c r="B169" s="60"/>
      <c r="C169" s="12" t="str">
        <f t="shared" si="5"/>
        <v/>
      </c>
      <c r="D169" s="60"/>
      <c r="E169" s="68"/>
      <c r="F169" s="60"/>
      <c r="G169" s="68"/>
      <c r="H169" s="60"/>
      <c r="I169" s="68"/>
      <c r="J169" s="69"/>
      <c r="K169" s="23"/>
    </row>
    <row r="170" spans="1:11" x14ac:dyDescent="0.2">
      <c r="A170" s="59" t="s">
        <v>6</v>
      </c>
      <c r="B170" s="60"/>
      <c r="C170" s="12" t="str">
        <f t="shared" si="5"/>
        <v/>
      </c>
      <c r="D170" s="60"/>
      <c r="E170" s="68"/>
      <c r="F170" s="60"/>
      <c r="G170" s="68"/>
      <c r="H170" s="60"/>
      <c r="I170" s="68"/>
      <c r="J170" s="69"/>
      <c r="K170" s="23"/>
    </row>
    <row r="171" spans="1:11" x14ac:dyDescent="0.2">
      <c r="A171" s="59" t="s">
        <v>6</v>
      </c>
      <c r="B171" s="60"/>
      <c r="C171" s="12" t="str">
        <f t="shared" si="5"/>
        <v/>
      </c>
      <c r="D171" s="60"/>
      <c r="E171" s="68"/>
      <c r="F171" s="60"/>
      <c r="G171" s="68"/>
      <c r="H171" s="60"/>
      <c r="I171" s="68"/>
      <c r="J171" s="69"/>
      <c r="K171" s="23"/>
    </row>
    <row r="172" spans="1:11" x14ac:dyDescent="0.2">
      <c r="A172" s="59" t="s">
        <v>6</v>
      </c>
      <c r="B172" s="60"/>
      <c r="C172" s="12" t="str">
        <f t="shared" si="5"/>
        <v/>
      </c>
      <c r="D172" s="60"/>
      <c r="E172" s="68"/>
      <c r="F172" s="60"/>
      <c r="G172" s="68"/>
      <c r="H172" s="60"/>
      <c r="I172" s="68"/>
      <c r="J172" s="69"/>
      <c r="K172" s="23"/>
    </row>
    <row r="173" spans="1:11" x14ac:dyDescent="0.2">
      <c r="A173" s="59" t="s">
        <v>6</v>
      </c>
      <c r="B173" s="60"/>
      <c r="C173" s="12" t="str">
        <f t="shared" si="5"/>
        <v/>
      </c>
      <c r="D173" s="60"/>
      <c r="E173" s="68"/>
      <c r="F173" s="60"/>
      <c r="G173" s="68"/>
      <c r="H173" s="60"/>
      <c r="I173" s="68"/>
      <c r="J173" s="69"/>
      <c r="K173" s="23"/>
    </row>
    <row r="174" spans="1:11" x14ac:dyDescent="0.2">
      <c r="A174" s="59" t="s">
        <v>6</v>
      </c>
      <c r="B174" s="60"/>
      <c r="C174" s="12" t="str">
        <f t="shared" si="5"/>
        <v/>
      </c>
      <c r="D174" s="60"/>
      <c r="E174" s="68"/>
      <c r="F174" s="60"/>
      <c r="G174" s="68"/>
      <c r="H174" s="60"/>
      <c r="I174" s="68"/>
      <c r="J174" s="69"/>
      <c r="K174" s="23"/>
    </row>
    <row r="175" spans="1:11" x14ac:dyDescent="0.2">
      <c r="A175" s="59" t="s">
        <v>6</v>
      </c>
      <c r="B175" s="60"/>
      <c r="C175" s="12" t="str">
        <f t="shared" si="5"/>
        <v/>
      </c>
      <c r="D175" s="60"/>
      <c r="E175" s="68"/>
      <c r="F175" s="60"/>
      <c r="G175" s="68"/>
      <c r="H175" s="60"/>
      <c r="I175" s="68"/>
      <c r="J175" s="69"/>
      <c r="K175" s="23"/>
    </row>
    <row r="176" spans="1:11" x14ac:dyDescent="0.2">
      <c r="A176" s="59" t="s">
        <v>6</v>
      </c>
      <c r="B176" s="60"/>
      <c r="C176" s="12" t="str">
        <f t="shared" si="5"/>
        <v/>
      </c>
      <c r="D176" s="60"/>
      <c r="E176" s="68"/>
      <c r="F176" s="60"/>
      <c r="G176" s="68"/>
      <c r="H176" s="60"/>
      <c r="I176" s="68"/>
      <c r="J176" s="69"/>
      <c r="K176" s="23"/>
    </row>
    <row r="177" spans="1:11" x14ac:dyDescent="0.2">
      <c r="A177" s="59" t="s">
        <v>6</v>
      </c>
      <c r="B177" s="60"/>
      <c r="C177" s="12" t="str">
        <f t="shared" si="5"/>
        <v/>
      </c>
      <c r="D177" s="60"/>
      <c r="E177" s="68"/>
      <c r="F177" s="60"/>
      <c r="G177" s="68"/>
      <c r="H177" s="60"/>
      <c r="I177" s="68"/>
      <c r="J177" s="69"/>
      <c r="K177" s="23"/>
    </row>
    <row r="178" spans="1:11" x14ac:dyDescent="0.2">
      <c r="A178" s="59" t="s">
        <v>6</v>
      </c>
      <c r="B178" s="60"/>
      <c r="C178" s="12" t="str">
        <f t="shared" si="5"/>
        <v/>
      </c>
      <c r="D178" s="60"/>
      <c r="E178" s="68"/>
      <c r="F178" s="60"/>
      <c r="G178" s="68"/>
      <c r="H178" s="60"/>
      <c r="I178" s="68"/>
      <c r="J178" s="69"/>
      <c r="K178" s="23"/>
    </row>
    <row r="179" spans="1:11" x14ac:dyDescent="0.2">
      <c r="A179" s="59" t="s">
        <v>6</v>
      </c>
      <c r="B179" s="60"/>
      <c r="C179" s="12" t="str">
        <f t="shared" si="5"/>
        <v/>
      </c>
      <c r="D179" s="60"/>
      <c r="E179" s="68"/>
      <c r="F179" s="60"/>
      <c r="G179" s="68"/>
      <c r="H179" s="60"/>
      <c r="I179" s="68"/>
      <c r="J179" s="69"/>
      <c r="K179" s="23"/>
    </row>
    <row r="180" spans="1:11" x14ac:dyDescent="0.2">
      <c r="A180" s="59" t="s">
        <v>6</v>
      </c>
      <c r="B180" s="60"/>
      <c r="C180" s="12" t="str">
        <f t="shared" si="5"/>
        <v/>
      </c>
      <c r="D180" s="60"/>
      <c r="E180" s="68"/>
      <c r="F180" s="60"/>
      <c r="G180" s="68"/>
      <c r="H180" s="60"/>
      <c r="I180" s="68"/>
      <c r="J180" s="69"/>
      <c r="K180" s="23"/>
    </row>
    <row r="181" spans="1:11" x14ac:dyDescent="0.2">
      <c r="A181" s="59" t="s">
        <v>6</v>
      </c>
      <c r="B181" s="60"/>
      <c r="C181" s="12" t="str">
        <f t="shared" si="5"/>
        <v/>
      </c>
      <c r="D181" s="60"/>
      <c r="E181" s="68"/>
      <c r="F181" s="60"/>
      <c r="G181" s="68"/>
      <c r="H181" s="60"/>
      <c r="I181" s="68"/>
      <c r="J181" s="69"/>
      <c r="K181" s="23"/>
    </row>
    <row r="182" spans="1:11" x14ac:dyDescent="0.2">
      <c r="A182" s="59" t="s">
        <v>6</v>
      </c>
      <c r="B182" s="60"/>
      <c r="C182" s="12" t="str">
        <f t="shared" si="5"/>
        <v/>
      </c>
      <c r="D182" s="60"/>
      <c r="E182" s="68"/>
      <c r="F182" s="60"/>
      <c r="G182" s="68"/>
      <c r="H182" s="60"/>
      <c r="I182" s="68"/>
      <c r="J182" s="69"/>
      <c r="K182" s="23"/>
    </row>
    <row r="183" spans="1:11" x14ac:dyDescent="0.2">
      <c r="A183" s="59" t="s">
        <v>6</v>
      </c>
      <c r="B183" s="60"/>
      <c r="C183" s="12" t="str">
        <f t="shared" si="5"/>
        <v/>
      </c>
      <c r="D183" s="60"/>
      <c r="E183" s="68"/>
      <c r="F183" s="60"/>
      <c r="G183" s="68"/>
      <c r="H183" s="60"/>
      <c r="I183" s="68"/>
      <c r="J183" s="69"/>
      <c r="K183" s="23"/>
    </row>
    <row r="184" spans="1:11" x14ac:dyDescent="0.2">
      <c r="A184" s="59" t="s">
        <v>6</v>
      </c>
      <c r="B184" s="60"/>
      <c r="C184" s="12" t="str">
        <f t="shared" si="5"/>
        <v/>
      </c>
      <c r="D184" s="60"/>
      <c r="E184" s="68"/>
      <c r="F184" s="60"/>
      <c r="G184" s="68"/>
      <c r="H184" s="60"/>
      <c r="I184" s="68"/>
      <c r="J184" s="69"/>
      <c r="K184" s="23"/>
    </row>
    <row r="185" spans="1:11" ht="15.75" thickBot="1" x14ac:dyDescent="0.25">
      <c r="A185" s="59" t="s">
        <v>6</v>
      </c>
      <c r="B185" s="63"/>
      <c r="C185" s="12" t="str">
        <f t="shared" si="5"/>
        <v/>
      </c>
      <c r="D185" s="63"/>
      <c r="E185" s="64"/>
      <c r="F185" s="63"/>
      <c r="G185" s="64"/>
      <c r="H185" s="63"/>
      <c r="I185" s="64"/>
      <c r="J185" s="70"/>
      <c r="K185" s="23"/>
    </row>
    <row r="186" spans="1:11" x14ac:dyDescent="0.2">
      <c r="A186" s="62"/>
      <c r="B186" s="139">
        <f>SUMIF(A153:A185,O6,B153:B185)</f>
        <v>2738.06</v>
      </c>
      <c r="C186" s="24"/>
      <c r="D186" s="24"/>
      <c r="E186" s="24"/>
      <c r="F186" s="24"/>
      <c r="G186" s="24"/>
      <c r="H186" s="24"/>
      <c r="I186" s="24"/>
      <c r="J186" s="24"/>
      <c r="K186" s="23"/>
    </row>
    <row r="187" spans="1:11" ht="15.75" thickBot="1" x14ac:dyDescent="0.25">
      <c r="A187" s="62"/>
      <c r="B187" s="138"/>
      <c r="C187" s="24"/>
      <c r="D187" s="24"/>
      <c r="E187" s="24"/>
      <c r="F187" s="24"/>
      <c r="G187" s="24"/>
      <c r="H187" s="24"/>
      <c r="I187" s="24"/>
      <c r="J187" s="24"/>
      <c r="K187" s="23"/>
    </row>
    <row r="188" spans="1:11" ht="15.75" thickBot="1" x14ac:dyDescent="0.25">
      <c r="A188" s="62"/>
      <c r="B188" s="24"/>
      <c r="C188" s="24"/>
      <c r="D188" s="24"/>
      <c r="E188" s="24"/>
      <c r="F188" s="24"/>
      <c r="G188" s="24"/>
      <c r="H188" s="24"/>
      <c r="I188" s="24"/>
      <c r="J188" s="24"/>
      <c r="K188" s="23"/>
    </row>
    <row r="189" spans="1:11" ht="15.75" thickBot="1" x14ac:dyDescent="0.25">
      <c r="A189" s="62"/>
      <c r="B189" s="24"/>
      <c r="C189" s="24"/>
      <c r="D189" s="24"/>
      <c r="E189" s="24"/>
      <c r="F189" s="24"/>
      <c r="G189" s="24"/>
      <c r="H189" s="129" t="s">
        <v>22</v>
      </c>
      <c r="I189" s="131"/>
      <c r="J189" s="16"/>
      <c r="K189" s="23"/>
    </row>
    <row r="190" spans="1:11" ht="15.75" thickBot="1" x14ac:dyDescent="0.25">
      <c r="A190" s="62"/>
      <c r="B190" s="13" t="s">
        <v>0</v>
      </c>
      <c r="C190" s="13" t="s">
        <v>13</v>
      </c>
      <c r="D190" s="13" t="s">
        <v>14</v>
      </c>
      <c r="E190" s="13" t="s">
        <v>15</v>
      </c>
      <c r="F190" s="13" t="s">
        <v>5</v>
      </c>
      <c r="G190" s="24"/>
      <c r="H190" s="2" t="s">
        <v>20</v>
      </c>
      <c r="I190" s="2">
        <f>I146</f>
        <v>6873.52</v>
      </c>
      <c r="J190" s="2"/>
      <c r="K190" s="23"/>
    </row>
    <row r="191" spans="1:11" ht="15.75" thickBot="1" x14ac:dyDescent="0.25">
      <c r="A191" s="62"/>
      <c r="B191" s="21">
        <f>B186</f>
        <v>2738.06</v>
      </c>
      <c r="C191" s="13">
        <f>SUM(F153:F185)</f>
        <v>1700</v>
      </c>
      <c r="D191" s="13">
        <f>B191+C191</f>
        <v>4438.0599999999995</v>
      </c>
      <c r="E191" s="13">
        <f>SUM(H153:H185)</f>
        <v>0</v>
      </c>
      <c r="F191" s="15">
        <f>D191-E191</f>
        <v>4438.0599999999995</v>
      </c>
      <c r="G191" s="24"/>
      <c r="H191" s="3" t="s">
        <v>19</v>
      </c>
      <c r="I191" s="3">
        <f>F193</f>
        <v>2304.9999999999995</v>
      </c>
      <c r="J191" s="3"/>
      <c r="K191" s="23"/>
    </row>
    <row r="192" spans="1:11" ht="15.75" thickBot="1" x14ac:dyDescent="0.25">
      <c r="A192" s="62"/>
      <c r="B192" s="13" t="s">
        <v>18</v>
      </c>
      <c r="C192" s="13" t="s">
        <v>16</v>
      </c>
      <c r="D192" s="13" t="s">
        <v>3</v>
      </c>
      <c r="E192" s="13" t="s">
        <v>2</v>
      </c>
      <c r="F192" s="13" t="s">
        <v>19</v>
      </c>
      <c r="G192" s="24"/>
      <c r="H192" s="3" t="s">
        <v>21</v>
      </c>
      <c r="I192" s="3">
        <f>I190+I191</f>
        <v>9178.52</v>
      </c>
      <c r="J192" s="3"/>
      <c r="K192" s="23"/>
    </row>
    <row r="193" spans="1:11" ht="15.75" thickBot="1" x14ac:dyDescent="0.25">
      <c r="A193" s="62"/>
      <c r="B193" s="21">
        <f>F191</f>
        <v>4438.0599999999995</v>
      </c>
      <c r="C193" s="71"/>
      <c r="D193" s="71"/>
      <c r="E193" s="71">
        <v>2133.06</v>
      </c>
      <c r="F193" s="15">
        <f>B193-(C193+D193+E193)</f>
        <v>2304.9999999999995</v>
      </c>
      <c r="G193" s="24"/>
      <c r="H193" s="3" t="s">
        <v>4</v>
      </c>
      <c r="I193" s="73"/>
      <c r="J193" s="73"/>
      <c r="K193" s="23"/>
    </row>
    <row r="194" spans="1:11" ht="15.75" thickBot="1" x14ac:dyDescent="0.25">
      <c r="A194" s="62"/>
      <c r="B194" s="24"/>
      <c r="C194" s="24"/>
      <c r="D194" s="24"/>
      <c r="E194" s="24"/>
      <c r="F194" s="24"/>
      <c r="G194" s="24"/>
      <c r="H194" s="18" t="s">
        <v>17</v>
      </c>
      <c r="I194" s="18">
        <f>I192-I193</f>
        <v>9178.52</v>
      </c>
      <c r="J194" s="4"/>
      <c r="K194" s="23"/>
    </row>
    <row r="195" spans="1:11" ht="15.75" thickBot="1" x14ac:dyDescent="0.25">
      <c r="A195" s="62"/>
      <c r="B195" s="24"/>
      <c r="C195" s="24"/>
      <c r="D195" s="24"/>
      <c r="E195" s="24"/>
      <c r="F195" s="24"/>
      <c r="G195" s="24"/>
      <c r="H195" s="13" t="s">
        <v>27</v>
      </c>
      <c r="I195" s="17">
        <f>I194</f>
        <v>9178.52</v>
      </c>
      <c r="J195" s="24"/>
      <c r="K195" s="23"/>
    </row>
    <row r="196" spans="1:11" ht="15.75" thickBot="1" x14ac:dyDescent="0.25">
      <c r="A196" s="75"/>
      <c r="B196" s="25"/>
      <c r="C196" s="25"/>
      <c r="D196" s="25"/>
      <c r="E196" s="25"/>
      <c r="F196" s="25"/>
      <c r="G196" s="25"/>
      <c r="H196" s="25"/>
      <c r="I196" s="25"/>
      <c r="J196" s="25"/>
      <c r="K196" s="15"/>
    </row>
    <row r="197" spans="1:11" ht="15.75" thickBot="1" x14ac:dyDescent="0.25">
      <c r="A197" s="76"/>
      <c r="B197" s="29"/>
      <c r="C197" s="29"/>
      <c r="D197" s="29"/>
      <c r="E197" s="29"/>
      <c r="F197" s="29"/>
      <c r="G197" s="29"/>
      <c r="H197" s="29"/>
      <c r="I197" s="29"/>
      <c r="J197" s="29"/>
      <c r="K197" s="29"/>
    </row>
    <row r="198" spans="1:11" ht="15.75" thickBot="1" x14ac:dyDescent="0.25">
      <c r="A198" s="57">
        <v>5</v>
      </c>
      <c r="B198" s="28"/>
      <c r="C198" s="28"/>
      <c r="D198" s="28"/>
      <c r="E198" s="28"/>
      <c r="F198" s="28"/>
      <c r="G198" s="28"/>
      <c r="H198" s="28"/>
      <c r="I198" s="28" t="s">
        <v>35</v>
      </c>
      <c r="J198" s="28" t="s">
        <v>41</v>
      </c>
      <c r="K198" s="22"/>
    </row>
    <row r="199" spans="1:11" ht="15.75" thickBot="1" x14ac:dyDescent="0.25">
      <c r="A199" s="60"/>
      <c r="B199" s="26"/>
      <c r="C199" s="26"/>
      <c r="D199" s="26"/>
      <c r="E199" s="26"/>
      <c r="F199" s="26"/>
      <c r="G199" s="26"/>
      <c r="H199" s="26"/>
      <c r="I199" s="26" t="s">
        <v>36</v>
      </c>
      <c r="J199" s="27">
        <v>44202</v>
      </c>
      <c r="K199" s="22"/>
    </row>
    <row r="200" spans="1:11" x14ac:dyDescent="0.2">
      <c r="A200" s="62"/>
      <c r="B200" s="140" t="s">
        <v>0</v>
      </c>
      <c r="C200" s="141"/>
      <c r="D200" s="140" t="s">
        <v>9</v>
      </c>
      <c r="E200" s="141"/>
      <c r="F200" s="140" t="s">
        <v>13</v>
      </c>
      <c r="G200" s="141"/>
      <c r="H200" s="140" t="s">
        <v>10</v>
      </c>
      <c r="I200" s="141"/>
      <c r="J200" s="135" t="s">
        <v>12</v>
      </c>
      <c r="K200" s="23"/>
    </row>
    <row r="201" spans="1:11" ht="15.75" thickBot="1" x14ac:dyDescent="0.25">
      <c r="A201" s="62"/>
      <c r="B201" s="6" t="s">
        <v>1</v>
      </c>
      <c r="C201" s="8" t="s">
        <v>8</v>
      </c>
      <c r="D201" s="6" t="s">
        <v>1</v>
      </c>
      <c r="E201" s="8" t="s">
        <v>8</v>
      </c>
      <c r="F201" s="6" t="s">
        <v>1</v>
      </c>
      <c r="G201" s="8" t="s">
        <v>11</v>
      </c>
      <c r="H201" s="6" t="s">
        <v>1</v>
      </c>
      <c r="I201" s="8" t="s">
        <v>11</v>
      </c>
      <c r="J201" s="136"/>
      <c r="K201" s="23"/>
    </row>
    <row r="202" spans="1:11" x14ac:dyDescent="0.2">
      <c r="A202" s="59" t="s">
        <v>6</v>
      </c>
      <c r="B202" s="65">
        <v>127</v>
      </c>
      <c r="C202" s="12">
        <v>40279</v>
      </c>
      <c r="D202" s="65"/>
      <c r="E202" s="66" t="s">
        <v>34</v>
      </c>
      <c r="F202" s="65">
        <v>2550</v>
      </c>
      <c r="G202" s="66">
        <v>636</v>
      </c>
      <c r="H202" s="60">
        <v>110</v>
      </c>
      <c r="I202" s="68">
        <v>40255</v>
      </c>
      <c r="J202" s="67"/>
      <c r="K202" s="23"/>
    </row>
    <row r="203" spans="1:11" x14ac:dyDescent="0.2">
      <c r="A203" s="59" t="s">
        <v>6</v>
      </c>
      <c r="B203" s="60">
        <v>129.57</v>
      </c>
      <c r="C203" s="12">
        <f>IF(B203&gt;0.005,C202+1,"")</f>
        <v>40280</v>
      </c>
      <c r="D203" s="60"/>
      <c r="E203" s="68"/>
      <c r="F203" s="60"/>
      <c r="G203" s="68"/>
      <c r="H203" s="60">
        <v>15</v>
      </c>
      <c r="I203" s="68">
        <v>212334</v>
      </c>
      <c r="J203" s="69"/>
      <c r="K203" s="23"/>
    </row>
    <row r="204" spans="1:11" x14ac:dyDescent="0.2">
      <c r="A204" s="59" t="s">
        <v>6</v>
      </c>
      <c r="B204" s="60">
        <v>159.38999999999999</v>
      </c>
      <c r="C204" s="12">
        <f t="shared" ref="C204:C234" si="6">IF(B204&gt;0.005,C203+1,"")</f>
        <v>40281</v>
      </c>
      <c r="D204" s="60"/>
      <c r="E204" s="68"/>
      <c r="F204" s="60"/>
      <c r="G204" s="68"/>
      <c r="H204" s="60">
        <v>152</v>
      </c>
      <c r="I204" s="68">
        <v>96948</v>
      </c>
      <c r="J204" s="69"/>
      <c r="K204" s="23"/>
    </row>
    <row r="205" spans="1:11" x14ac:dyDescent="0.2">
      <c r="A205" s="59" t="s">
        <v>6</v>
      </c>
      <c r="B205" s="60">
        <v>107</v>
      </c>
      <c r="C205" s="12">
        <f t="shared" si="6"/>
        <v>40282</v>
      </c>
      <c r="D205" s="60"/>
      <c r="E205" s="68"/>
      <c r="F205" s="60"/>
      <c r="G205" s="68"/>
      <c r="H205" s="60">
        <v>69</v>
      </c>
      <c r="I205" s="68">
        <v>15086</v>
      </c>
      <c r="J205" s="69"/>
      <c r="K205" s="23"/>
    </row>
    <row r="206" spans="1:11" x14ac:dyDescent="0.2">
      <c r="A206" s="59" t="s">
        <v>6</v>
      </c>
      <c r="B206" s="60">
        <v>125.12</v>
      </c>
      <c r="C206" s="12">
        <f t="shared" si="6"/>
        <v>40283</v>
      </c>
      <c r="D206" s="60"/>
      <c r="E206" s="68"/>
      <c r="F206" s="60"/>
      <c r="G206" s="68"/>
      <c r="H206" s="60">
        <v>86</v>
      </c>
      <c r="I206" s="68">
        <v>21100394</v>
      </c>
      <c r="J206" s="69"/>
      <c r="K206" s="23"/>
    </row>
    <row r="207" spans="1:11" x14ac:dyDescent="0.2">
      <c r="A207" s="59" t="s">
        <v>7</v>
      </c>
      <c r="B207" s="60">
        <v>601</v>
      </c>
      <c r="C207" s="12">
        <f t="shared" si="6"/>
        <v>40284</v>
      </c>
      <c r="D207" s="60"/>
      <c r="E207" s="68"/>
      <c r="F207" s="60"/>
      <c r="G207" s="68"/>
      <c r="H207" s="60">
        <v>93</v>
      </c>
      <c r="I207" s="68">
        <v>868465</v>
      </c>
      <c r="J207" s="69"/>
      <c r="K207" s="23"/>
    </row>
    <row r="208" spans="1:11" x14ac:dyDescent="0.2">
      <c r="A208" s="59" t="s">
        <v>6</v>
      </c>
      <c r="B208" s="60">
        <v>10</v>
      </c>
      <c r="C208" s="12">
        <f t="shared" si="6"/>
        <v>40285</v>
      </c>
      <c r="D208" s="60"/>
      <c r="E208" s="68"/>
      <c r="F208" s="60"/>
      <c r="G208" s="68"/>
      <c r="H208" s="60"/>
      <c r="I208" s="68"/>
      <c r="J208" s="69"/>
      <c r="K208" s="23"/>
    </row>
    <row r="209" spans="1:11" x14ac:dyDescent="0.2">
      <c r="A209" s="59" t="s">
        <v>7</v>
      </c>
      <c r="B209" s="60">
        <v>2390</v>
      </c>
      <c r="C209" s="12">
        <f t="shared" si="6"/>
        <v>40286</v>
      </c>
      <c r="D209" s="60"/>
      <c r="E209" s="68"/>
      <c r="F209" s="60"/>
      <c r="G209" s="68"/>
      <c r="H209" s="60"/>
      <c r="I209" s="68"/>
      <c r="J209" s="69"/>
      <c r="K209" s="23"/>
    </row>
    <row r="210" spans="1:11" x14ac:dyDescent="0.2">
      <c r="A210" s="59" t="s">
        <v>6</v>
      </c>
      <c r="B210" s="60">
        <v>73.67</v>
      </c>
      <c r="C210" s="12">
        <f t="shared" si="6"/>
        <v>40287</v>
      </c>
      <c r="D210" s="60"/>
      <c r="E210" s="68"/>
      <c r="F210" s="60"/>
      <c r="G210" s="68"/>
      <c r="H210" s="60"/>
      <c r="I210" s="68"/>
      <c r="J210" s="69"/>
      <c r="K210" s="23"/>
    </row>
    <row r="211" spans="1:11" x14ac:dyDescent="0.2">
      <c r="A211" s="59" t="s">
        <v>6</v>
      </c>
      <c r="B211" s="60"/>
      <c r="C211" s="12" t="str">
        <f t="shared" si="6"/>
        <v/>
      </c>
      <c r="D211" s="60"/>
      <c r="E211" s="68"/>
      <c r="F211" s="60"/>
      <c r="G211" s="68"/>
      <c r="H211" s="60"/>
      <c r="I211" s="68"/>
      <c r="J211" s="69"/>
      <c r="K211" s="23"/>
    </row>
    <row r="212" spans="1:11" x14ac:dyDescent="0.2">
      <c r="A212" s="59" t="s">
        <v>6</v>
      </c>
      <c r="B212" s="60"/>
      <c r="C212" s="12" t="str">
        <f t="shared" si="6"/>
        <v/>
      </c>
      <c r="D212" s="60"/>
      <c r="E212" s="68"/>
      <c r="F212" s="60"/>
      <c r="G212" s="68"/>
      <c r="H212" s="60"/>
      <c r="I212" s="68"/>
      <c r="J212" s="69"/>
      <c r="K212" s="23"/>
    </row>
    <row r="213" spans="1:11" x14ac:dyDescent="0.2">
      <c r="A213" s="59" t="s">
        <v>6</v>
      </c>
      <c r="B213" s="60"/>
      <c r="C213" s="12" t="str">
        <f t="shared" si="6"/>
        <v/>
      </c>
      <c r="D213" s="60"/>
      <c r="E213" s="68"/>
      <c r="F213" s="60"/>
      <c r="G213" s="68"/>
      <c r="H213" s="60"/>
      <c r="I213" s="68"/>
      <c r="J213" s="69"/>
      <c r="K213" s="23"/>
    </row>
    <row r="214" spans="1:11" x14ac:dyDescent="0.2">
      <c r="A214" s="59" t="s">
        <v>6</v>
      </c>
      <c r="B214" s="60"/>
      <c r="C214" s="12" t="str">
        <f t="shared" si="6"/>
        <v/>
      </c>
      <c r="D214" s="60"/>
      <c r="E214" s="68"/>
      <c r="F214" s="60"/>
      <c r="G214" s="68"/>
      <c r="H214" s="60"/>
      <c r="I214" s="68"/>
      <c r="J214" s="69"/>
      <c r="K214" s="23"/>
    </row>
    <row r="215" spans="1:11" x14ac:dyDescent="0.2">
      <c r="A215" s="59" t="s">
        <v>6</v>
      </c>
      <c r="B215" s="60"/>
      <c r="C215" s="12" t="str">
        <f t="shared" si="6"/>
        <v/>
      </c>
      <c r="D215" s="60"/>
      <c r="E215" s="68"/>
      <c r="F215" s="60"/>
      <c r="G215" s="68"/>
      <c r="H215" s="60"/>
      <c r="I215" s="68"/>
      <c r="J215" s="69"/>
      <c r="K215" s="23"/>
    </row>
    <row r="216" spans="1:11" x14ac:dyDescent="0.2">
      <c r="A216" s="59" t="s">
        <v>6</v>
      </c>
      <c r="B216" s="60"/>
      <c r="C216" s="12" t="str">
        <f t="shared" si="6"/>
        <v/>
      </c>
      <c r="D216" s="60"/>
      <c r="E216" s="68"/>
      <c r="F216" s="60"/>
      <c r="G216" s="68"/>
      <c r="H216" s="60"/>
      <c r="I216" s="68"/>
      <c r="J216" s="69"/>
      <c r="K216" s="23"/>
    </row>
    <row r="217" spans="1:11" x14ac:dyDescent="0.2">
      <c r="A217" s="59" t="s">
        <v>6</v>
      </c>
      <c r="B217" s="60"/>
      <c r="C217" s="12" t="str">
        <f t="shared" si="6"/>
        <v/>
      </c>
      <c r="D217" s="60"/>
      <c r="E217" s="68"/>
      <c r="F217" s="60"/>
      <c r="G217" s="68"/>
      <c r="H217" s="60"/>
      <c r="I217" s="68"/>
      <c r="J217" s="69"/>
      <c r="K217" s="23"/>
    </row>
    <row r="218" spans="1:11" x14ac:dyDescent="0.2">
      <c r="A218" s="59" t="s">
        <v>6</v>
      </c>
      <c r="B218" s="60"/>
      <c r="C218" s="12" t="str">
        <f t="shared" si="6"/>
        <v/>
      </c>
      <c r="D218" s="60"/>
      <c r="E218" s="68"/>
      <c r="F218" s="60"/>
      <c r="G218" s="68"/>
      <c r="H218" s="60"/>
      <c r="I218" s="68"/>
      <c r="J218" s="69"/>
      <c r="K218" s="23"/>
    </row>
    <row r="219" spans="1:11" x14ac:dyDescent="0.2">
      <c r="A219" s="59" t="s">
        <v>6</v>
      </c>
      <c r="B219" s="60"/>
      <c r="C219" s="12" t="str">
        <f t="shared" si="6"/>
        <v/>
      </c>
      <c r="D219" s="60"/>
      <c r="E219" s="68"/>
      <c r="F219" s="60"/>
      <c r="G219" s="68"/>
      <c r="H219" s="60"/>
      <c r="I219" s="68"/>
      <c r="J219" s="69"/>
      <c r="K219" s="23"/>
    </row>
    <row r="220" spans="1:11" x14ac:dyDescent="0.2">
      <c r="A220" s="59" t="s">
        <v>6</v>
      </c>
      <c r="B220" s="60"/>
      <c r="C220" s="12" t="str">
        <f t="shared" si="6"/>
        <v/>
      </c>
      <c r="D220" s="60"/>
      <c r="E220" s="68"/>
      <c r="F220" s="60"/>
      <c r="G220" s="68"/>
      <c r="H220" s="60"/>
      <c r="I220" s="68"/>
      <c r="J220" s="69"/>
      <c r="K220" s="23"/>
    </row>
    <row r="221" spans="1:11" x14ac:dyDescent="0.2">
      <c r="A221" s="59" t="s">
        <v>6</v>
      </c>
      <c r="B221" s="60"/>
      <c r="C221" s="12" t="str">
        <f t="shared" si="6"/>
        <v/>
      </c>
      <c r="D221" s="60"/>
      <c r="E221" s="68"/>
      <c r="F221" s="60"/>
      <c r="G221" s="68"/>
      <c r="H221" s="60"/>
      <c r="I221" s="68"/>
      <c r="J221" s="69"/>
      <c r="K221" s="23"/>
    </row>
    <row r="222" spans="1:11" x14ac:dyDescent="0.2">
      <c r="A222" s="59" t="s">
        <v>6</v>
      </c>
      <c r="B222" s="60"/>
      <c r="C222" s="12" t="str">
        <f t="shared" si="6"/>
        <v/>
      </c>
      <c r="D222" s="60"/>
      <c r="E222" s="68"/>
      <c r="F222" s="60"/>
      <c r="G222" s="68"/>
      <c r="H222" s="60"/>
      <c r="I222" s="68"/>
      <c r="J222" s="69"/>
      <c r="K222" s="23"/>
    </row>
    <row r="223" spans="1:11" x14ac:dyDescent="0.2">
      <c r="A223" s="59" t="s">
        <v>6</v>
      </c>
      <c r="B223" s="60"/>
      <c r="C223" s="12" t="str">
        <f t="shared" si="6"/>
        <v/>
      </c>
      <c r="D223" s="60"/>
      <c r="E223" s="68"/>
      <c r="F223" s="60"/>
      <c r="G223" s="68"/>
      <c r="H223" s="60"/>
      <c r="I223" s="68"/>
      <c r="J223" s="69"/>
      <c r="K223" s="23"/>
    </row>
    <row r="224" spans="1:11" x14ac:dyDescent="0.2">
      <c r="A224" s="59" t="s">
        <v>6</v>
      </c>
      <c r="B224" s="60"/>
      <c r="C224" s="12" t="str">
        <f t="shared" si="6"/>
        <v/>
      </c>
      <c r="D224" s="60"/>
      <c r="E224" s="68"/>
      <c r="F224" s="60"/>
      <c r="G224" s="68"/>
      <c r="H224" s="60"/>
      <c r="I224" s="68"/>
      <c r="J224" s="69"/>
      <c r="K224" s="23"/>
    </row>
    <row r="225" spans="1:11" x14ac:dyDescent="0.2">
      <c r="A225" s="59" t="s">
        <v>6</v>
      </c>
      <c r="B225" s="60"/>
      <c r="C225" s="12" t="str">
        <f t="shared" si="6"/>
        <v/>
      </c>
      <c r="D225" s="60"/>
      <c r="E225" s="68"/>
      <c r="F225" s="60"/>
      <c r="G225" s="68"/>
      <c r="H225" s="60"/>
      <c r="I225" s="68"/>
      <c r="J225" s="69"/>
      <c r="K225" s="23"/>
    </row>
    <row r="226" spans="1:11" x14ac:dyDescent="0.2">
      <c r="A226" s="59" t="s">
        <v>6</v>
      </c>
      <c r="B226" s="60"/>
      <c r="C226" s="12" t="str">
        <f t="shared" si="6"/>
        <v/>
      </c>
      <c r="D226" s="60"/>
      <c r="E226" s="68"/>
      <c r="F226" s="60"/>
      <c r="G226" s="68"/>
      <c r="H226" s="60"/>
      <c r="I226" s="68"/>
      <c r="J226" s="69"/>
      <c r="K226" s="23"/>
    </row>
    <row r="227" spans="1:11" x14ac:dyDescent="0.2">
      <c r="A227" s="59" t="s">
        <v>6</v>
      </c>
      <c r="B227" s="60"/>
      <c r="C227" s="12" t="str">
        <f t="shared" si="6"/>
        <v/>
      </c>
      <c r="D227" s="60"/>
      <c r="E227" s="68"/>
      <c r="F227" s="60"/>
      <c r="G227" s="68"/>
      <c r="H227" s="60"/>
      <c r="I227" s="68"/>
      <c r="J227" s="69"/>
      <c r="K227" s="23"/>
    </row>
    <row r="228" spans="1:11" x14ac:dyDescent="0.2">
      <c r="A228" s="59" t="s">
        <v>6</v>
      </c>
      <c r="B228" s="60"/>
      <c r="C228" s="12" t="str">
        <f t="shared" si="6"/>
        <v/>
      </c>
      <c r="D228" s="60"/>
      <c r="E228" s="68"/>
      <c r="F228" s="60"/>
      <c r="G228" s="68"/>
      <c r="H228" s="60"/>
      <c r="I228" s="68"/>
      <c r="J228" s="69"/>
      <c r="K228" s="23"/>
    </row>
    <row r="229" spans="1:11" x14ac:dyDescent="0.2">
      <c r="A229" s="59" t="s">
        <v>6</v>
      </c>
      <c r="B229" s="60"/>
      <c r="C229" s="12" t="str">
        <f t="shared" si="6"/>
        <v/>
      </c>
      <c r="D229" s="60"/>
      <c r="E229" s="68"/>
      <c r="F229" s="60"/>
      <c r="G229" s="68"/>
      <c r="H229" s="60"/>
      <c r="I229" s="68"/>
      <c r="J229" s="69"/>
      <c r="K229" s="23"/>
    </row>
    <row r="230" spans="1:11" x14ac:dyDescent="0.2">
      <c r="A230" s="59" t="s">
        <v>6</v>
      </c>
      <c r="B230" s="60"/>
      <c r="C230" s="12" t="str">
        <f t="shared" si="6"/>
        <v/>
      </c>
      <c r="D230" s="60"/>
      <c r="E230" s="68"/>
      <c r="F230" s="60"/>
      <c r="G230" s="68"/>
      <c r="H230" s="60"/>
      <c r="I230" s="68"/>
      <c r="J230" s="69"/>
      <c r="K230" s="23"/>
    </row>
    <row r="231" spans="1:11" x14ac:dyDescent="0.2">
      <c r="A231" s="59" t="s">
        <v>6</v>
      </c>
      <c r="B231" s="60"/>
      <c r="C231" s="12" t="str">
        <f t="shared" si="6"/>
        <v/>
      </c>
      <c r="D231" s="60"/>
      <c r="E231" s="68"/>
      <c r="F231" s="60"/>
      <c r="G231" s="68"/>
      <c r="H231" s="60"/>
      <c r="I231" s="68"/>
      <c r="J231" s="69"/>
      <c r="K231" s="23"/>
    </row>
    <row r="232" spans="1:11" x14ac:dyDescent="0.2">
      <c r="A232" s="59" t="s">
        <v>6</v>
      </c>
      <c r="B232" s="60"/>
      <c r="C232" s="12" t="str">
        <f t="shared" si="6"/>
        <v/>
      </c>
      <c r="D232" s="60"/>
      <c r="E232" s="68"/>
      <c r="F232" s="60"/>
      <c r="G232" s="68"/>
      <c r="H232" s="60"/>
      <c r="I232" s="68"/>
      <c r="J232" s="69"/>
      <c r="K232" s="23"/>
    </row>
    <row r="233" spans="1:11" x14ac:dyDescent="0.2">
      <c r="A233" s="59" t="s">
        <v>6</v>
      </c>
      <c r="B233" s="60"/>
      <c r="C233" s="12" t="str">
        <f t="shared" si="6"/>
        <v/>
      </c>
      <c r="D233" s="60"/>
      <c r="E233" s="68"/>
      <c r="F233" s="60"/>
      <c r="G233" s="68"/>
      <c r="H233" s="60"/>
      <c r="I233" s="68"/>
      <c r="J233" s="69"/>
      <c r="K233" s="23"/>
    </row>
    <row r="234" spans="1:11" ht="15.75" thickBot="1" x14ac:dyDescent="0.25">
      <c r="A234" s="59" t="s">
        <v>6</v>
      </c>
      <c r="B234" s="63"/>
      <c r="C234" s="12" t="str">
        <f t="shared" si="6"/>
        <v/>
      </c>
      <c r="D234" s="63"/>
      <c r="E234" s="64"/>
      <c r="F234" s="63"/>
      <c r="G234" s="64"/>
      <c r="H234" s="63"/>
      <c r="I234" s="64"/>
      <c r="J234" s="70"/>
      <c r="K234" s="23"/>
    </row>
    <row r="235" spans="1:11" x14ac:dyDescent="0.2">
      <c r="A235" s="62"/>
      <c r="B235" s="139">
        <f>SUMIF(A202:A234,$O$6,B202:B234)</f>
        <v>731.75</v>
      </c>
      <c r="C235" s="24"/>
      <c r="D235" s="24"/>
      <c r="E235" s="24"/>
      <c r="F235" s="24"/>
      <c r="G235" s="24"/>
      <c r="H235" s="24"/>
      <c r="I235" s="24"/>
      <c r="J235" s="24"/>
      <c r="K235" s="23"/>
    </row>
    <row r="236" spans="1:11" ht="15.75" thickBot="1" x14ac:dyDescent="0.25">
      <c r="A236" s="62"/>
      <c r="B236" s="138"/>
      <c r="C236" s="24"/>
      <c r="D236" s="24"/>
      <c r="E236" s="24"/>
      <c r="F236" s="24"/>
      <c r="G236" s="24"/>
      <c r="H236" s="24"/>
      <c r="I236" s="24"/>
      <c r="J236" s="24"/>
      <c r="K236" s="23"/>
    </row>
    <row r="237" spans="1:11" ht="15.75" thickBot="1" x14ac:dyDescent="0.25">
      <c r="A237" s="62"/>
      <c r="B237" s="24"/>
      <c r="C237" s="24"/>
      <c r="D237" s="24"/>
      <c r="E237" s="24"/>
      <c r="F237" s="24"/>
      <c r="G237" s="24"/>
      <c r="H237" s="24"/>
      <c r="I237" s="24"/>
      <c r="J237" s="24"/>
      <c r="K237" s="23"/>
    </row>
    <row r="238" spans="1:11" ht="15.75" thickBot="1" x14ac:dyDescent="0.25">
      <c r="A238" s="62"/>
      <c r="B238" s="24"/>
      <c r="C238" s="24"/>
      <c r="D238" s="24"/>
      <c r="E238" s="24"/>
      <c r="F238" s="24"/>
      <c r="G238" s="24"/>
      <c r="H238" s="129" t="s">
        <v>22</v>
      </c>
      <c r="I238" s="131"/>
      <c r="J238" s="16"/>
      <c r="K238" s="23"/>
    </row>
    <row r="239" spans="1:11" ht="15.75" thickBot="1" x14ac:dyDescent="0.25">
      <c r="A239" s="62"/>
      <c r="B239" s="13" t="s">
        <v>0</v>
      </c>
      <c r="C239" s="13" t="s">
        <v>13</v>
      </c>
      <c r="D239" s="13" t="s">
        <v>14</v>
      </c>
      <c r="E239" s="13" t="s">
        <v>15</v>
      </c>
      <c r="F239" s="13" t="s">
        <v>5</v>
      </c>
      <c r="G239" s="24"/>
      <c r="H239" s="2" t="s">
        <v>20</v>
      </c>
      <c r="I239" s="2">
        <f>I195</f>
        <v>9178.52</v>
      </c>
      <c r="J239" s="2"/>
      <c r="K239" s="23"/>
    </row>
    <row r="240" spans="1:11" ht="15.75" thickBot="1" x14ac:dyDescent="0.25">
      <c r="A240" s="62"/>
      <c r="B240" s="21">
        <f>B235</f>
        <v>731.75</v>
      </c>
      <c r="C240" s="13">
        <f>SUM(F202:F234)</f>
        <v>2550</v>
      </c>
      <c r="D240" s="13">
        <f>B240+C240</f>
        <v>3281.75</v>
      </c>
      <c r="E240" s="13">
        <f>SUM(H202:H234)</f>
        <v>525</v>
      </c>
      <c r="F240" s="15">
        <f>D240-E240</f>
        <v>2756.75</v>
      </c>
      <c r="G240" s="24"/>
      <c r="H240" s="3" t="s">
        <v>19</v>
      </c>
      <c r="I240" s="3">
        <f>F242</f>
        <v>2269</v>
      </c>
      <c r="J240" s="3"/>
      <c r="K240" s="23"/>
    </row>
    <row r="241" spans="1:11" ht="15.75" thickBot="1" x14ac:dyDescent="0.25">
      <c r="A241" s="62"/>
      <c r="B241" s="13" t="s">
        <v>18</v>
      </c>
      <c r="C241" s="13" t="s">
        <v>16</v>
      </c>
      <c r="D241" s="13" t="s">
        <v>3</v>
      </c>
      <c r="E241" s="13" t="s">
        <v>2</v>
      </c>
      <c r="F241" s="13" t="s">
        <v>19</v>
      </c>
      <c r="G241" s="24"/>
      <c r="H241" s="3" t="s">
        <v>21</v>
      </c>
      <c r="I241" s="3">
        <f>I239+I240</f>
        <v>11447.52</v>
      </c>
      <c r="J241" s="3"/>
      <c r="K241" s="23"/>
    </row>
    <row r="242" spans="1:11" ht="15.75" thickBot="1" x14ac:dyDescent="0.25">
      <c r="A242" s="62"/>
      <c r="B242" s="21">
        <f>F240</f>
        <v>2756.75</v>
      </c>
      <c r="C242" s="71"/>
      <c r="D242" s="71"/>
      <c r="E242" s="71">
        <v>487.75</v>
      </c>
      <c r="F242" s="15">
        <f>B242-(C242+D242+E242)</f>
        <v>2269</v>
      </c>
      <c r="G242" s="24"/>
      <c r="H242" s="3" t="s">
        <v>4</v>
      </c>
      <c r="I242" s="73"/>
      <c r="J242" s="73"/>
      <c r="K242" s="23"/>
    </row>
    <row r="243" spans="1:11" ht="15.75" thickBot="1" x14ac:dyDescent="0.25">
      <c r="A243" s="62"/>
      <c r="B243" s="24"/>
      <c r="C243" s="24"/>
      <c r="D243" s="24"/>
      <c r="E243" s="24"/>
      <c r="F243" s="24"/>
      <c r="G243" s="24"/>
      <c r="H243" s="18" t="s">
        <v>17</v>
      </c>
      <c r="I243" s="18">
        <f>I241-I242</f>
        <v>11447.52</v>
      </c>
      <c r="J243" s="4"/>
      <c r="K243" s="23"/>
    </row>
    <row r="244" spans="1:11" ht="15.75" thickBot="1" x14ac:dyDescent="0.25">
      <c r="A244" s="62"/>
      <c r="B244" s="24"/>
      <c r="C244" s="24"/>
      <c r="D244" s="24"/>
      <c r="E244" s="24"/>
      <c r="F244" s="24"/>
      <c r="G244" s="24"/>
      <c r="H244" s="13" t="s">
        <v>27</v>
      </c>
      <c r="I244" s="17">
        <f>I243</f>
        <v>11447.52</v>
      </c>
      <c r="J244" s="24"/>
      <c r="K244" s="23"/>
    </row>
    <row r="245" spans="1:11" ht="15.75" thickBot="1" x14ac:dyDescent="0.25">
      <c r="A245" s="75"/>
      <c r="B245" s="25"/>
      <c r="C245" s="25"/>
      <c r="D245" s="25"/>
      <c r="E245" s="25"/>
      <c r="F245" s="25"/>
      <c r="G245" s="25"/>
      <c r="H245" s="25"/>
      <c r="I245" s="25"/>
      <c r="J245" s="25"/>
      <c r="K245" s="15"/>
    </row>
    <row r="246" spans="1:11" ht="15.75" thickBot="1" x14ac:dyDescent="0.25">
      <c r="A246" s="76"/>
      <c r="B246" s="29"/>
      <c r="C246" s="29"/>
      <c r="D246" s="29"/>
      <c r="E246" s="29"/>
      <c r="F246" s="29"/>
      <c r="G246" s="29"/>
      <c r="H246" s="29"/>
      <c r="I246" s="29"/>
      <c r="J246" s="29"/>
      <c r="K246" s="29"/>
    </row>
    <row r="247" spans="1:11" ht="15.75" thickBot="1" x14ac:dyDescent="0.25">
      <c r="A247" s="57">
        <v>6</v>
      </c>
      <c r="B247" s="28"/>
      <c r="C247" s="28"/>
      <c r="D247" s="28"/>
      <c r="E247" s="28"/>
      <c r="F247" s="28"/>
      <c r="G247" s="28"/>
      <c r="H247" s="28"/>
      <c r="I247" s="28" t="s">
        <v>35</v>
      </c>
      <c r="J247" s="58" t="s">
        <v>42</v>
      </c>
      <c r="K247" s="22"/>
    </row>
    <row r="248" spans="1:11" ht="15.75" thickBot="1" x14ac:dyDescent="0.25">
      <c r="A248" s="60"/>
      <c r="B248" s="26"/>
      <c r="C248" s="26"/>
      <c r="D248" s="26"/>
      <c r="E248" s="26"/>
      <c r="F248" s="26"/>
      <c r="G248" s="26"/>
      <c r="H248" s="26"/>
      <c r="I248" s="26" t="s">
        <v>36</v>
      </c>
      <c r="J248" s="61">
        <v>44203</v>
      </c>
      <c r="K248" s="22"/>
    </row>
    <row r="249" spans="1:11" x14ac:dyDescent="0.2">
      <c r="A249" s="62"/>
      <c r="B249" s="140" t="s">
        <v>0</v>
      </c>
      <c r="C249" s="141"/>
      <c r="D249" s="140" t="s">
        <v>9</v>
      </c>
      <c r="E249" s="141"/>
      <c r="F249" s="140" t="s">
        <v>13</v>
      </c>
      <c r="G249" s="141"/>
      <c r="H249" s="140" t="s">
        <v>10</v>
      </c>
      <c r="I249" s="141"/>
      <c r="J249" s="135" t="s">
        <v>12</v>
      </c>
      <c r="K249" s="23"/>
    </row>
    <row r="250" spans="1:11" ht="15.75" thickBot="1" x14ac:dyDescent="0.25">
      <c r="A250" s="62"/>
      <c r="B250" s="6" t="s">
        <v>1</v>
      </c>
      <c r="C250" s="8" t="s">
        <v>8</v>
      </c>
      <c r="D250" s="6" t="s">
        <v>1</v>
      </c>
      <c r="E250" s="8" t="s">
        <v>8</v>
      </c>
      <c r="F250" s="6" t="s">
        <v>1</v>
      </c>
      <c r="G250" s="8" t="s">
        <v>11</v>
      </c>
      <c r="H250" s="6" t="s">
        <v>1</v>
      </c>
      <c r="I250" s="8" t="s">
        <v>11</v>
      </c>
      <c r="J250" s="136"/>
      <c r="K250" s="23"/>
    </row>
    <row r="251" spans="1:11" x14ac:dyDescent="0.2">
      <c r="A251" s="59" t="s">
        <v>6</v>
      </c>
      <c r="B251" s="65">
        <v>444.26</v>
      </c>
      <c r="C251" s="12">
        <v>40288</v>
      </c>
      <c r="D251" s="65"/>
      <c r="E251" s="66"/>
      <c r="F251" s="65">
        <v>2000</v>
      </c>
      <c r="G251" s="66"/>
      <c r="H251" s="60">
        <v>172.5</v>
      </c>
      <c r="I251" s="68"/>
      <c r="J251" s="67"/>
      <c r="K251" s="23"/>
    </row>
    <row r="252" spans="1:11" x14ac:dyDescent="0.2">
      <c r="A252" s="59" t="s">
        <v>7</v>
      </c>
      <c r="B252" s="60">
        <v>73</v>
      </c>
      <c r="C252" s="12">
        <f>IF(B252&gt;0.005,C251+1,"")</f>
        <v>40289</v>
      </c>
      <c r="D252" s="60" t="s">
        <v>33</v>
      </c>
      <c r="E252" s="68"/>
      <c r="F252" s="60">
        <v>172.5</v>
      </c>
      <c r="G252" s="68"/>
      <c r="H252" s="60">
        <v>1081</v>
      </c>
      <c r="I252" s="68"/>
      <c r="J252" s="69"/>
      <c r="K252" s="23"/>
    </row>
    <row r="253" spans="1:11" x14ac:dyDescent="0.2">
      <c r="A253" s="59" t="s">
        <v>7</v>
      </c>
      <c r="B253" s="60">
        <v>104</v>
      </c>
      <c r="C253" s="12">
        <f t="shared" ref="C253:C283" si="7">IF(B253&gt;0.005,C252+1,"")</f>
        <v>40290</v>
      </c>
      <c r="D253" s="60" t="s">
        <v>33</v>
      </c>
      <c r="E253" s="68" t="s">
        <v>34</v>
      </c>
      <c r="F253" s="60">
        <v>750</v>
      </c>
      <c r="G253" s="68"/>
      <c r="H253" s="60">
        <v>56</v>
      </c>
      <c r="I253" s="68"/>
      <c r="J253" s="69"/>
      <c r="K253" s="23"/>
    </row>
    <row r="254" spans="1:11" x14ac:dyDescent="0.2">
      <c r="A254" s="59" t="s">
        <v>6</v>
      </c>
      <c r="B254" s="60">
        <v>437</v>
      </c>
      <c r="C254" s="12">
        <f t="shared" si="7"/>
        <v>40291</v>
      </c>
      <c r="D254" s="60"/>
      <c r="E254" s="68"/>
      <c r="F254" s="60"/>
      <c r="G254" s="68"/>
      <c r="H254" s="60">
        <v>176</v>
      </c>
      <c r="I254" s="68"/>
      <c r="J254" s="69"/>
      <c r="K254" s="23"/>
    </row>
    <row r="255" spans="1:11" x14ac:dyDescent="0.2">
      <c r="A255" s="59" t="s">
        <v>6</v>
      </c>
      <c r="B255" s="60">
        <v>5</v>
      </c>
      <c r="C255" s="12">
        <f t="shared" si="7"/>
        <v>40292</v>
      </c>
      <c r="D255" s="60"/>
      <c r="E255" s="68"/>
      <c r="F255" s="60"/>
      <c r="G255" s="68"/>
      <c r="H255" s="60">
        <v>276</v>
      </c>
      <c r="I255" s="68"/>
      <c r="J255" s="69"/>
      <c r="K255" s="23"/>
    </row>
    <row r="256" spans="1:11" x14ac:dyDescent="0.2">
      <c r="A256" s="59" t="s">
        <v>6</v>
      </c>
      <c r="B256" s="60">
        <v>461</v>
      </c>
      <c r="C256" s="12">
        <f t="shared" si="7"/>
        <v>40293</v>
      </c>
      <c r="D256" s="60"/>
      <c r="E256" s="68"/>
      <c r="F256" s="60"/>
      <c r="G256" s="68"/>
      <c r="H256" s="60"/>
      <c r="I256" s="68"/>
      <c r="J256" s="69"/>
      <c r="K256" s="23"/>
    </row>
    <row r="257" spans="1:11" x14ac:dyDescent="0.2">
      <c r="A257" s="59" t="s">
        <v>7</v>
      </c>
      <c r="B257" s="60">
        <v>258.75</v>
      </c>
      <c r="C257" s="12">
        <f t="shared" si="7"/>
        <v>40294</v>
      </c>
      <c r="D257" s="60" t="s">
        <v>30</v>
      </c>
      <c r="E257" s="68"/>
      <c r="F257" s="60"/>
      <c r="G257" s="68"/>
      <c r="H257" s="60"/>
      <c r="I257" s="68"/>
      <c r="J257" s="69"/>
      <c r="K257" s="23"/>
    </row>
    <row r="258" spans="1:11" x14ac:dyDescent="0.2">
      <c r="A258" s="59" t="s">
        <v>6</v>
      </c>
      <c r="B258" s="60">
        <v>368</v>
      </c>
      <c r="C258" s="12">
        <f t="shared" si="7"/>
        <v>40295</v>
      </c>
      <c r="D258" s="60"/>
      <c r="E258" s="68"/>
      <c r="F258" s="60"/>
      <c r="G258" s="68"/>
      <c r="H258" s="60"/>
      <c r="I258" s="68"/>
      <c r="J258" s="69"/>
      <c r="K258" s="23"/>
    </row>
    <row r="259" spans="1:11" x14ac:dyDescent="0.2">
      <c r="A259" s="59" t="s">
        <v>7</v>
      </c>
      <c r="B259" s="60">
        <v>444</v>
      </c>
      <c r="C259" s="12">
        <f t="shared" si="7"/>
        <v>40296</v>
      </c>
      <c r="D259" s="60" t="s">
        <v>43</v>
      </c>
      <c r="E259" s="68"/>
      <c r="F259" s="60"/>
      <c r="G259" s="68"/>
      <c r="H259" s="60"/>
      <c r="I259" s="68"/>
      <c r="J259" s="69"/>
      <c r="K259" s="23"/>
    </row>
    <row r="260" spans="1:11" x14ac:dyDescent="0.2">
      <c r="A260" s="59" t="s">
        <v>6</v>
      </c>
      <c r="B260" s="60">
        <v>15</v>
      </c>
      <c r="C260" s="12">
        <f t="shared" si="7"/>
        <v>40297</v>
      </c>
      <c r="D260" s="60"/>
      <c r="E260" s="68"/>
      <c r="F260" s="60"/>
      <c r="G260" s="68"/>
      <c r="H260" s="60"/>
      <c r="I260" s="68"/>
      <c r="J260" s="69"/>
      <c r="K260" s="23"/>
    </row>
    <row r="261" spans="1:11" x14ac:dyDescent="0.2">
      <c r="A261" s="59" t="s">
        <v>6</v>
      </c>
      <c r="B261" s="60">
        <v>47.15</v>
      </c>
      <c r="C261" s="12">
        <f t="shared" si="7"/>
        <v>40298</v>
      </c>
      <c r="D261" s="60"/>
      <c r="E261" s="68"/>
      <c r="F261" s="60"/>
      <c r="G261" s="68"/>
      <c r="H261" s="60"/>
      <c r="I261" s="68"/>
      <c r="J261" s="69"/>
      <c r="K261" s="23"/>
    </row>
    <row r="262" spans="1:11" x14ac:dyDescent="0.2">
      <c r="A262" s="59" t="s">
        <v>6</v>
      </c>
      <c r="B262" s="60">
        <v>172.5</v>
      </c>
      <c r="C262" s="12">
        <f t="shared" si="7"/>
        <v>40299</v>
      </c>
      <c r="D262" s="60"/>
      <c r="E262" s="68"/>
      <c r="F262" s="60"/>
      <c r="G262" s="68"/>
      <c r="H262" s="60"/>
      <c r="I262" s="68"/>
      <c r="J262" s="69"/>
      <c r="K262" s="23"/>
    </row>
    <row r="263" spans="1:11" x14ac:dyDescent="0.2">
      <c r="A263" s="59" t="s">
        <v>6</v>
      </c>
      <c r="B263" s="60">
        <v>94</v>
      </c>
      <c r="C263" s="12">
        <f t="shared" si="7"/>
        <v>40300</v>
      </c>
      <c r="D263" s="60"/>
      <c r="E263" s="68"/>
      <c r="F263" s="60"/>
      <c r="G263" s="68"/>
      <c r="H263" s="60"/>
      <c r="I263" s="68"/>
      <c r="J263" s="69"/>
      <c r="K263" s="23"/>
    </row>
    <row r="264" spans="1:11" x14ac:dyDescent="0.2">
      <c r="A264" s="59" t="s">
        <v>6</v>
      </c>
      <c r="B264" s="60">
        <v>138</v>
      </c>
      <c r="C264" s="12">
        <f>IF(B264&gt;0.005,C263+1,"")</f>
        <v>40301</v>
      </c>
      <c r="D264" s="60"/>
      <c r="E264" s="68"/>
      <c r="F264" s="60"/>
      <c r="G264" s="68"/>
      <c r="H264" s="60"/>
      <c r="I264" s="68"/>
      <c r="J264" s="69"/>
      <c r="K264" s="23"/>
    </row>
    <row r="265" spans="1:11" x14ac:dyDescent="0.2">
      <c r="A265" s="59" t="s">
        <v>6</v>
      </c>
      <c r="B265" s="60"/>
      <c r="C265" s="12" t="str">
        <f t="shared" si="7"/>
        <v/>
      </c>
      <c r="D265" s="60"/>
      <c r="E265" s="68"/>
      <c r="F265" s="60"/>
      <c r="G265" s="68"/>
      <c r="H265" s="60"/>
      <c r="I265" s="68"/>
      <c r="J265" s="69"/>
      <c r="K265" s="23"/>
    </row>
    <row r="266" spans="1:11" x14ac:dyDescent="0.2">
      <c r="A266" s="59" t="s">
        <v>6</v>
      </c>
      <c r="B266" s="60"/>
      <c r="C266" s="12" t="str">
        <f t="shared" si="7"/>
        <v/>
      </c>
      <c r="D266" s="60"/>
      <c r="E266" s="68"/>
      <c r="F266" s="60"/>
      <c r="G266" s="68"/>
      <c r="H266" s="60"/>
      <c r="I266" s="68"/>
      <c r="J266" s="69"/>
      <c r="K266" s="23"/>
    </row>
    <row r="267" spans="1:11" x14ac:dyDescent="0.2">
      <c r="A267" s="59" t="s">
        <v>6</v>
      </c>
      <c r="B267" s="60"/>
      <c r="C267" s="12" t="str">
        <f t="shared" si="7"/>
        <v/>
      </c>
      <c r="D267" s="60"/>
      <c r="E267" s="68"/>
      <c r="F267" s="60"/>
      <c r="G267" s="68"/>
      <c r="H267" s="60"/>
      <c r="I267" s="68"/>
      <c r="J267" s="69"/>
      <c r="K267" s="23"/>
    </row>
    <row r="268" spans="1:11" x14ac:dyDescent="0.2">
      <c r="A268" s="59" t="s">
        <v>6</v>
      </c>
      <c r="B268" s="60"/>
      <c r="C268" s="12" t="str">
        <f t="shared" si="7"/>
        <v/>
      </c>
      <c r="D268" s="60"/>
      <c r="E268" s="68"/>
      <c r="F268" s="60"/>
      <c r="G268" s="68"/>
      <c r="H268" s="60"/>
      <c r="I268" s="68"/>
      <c r="J268" s="69"/>
      <c r="K268" s="23"/>
    </row>
    <row r="269" spans="1:11" x14ac:dyDescent="0.2">
      <c r="A269" s="59" t="s">
        <v>6</v>
      </c>
      <c r="B269" s="60"/>
      <c r="C269" s="12" t="str">
        <f t="shared" si="7"/>
        <v/>
      </c>
      <c r="D269" s="60"/>
      <c r="E269" s="68"/>
      <c r="F269" s="60"/>
      <c r="G269" s="68"/>
      <c r="H269" s="60"/>
      <c r="I269" s="68"/>
      <c r="J269" s="69"/>
      <c r="K269" s="23"/>
    </row>
    <row r="270" spans="1:11" x14ac:dyDescent="0.2">
      <c r="A270" s="59" t="s">
        <v>6</v>
      </c>
      <c r="B270" s="60"/>
      <c r="C270" s="12" t="str">
        <f t="shared" si="7"/>
        <v/>
      </c>
      <c r="D270" s="60"/>
      <c r="E270" s="68"/>
      <c r="F270" s="60"/>
      <c r="G270" s="68"/>
      <c r="H270" s="60"/>
      <c r="I270" s="68"/>
      <c r="J270" s="69"/>
      <c r="K270" s="23"/>
    </row>
    <row r="271" spans="1:11" x14ac:dyDescent="0.2">
      <c r="A271" s="59" t="s">
        <v>6</v>
      </c>
      <c r="B271" s="60"/>
      <c r="C271" s="12" t="str">
        <f t="shared" si="7"/>
        <v/>
      </c>
      <c r="D271" s="60"/>
      <c r="E271" s="68"/>
      <c r="F271" s="60"/>
      <c r="G271" s="68"/>
      <c r="H271" s="60"/>
      <c r="I271" s="68"/>
      <c r="J271" s="69"/>
      <c r="K271" s="23"/>
    </row>
    <row r="272" spans="1:11" x14ac:dyDescent="0.2">
      <c r="A272" s="59" t="s">
        <v>6</v>
      </c>
      <c r="B272" s="60"/>
      <c r="C272" s="12" t="str">
        <f t="shared" si="7"/>
        <v/>
      </c>
      <c r="D272" s="60"/>
      <c r="E272" s="68"/>
      <c r="F272" s="60"/>
      <c r="G272" s="68"/>
      <c r="H272" s="60"/>
      <c r="I272" s="68"/>
      <c r="J272" s="69"/>
      <c r="K272" s="23"/>
    </row>
    <row r="273" spans="1:11" x14ac:dyDescent="0.2">
      <c r="A273" s="59" t="s">
        <v>6</v>
      </c>
      <c r="B273" s="60"/>
      <c r="C273" s="12" t="str">
        <f t="shared" si="7"/>
        <v/>
      </c>
      <c r="D273" s="60"/>
      <c r="E273" s="68"/>
      <c r="F273" s="60"/>
      <c r="G273" s="68"/>
      <c r="H273" s="60"/>
      <c r="I273" s="68"/>
      <c r="J273" s="69"/>
      <c r="K273" s="23"/>
    </row>
    <row r="274" spans="1:11" x14ac:dyDescent="0.2">
      <c r="A274" s="59" t="s">
        <v>6</v>
      </c>
      <c r="B274" s="60"/>
      <c r="C274" s="12" t="str">
        <f t="shared" si="7"/>
        <v/>
      </c>
      <c r="D274" s="60"/>
      <c r="E274" s="68"/>
      <c r="F274" s="60"/>
      <c r="G274" s="68"/>
      <c r="H274" s="60"/>
      <c r="I274" s="68"/>
      <c r="J274" s="69"/>
      <c r="K274" s="23"/>
    </row>
    <row r="275" spans="1:11" x14ac:dyDescent="0.2">
      <c r="A275" s="59" t="s">
        <v>6</v>
      </c>
      <c r="B275" s="60"/>
      <c r="C275" s="12" t="str">
        <f t="shared" si="7"/>
        <v/>
      </c>
      <c r="D275" s="60"/>
      <c r="E275" s="68"/>
      <c r="F275" s="60"/>
      <c r="G275" s="68"/>
      <c r="H275" s="60"/>
      <c r="I275" s="68"/>
      <c r="J275" s="69"/>
      <c r="K275" s="23"/>
    </row>
    <row r="276" spans="1:11" x14ac:dyDescent="0.2">
      <c r="A276" s="59" t="s">
        <v>6</v>
      </c>
      <c r="B276" s="60"/>
      <c r="C276" s="12" t="str">
        <f t="shared" si="7"/>
        <v/>
      </c>
      <c r="D276" s="60"/>
      <c r="E276" s="68"/>
      <c r="F276" s="60"/>
      <c r="G276" s="68"/>
      <c r="H276" s="60"/>
      <c r="I276" s="68"/>
      <c r="J276" s="69"/>
      <c r="K276" s="23"/>
    </row>
    <row r="277" spans="1:11" x14ac:dyDescent="0.2">
      <c r="A277" s="59" t="s">
        <v>6</v>
      </c>
      <c r="B277" s="60"/>
      <c r="C277" s="12" t="str">
        <f t="shared" si="7"/>
        <v/>
      </c>
      <c r="D277" s="60"/>
      <c r="E277" s="68"/>
      <c r="F277" s="60"/>
      <c r="G277" s="68"/>
      <c r="H277" s="60"/>
      <c r="I277" s="68"/>
      <c r="J277" s="69"/>
      <c r="K277" s="23"/>
    </row>
    <row r="278" spans="1:11" x14ac:dyDescent="0.2">
      <c r="A278" s="59" t="s">
        <v>6</v>
      </c>
      <c r="B278" s="60"/>
      <c r="C278" s="12" t="str">
        <f t="shared" si="7"/>
        <v/>
      </c>
      <c r="D278" s="60"/>
      <c r="E278" s="68"/>
      <c r="F278" s="60"/>
      <c r="G278" s="68"/>
      <c r="H278" s="60"/>
      <c r="I278" s="68"/>
      <c r="J278" s="69"/>
      <c r="K278" s="23"/>
    </row>
    <row r="279" spans="1:11" x14ac:dyDescent="0.2">
      <c r="A279" s="59" t="s">
        <v>6</v>
      </c>
      <c r="B279" s="60"/>
      <c r="C279" s="12" t="str">
        <f t="shared" si="7"/>
        <v/>
      </c>
      <c r="D279" s="60"/>
      <c r="E279" s="68"/>
      <c r="F279" s="60"/>
      <c r="G279" s="68"/>
      <c r="H279" s="60"/>
      <c r="I279" s="68"/>
      <c r="J279" s="69"/>
      <c r="K279" s="23"/>
    </row>
    <row r="280" spans="1:11" x14ac:dyDescent="0.2">
      <c r="A280" s="59" t="s">
        <v>6</v>
      </c>
      <c r="B280" s="60"/>
      <c r="C280" s="12" t="str">
        <f t="shared" si="7"/>
        <v/>
      </c>
      <c r="D280" s="60"/>
      <c r="E280" s="68"/>
      <c r="F280" s="60"/>
      <c r="G280" s="68"/>
      <c r="H280" s="60"/>
      <c r="I280" s="68"/>
      <c r="J280" s="69"/>
      <c r="K280" s="23"/>
    </row>
    <row r="281" spans="1:11" x14ac:dyDescent="0.2">
      <c r="A281" s="59" t="s">
        <v>6</v>
      </c>
      <c r="B281" s="60"/>
      <c r="C281" s="12" t="str">
        <f t="shared" si="7"/>
        <v/>
      </c>
      <c r="D281" s="60"/>
      <c r="E281" s="68"/>
      <c r="F281" s="60"/>
      <c r="G281" s="68"/>
      <c r="H281" s="60"/>
      <c r="I281" s="68"/>
      <c r="J281" s="69"/>
      <c r="K281" s="23"/>
    </row>
    <row r="282" spans="1:11" x14ac:dyDescent="0.2">
      <c r="A282" s="59" t="s">
        <v>6</v>
      </c>
      <c r="B282" s="60"/>
      <c r="C282" s="12" t="str">
        <f t="shared" si="7"/>
        <v/>
      </c>
      <c r="D282" s="60"/>
      <c r="E282" s="68"/>
      <c r="F282" s="60"/>
      <c r="G282" s="68"/>
      <c r="H282" s="60"/>
      <c r="I282" s="68"/>
      <c r="J282" s="69"/>
      <c r="K282" s="23"/>
    </row>
    <row r="283" spans="1:11" ht="15.75" thickBot="1" x14ac:dyDescent="0.25">
      <c r="A283" s="59" t="s">
        <v>6</v>
      </c>
      <c r="B283" s="63"/>
      <c r="C283" s="12" t="str">
        <f t="shared" si="7"/>
        <v/>
      </c>
      <c r="D283" s="63"/>
      <c r="E283" s="64"/>
      <c r="F283" s="63"/>
      <c r="G283" s="64"/>
      <c r="H283" s="63"/>
      <c r="I283" s="64"/>
      <c r="J283" s="70"/>
      <c r="K283" s="23"/>
    </row>
    <row r="284" spans="1:11" x14ac:dyDescent="0.2">
      <c r="A284" s="62"/>
      <c r="B284" s="139">
        <f>SUMIF(A251:A283,$O$6,B251:B283)</f>
        <v>2181.91</v>
      </c>
      <c r="C284" s="24"/>
      <c r="D284" s="24"/>
      <c r="E284" s="24"/>
      <c r="F284" s="24"/>
      <c r="G284" s="24"/>
      <c r="H284" s="24"/>
      <c r="I284" s="24"/>
      <c r="J284" s="24"/>
      <c r="K284" s="23"/>
    </row>
    <row r="285" spans="1:11" ht="15.75" thickBot="1" x14ac:dyDescent="0.25">
      <c r="A285" s="62"/>
      <c r="B285" s="138"/>
      <c r="C285" s="24"/>
      <c r="D285" s="24"/>
      <c r="E285" s="24"/>
      <c r="F285" s="24"/>
      <c r="G285" s="24"/>
      <c r="H285" s="24"/>
      <c r="I285" s="24"/>
      <c r="J285" s="24"/>
      <c r="K285" s="23"/>
    </row>
    <row r="286" spans="1:11" ht="15.75" thickBot="1" x14ac:dyDescent="0.25">
      <c r="A286" s="62"/>
      <c r="B286" s="24"/>
      <c r="C286" s="24"/>
      <c r="D286" s="24"/>
      <c r="E286" s="24"/>
      <c r="F286" s="24"/>
      <c r="G286" s="24"/>
      <c r="H286" s="24"/>
      <c r="I286" s="24"/>
      <c r="J286" s="24"/>
      <c r="K286" s="23"/>
    </row>
    <row r="287" spans="1:11" ht="15.75" thickBot="1" x14ac:dyDescent="0.25">
      <c r="A287" s="62"/>
      <c r="B287" s="24"/>
      <c r="C287" s="24"/>
      <c r="D287" s="24"/>
      <c r="E287" s="24"/>
      <c r="F287" s="24"/>
      <c r="G287" s="24"/>
      <c r="H287" s="129" t="s">
        <v>22</v>
      </c>
      <c r="I287" s="131"/>
      <c r="J287" s="16"/>
      <c r="K287" s="23"/>
    </row>
    <row r="288" spans="1:11" ht="15.75" thickBot="1" x14ac:dyDescent="0.25">
      <c r="A288" s="62"/>
      <c r="B288" s="13" t="s">
        <v>0</v>
      </c>
      <c r="C288" s="13" t="s">
        <v>13</v>
      </c>
      <c r="D288" s="13" t="s">
        <v>14</v>
      </c>
      <c r="E288" s="13" t="s">
        <v>15</v>
      </c>
      <c r="F288" s="13" t="s">
        <v>5</v>
      </c>
      <c r="G288" s="24"/>
      <c r="H288" s="2" t="s">
        <v>20</v>
      </c>
      <c r="I288" s="2">
        <f>I244</f>
        <v>11447.52</v>
      </c>
      <c r="J288" s="2"/>
      <c r="K288" s="23"/>
    </row>
    <row r="289" spans="1:11" ht="15.75" thickBot="1" x14ac:dyDescent="0.25">
      <c r="A289" s="62"/>
      <c r="B289" s="21">
        <f>B284</f>
        <v>2181.91</v>
      </c>
      <c r="C289" s="13">
        <f>SUM(F251:F283)</f>
        <v>2922.5</v>
      </c>
      <c r="D289" s="13">
        <f>B289+C289</f>
        <v>5104.41</v>
      </c>
      <c r="E289" s="13">
        <f>SUM(H251:H283)</f>
        <v>1761.5</v>
      </c>
      <c r="F289" s="15">
        <f>D289-E289</f>
        <v>3342.91</v>
      </c>
      <c r="G289" s="24"/>
      <c r="H289" s="3" t="s">
        <v>19</v>
      </c>
      <c r="I289" s="3">
        <f>F291</f>
        <v>2414.5</v>
      </c>
      <c r="J289" s="3"/>
      <c r="K289" s="23"/>
    </row>
    <row r="290" spans="1:11" ht="15.75" thickBot="1" x14ac:dyDescent="0.25">
      <c r="A290" s="62"/>
      <c r="B290" s="13" t="s">
        <v>18</v>
      </c>
      <c r="C290" s="13" t="s">
        <v>16</v>
      </c>
      <c r="D290" s="13" t="s">
        <v>3</v>
      </c>
      <c r="E290" s="13" t="s">
        <v>2</v>
      </c>
      <c r="F290" s="13" t="s">
        <v>19</v>
      </c>
      <c r="G290" s="24"/>
      <c r="H290" s="3" t="s">
        <v>21</v>
      </c>
      <c r="I290" s="3">
        <f>I288+I289</f>
        <v>13862.02</v>
      </c>
      <c r="J290" s="3"/>
      <c r="K290" s="23"/>
    </row>
    <row r="291" spans="1:11" ht="15.75" thickBot="1" x14ac:dyDescent="0.25">
      <c r="A291" s="62"/>
      <c r="B291" s="21">
        <f>F289</f>
        <v>3342.91</v>
      </c>
      <c r="C291" s="71"/>
      <c r="D291" s="71"/>
      <c r="E291" s="71">
        <v>928.41</v>
      </c>
      <c r="F291" s="15">
        <f>B291-(C291+D291+E291)</f>
        <v>2414.5</v>
      </c>
      <c r="G291" s="24"/>
      <c r="H291" s="3" t="s">
        <v>4</v>
      </c>
      <c r="I291" s="73">
        <v>11500</v>
      </c>
      <c r="J291" s="73" t="s">
        <v>23</v>
      </c>
      <c r="K291" s="23"/>
    </row>
    <row r="292" spans="1:11" ht="15.75" thickBot="1" x14ac:dyDescent="0.25">
      <c r="A292" s="62"/>
      <c r="B292" s="24"/>
      <c r="C292" s="24"/>
      <c r="D292" s="24"/>
      <c r="E292" s="24"/>
      <c r="F292" s="24"/>
      <c r="G292" s="24"/>
      <c r="H292" s="18" t="s">
        <v>17</v>
      </c>
      <c r="I292" s="18">
        <f>I290-I291</f>
        <v>2362.0200000000004</v>
      </c>
      <c r="J292" s="4"/>
      <c r="K292" s="23"/>
    </row>
    <row r="293" spans="1:11" ht="15.75" thickBot="1" x14ac:dyDescent="0.25">
      <c r="A293" s="62"/>
      <c r="B293" s="24"/>
      <c r="C293" s="24"/>
      <c r="D293" s="24"/>
      <c r="E293" s="24"/>
      <c r="F293" s="24"/>
      <c r="G293" s="24"/>
      <c r="H293" s="13" t="s">
        <v>27</v>
      </c>
      <c r="I293" s="17">
        <f>I292</f>
        <v>2362.0200000000004</v>
      </c>
      <c r="J293" s="24"/>
      <c r="K293" s="23"/>
    </row>
    <row r="294" spans="1:11" ht="15.75" thickBot="1" x14ac:dyDescent="0.25">
      <c r="A294" s="75"/>
      <c r="B294" s="25"/>
      <c r="C294" s="25"/>
      <c r="D294" s="25"/>
      <c r="E294" s="25"/>
      <c r="F294" s="25"/>
      <c r="G294" s="25"/>
      <c r="H294" s="25"/>
      <c r="I294" s="25"/>
      <c r="J294" s="25"/>
      <c r="K294" s="15"/>
    </row>
    <row r="295" spans="1:11" ht="15.75" thickBot="1" x14ac:dyDescent="0.25">
      <c r="A295" s="76"/>
      <c r="B295" s="29"/>
      <c r="C295" s="29"/>
      <c r="D295" s="29"/>
      <c r="E295" s="29"/>
      <c r="F295" s="29"/>
      <c r="G295" s="29"/>
      <c r="H295" s="29"/>
      <c r="I295" s="29"/>
      <c r="J295" s="29"/>
      <c r="K295" s="29"/>
    </row>
    <row r="296" spans="1:11" ht="15.75" thickBot="1" x14ac:dyDescent="0.25">
      <c r="A296" s="57">
        <v>7</v>
      </c>
      <c r="B296" s="28"/>
      <c r="C296" s="28"/>
      <c r="D296" s="28"/>
      <c r="E296" s="28"/>
      <c r="F296" s="28"/>
      <c r="G296" s="28"/>
      <c r="H296" s="28"/>
      <c r="I296" s="28" t="s">
        <v>35</v>
      </c>
      <c r="J296" s="58" t="s">
        <v>39</v>
      </c>
      <c r="K296" s="22"/>
    </row>
    <row r="297" spans="1:11" ht="15.75" thickBot="1" x14ac:dyDescent="0.25">
      <c r="A297" s="60"/>
      <c r="B297" s="26"/>
      <c r="C297" s="26"/>
      <c r="D297" s="26"/>
      <c r="E297" s="26"/>
      <c r="F297" s="26"/>
      <c r="G297" s="26"/>
      <c r="H297" s="26"/>
      <c r="I297" s="26" t="s">
        <v>36</v>
      </c>
      <c r="J297" s="61">
        <v>44205</v>
      </c>
      <c r="K297" s="22"/>
    </row>
    <row r="298" spans="1:11" x14ac:dyDescent="0.2">
      <c r="A298" s="62"/>
      <c r="B298" s="140" t="s">
        <v>0</v>
      </c>
      <c r="C298" s="141"/>
      <c r="D298" s="140" t="s">
        <v>9</v>
      </c>
      <c r="E298" s="141"/>
      <c r="F298" s="140" t="s">
        <v>13</v>
      </c>
      <c r="G298" s="141"/>
      <c r="H298" s="140" t="s">
        <v>10</v>
      </c>
      <c r="I298" s="141"/>
      <c r="J298" s="135" t="s">
        <v>12</v>
      </c>
      <c r="K298" s="23"/>
    </row>
    <row r="299" spans="1:11" ht="15.75" thickBot="1" x14ac:dyDescent="0.25">
      <c r="A299" s="62"/>
      <c r="B299" s="6" t="s">
        <v>1</v>
      </c>
      <c r="C299" s="8" t="s">
        <v>8</v>
      </c>
      <c r="D299" s="6" t="s">
        <v>1</v>
      </c>
      <c r="E299" s="8" t="s">
        <v>8</v>
      </c>
      <c r="F299" s="6" t="s">
        <v>1</v>
      </c>
      <c r="G299" s="8" t="s">
        <v>11</v>
      </c>
      <c r="H299" s="6" t="s">
        <v>1</v>
      </c>
      <c r="I299" s="8" t="s">
        <v>11</v>
      </c>
      <c r="J299" s="136"/>
      <c r="K299" s="23"/>
    </row>
    <row r="300" spans="1:11" x14ac:dyDescent="0.2">
      <c r="A300" s="59" t="s">
        <v>6</v>
      </c>
      <c r="B300" s="65">
        <v>517.5</v>
      </c>
      <c r="C300" s="12">
        <v>40302</v>
      </c>
      <c r="D300" s="65"/>
      <c r="E300" s="66"/>
      <c r="F300" s="65"/>
      <c r="G300" s="66"/>
      <c r="H300" s="60"/>
      <c r="I300" s="68"/>
      <c r="J300" s="67"/>
      <c r="K300" s="23"/>
    </row>
    <row r="301" spans="1:11" x14ac:dyDescent="0.2">
      <c r="A301" s="59" t="s">
        <v>6</v>
      </c>
      <c r="B301" s="60">
        <v>40</v>
      </c>
      <c r="C301" s="12">
        <f>IF(B301&gt;0.005,C300+1,"")</f>
        <v>40303</v>
      </c>
      <c r="D301" s="60"/>
      <c r="E301" s="68"/>
      <c r="F301" s="60"/>
      <c r="G301" s="68"/>
      <c r="H301" s="60"/>
      <c r="I301" s="68"/>
      <c r="J301" s="69"/>
      <c r="K301" s="23"/>
    </row>
    <row r="302" spans="1:11" x14ac:dyDescent="0.2">
      <c r="A302" s="59" t="s">
        <v>6</v>
      </c>
      <c r="B302" s="60">
        <v>517</v>
      </c>
      <c r="C302" s="12">
        <f t="shared" ref="C302:C332" si="8">IF(B302&gt;0.005,C301+1,"")</f>
        <v>40304</v>
      </c>
      <c r="D302" s="60"/>
      <c r="E302" s="68"/>
      <c r="F302" s="60"/>
      <c r="G302" s="68"/>
      <c r="H302" s="60"/>
      <c r="I302" s="68"/>
      <c r="J302" s="69"/>
      <c r="K302" s="23"/>
    </row>
    <row r="303" spans="1:11" x14ac:dyDescent="0.2">
      <c r="A303" s="59" t="s">
        <v>6</v>
      </c>
      <c r="B303" s="60">
        <v>339.25</v>
      </c>
      <c r="C303" s="12">
        <f t="shared" si="8"/>
        <v>40305</v>
      </c>
      <c r="D303" s="60"/>
      <c r="E303" s="68"/>
      <c r="F303" s="60"/>
      <c r="G303" s="68"/>
      <c r="H303" s="60"/>
      <c r="I303" s="68"/>
      <c r="J303" s="69"/>
      <c r="K303" s="23"/>
    </row>
    <row r="304" spans="1:11" x14ac:dyDescent="0.2">
      <c r="A304" s="59" t="s">
        <v>6</v>
      </c>
      <c r="B304" s="60">
        <v>29</v>
      </c>
      <c r="C304" s="12">
        <f t="shared" si="8"/>
        <v>40306</v>
      </c>
      <c r="D304" s="60"/>
      <c r="E304" s="68"/>
      <c r="F304" s="60"/>
      <c r="G304" s="68"/>
      <c r="H304" s="60"/>
      <c r="I304" s="68"/>
      <c r="J304" s="69"/>
      <c r="K304" s="23"/>
    </row>
    <row r="305" spans="1:11" x14ac:dyDescent="0.2">
      <c r="A305" s="59" t="s">
        <v>6</v>
      </c>
      <c r="B305" s="60">
        <v>39</v>
      </c>
      <c r="C305" s="12">
        <f t="shared" si="8"/>
        <v>40307</v>
      </c>
      <c r="D305" s="60"/>
      <c r="E305" s="68"/>
      <c r="F305" s="60"/>
      <c r="G305" s="68"/>
      <c r="H305" s="60"/>
      <c r="I305" s="68"/>
      <c r="J305" s="69"/>
      <c r="K305" s="23"/>
    </row>
    <row r="306" spans="1:11" x14ac:dyDescent="0.2">
      <c r="A306" s="59" t="s">
        <v>6</v>
      </c>
      <c r="B306" s="60">
        <v>216</v>
      </c>
      <c r="C306" s="12">
        <f t="shared" si="8"/>
        <v>40308</v>
      </c>
      <c r="D306" s="60"/>
      <c r="E306" s="68"/>
      <c r="F306" s="60"/>
      <c r="G306" s="68"/>
      <c r="H306" s="60"/>
      <c r="I306" s="68"/>
      <c r="J306" s="69"/>
      <c r="K306" s="23"/>
    </row>
    <row r="307" spans="1:11" x14ac:dyDescent="0.2">
      <c r="A307" s="59" t="s">
        <v>6</v>
      </c>
      <c r="B307" s="60">
        <v>112</v>
      </c>
      <c r="C307" s="12">
        <f t="shared" si="8"/>
        <v>40309</v>
      </c>
      <c r="D307" s="60"/>
      <c r="E307" s="68"/>
      <c r="F307" s="60"/>
      <c r="G307" s="68"/>
      <c r="H307" s="60"/>
      <c r="I307" s="68"/>
      <c r="J307" s="69"/>
      <c r="K307" s="23"/>
    </row>
    <row r="308" spans="1:11" x14ac:dyDescent="0.2">
      <c r="A308" s="59" t="s">
        <v>6</v>
      </c>
      <c r="B308" s="60">
        <v>254</v>
      </c>
      <c r="C308" s="12">
        <f t="shared" si="8"/>
        <v>40310</v>
      </c>
      <c r="D308" s="60"/>
      <c r="E308" s="68"/>
      <c r="F308" s="60"/>
      <c r="G308" s="68"/>
      <c r="H308" s="60"/>
      <c r="I308" s="68"/>
      <c r="J308" s="69"/>
      <c r="K308" s="23"/>
    </row>
    <row r="309" spans="1:11" x14ac:dyDescent="0.2">
      <c r="A309" s="59" t="s">
        <v>6</v>
      </c>
      <c r="B309" s="60">
        <v>972</v>
      </c>
      <c r="C309" s="12">
        <f t="shared" si="8"/>
        <v>40311</v>
      </c>
      <c r="D309" s="60"/>
      <c r="E309" s="68"/>
      <c r="F309" s="60"/>
      <c r="G309" s="68"/>
      <c r="H309" s="60"/>
      <c r="I309" s="68"/>
      <c r="J309" s="69"/>
      <c r="K309" s="23"/>
    </row>
    <row r="310" spans="1:11" x14ac:dyDescent="0.2">
      <c r="A310" s="59" t="s">
        <v>6</v>
      </c>
      <c r="B310" s="60">
        <v>180</v>
      </c>
      <c r="C310" s="12">
        <f t="shared" si="8"/>
        <v>40312</v>
      </c>
      <c r="D310" s="60"/>
      <c r="E310" s="68"/>
      <c r="F310" s="60"/>
      <c r="G310" s="68"/>
      <c r="H310" s="60"/>
      <c r="I310" s="68"/>
      <c r="J310" s="69"/>
      <c r="K310" s="23"/>
    </row>
    <row r="311" spans="1:11" x14ac:dyDescent="0.2">
      <c r="A311" s="59" t="s">
        <v>6</v>
      </c>
      <c r="B311" s="60">
        <v>555</v>
      </c>
      <c r="C311" s="12">
        <f t="shared" si="8"/>
        <v>40313</v>
      </c>
      <c r="D311" s="60"/>
      <c r="E311" s="68"/>
      <c r="F311" s="60"/>
      <c r="G311" s="68"/>
      <c r="H311" s="60"/>
      <c r="I311" s="68"/>
      <c r="J311" s="69"/>
      <c r="K311" s="23"/>
    </row>
    <row r="312" spans="1:11" x14ac:dyDescent="0.2">
      <c r="A312" s="59" t="s">
        <v>7</v>
      </c>
      <c r="B312" s="60">
        <v>1507</v>
      </c>
      <c r="C312" s="12">
        <f t="shared" si="8"/>
        <v>40314</v>
      </c>
      <c r="D312" s="60" t="s">
        <v>44</v>
      </c>
      <c r="E312" s="68"/>
      <c r="F312" s="60"/>
      <c r="G312" s="68"/>
      <c r="H312" s="60"/>
      <c r="I312" s="68"/>
      <c r="J312" s="69"/>
      <c r="K312" s="23"/>
    </row>
    <row r="313" spans="1:11" x14ac:dyDescent="0.2">
      <c r="A313" s="59" t="s">
        <v>7</v>
      </c>
      <c r="B313" s="60">
        <v>1027</v>
      </c>
      <c r="C313" s="12">
        <f t="shared" si="8"/>
        <v>40315</v>
      </c>
      <c r="D313" s="60" t="s">
        <v>44</v>
      </c>
      <c r="E313" s="68"/>
      <c r="F313" s="60"/>
      <c r="G313" s="68"/>
      <c r="H313" s="60"/>
      <c r="I313" s="68"/>
      <c r="J313" s="69"/>
      <c r="K313" s="23"/>
    </row>
    <row r="314" spans="1:11" x14ac:dyDescent="0.2">
      <c r="A314" s="59" t="s">
        <v>6</v>
      </c>
      <c r="B314" s="60"/>
      <c r="C314" s="12" t="str">
        <f t="shared" si="8"/>
        <v/>
      </c>
      <c r="D314" s="60"/>
      <c r="E314" s="68"/>
      <c r="F314" s="60"/>
      <c r="G314" s="68"/>
      <c r="H314" s="60"/>
      <c r="I314" s="68"/>
      <c r="J314" s="69"/>
      <c r="K314" s="23"/>
    </row>
    <row r="315" spans="1:11" x14ac:dyDescent="0.2">
      <c r="A315" s="59" t="s">
        <v>6</v>
      </c>
      <c r="B315" s="60"/>
      <c r="C315" s="12" t="str">
        <f t="shared" si="8"/>
        <v/>
      </c>
      <c r="D315" s="60"/>
      <c r="E315" s="68"/>
      <c r="F315" s="60"/>
      <c r="G315" s="68"/>
      <c r="H315" s="60"/>
      <c r="I315" s="68"/>
      <c r="J315" s="69"/>
      <c r="K315" s="23"/>
    </row>
    <row r="316" spans="1:11" x14ac:dyDescent="0.2">
      <c r="A316" s="59" t="s">
        <v>6</v>
      </c>
      <c r="B316" s="60"/>
      <c r="C316" s="12" t="str">
        <f t="shared" si="8"/>
        <v/>
      </c>
      <c r="D316" s="60"/>
      <c r="E316" s="68"/>
      <c r="F316" s="60"/>
      <c r="G316" s="68"/>
      <c r="H316" s="60"/>
      <c r="I316" s="68"/>
      <c r="J316" s="69"/>
      <c r="K316" s="23"/>
    </row>
    <row r="317" spans="1:11" x14ac:dyDescent="0.2">
      <c r="A317" s="59" t="s">
        <v>6</v>
      </c>
      <c r="B317" s="60"/>
      <c r="C317" s="12" t="str">
        <f t="shared" si="8"/>
        <v/>
      </c>
      <c r="D317" s="60"/>
      <c r="E317" s="68"/>
      <c r="F317" s="60"/>
      <c r="G317" s="68"/>
      <c r="H317" s="60"/>
      <c r="I317" s="68"/>
      <c r="J317" s="69"/>
      <c r="K317" s="23"/>
    </row>
    <row r="318" spans="1:11" x14ac:dyDescent="0.2">
      <c r="A318" s="59" t="s">
        <v>6</v>
      </c>
      <c r="B318" s="60"/>
      <c r="C318" s="12" t="str">
        <f t="shared" si="8"/>
        <v/>
      </c>
      <c r="D318" s="60"/>
      <c r="E318" s="68"/>
      <c r="F318" s="60"/>
      <c r="G318" s="68"/>
      <c r="H318" s="60"/>
      <c r="I318" s="68"/>
      <c r="J318" s="69"/>
      <c r="K318" s="23"/>
    </row>
    <row r="319" spans="1:11" x14ac:dyDescent="0.2">
      <c r="A319" s="59" t="s">
        <v>6</v>
      </c>
      <c r="B319" s="60"/>
      <c r="C319" s="12" t="str">
        <f t="shared" si="8"/>
        <v/>
      </c>
      <c r="D319" s="60"/>
      <c r="E319" s="68"/>
      <c r="F319" s="60"/>
      <c r="G319" s="68"/>
      <c r="H319" s="60"/>
      <c r="I319" s="68"/>
      <c r="J319" s="69"/>
      <c r="K319" s="23"/>
    </row>
    <row r="320" spans="1:11" x14ac:dyDescent="0.2">
      <c r="A320" s="59" t="s">
        <v>6</v>
      </c>
      <c r="B320" s="60"/>
      <c r="C320" s="12" t="str">
        <f t="shared" si="8"/>
        <v/>
      </c>
      <c r="D320" s="60"/>
      <c r="E320" s="68"/>
      <c r="F320" s="60"/>
      <c r="G320" s="68"/>
      <c r="H320" s="60"/>
      <c r="I320" s="68"/>
      <c r="J320" s="69"/>
      <c r="K320" s="23"/>
    </row>
    <row r="321" spans="1:11" x14ac:dyDescent="0.2">
      <c r="A321" s="59" t="s">
        <v>6</v>
      </c>
      <c r="B321" s="60"/>
      <c r="C321" s="12" t="str">
        <f t="shared" si="8"/>
        <v/>
      </c>
      <c r="D321" s="60"/>
      <c r="E321" s="68"/>
      <c r="F321" s="60"/>
      <c r="G321" s="68"/>
      <c r="H321" s="60"/>
      <c r="I321" s="68"/>
      <c r="J321" s="69"/>
      <c r="K321" s="23"/>
    </row>
    <row r="322" spans="1:11" x14ac:dyDescent="0.2">
      <c r="A322" s="59" t="s">
        <v>6</v>
      </c>
      <c r="B322" s="60"/>
      <c r="C322" s="12" t="str">
        <f t="shared" si="8"/>
        <v/>
      </c>
      <c r="D322" s="60"/>
      <c r="E322" s="68"/>
      <c r="F322" s="60"/>
      <c r="G322" s="68"/>
      <c r="H322" s="60"/>
      <c r="I322" s="68"/>
      <c r="J322" s="69"/>
      <c r="K322" s="23"/>
    </row>
    <row r="323" spans="1:11" x14ac:dyDescent="0.2">
      <c r="A323" s="59" t="s">
        <v>6</v>
      </c>
      <c r="B323" s="60"/>
      <c r="C323" s="12" t="str">
        <f t="shared" si="8"/>
        <v/>
      </c>
      <c r="D323" s="60"/>
      <c r="E323" s="68"/>
      <c r="F323" s="60"/>
      <c r="G323" s="68"/>
      <c r="H323" s="60"/>
      <c r="I323" s="68"/>
      <c r="J323" s="69"/>
      <c r="K323" s="23"/>
    </row>
    <row r="324" spans="1:11" x14ac:dyDescent="0.2">
      <c r="A324" s="59" t="s">
        <v>6</v>
      </c>
      <c r="B324" s="60"/>
      <c r="C324" s="12" t="str">
        <f t="shared" si="8"/>
        <v/>
      </c>
      <c r="D324" s="60"/>
      <c r="E324" s="68"/>
      <c r="F324" s="60"/>
      <c r="G324" s="68"/>
      <c r="H324" s="60"/>
      <c r="I324" s="68"/>
      <c r="J324" s="69"/>
      <c r="K324" s="23"/>
    </row>
    <row r="325" spans="1:11" x14ac:dyDescent="0.2">
      <c r="A325" s="59" t="s">
        <v>6</v>
      </c>
      <c r="B325" s="60"/>
      <c r="C325" s="12" t="str">
        <f t="shared" si="8"/>
        <v/>
      </c>
      <c r="D325" s="60"/>
      <c r="E325" s="68"/>
      <c r="F325" s="60"/>
      <c r="G325" s="68"/>
      <c r="H325" s="60"/>
      <c r="I325" s="68"/>
      <c r="J325" s="69"/>
      <c r="K325" s="23"/>
    </row>
    <row r="326" spans="1:11" x14ac:dyDescent="0.2">
      <c r="A326" s="59" t="s">
        <v>6</v>
      </c>
      <c r="B326" s="60"/>
      <c r="C326" s="12" t="str">
        <f t="shared" si="8"/>
        <v/>
      </c>
      <c r="D326" s="60"/>
      <c r="E326" s="68"/>
      <c r="F326" s="60"/>
      <c r="G326" s="68"/>
      <c r="H326" s="60"/>
      <c r="I326" s="68"/>
      <c r="J326" s="69"/>
      <c r="K326" s="23"/>
    </row>
    <row r="327" spans="1:11" x14ac:dyDescent="0.2">
      <c r="A327" s="59" t="s">
        <v>6</v>
      </c>
      <c r="B327" s="60"/>
      <c r="C327" s="12" t="str">
        <f t="shared" si="8"/>
        <v/>
      </c>
      <c r="D327" s="60"/>
      <c r="E327" s="68"/>
      <c r="F327" s="60"/>
      <c r="G327" s="68"/>
      <c r="H327" s="60"/>
      <c r="I327" s="68"/>
      <c r="J327" s="69"/>
      <c r="K327" s="23"/>
    </row>
    <row r="328" spans="1:11" x14ac:dyDescent="0.2">
      <c r="A328" s="59" t="s">
        <v>6</v>
      </c>
      <c r="B328" s="60"/>
      <c r="C328" s="12" t="str">
        <f t="shared" si="8"/>
        <v/>
      </c>
      <c r="D328" s="60"/>
      <c r="E328" s="68"/>
      <c r="F328" s="60"/>
      <c r="G328" s="68"/>
      <c r="H328" s="60"/>
      <c r="I328" s="68"/>
      <c r="J328" s="69"/>
      <c r="K328" s="23"/>
    </row>
    <row r="329" spans="1:11" x14ac:dyDescent="0.2">
      <c r="A329" s="59" t="s">
        <v>6</v>
      </c>
      <c r="B329" s="60"/>
      <c r="C329" s="12" t="str">
        <f t="shared" si="8"/>
        <v/>
      </c>
      <c r="D329" s="60"/>
      <c r="E329" s="68"/>
      <c r="F329" s="60"/>
      <c r="G329" s="68"/>
      <c r="H329" s="60"/>
      <c r="I329" s="68"/>
      <c r="J329" s="69"/>
      <c r="K329" s="23"/>
    </row>
    <row r="330" spans="1:11" x14ac:dyDescent="0.2">
      <c r="A330" s="59" t="s">
        <v>6</v>
      </c>
      <c r="B330" s="60"/>
      <c r="C330" s="12" t="str">
        <f t="shared" si="8"/>
        <v/>
      </c>
      <c r="D330" s="60"/>
      <c r="E330" s="68"/>
      <c r="F330" s="60"/>
      <c r="G330" s="68"/>
      <c r="H330" s="60"/>
      <c r="I330" s="68"/>
      <c r="J330" s="69"/>
      <c r="K330" s="23"/>
    </row>
    <row r="331" spans="1:11" x14ac:dyDescent="0.2">
      <c r="A331" s="59" t="s">
        <v>6</v>
      </c>
      <c r="B331" s="60"/>
      <c r="C331" s="12" t="str">
        <f t="shared" si="8"/>
        <v/>
      </c>
      <c r="D331" s="60"/>
      <c r="E331" s="68"/>
      <c r="F331" s="60"/>
      <c r="G331" s="68"/>
      <c r="H331" s="60"/>
      <c r="I331" s="68"/>
      <c r="J331" s="69"/>
      <c r="K331" s="23"/>
    </row>
    <row r="332" spans="1:11" ht="15.75" thickBot="1" x14ac:dyDescent="0.25">
      <c r="A332" s="59" t="s">
        <v>6</v>
      </c>
      <c r="B332" s="63"/>
      <c r="C332" s="12" t="str">
        <f t="shared" si="8"/>
        <v/>
      </c>
      <c r="D332" s="63"/>
      <c r="E332" s="64"/>
      <c r="F332" s="63"/>
      <c r="G332" s="64"/>
      <c r="H332" s="63"/>
      <c r="I332" s="64"/>
      <c r="J332" s="70"/>
      <c r="K332" s="23"/>
    </row>
    <row r="333" spans="1:11" x14ac:dyDescent="0.2">
      <c r="A333" s="62"/>
      <c r="B333" s="139">
        <f>SUMIF(A300:A332,$O$6,B300:B332)</f>
        <v>3770.75</v>
      </c>
      <c r="C333" s="24"/>
      <c r="D333" s="24"/>
      <c r="E333" s="24"/>
      <c r="F333" s="24"/>
      <c r="G333" s="24"/>
      <c r="H333" s="24"/>
      <c r="I333" s="24"/>
      <c r="J333" s="24"/>
      <c r="K333" s="23"/>
    </row>
    <row r="334" spans="1:11" ht="15.75" thickBot="1" x14ac:dyDescent="0.25">
      <c r="A334" s="62"/>
      <c r="B334" s="138"/>
      <c r="C334" s="24"/>
      <c r="D334" s="24"/>
      <c r="E334" s="24"/>
      <c r="F334" s="24"/>
      <c r="G334" s="24"/>
      <c r="H334" s="24"/>
      <c r="I334" s="24"/>
      <c r="J334" s="24"/>
      <c r="K334" s="23"/>
    </row>
    <row r="335" spans="1:11" ht="15.75" thickBot="1" x14ac:dyDescent="0.25">
      <c r="A335" s="62"/>
      <c r="B335" s="24"/>
      <c r="C335" s="24"/>
      <c r="D335" s="24"/>
      <c r="E335" s="24"/>
      <c r="F335" s="24"/>
      <c r="G335" s="24"/>
      <c r="H335" s="24"/>
      <c r="I335" s="24"/>
      <c r="J335" s="24"/>
      <c r="K335" s="23"/>
    </row>
    <row r="336" spans="1:11" ht="15.75" thickBot="1" x14ac:dyDescent="0.25">
      <c r="A336" s="62"/>
      <c r="B336" s="24"/>
      <c r="C336" s="24"/>
      <c r="D336" s="24"/>
      <c r="E336" s="24"/>
      <c r="F336" s="24"/>
      <c r="G336" s="24"/>
      <c r="H336" s="129" t="s">
        <v>22</v>
      </c>
      <c r="I336" s="131"/>
      <c r="J336" s="16"/>
      <c r="K336" s="23"/>
    </row>
    <row r="337" spans="1:11" ht="15.75" thickBot="1" x14ac:dyDescent="0.25">
      <c r="A337" s="62"/>
      <c r="B337" s="13" t="s">
        <v>0</v>
      </c>
      <c r="C337" s="13" t="s">
        <v>13</v>
      </c>
      <c r="D337" s="13" t="s">
        <v>14</v>
      </c>
      <c r="E337" s="13" t="s">
        <v>15</v>
      </c>
      <c r="F337" s="13" t="s">
        <v>5</v>
      </c>
      <c r="G337" s="24"/>
      <c r="H337" s="2" t="s">
        <v>20</v>
      </c>
      <c r="I337" s="2">
        <f>I293</f>
        <v>2362.0200000000004</v>
      </c>
      <c r="J337" s="2"/>
      <c r="K337" s="23"/>
    </row>
    <row r="338" spans="1:11" ht="15.75" thickBot="1" x14ac:dyDescent="0.25">
      <c r="A338" s="62"/>
      <c r="B338" s="21">
        <f>B333</f>
        <v>3770.75</v>
      </c>
      <c r="C338" s="13">
        <f>SUM(F300:F332)</f>
        <v>0</v>
      </c>
      <c r="D338" s="13">
        <f>B338+C338</f>
        <v>3770.75</v>
      </c>
      <c r="E338" s="13">
        <f>SUM(H300:H332)</f>
        <v>0</v>
      </c>
      <c r="F338" s="15">
        <f>D338-E338</f>
        <v>3770.75</v>
      </c>
      <c r="G338" s="24"/>
      <c r="H338" s="3" t="s">
        <v>19</v>
      </c>
      <c r="I338" s="3">
        <f>F340</f>
        <v>2478</v>
      </c>
      <c r="J338" s="3"/>
      <c r="K338" s="23"/>
    </row>
    <row r="339" spans="1:11" ht="15.75" thickBot="1" x14ac:dyDescent="0.25">
      <c r="A339" s="62"/>
      <c r="B339" s="13" t="s">
        <v>18</v>
      </c>
      <c r="C339" s="13" t="s">
        <v>16</v>
      </c>
      <c r="D339" s="13" t="s">
        <v>3</v>
      </c>
      <c r="E339" s="13" t="s">
        <v>2</v>
      </c>
      <c r="F339" s="13" t="s">
        <v>19</v>
      </c>
      <c r="G339" s="24"/>
      <c r="H339" s="3" t="s">
        <v>21</v>
      </c>
      <c r="I339" s="3">
        <f>I337+I338</f>
        <v>4840.0200000000004</v>
      </c>
      <c r="J339" s="3"/>
      <c r="K339" s="23"/>
    </row>
    <row r="340" spans="1:11" ht="15.75" thickBot="1" x14ac:dyDescent="0.25">
      <c r="A340" s="62"/>
      <c r="B340" s="21">
        <f>F338</f>
        <v>3770.75</v>
      </c>
      <c r="C340" s="71"/>
      <c r="D340" s="71"/>
      <c r="E340" s="71">
        <v>1292.75</v>
      </c>
      <c r="F340" s="15">
        <f>B340-(C340+D340+E340)</f>
        <v>2478</v>
      </c>
      <c r="G340" s="24"/>
      <c r="H340" s="3" t="s">
        <v>4</v>
      </c>
      <c r="I340" s="73"/>
      <c r="J340" s="73"/>
      <c r="K340" s="23"/>
    </row>
    <row r="341" spans="1:11" ht="15.75" thickBot="1" x14ac:dyDescent="0.25">
      <c r="A341" s="62"/>
      <c r="B341" s="24"/>
      <c r="C341" s="24"/>
      <c r="D341" s="24"/>
      <c r="E341" s="24"/>
      <c r="F341" s="24"/>
      <c r="G341" s="24"/>
      <c r="H341" s="18" t="s">
        <v>17</v>
      </c>
      <c r="I341" s="18">
        <f>I339-I340</f>
        <v>4840.0200000000004</v>
      </c>
      <c r="J341" s="4"/>
      <c r="K341" s="23"/>
    </row>
    <row r="342" spans="1:11" ht="15.75" thickBot="1" x14ac:dyDescent="0.25">
      <c r="A342" s="62"/>
      <c r="B342" s="24"/>
      <c r="C342" s="24"/>
      <c r="D342" s="24"/>
      <c r="E342" s="24"/>
      <c r="F342" s="24"/>
      <c r="G342" s="24"/>
      <c r="H342" s="13" t="s">
        <v>27</v>
      </c>
      <c r="I342" s="17">
        <f>I341</f>
        <v>4840.0200000000004</v>
      </c>
      <c r="J342" s="24"/>
      <c r="K342" s="23"/>
    </row>
    <row r="343" spans="1:11" ht="15.75" thickBot="1" x14ac:dyDescent="0.25">
      <c r="A343" s="75"/>
      <c r="B343" s="25"/>
      <c r="C343" s="25"/>
      <c r="D343" s="25"/>
      <c r="E343" s="25"/>
      <c r="F343" s="25"/>
      <c r="G343" s="25"/>
      <c r="H343" s="25"/>
      <c r="I343" s="25"/>
      <c r="J343" s="25"/>
      <c r="K343" s="15"/>
    </row>
    <row r="344" spans="1:11" ht="15.75" thickBot="1" x14ac:dyDescent="0.25">
      <c r="A344" s="76"/>
      <c r="B344" s="29"/>
      <c r="C344" s="29"/>
      <c r="D344" s="29"/>
      <c r="E344" s="29"/>
      <c r="F344" s="29"/>
      <c r="G344" s="29"/>
      <c r="H344" s="29"/>
      <c r="I344" s="29"/>
      <c r="J344" s="29"/>
      <c r="K344" s="29"/>
    </row>
    <row r="345" spans="1:11" ht="15.75" thickBot="1" x14ac:dyDescent="0.25">
      <c r="A345" s="57">
        <v>8</v>
      </c>
      <c r="B345" s="28"/>
      <c r="C345" s="28"/>
      <c r="D345" s="28"/>
      <c r="E345" s="28"/>
      <c r="F345" s="28"/>
      <c r="G345" s="28"/>
      <c r="H345" s="28"/>
      <c r="I345" s="28" t="s">
        <v>35</v>
      </c>
      <c r="J345" s="58" t="s">
        <v>37</v>
      </c>
      <c r="K345" s="22"/>
    </row>
    <row r="346" spans="1:11" ht="15.75" thickBot="1" x14ac:dyDescent="0.25">
      <c r="A346" s="60"/>
      <c r="B346" s="26"/>
      <c r="C346" s="26"/>
      <c r="D346" s="26"/>
      <c r="E346" s="26"/>
      <c r="F346" s="26"/>
      <c r="G346" s="26"/>
      <c r="H346" s="26"/>
      <c r="I346" s="26" t="s">
        <v>36</v>
      </c>
      <c r="J346" s="61">
        <v>44206</v>
      </c>
      <c r="K346" s="22"/>
    </row>
    <row r="347" spans="1:11" x14ac:dyDescent="0.2">
      <c r="A347" s="62"/>
      <c r="B347" s="140" t="s">
        <v>48</v>
      </c>
      <c r="C347" s="141"/>
      <c r="D347" s="140" t="s">
        <v>9</v>
      </c>
      <c r="E347" s="141"/>
      <c r="F347" s="140" t="s">
        <v>13</v>
      </c>
      <c r="G347" s="141"/>
      <c r="H347" s="140" t="s">
        <v>10</v>
      </c>
      <c r="I347" s="141"/>
      <c r="J347" s="135" t="s">
        <v>12</v>
      </c>
      <c r="K347" s="23"/>
    </row>
    <row r="348" spans="1:11" ht="15.75" thickBot="1" x14ac:dyDescent="0.25">
      <c r="A348" s="62"/>
      <c r="B348" s="6" t="s">
        <v>1</v>
      </c>
      <c r="C348" s="8" t="s">
        <v>8</v>
      </c>
      <c r="D348" s="6" t="s">
        <v>1</v>
      </c>
      <c r="E348" s="8" t="s">
        <v>8</v>
      </c>
      <c r="F348" s="6" t="s">
        <v>1</v>
      </c>
      <c r="G348" s="8" t="s">
        <v>11</v>
      </c>
      <c r="H348" s="6" t="s">
        <v>1</v>
      </c>
      <c r="I348" s="8" t="s">
        <v>11</v>
      </c>
      <c r="J348" s="136"/>
      <c r="K348" s="23"/>
    </row>
    <row r="349" spans="1:11" x14ac:dyDescent="0.2">
      <c r="A349" s="59" t="s">
        <v>6</v>
      </c>
      <c r="B349" s="65">
        <v>403</v>
      </c>
      <c r="C349" s="12">
        <v>40316</v>
      </c>
      <c r="D349" s="65"/>
      <c r="E349" s="66" t="s">
        <v>46</v>
      </c>
      <c r="F349" s="65">
        <v>1507</v>
      </c>
      <c r="G349" s="66">
        <v>40314</v>
      </c>
      <c r="H349" s="60">
        <v>212</v>
      </c>
      <c r="I349" s="68">
        <v>484</v>
      </c>
      <c r="J349" s="67" t="s">
        <v>47</v>
      </c>
      <c r="K349" s="23"/>
    </row>
    <row r="350" spans="1:11" x14ac:dyDescent="0.2">
      <c r="A350" s="59" t="s">
        <v>6</v>
      </c>
      <c r="B350" s="60">
        <v>161</v>
      </c>
      <c r="C350" s="12">
        <f t="shared" ref="C350:C381" si="9">IF(B350&gt;0.005,C349+1,"")</f>
        <v>40317</v>
      </c>
      <c r="D350" s="60"/>
      <c r="E350" s="66" t="s">
        <v>46</v>
      </c>
      <c r="F350" s="60">
        <v>1027</v>
      </c>
      <c r="G350" s="68">
        <v>40315</v>
      </c>
      <c r="H350" s="60"/>
      <c r="I350" s="68"/>
      <c r="J350" s="69"/>
      <c r="K350" s="23"/>
    </row>
    <row r="351" spans="1:11" x14ac:dyDescent="0.2">
      <c r="A351" s="59" t="s">
        <v>6</v>
      </c>
      <c r="B351" s="60">
        <v>97</v>
      </c>
      <c r="C351" s="12">
        <f t="shared" si="9"/>
        <v>40318</v>
      </c>
      <c r="D351" s="60"/>
      <c r="E351" s="68" t="s">
        <v>34</v>
      </c>
      <c r="F351" s="60">
        <v>11000</v>
      </c>
      <c r="G351" s="68">
        <v>638</v>
      </c>
      <c r="H351" s="60"/>
      <c r="I351" s="68"/>
      <c r="J351" s="69"/>
      <c r="K351" s="23"/>
    </row>
    <row r="352" spans="1:11" x14ac:dyDescent="0.2">
      <c r="A352" s="59" t="s">
        <v>6</v>
      </c>
      <c r="B352" s="60">
        <v>29</v>
      </c>
      <c r="C352" s="12">
        <f t="shared" si="9"/>
        <v>40319</v>
      </c>
      <c r="D352" s="60"/>
      <c r="E352" s="68"/>
      <c r="F352" s="60"/>
      <c r="G352" s="68"/>
      <c r="H352" s="60"/>
      <c r="I352" s="68"/>
      <c r="J352" s="69"/>
      <c r="K352" s="23"/>
    </row>
    <row r="353" spans="1:11" x14ac:dyDescent="0.2">
      <c r="A353" s="59" t="s">
        <v>6</v>
      </c>
      <c r="B353" s="60">
        <v>23</v>
      </c>
      <c r="C353" s="12">
        <f t="shared" si="9"/>
        <v>40320</v>
      </c>
      <c r="D353" s="60"/>
      <c r="E353" s="68"/>
      <c r="F353" s="60"/>
      <c r="G353" s="68"/>
      <c r="H353" s="60"/>
      <c r="I353" s="68"/>
      <c r="J353" s="69"/>
      <c r="K353" s="23"/>
    </row>
    <row r="354" spans="1:11" x14ac:dyDescent="0.2">
      <c r="A354" s="59" t="s">
        <v>6</v>
      </c>
      <c r="B354" s="60">
        <v>150</v>
      </c>
      <c r="C354" s="12">
        <f t="shared" si="9"/>
        <v>40321</v>
      </c>
      <c r="D354" s="60"/>
      <c r="E354" s="68"/>
      <c r="F354" s="60"/>
      <c r="G354" s="68"/>
      <c r="H354" s="60"/>
      <c r="I354" s="68"/>
      <c r="J354" s="69"/>
      <c r="K354" s="23"/>
    </row>
    <row r="355" spans="1:11" x14ac:dyDescent="0.2">
      <c r="A355" s="59" t="s">
        <v>6</v>
      </c>
      <c r="B355" s="60">
        <v>128</v>
      </c>
      <c r="C355" s="12">
        <f t="shared" si="9"/>
        <v>40322</v>
      </c>
      <c r="D355" s="60"/>
      <c r="E355" s="68"/>
      <c r="F355" s="60"/>
      <c r="G355" s="68"/>
      <c r="H355" s="60"/>
      <c r="I355" s="68"/>
      <c r="J355" s="69"/>
      <c r="K355" s="23"/>
    </row>
    <row r="356" spans="1:11" x14ac:dyDescent="0.2">
      <c r="A356" s="59" t="s">
        <v>6</v>
      </c>
      <c r="B356" s="60">
        <v>144</v>
      </c>
      <c r="C356" s="12">
        <f t="shared" si="9"/>
        <v>40323</v>
      </c>
      <c r="D356" s="60"/>
      <c r="E356" s="68"/>
      <c r="F356" s="60"/>
      <c r="G356" s="68"/>
      <c r="H356" s="60"/>
      <c r="I356" s="68"/>
      <c r="J356" s="69"/>
      <c r="K356" s="23"/>
    </row>
    <row r="357" spans="1:11" x14ac:dyDescent="0.2">
      <c r="A357" s="59" t="s">
        <v>6</v>
      </c>
      <c r="B357" s="60">
        <v>201</v>
      </c>
      <c r="C357" s="12">
        <f t="shared" si="9"/>
        <v>40324</v>
      </c>
      <c r="D357" s="60"/>
      <c r="E357" s="68"/>
      <c r="F357" s="60"/>
      <c r="G357" s="68"/>
      <c r="H357" s="60"/>
      <c r="I357" s="68"/>
      <c r="J357" s="69"/>
      <c r="K357" s="23"/>
    </row>
    <row r="358" spans="1:11" x14ac:dyDescent="0.2">
      <c r="A358" s="59" t="s">
        <v>6</v>
      </c>
      <c r="B358" s="60">
        <v>110</v>
      </c>
      <c r="C358" s="12">
        <f t="shared" si="9"/>
        <v>40325</v>
      </c>
      <c r="D358" s="60"/>
      <c r="E358" s="68"/>
      <c r="F358" s="60"/>
      <c r="G358" s="68"/>
      <c r="H358" s="60"/>
      <c r="I358" s="68"/>
      <c r="J358" s="69"/>
      <c r="K358" s="23"/>
    </row>
    <row r="359" spans="1:11" x14ac:dyDescent="0.2">
      <c r="A359" s="59" t="s">
        <v>6</v>
      </c>
      <c r="B359" s="60">
        <v>48</v>
      </c>
      <c r="C359" s="12">
        <f t="shared" si="9"/>
        <v>40326</v>
      </c>
      <c r="D359" s="60"/>
      <c r="E359" s="68"/>
      <c r="F359" s="60"/>
      <c r="G359" s="68"/>
      <c r="H359" s="60"/>
      <c r="I359" s="68"/>
      <c r="J359" s="69"/>
      <c r="K359" s="23"/>
    </row>
    <row r="360" spans="1:11" x14ac:dyDescent="0.2">
      <c r="A360" s="59" t="s">
        <v>7</v>
      </c>
      <c r="B360" s="60">
        <v>9430</v>
      </c>
      <c r="C360" s="12">
        <f t="shared" si="9"/>
        <v>40327</v>
      </c>
      <c r="D360" s="60" t="s">
        <v>45</v>
      </c>
      <c r="E360" s="68"/>
      <c r="F360" s="60"/>
      <c r="G360" s="68"/>
      <c r="H360" s="60"/>
      <c r="I360" s="68"/>
      <c r="J360" s="69"/>
      <c r="K360" s="23"/>
    </row>
    <row r="361" spans="1:11" x14ac:dyDescent="0.2">
      <c r="A361" s="59" t="s">
        <v>6</v>
      </c>
      <c r="B361" s="60">
        <v>318</v>
      </c>
      <c r="C361" s="12">
        <f t="shared" si="9"/>
        <v>40328</v>
      </c>
      <c r="D361" s="60"/>
      <c r="E361" s="68"/>
      <c r="F361" s="60"/>
      <c r="G361" s="68"/>
      <c r="H361" s="60"/>
      <c r="I361" s="68"/>
      <c r="J361" s="69"/>
      <c r="K361" s="23"/>
    </row>
    <row r="362" spans="1:11" x14ac:dyDescent="0.2">
      <c r="A362" s="59" t="s">
        <v>6</v>
      </c>
      <c r="B362" s="60"/>
      <c r="C362" s="12" t="str">
        <f t="shared" si="9"/>
        <v/>
      </c>
      <c r="D362" s="60"/>
      <c r="E362" s="68"/>
      <c r="F362" s="60"/>
      <c r="G362" s="68"/>
      <c r="H362" s="60"/>
      <c r="I362" s="68"/>
      <c r="J362" s="69"/>
      <c r="K362" s="23"/>
    </row>
    <row r="363" spans="1:11" x14ac:dyDescent="0.2">
      <c r="A363" s="59" t="s">
        <v>6</v>
      </c>
      <c r="B363" s="60"/>
      <c r="C363" s="12" t="str">
        <f t="shared" si="9"/>
        <v/>
      </c>
      <c r="D363" s="60"/>
      <c r="E363" s="68"/>
      <c r="F363" s="60"/>
      <c r="G363" s="68"/>
      <c r="H363" s="60"/>
      <c r="I363" s="68"/>
      <c r="J363" s="69"/>
      <c r="K363" s="23"/>
    </row>
    <row r="364" spans="1:11" x14ac:dyDescent="0.2">
      <c r="A364" s="59" t="s">
        <v>6</v>
      </c>
      <c r="B364" s="60"/>
      <c r="C364" s="12" t="str">
        <f t="shared" si="9"/>
        <v/>
      </c>
      <c r="D364" s="60"/>
      <c r="E364" s="68"/>
      <c r="F364" s="60"/>
      <c r="G364" s="68"/>
      <c r="H364" s="60"/>
      <c r="I364" s="68"/>
      <c r="J364" s="69"/>
      <c r="K364" s="23"/>
    </row>
    <row r="365" spans="1:11" x14ac:dyDescent="0.2">
      <c r="A365" s="59" t="s">
        <v>6</v>
      </c>
      <c r="B365" s="60"/>
      <c r="C365" s="12" t="str">
        <f t="shared" si="9"/>
        <v/>
      </c>
      <c r="D365" s="60"/>
      <c r="E365" s="68"/>
      <c r="F365" s="60"/>
      <c r="G365" s="68"/>
      <c r="H365" s="60"/>
      <c r="I365" s="68"/>
      <c r="J365" s="69"/>
      <c r="K365" s="23"/>
    </row>
    <row r="366" spans="1:11" x14ac:dyDescent="0.2">
      <c r="A366" s="59" t="s">
        <v>6</v>
      </c>
      <c r="B366" s="60"/>
      <c r="C366" s="12" t="str">
        <f t="shared" si="9"/>
        <v/>
      </c>
      <c r="D366" s="60"/>
      <c r="E366" s="68"/>
      <c r="F366" s="60"/>
      <c r="G366" s="68"/>
      <c r="H366" s="60"/>
      <c r="I366" s="68"/>
      <c r="J366" s="69"/>
      <c r="K366" s="23"/>
    </row>
    <row r="367" spans="1:11" x14ac:dyDescent="0.2">
      <c r="A367" s="59" t="s">
        <v>6</v>
      </c>
      <c r="B367" s="60"/>
      <c r="C367" s="12" t="str">
        <f t="shared" si="9"/>
        <v/>
      </c>
      <c r="D367" s="60"/>
      <c r="E367" s="68"/>
      <c r="F367" s="60"/>
      <c r="G367" s="68"/>
      <c r="H367" s="60"/>
      <c r="I367" s="68"/>
      <c r="J367" s="69"/>
      <c r="K367" s="23"/>
    </row>
    <row r="368" spans="1:11" x14ac:dyDescent="0.2">
      <c r="A368" s="59" t="s">
        <v>6</v>
      </c>
      <c r="B368" s="60"/>
      <c r="C368" s="12" t="str">
        <f t="shared" si="9"/>
        <v/>
      </c>
      <c r="D368" s="60"/>
      <c r="E368" s="68"/>
      <c r="F368" s="60"/>
      <c r="G368" s="68"/>
      <c r="H368" s="60"/>
      <c r="I368" s="68"/>
      <c r="J368" s="69"/>
      <c r="K368" s="23"/>
    </row>
    <row r="369" spans="1:11" x14ac:dyDescent="0.2">
      <c r="A369" s="59" t="s">
        <v>6</v>
      </c>
      <c r="B369" s="60"/>
      <c r="C369" s="12" t="str">
        <f t="shared" si="9"/>
        <v/>
      </c>
      <c r="D369" s="60"/>
      <c r="E369" s="68"/>
      <c r="F369" s="60"/>
      <c r="G369" s="68"/>
      <c r="H369" s="60"/>
      <c r="I369" s="68"/>
      <c r="J369" s="69"/>
      <c r="K369" s="23"/>
    </row>
    <row r="370" spans="1:11" x14ac:dyDescent="0.2">
      <c r="A370" s="59" t="s">
        <v>6</v>
      </c>
      <c r="B370" s="60"/>
      <c r="C370" s="12" t="str">
        <f t="shared" si="9"/>
        <v/>
      </c>
      <c r="D370" s="60"/>
      <c r="E370" s="68"/>
      <c r="F370" s="60"/>
      <c r="G370" s="68"/>
      <c r="H370" s="60"/>
      <c r="I370" s="68"/>
      <c r="J370" s="69"/>
      <c r="K370" s="23"/>
    </row>
    <row r="371" spans="1:11" x14ac:dyDescent="0.2">
      <c r="A371" s="59" t="s">
        <v>6</v>
      </c>
      <c r="B371" s="60"/>
      <c r="C371" s="12" t="str">
        <f t="shared" si="9"/>
        <v/>
      </c>
      <c r="D371" s="60"/>
      <c r="E371" s="68"/>
      <c r="F371" s="60"/>
      <c r="G371" s="68"/>
      <c r="H371" s="60"/>
      <c r="I371" s="68"/>
      <c r="J371" s="69"/>
      <c r="K371" s="23"/>
    </row>
    <row r="372" spans="1:11" x14ac:dyDescent="0.2">
      <c r="A372" s="59" t="s">
        <v>6</v>
      </c>
      <c r="B372" s="60"/>
      <c r="C372" s="12" t="str">
        <f t="shared" si="9"/>
        <v/>
      </c>
      <c r="D372" s="60"/>
      <c r="E372" s="68"/>
      <c r="F372" s="60"/>
      <c r="G372" s="68"/>
      <c r="H372" s="60"/>
      <c r="I372" s="68"/>
      <c r="J372" s="69"/>
      <c r="K372" s="23"/>
    </row>
    <row r="373" spans="1:11" x14ac:dyDescent="0.2">
      <c r="A373" s="59" t="s">
        <v>6</v>
      </c>
      <c r="B373" s="60"/>
      <c r="C373" s="12" t="str">
        <f t="shared" si="9"/>
        <v/>
      </c>
      <c r="D373" s="60"/>
      <c r="E373" s="68"/>
      <c r="F373" s="60"/>
      <c r="G373" s="68"/>
      <c r="H373" s="60"/>
      <c r="I373" s="68"/>
      <c r="J373" s="69"/>
      <c r="K373" s="23"/>
    </row>
    <row r="374" spans="1:11" x14ac:dyDescent="0.2">
      <c r="A374" s="59" t="s">
        <v>6</v>
      </c>
      <c r="B374" s="60"/>
      <c r="C374" s="12" t="str">
        <f t="shared" si="9"/>
        <v/>
      </c>
      <c r="D374" s="60"/>
      <c r="E374" s="68"/>
      <c r="F374" s="60"/>
      <c r="G374" s="68"/>
      <c r="H374" s="60"/>
      <c r="I374" s="68"/>
      <c r="J374" s="69"/>
      <c r="K374" s="23"/>
    </row>
    <row r="375" spans="1:11" x14ac:dyDescent="0.2">
      <c r="A375" s="59" t="s">
        <v>6</v>
      </c>
      <c r="B375" s="60"/>
      <c r="C375" s="12" t="str">
        <f t="shared" si="9"/>
        <v/>
      </c>
      <c r="D375" s="60"/>
      <c r="E375" s="68"/>
      <c r="F375" s="60"/>
      <c r="G375" s="68"/>
      <c r="H375" s="60"/>
      <c r="I375" s="68"/>
      <c r="J375" s="69"/>
      <c r="K375" s="23"/>
    </row>
    <row r="376" spans="1:11" x14ac:dyDescent="0.2">
      <c r="A376" s="59" t="s">
        <v>6</v>
      </c>
      <c r="B376" s="60"/>
      <c r="C376" s="12" t="str">
        <f t="shared" si="9"/>
        <v/>
      </c>
      <c r="D376" s="60"/>
      <c r="E376" s="68"/>
      <c r="F376" s="60"/>
      <c r="G376" s="68"/>
      <c r="H376" s="60"/>
      <c r="I376" s="68"/>
      <c r="J376" s="69"/>
      <c r="K376" s="23"/>
    </row>
    <row r="377" spans="1:11" x14ac:dyDescent="0.2">
      <c r="A377" s="59" t="s">
        <v>6</v>
      </c>
      <c r="B377" s="60"/>
      <c r="C377" s="12" t="str">
        <f t="shared" si="9"/>
        <v/>
      </c>
      <c r="D377" s="60"/>
      <c r="E377" s="68"/>
      <c r="F377" s="60"/>
      <c r="G377" s="68"/>
      <c r="H377" s="60"/>
      <c r="I377" s="68"/>
      <c r="J377" s="69"/>
      <c r="K377" s="23"/>
    </row>
    <row r="378" spans="1:11" x14ac:dyDescent="0.2">
      <c r="A378" s="59" t="s">
        <v>6</v>
      </c>
      <c r="B378" s="60"/>
      <c r="C378" s="12" t="str">
        <f t="shared" si="9"/>
        <v/>
      </c>
      <c r="D378" s="60"/>
      <c r="E378" s="68"/>
      <c r="F378" s="60"/>
      <c r="G378" s="68"/>
      <c r="H378" s="60"/>
      <c r="I378" s="68"/>
      <c r="J378" s="69"/>
      <c r="K378" s="23"/>
    </row>
    <row r="379" spans="1:11" x14ac:dyDescent="0.2">
      <c r="A379" s="59" t="s">
        <v>6</v>
      </c>
      <c r="B379" s="60"/>
      <c r="C379" s="12" t="str">
        <f t="shared" si="9"/>
        <v/>
      </c>
      <c r="D379" s="60"/>
      <c r="E379" s="68"/>
      <c r="F379" s="60"/>
      <c r="G379" s="68"/>
      <c r="H379" s="60"/>
      <c r="I379" s="68"/>
      <c r="J379" s="69"/>
      <c r="K379" s="23"/>
    </row>
    <row r="380" spans="1:11" x14ac:dyDescent="0.2">
      <c r="A380" s="59" t="s">
        <v>6</v>
      </c>
      <c r="B380" s="60"/>
      <c r="C380" s="12" t="str">
        <f t="shared" si="9"/>
        <v/>
      </c>
      <c r="D380" s="60"/>
      <c r="E380" s="68"/>
      <c r="F380" s="60"/>
      <c r="G380" s="68"/>
      <c r="H380" s="60"/>
      <c r="I380" s="68"/>
      <c r="J380" s="69"/>
      <c r="K380" s="23"/>
    </row>
    <row r="381" spans="1:11" ht="15.75" thickBot="1" x14ac:dyDescent="0.25">
      <c r="A381" s="59" t="s">
        <v>6</v>
      </c>
      <c r="B381" s="63"/>
      <c r="C381" s="12" t="str">
        <f t="shared" si="9"/>
        <v/>
      </c>
      <c r="D381" s="63"/>
      <c r="E381" s="64"/>
      <c r="F381" s="63"/>
      <c r="G381" s="64"/>
      <c r="H381" s="63"/>
      <c r="I381" s="64"/>
      <c r="J381" s="70"/>
      <c r="K381" s="23"/>
    </row>
    <row r="382" spans="1:11" x14ac:dyDescent="0.2">
      <c r="A382" s="62"/>
      <c r="B382" s="139">
        <f>SUMIF(A349:A381,$O$6,B349:B381)</f>
        <v>1812</v>
      </c>
      <c r="C382" s="24"/>
      <c r="D382" s="24"/>
      <c r="E382" s="24"/>
      <c r="F382" s="24"/>
      <c r="G382" s="24"/>
      <c r="H382" s="24"/>
      <c r="I382" s="24"/>
      <c r="J382" s="24"/>
      <c r="K382" s="23"/>
    </row>
    <row r="383" spans="1:11" ht="15.75" thickBot="1" x14ac:dyDescent="0.25">
      <c r="A383" s="62"/>
      <c r="B383" s="138"/>
      <c r="C383" s="24"/>
      <c r="D383" s="24"/>
      <c r="E383" s="24"/>
      <c r="F383" s="24"/>
      <c r="G383" s="24"/>
      <c r="H383" s="24"/>
      <c r="I383" s="24"/>
      <c r="J383" s="24"/>
      <c r="K383" s="23"/>
    </row>
    <row r="384" spans="1:11" ht="15.75" thickBot="1" x14ac:dyDescent="0.25">
      <c r="A384" s="62"/>
      <c r="B384" s="24"/>
      <c r="C384" s="24"/>
      <c r="D384" s="24"/>
      <c r="E384" s="24"/>
      <c r="F384" s="24"/>
      <c r="G384" s="24"/>
      <c r="H384" s="24"/>
      <c r="I384" s="24"/>
      <c r="J384" s="24"/>
      <c r="K384" s="23"/>
    </row>
    <row r="385" spans="1:11" ht="15.75" thickBot="1" x14ac:dyDescent="0.25">
      <c r="A385" s="62"/>
      <c r="B385" s="24"/>
      <c r="C385" s="24"/>
      <c r="D385" s="24"/>
      <c r="E385" s="24"/>
      <c r="F385" s="24"/>
      <c r="G385" s="24"/>
      <c r="H385" s="129" t="s">
        <v>22</v>
      </c>
      <c r="I385" s="131"/>
      <c r="J385" s="16"/>
      <c r="K385" s="23"/>
    </row>
    <row r="386" spans="1:11" ht="15.75" thickBot="1" x14ac:dyDescent="0.25">
      <c r="A386" s="62"/>
      <c r="B386" s="13" t="s">
        <v>48</v>
      </c>
      <c r="C386" s="13" t="s">
        <v>49</v>
      </c>
      <c r="D386" s="13" t="s">
        <v>50</v>
      </c>
      <c r="E386" s="32" t="s">
        <v>51</v>
      </c>
      <c r="F386" s="13" t="s">
        <v>52</v>
      </c>
      <c r="G386" s="24"/>
      <c r="H386" s="2" t="s">
        <v>58</v>
      </c>
      <c r="I386" s="2">
        <f>I342</f>
        <v>4840.0200000000004</v>
      </c>
      <c r="J386" s="2"/>
      <c r="K386" s="23"/>
    </row>
    <row r="387" spans="1:11" ht="15.75" thickBot="1" x14ac:dyDescent="0.25">
      <c r="A387" s="62"/>
      <c r="B387" s="21">
        <f>B382</f>
        <v>1812</v>
      </c>
      <c r="C387" s="13">
        <f>SUM(F349:F381)</f>
        <v>13534</v>
      </c>
      <c r="D387" s="13">
        <f>B387+C387</f>
        <v>15346</v>
      </c>
      <c r="E387" s="13">
        <f>SUM(H349:H381)</f>
        <v>212</v>
      </c>
      <c r="F387" s="15">
        <f>D387-E387</f>
        <v>15134</v>
      </c>
      <c r="G387" s="24"/>
      <c r="H387" s="3" t="s">
        <v>57</v>
      </c>
      <c r="I387" s="3">
        <f>F389</f>
        <v>12282</v>
      </c>
      <c r="J387" s="3"/>
      <c r="K387" s="23"/>
    </row>
    <row r="388" spans="1:11" ht="15.75" thickBot="1" x14ac:dyDescent="0.25">
      <c r="A388" s="62"/>
      <c r="B388" s="32" t="s">
        <v>53</v>
      </c>
      <c r="C388" s="31" t="s">
        <v>54</v>
      </c>
      <c r="D388" s="31" t="s">
        <v>55</v>
      </c>
      <c r="E388" s="13" t="s">
        <v>56</v>
      </c>
      <c r="F388" s="13" t="s">
        <v>57</v>
      </c>
      <c r="G388" s="24"/>
      <c r="H388" s="3" t="s">
        <v>59</v>
      </c>
      <c r="I388" s="3">
        <f>I386+I387</f>
        <v>17122.02</v>
      </c>
      <c r="J388" s="3"/>
      <c r="K388" s="23"/>
    </row>
    <row r="389" spans="1:11" ht="15.75" thickBot="1" x14ac:dyDescent="0.25">
      <c r="A389" s="62"/>
      <c r="B389" s="21">
        <f>F387</f>
        <v>15134</v>
      </c>
      <c r="C389" s="71"/>
      <c r="D389" s="71">
        <v>2534</v>
      </c>
      <c r="E389" s="71">
        <v>318</v>
      </c>
      <c r="F389" s="15">
        <f>B389-(C389+D389+E389)</f>
        <v>12282</v>
      </c>
      <c r="G389" s="24"/>
      <c r="H389" s="3" t="s">
        <v>60</v>
      </c>
      <c r="I389" s="73"/>
      <c r="J389" s="73"/>
      <c r="K389" s="23"/>
    </row>
    <row r="390" spans="1:11" ht="15.75" thickBot="1" x14ac:dyDescent="0.25">
      <c r="A390" s="62"/>
      <c r="B390" s="24"/>
      <c r="C390" s="24"/>
      <c r="D390" s="24"/>
      <c r="E390" s="24"/>
      <c r="F390" s="24"/>
      <c r="G390" s="24"/>
      <c r="H390" s="18" t="s">
        <v>61</v>
      </c>
      <c r="I390" s="18">
        <f>I388-I389</f>
        <v>17122.02</v>
      </c>
      <c r="J390" s="4"/>
      <c r="K390" s="23"/>
    </row>
    <row r="391" spans="1:11" ht="24.75" thickBot="1" x14ac:dyDescent="0.25">
      <c r="A391" s="62"/>
      <c r="B391" s="24"/>
      <c r="C391" s="24"/>
      <c r="D391" s="24"/>
      <c r="E391" s="24"/>
      <c r="F391" s="24"/>
      <c r="G391" s="24"/>
      <c r="H391" s="33" t="s">
        <v>62</v>
      </c>
      <c r="I391" s="17">
        <f>I390</f>
        <v>17122.02</v>
      </c>
      <c r="J391" s="24"/>
      <c r="K391" s="23"/>
    </row>
    <row r="392" spans="1:11" ht="15.75" thickBot="1" x14ac:dyDescent="0.25">
      <c r="A392" s="75"/>
      <c r="B392" s="25"/>
      <c r="C392" s="25"/>
      <c r="D392" s="25"/>
      <c r="E392" s="25"/>
      <c r="F392" s="25"/>
      <c r="G392" s="25"/>
      <c r="H392" s="25"/>
      <c r="I392" s="25"/>
      <c r="J392" s="25"/>
      <c r="K392" s="15"/>
    </row>
    <row r="393" spans="1:11" ht="15.75" thickBot="1" x14ac:dyDescent="0.25">
      <c r="A393" s="76"/>
      <c r="B393" s="29"/>
      <c r="C393" s="29"/>
      <c r="D393" s="29"/>
      <c r="E393" s="29"/>
      <c r="F393" s="29"/>
      <c r="G393" s="29"/>
      <c r="H393" s="29"/>
      <c r="I393" s="29"/>
      <c r="J393" s="29"/>
      <c r="K393" s="29"/>
    </row>
    <row r="394" spans="1:11" ht="15.75" thickBot="1" x14ac:dyDescent="0.25">
      <c r="A394" s="57">
        <v>9</v>
      </c>
      <c r="B394" s="28"/>
      <c r="C394" s="28"/>
      <c r="D394" s="28"/>
      <c r="E394" s="28"/>
      <c r="F394" s="28"/>
      <c r="G394" s="28"/>
      <c r="H394" s="28"/>
      <c r="I394" s="28" t="s">
        <v>35</v>
      </c>
      <c r="J394" s="58" t="s">
        <v>38</v>
      </c>
      <c r="K394" s="22"/>
    </row>
    <row r="395" spans="1:11" ht="15.75" thickBot="1" x14ac:dyDescent="0.25">
      <c r="A395" s="60"/>
      <c r="B395" s="26"/>
      <c r="C395" s="26"/>
      <c r="D395" s="26"/>
      <c r="E395" s="26"/>
      <c r="F395" s="26"/>
      <c r="G395" s="26"/>
      <c r="H395" s="26"/>
      <c r="I395" s="26" t="s">
        <v>36</v>
      </c>
      <c r="J395" s="61">
        <v>44207</v>
      </c>
      <c r="K395" s="22"/>
    </row>
    <row r="396" spans="1:11" x14ac:dyDescent="0.2">
      <c r="A396" s="62"/>
      <c r="B396" s="140" t="s">
        <v>0</v>
      </c>
      <c r="C396" s="141"/>
      <c r="D396" s="140" t="s">
        <v>9</v>
      </c>
      <c r="E396" s="141"/>
      <c r="F396" s="140" t="s">
        <v>13</v>
      </c>
      <c r="G396" s="141"/>
      <c r="H396" s="140" t="s">
        <v>10</v>
      </c>
      <c r="I396" s="141"/>
      <c r="J396" s="135" t="s">
        <v>12</v>
      </c>
      <c r="K396" s="23"/>
    </row>
    <row r="397" spans="1:11" ht="15.75" thickBot="1" x14ac:dyDescent="0.25">
      <c r="A397" s="62"/>
      <c r="B397" s="6" t="s">
        <v>1</v>
      </c>
      <c r="C397" s="8" t="s">
        <v>8</v>
      </c>
      <c r="D397" s="6" t="s">
        <v>1</v>
      </c>
      <c r="E397" s="8" t="s">
        <v>8</v>
      </c>
      <c r="F397" s="6" t="s">
        <v>1</v>
      </c>
      <c r="G397" s="8" t="s">
        <v>11</v>
      </c>
      <c r="H397" s="6" t="s">
        <v>1</v>
      </c>
      <c r="I397" s="8" t="s">
        <v>11</v>
      </c>
      <c r="J397" s="136"/>
      <c r="K397" s="23"/>
    </row>
    <row r="398" spans="1:11" x14ac:dyDescent="0.2">
      <c r="A398" s="59" t="s">
        <v>6</v>
      </c>
      <c r="B398" s="65">
        <v>317.64999999999998</v>
      </c>
      <c r="C398" s="12">
        <v>40329</v>
      </c>
      <c r="D398" s="65"/>
      <c r="E398" s="66" t="s">
        <v>33</v>
      </c>
      <c r="F398" s="65">
        <v>270</v>
      </c>
      <c r="G398" s="66">
        <v>40221</v>
      </c>
      <c r="H398" s="60">
        <v>851</v>
      </c>
      <c r="I398" s="68">
        <v>5820</v>
      </c>
      <c r="J398" s="67"/>
      <c r="K398" s="23"/>
    </row>
    <row r="399" spans="1:11" x14ac:dyDescent="0.2">
      <c r="A399" s="59" t="s">
        <v>6</v>
      </c>
      <c r="B399" s="60">
        <v>158.47999999999999</v>
      </c>
      <c r="C399" s="12">
        <f t="shared" ref="C399:C430" si="10">IF(B399&gt;0.005,C398+1,"")</f>
        <v>40330</v>
      </c>
      <c r="D399" s="60"/>
      <c r="E399" s="68" t="s">
        <v>63</v>
      </c>
      <c r="F399" s="60">
        <v>8000</v>
      </c>
      <c r="G399" s="68"/>
      <c r="H399" s="60"/>
      <c r="I399" s="68"/>
      <c r="J399" s="69"/>
      <c r="K399" s="23"/>
    </row>
    <row r="400" spans="1:11" x14ac:dyDescent="0.2">
      <c r="A400" s="59" t="s">
        <v>6</v>
      </c>
      <c r="B400" s="60">
        <v>187.22</v>
      </c>
      <c r="C400" s="12">
        <f t="shared" si="10"/>
        <v>40331</v>
      </c>
      <c r="D400" s="60"/>
      <c r="E400" s="68"/>
      <c r="F400" s="60"/>
      <c r="G400" s="68"/>
      <c r="H400" s="60"/>
      <c r="I400" s="68"/>
      <c r="J400" s="69"/>
      <c r="K400" s="23"/>
    </row>
    <row r="401" spans="1:11" x14ac:dyDescent="0.2">
      <c r="A401" s="59" t="s">
        <v>6</v>
      </c>
      <c r="B401" s="60">
        <v>472</v>
      </c>
      <c r="C401" s="12">
        <f t="shared" si="10"/>
        <v>40332</v>
      </c>
      <c r="D401" s="60"/>
      <c r="E401" s="68"/>
      <c r="F401" s="60"/>
      <c r="G401" s="68"/>
      <c r="H401" s="60"/>
      <c r="I401" s="68"/>
      <c r="J401" s="69"/>
      <c r="K401" s="23"/>
    </row>
    <row r="402" spans="1:11" x14ac:dyDescent="0.2">
      <c r="A402" s="59" t="s">
        <v>6</v>
      </c>
      <c r="B402" s="60">
        <v>165</v>
      </c>
      <c r="C402" s="12">
        <f t="shared" si="10"/>
        <v>40333</v>
      </c>
      <c r="D402" s="60"/>
      <c r="E402" s="68"/>
      <c r="F402" s="60"/>
      <c r="G402" s="68"/>
      <c r="H402" s="60"/>
      <c r="I402" s="68"/>
      <c r="J402" s="69"/>
      <c r="K402" s="23"/>
    </row>
    <row r="403" spans="1:11" x14ac:dyDescent="0.2">
      <c r="A403" s="59" t="s">
        <v>6</v>
      </c>
      <c r="B403" s="60">
        <v>310</v>
      </c>
      <c r="C403" s="12">
        <f t="shared" si="10"/>
        <v>40334</v>
      </c>
      <c r="D403" s="60"/>
      <c r="E403" s="68"/>
      <c r="F403" s="60"/>
      <c r="G403" s="68"/>
      <c r="H403" s="60"/>
      <c r="I403" s="68"/>
      <c r="J403" s="69"/>
      <c r="K403" s="23"/>
    </row>
    <row r="404" spans="1:11" x14ac:dyDescent="0.2">
      <c r="A404" s="59" t="s">
        <v>6</v>
      </c>
      <c r="B404" s="60">
        <v>172.5</v>
      </c>
      <c r="C404" s="12">
        <f t="shared" si="10"/>
        <v>40335</v>
      </c>
      <c r="D404" s="60"/>
      <c r="E404" s="68"/>
      <c r="F404" s="60"/>
      <c r="G404" s="68"/>
      <c r="H404" s="60"/>
      <c r="I404" s="68"/>
      <c r="J404" s="69"/>
      <c r="K404" s="23"/>
    </row>
    <row r="405" spans="1:11" x14ac:dyDescent="0.2">
      <c r="A405" s="59" t="s">
        <v>6</v>
      </c>
      <c r="B405" s="60">
        <v>1283.6500000000001</v>
      </c>
      <c r="C405" s="12">
        <f t="shared" si="10"/>
        <v>40336</v>
      </c>
      <c r="D405" s="60"/>
      <c r="E405" s="68"/>
      <c r="F405" s="60"/>
      <c r="G405" s="68"/>
      <c r="H405" s="60"/>
      <c r="I405" s="68"/>
      <c r="J405" s="69"/>
      <c r="K405" s="23"/>
    </row>
    <row r="406" spans="1:11" x14ac:dyDescent="0.2">
      <c r="A406" s="59" t="s">
        <v>6</v>
      </c>
      <c r="B406" s="60">
        <v>2487.9699999999998</v>
      </c>
      <c r="C406" s="12">
        <f t="shared" si="10"/>
        <v>40337</v>
      </c>
      <c r="D406" s="60"/>
      <c r="E406" s="68"/>
      <c r="F406" s="60"/>
      <c r="G406" s="68"/>
      <c r="H406" s="60"/>
      <c r="I406" s="68"/>
      <c r="J406" s="69"/>
      <c r="K406" s="23"/>
    </row>
    <row r="407" spans="1:11" x14ac:dyDescent="0.2">
      <c r="A407" s="59" t="s">
        <v>6</v>
      </c>
      <c r="B407" s="60">
        <v>315</v>
      </c>
      <c r="C407" s="12">
        <f t="shared" si="10"/>
        <v>40338</v>
      </c>
      <c r="D407" s="60"/>
      <c r="E407" s="68"/>
      <c r="F407" s="60"/>
      <c r="G407" s="68"/>
      <c r="H407" s="60"/>
      <c r="I407" s="68"/>
      <c r="J407" s="69"/>
      <c r="K407" s="23"/>
    </row>
    <row r="408" spans="1:11" x14ac:dyDescent="0.2">
      <c r="A408" s="59" t="s">
        <v>6</v>
      </c>
      <c r="B408" s="60">
        <v>500</v>
      </c>
      <c r="C408" s="12">
        <f t="shared" si="10"/>
        <v>40339</v>
      </c>
      <c r="D408" s="60"/>
      <c r="E408" s="68"/>
      <c r="F408" s="60"/>
      <c r="G408" s="68"/>
      <c r="H408" s="60"/>
      <c r="I408" s="68"/>
      <c r="J408" s="69"/>
      <c r="K408" s="23"/>
    </row>
    <row r="409" spans="1:11" x14ac:dyDescent="0.2">
      <c r="A409" s="59" t="s">
        <v>6</v>
      </c>
      <c r="B409" s="60">
        <v>575</v>
      </c>
      <c r="C409" s="12">
        <f t="shared" si="10"/>
        <v>40340</v>
      </c>
      <c r="D409" s="60"/>
      <c r="E409" s="68"/>
      <c r="F409" s="60"/>
      <c r="G409" s="68"/>
      <c r="H409" s="60"/>
      <c r="I409" s="68"/>
      <c r="J409" s="69"/>
      <c r="K409" s="23"/>
    </row>
    <row r="410" spans="1:11" x14ac:dyDescent="0.2">
      <c r="A410" s="59" t="s">
        <v>6</v>
      </c>
      <c r="B410" s="60">
        <v>35</v>
      </c>
      <c r="C410" s="12">
        <f t="shared" si="10"/>
        <v>40341</v>
      </c>
      <c r="D410" s="60"/>
      <c r="E410" s="68"/>
      <c r="F410" s="60"/>
      <c r="G410" s="68"/>
      <c r="H410" s="60"/>
      <c r="I410" s="68"/>
      <c r="J410" s="69"/>
      <c r="K410" s="23"/>
    </row>
    <row r="411" spans="1:11" x14ac:dyDescent="0.2">
      <c r="A411" s="59" t="s">
        <v>6</v>
      </c>
      <c r="B411" s="60">
        <v>356.5</v>
      </c>
      <c r="C411" s="12">
        <f t="shared" si="10"/>
        <v>40342</v>
      </c>
      <c r="D411" s="60"/>
      <c r="E411" s="68"/>
      <c r="F411" s="60"/>
      <c r="G411" s="68"/>
      <c r="H411" s="60"/>
      <c r="I411" s="68"/>
      <c r="J411" s="69"/>
      <c r="K411" s="23"/>
    </row>
    <row r="412" spans="1:11" x14ac:dyDescent="0.2">
      <c r="A412" s="59" t="s">
        <v>6</v>
      </c>
      <c r="B412" s="60">
        <v>469</v>
      </c>
      <c r="C412" s="12">
        <f t="shared" si="10"/>
        <v>40343</v>
      </c>
      <c r="D412" s="60"/>
      <c r="E412" s="68"/>
      <c r="F412" s="60"/>
      <c r="G412" s="68"/>
      <c r="H412" s="60"/>
      <c r="I412" s="68"/>
      <c r="J412" s="69"/>
      <c r="K412" s="23"/>
    </row>
    <row r="413" spans="1:11" x14ac:dyDescent="0.2">
      <c r="A413" s="59" t="s">
        <v>6</v>
      </c>
      <c r="B413" s="60">
        <v>243</v>
      </c>
      <c r="C413" s="12">
        <f t="shared" si="10"/>
        <v>40344</v>
      </c>
      <c r="D413" s="60"/>
      <c r="E413" s="68"/>
      <c r="F413" s="60"/>
      <c r="G413" s="68"/>
      <c r="H413" s="60"/>
      <c r="I413" s="68"/>
      <c r="J413" s="69"/>
      <c r="K413" s="23"/>
    </row>
    <row r="414" spans="1:11" x14ac:dyDescent="0.2">
      <c r="A414" s="59" t="s">
        <v>7</v>
      </c>
      <c r="B414" s="60">
        <v>1966</v>
      </c>
      <c r="C414" s="12">
        <f t="shared" si="10"/>
        <v>40345</v>
      </c>
      <c r="D414" s="60"/>
      <c r="E414" s="68"/>
      <c r="F414" s="60"/>
      <c r="G414" s="68"/>
      <c r="H414" s="60"/>
      <c r="I414" s="68"/>
      <c r="J414" s="69"/>
      <c r="K414" s="23"/>
    </row>
    <row r="415" spans="1:11" x14ac:dyDescent="0.2">
      <c r="A415" s="59" t="s">
        <v>6</v>
      </c>
      <c r="B415" s="60">
        <v>186</v>
      </c>
      <c r="C415" s="12">
        <f t="shared" si="10"/>
        <v>40346</v>
      </c>
      <c r="D415" s="60"/>
      <c r="E415" s="68"/>
      <c r="F415" s="60"/>
      <c r="G415" s="68"/>
      <c r="H415" s="60"/>
      <c r="I415" s="68"/>
      <c r="J415" s="69"/>
      <c r="K415" s="23"/>
    </row>
    <row r="416" spans="1:11" x14ac:dyDescent="0.2">
      <c r="A416" s="59" t="s">
        <v>6</v>
      </c>
      <c r="B416" s="60"/>
      <c r="C416" s="12" t="str">
        <f t="shared" si="10"/>
        <v/>
      </c>
      <c r="D416" s="60"/>
      <c r="E416" s="68"/>
      <c r="F416" s="60"/>
      <c r="G416" s="68"/>
      <c r="H416" s="60"/>
      <c r="I416" s="68"/>
      <c r="J416" s="69"/>
      <c r="K416" s="23"/>
    </row>
    <row r="417" spans="1:11" x14ac:dyDescent="0.2">
      <c r="A417" s="59" t="s">
        <v>6</v>
      </c>
      <c r="B417" s="60"/>
      <c r="C417" s="12" t="str">
        <f t="shared" si="10"/>
        <v/>
      </c>
      <c r="D417" s="60"/>
      <c r="E417" s="68"/>
      <c r="F417" s="60"/>
      <c r="G417" s="68"/>
      <c r="H417" s="60"/>
      <c r="I417" s="68"/>
      <c r="J417" s="69"/>
      <c r="K417" s="23"/>
    </row>
    <row r="418" spans="1:11" x14ac:dyDescent="0.2">
      <c r="A418" s="59" t="s">
        <v>6</v>
      </c>
      <c r="B418" s="60"/>
      <c r="C418" s="12" t="str">
        <f t="shared" si="10"/>
        <v/>
      </c>
      <c r="D418" s="60"/>
      <c r="E418" s="68"/>
      <c r="F418" s="60"/>
      <c r="G418" s="68"/>
      <c r="H418" s="60"/>
      <c r="I418" s="68"/>
      <c r="J418" s="69"/>
      <c r="K418" s="23"/>
    </row>
    <row r="419" spans="1:11" x14ac:dyDescent="0.2">
      <c r="A419" s="59" t="s">
        <v>6</v>
      </c>
      <c r="B419" s="60"/>
      <c r="C419" s="12" t="str">
        <f t="shared" si="10"/>
        <v/>
      </c>
      <c r="D419" s="60"/>
      <c r="E419" s="68"/>
      <c r="F419" s="60"/>
      <c r="G419" s="68"/>
      <c r="H419" s="60"/>
      <c r="I419" s="68"/>
      <c r="J419" s="69"/>
      <c r="K419" s="23"/>
    </row>
    <row r="420" spans="1:11" x14ac:dyDescent="0.2">
      <c r="A420" s="59" t="s">
        <v>6</v>
      </c>
      <c r="B420" s="60"/>
      <c r="C420" s="12" t="str">
        <f t="shared" si="10"/>
        <v/>
      </c>
      <c r="D420" s="60"/>
      <c r="E420" s="68"/>
      <c r="F420" s="60"/>
      <c r="G420" s="68"/>
      <c r="H420" s="60"/>
      <c r="I420" s="68"/>
      <c r="J420" s="69"/>
      <c r="K420" s="23"/>
    </row>
    <row r="421" spans="1:11" x14ac:dyDescent="0.2">
      <c r="A421" s="59" t="s">
        <v>6</v>
      </c>
      <c r="B421" s="60"/>
      <c r="C421" s="12" t="str">
        <f t="shared" si="10"/>
        <v/>
      </c>
      <c r="D421" s="60"/>
      <c r="E421" s="68"/>
      <c r="F421" s="60"/>
      <c r="G421" s="68"/>
      <c r="H421" s="60"/>
      <c r="I421" s="68"/>
      <c r="J421" s="69"/>
      <c r="K421" s="23"/>
    </row>
    <row r="422" spans="1:11" x14ac:dyDescent="0.2">
      <c r="A422" s="59" t="s">
        <v>6</v>
      </c>
      <c r="B422" s="60"/>
      <c r="C422" s="12" t="str">
        <f t="shared" si="10"/>
        <v/>
      </c>
      <c r="D422" s="60"/>
      <c r="E422" s="68"/>
      <c r="F422" s="60"/>
      <c r="G422" s="68"/>
      <c r="H422" s="60"/>
      <c r="I422" s="68"/>
      <c r="J422" s="69"/>
      <c r="K422" s="23"/>
    </row>
    <row r="423" spans="1:11" x14ac:dyDescent="0.2">
      <c r="A423" s="59" t="s">
        <v>6</v>
      </c>
      <c r="B423" s="60"/>
      <c r="C423" s="12" t="str">
        <f t="shared" si="10"/>
        <v/>
      </c>
      <c r="D423" s="60"/>
      <c r="E423" s="68"/>
      <c r="F423" s="60"/>
      <c r="G423" s="68"/>
      <c r="H423" s="60"/>
      <c r="I423" s="68"/>
      <c r="J423" s="69"/>
      <c r="K423" s="23"/>
    </row>
    <row r="424" spans="1:11" x14ac:dyDescent="0.2">
      <c r="A424" s="59" t="s">
        <v>6</v>
      </c>
      <c r="B424" s="60"/>
      <c r="C424" s="12" t="str">
        <f t="shared" si="10"/>
        <v/>
      </c>
      <c r="D424" s="60"/>
      <c r="E424" s="68"/>
      <c r="F424" s="60"/>
      <c r="G424" s="68"/>
      <c r="H424" s="60"/>
      <c r="I424" s="68"/>
      <c r="J424" s="69"/>
      <c r="K424" s="23"/>
    </row>
    <row r="425" spans="1:11" x14ac:dyDescent="0.2">
      <c r="A425" s="59" t="s">
        <v>6</v>
      </c>
      <c r="B425" s="60"/>
      <c r="C425" s="12" t="str">
        <f t="shared" si="10"/>
        <v/>
      </c>
      <c r="D425" s="60"/>
      <c r="E425" s="68"/>
      <c r="F425" s="60"/>
      <c r="G425" s="68"/>
      <c r="H425" s="60"/>
      <c r="I425" s="68"/>
      <c r="J425" s="69"/>
      <c r="K425" s="23"/>
    </row>
    <row r="426" spans="1:11" x14ac:dyDescent="0.2">
      <c r="A426" s="59" t="s">
        <v>6</v>
      </c>
      <c r="B426" s="60"/>
      <c r="C426" s="12" t="str">
        <f t="shared" si="10"/>
        <v/>
      </c>
      <c r="D426" s="60"/>
      <c r="E426" s="68"/>
      <c r="F426" s="60"/>
      <c r="G426" s="68"/>
      <c r="H426" s="60"/>
      <c r="I426" s="68"/>
      <c r="J426" s="69"/>
      <c r="K426" s="23"/>
    </row>
    <row r="427" spans="1:11" x14ac:dyDescent="0.2">
      <c r="A427" s="59" t="s">
        <v>6</v>
      </c>
      <c r="B427" s="60"/>
      <c r="C427" s="12" t="str">
        <f t="shared" si="10"/>
        <v/>
      </c>
      <c r="D427" s="60"/>
      <c r="E427" s="68"/>
      <c r="F427" s="60"/>
      <c r="G427" s="68"/>
      <c r="H427" s="60"/>
      <c r="I427" s="68"/>
      <c r="J427" s="69"/>
      <c r="K427" s="23"/>
    </row>
    <row r="428" spans="1:11" x14ac:dyDescent="0.2">
      <c r="A428" s="59" t="s">
        <v>6</v>
      </c>
      <c r="B428" s="60"/>
      <c r="C428" s="12" t="str">
        <f t="shared" si="10"/>
        <v/>
      </c>
      <c r="D428" s="60"/>
      <c r="E428" s="68"/>
      <c r="F428" s="60"/>
      <c r="G428" s="68"/>
      <c r="H428" s="60"/>
      <c r="I428" s="68"/>
      <c r="J428" s="69"/>
      <c r="K428" s="23"/>
    </row>
    <row r="429" spans="1:11" x14ac:dyDescent="0.2">
      <c r="A429" s="59" t="s">
        <v>6</v>
      </c>
      <c r="B429" s="60"/>
      <c r="C429" s="12" t="str">
        <f t="shared" si="10"/>
        <v/>
      </c>
      <c r="D429" s="60"/>
      <c r="E429" s="68"/>
      <c r="F429" s="60"/>
      <c r="G429" s="68"/>
      <c r="H429" s="60"/>
      <c r="I429" s="68"/>
      <c r="J429" s="69"/>
      <c r="K429" s="23"/>
    </row>
    <row r="430" spans="1:11" ht="15.75" thickBot="1" x14ac:dyDescent="0.25">
      <c r="A430" s="59" t="s">
        <v>6</v>
      </c>
      <c r="B430" s="63"/>
      <c r="C430" s="12" t="str">
        <f t="shared" si="10"/>
        <v/>
      </c>
      <c r="D430" s="63"/>
      <c r="E430" s="64"/>
      <c r="F430" s="63"/>
      <c r="G430" s="64"/>
      <c r="H430" s="63"/>
      <c r="I430" s="64"/>
      <c r="J430" s="70"/>
      <c r="K430" s="23"/>
    </row>
    <row r="431" spans="1:11" x14ac:dyDescent="0.2">
      <c r="A431" s="62"/>
      <c r="B431" s="139">
        <f>SUMIF(A398:A430,$O$6,B398:B430)</f>
        <v>8233.9699999999993</v>
      </c>
      <c r="C431" s="24"/>
      <c r="D431" s="24"/>
      <c r="E431" s="24"/>
      <c r="F431" s="24"/>
      <c r="G431" s="24"/>
      <c r="H431" s="24"/>
      <c r="I431" s="24"/>
      <c r="J431" s="24"/>
      <c r="K431" s="23"/>
    </row>
    <row r="432" spans="1:11" ht="15.75" thickBot="1" x14ac:dyDescent="0.25">
      <c r="A432" s="62"/>
      <c r="B432" s="138"/>
      <c r="C432" s="24"/>
      <c r="D432" s="24"/>
      <c r="E432" s="24"/>
      <c r="F432" s="24"/>
      <c r="G432" s="24"/>
      <c r="H432" s="24"/>
      <c r="I432" s="24"/>
      <c r="J432" s="24"/>
      <c r="K432" s="23"/>
    </row>
    <row r="433" spans="1:11" ht="15.75" thickBot="1" x14ac:dyDescent="0.25">
      <c r="A433" s="62"/>
      <c r="B433" s="24"/>
      <c r="C433" s="24"/>
      <c r="D433" s="24"/>
      <c r="E433" s="24"/>
      <c r="F433" s="24"/>
      <c r="G433" s="24"/>
      <c r="H433" s="24"/>
      <c r="I433" s="24"/>
      <c r="J433" s="24"/>
      <c r="K433" s="23"/>
    </row>
    <row r="434" spans="1:11" ht="15.75" thickBot="1" x14ac:dyDescent="0.25">
      <c r="A434" s="62"/>
      <c r="B434" s="24"/>
      <c r="C434" s="24"/>
      <c r="D434" s="24"/>
      <c r="E434" s="24"/>
      <c r="F434" s="24"/>
      <c r="G434" s="24"/>
      <c r="H434" s="129" t="s">
        <v>22</v>
      </c>
      <c r="I434" s="131"/>
      <c r="J434" s="16"/>
      <c r="K434" s="23"/>
    </row>
    <row r="435" spans="1:11" ht="15.75" thickBot="1" x14ac:dyDescent="0.25">
      <c r="A435" s="62"/>
      <c r="B435" s="13" t="s">
        <v>48</v>
      </c>
      <c r="C435" s="13" t="s">
        <v>49</v>
      </c>
      <c r="D435" s="13" t="s">
        <v>50</v>
      </c>
      <c r="E435" s="13" t="s">
        <v>51</v>
      </c>
      <c r="F435" s="13" t="s">
        <v>52</v>
      </c>
      <c r="G435" s="24"/>
      <c r="H435" s="30" t="s">
        <v>58</v>
      </c>
      <c r="I435" s="2">
        <f>I391</f>
        <v>17122.02</v>
      </c>
      <c r="J435" s="2"/>
      <c r="K435" s="23"/>
    </row>
    <row r="436" spans="1:11" ht="15.75" thickBot="1" x14ac:dyDescent="0.25">
      <c r="A436" s="62"/>
      <c r="B436" s="21">
        <f>B431</f>
        <v>8233.9699999999993</v>
      </c>
      <c r="C436" s="13">
        <f>SUM(F398:F430)</f>
        <v>8270</v>
      </c>
      <c r="D436" s="13">
        <f>B436+C436</f>
        <v>16503.97</v>
      </c>
      <c r="E436" s="13">
        <f>SUM(H398:H430)</f>
        <v>851</v>
      </c>
      <c r="F436" s="15">
        <f>D436-E436</f>
        <v>15652.970000000001</v>
      </c>
      <c r="G436" s="24"/>
      <c r="H436" s="3" t="s">
        <v>57</v>
      </c>
      <c r="I436" s="3">
        <f>F438</f>
        <v>10435.5</v>
      </c>
      <c r="J436" s="3"/>
      <c r="K436" s="23"/>
    </row>
    <row r="437" spans="1:11" ht="15.75" thickBot="1" x14ac:dyDescent="0.25">
      <c r="A437" s="62"/>
      <c r="B437" s="31" t="s">
        <v>53</v>
      </c>
      <c r="C437" s="31" t="s">
        <v>54</v>
      </c>
      <c r="D437" s="31" t="s">
        <v>55</v>
      </c>
      <c r="E437" s="31" t="s">
        <v>56</v>
      </c>
      <c r="F437" s="31" t="s">
        <v>57</v>
      </c>
      <c r="G437" s="24"/>
      <c r="H437" s="3" t="s">
        <v>59</v>
      </c>
      <c r="I437" s="3">
        <f>I435+I436</f>
        <v>27557.52</v>
      </c>
      <c r="J437" s="3"/>
      <c r="K437" s="23"/>
    </row>
    <row r="438" spans="1:11" ht="15.75" thickBot="1" x14ac:dyDescent="0.25">
      <c r="A438" s="62"/>
      <c r="B438" s="21">
        <f>F436</f>
        <v>15652.970000000001</v>
      </c>
      <c r="C438" s="71"/>
      <c r="D438" s="71">
        <v>1456.15</v>
      </c>
      <c r="E438" s="71">
        <v>3761.32</v>
      </c>
      <c r="F438" s="15">
        <f>B438-(C438+D438+E438)</f>
        <v>10435.5</v>
      </c>
      <c r="G438" s="24"/>
      <c r="H438" s="3" t="s">
        <v>60</v>
      </c>
      <c r="I438" s="73">
        <v>25000</v>
      </c>
      <c r="J438" s="73" t="s">
        <v>24</v>
      </c>
      <c r="K438" s="23"/>
    </row>
    <row r="439" spans="1:11" ht="15.75" thickBot="1" x14ac:dyDescent="0.25">
      <c r="A439" s="62"/>
      <c r="B439" s="24"/>
      <c r="C439" s="24"/>
      <c r="D439" s="24"/>
      <c r="E439" s="24"/>
      <c r="F439" s="24"/>
      <c r="G439" s="24"/>
      <c r="H439" s="18" t="s">
        <v>61</v>
      </c>
      <c r="I439" s="18">
        <f>I437-I438</f>
        <v>2557.5200000000004</v>
      </c>
      <c r="J439" s="4"/>
      <c r="K439" s="23"/>
    </row>
    <row r="440" spans="1:11" ht="24.75" thickBot="1" x14ac:dyDescent="0.25">
      <c r="A440" s="62"/>
      <c r="B440" s="24"/>
      <c r="C440" s="24"/>
      <c r="D440" s="24"/>
      <c r="E440" s="24"/>
      <c r="F440" s="24"/>
      <c r="G440" s="24"/>
      <c r="H440" s="33" t="s">
        <v>62</v>
      </c>
      <c r="I440" s="17">
        <f>I439</f>
        <v>2557.5200000000004</v>
      </c>
      <c r="J440" s="24"/>
      <c r="K440" s="23"/>
    </row>
    <row r="441" spans="1:11" ht="15.75" thickBot="1" x14ac:dyDescent="0.25">
      <c r="A441" s="75"/>
      <c r="B441" s="25"/>
      <c r="C441" s="25"/>
      <c r="D441" s="25"/>
      <c r="E441" s="25"/>
      <c r="F441" s="25"/>
      <c r="G441" s="25"/>
      <c r="H441" s="25"/>
      <c r="I441" s="25"/>
      <c r="J441" s="25"/>
      <c r="K441" s="15"/>
    </row>
    <row r="442" spans="1:11" ht="15.75" thickBot="1" x14ac:dyDescent="0.25">
      <c r="A442" s="76"/>
      <c r="B442" s="29"/>
      <c r="C442" s="29"/>
      <c r="D442" s="29"/>
      <c r="E442" s="29"/>
      <c r="F442" s="29"/>
      <c r="G442" s="29"/>
      <c r="H442" s="29"/>
      <c r="I442" s="29"/>
      <c r="J442" s="29"/>
      <c r="K442" s="29"/>
    </row>
    <row r="443" spans="1:11" ht="15.75" thickBot="1" x14ac:dyDescent="0.25">
      <c r="A443" s="57">
        <v>10</v>
      </c>
      <c r="B443" s="28"/>
      <c r="C443" s="28"/>
      <c r="D443" s="28"/>
      <c r="E443" s="28"/>
      <c r="F443" s="28"/>
      <c r="G443" s="28"/>
      <c r="H443" s="28"/>
      <c r="I443" s="28" t="s">
        <v>35</v>
      </c>
      <c r="J443" s="58" t="s">
        <v>40</v>
      </c>
      <c r="K443" s="22"/>
    </row>
    <row r="444" spans="1:11" ht="15.75" thickBot="1" x14ac:dyDescent="0.25">
      <c r="A444" s="60"/>
      <c r="B444" s="26"/>
      <c r="C444" s="26"/>
      <c r="D444" s="26"/>
      <c r="E444" s="26"/>
      <c r="F444" s="26"/>
      <c r="G444" s="26"/>
      <c r="H444" s="26"/>
      <c r="I444" s="26" t="s">
        <v>36</v>
      </c>
      <c r="J444" s="61">
        <v>44208</v>
      </c>
      <c r="K444" s="22"/>
    </row>
    <row r="445" spans="1:11" x14ac:dyDescent="0.2">
      <c r="A445" s="62"/>
      <c r="B445" s="140" t="s">
        <v>0</v>
      </c>
      <c r="C445" s="141"/>
      <c r="D445" s="140" t="s">
        <v>9</v>
      </c>
      <c r="E445" s="141"/>
      <c r="F445" s="140" t="s">
        <v>13</v>
      </c>
      <c r="G445" s="141"/>
      <c r="H445" s="140" t="s">
        <v>10</v>
      </c>
      <c r="I445" s="141"/>
      <c r="J445" s="135" t="s">
        <v>12</v>
      </c>
      <c r="K445" s="23"/>
    </row>
    <row r="446" spans="1:11" ht="15.75" thickBot="1" x14ac:dyDescent="0.25">
      <c r="A446" s="62"/>
      <c r="B446" s="6" t="s">
        <v>1</v>
      </c>
      <c r="C446" s="8" t="s">
        <v>8</v>
      </c>
      <c r="D446" s="6" t="s">
        <v>1</v>
      </c>
      <c r="E446" s="8" t="s">
        <v>8</v>
      </c>
      <c r="F446" s="6" t="s">
        <v>1</v>
      </c>
      <c r="G446" s="8" t="s">
        <v>11</v>
      </c>
      <c r="H446" s="6" t="s">
        <v>1</v>
      </c>
      <c r="I446" s="8" t="s">
        <v>11</v>
      </c>
      <c r="J446" s="136"/>
      <c r="K446" s="23"/>
    </row>
    <row r="447" spans="1:11" x14ac:dyDescent="0.2">
      <c r="A447" s="59" t="s">
        <v>6</v>
      </c>
      <c r="B447" s="65">
        <v>690</v>
      </c>
      <c r="C447" s="12">
        <v>40347</v>
      </c>
      <c r="D447" s="65"/>
      <c r="E447" s="66" t="s">
        <v>63</v>
      </c>
      <c r="F447" s="65">
        <v>3035.75</v>
      </c>
      <c r="G447" s="66">
        <v>641</v>
      </c>
      <c r="H447" s="60">
        <v>472</v>
      </c>
      <c r="I447" s="68">
        <v>40332</v>
      </c>
      <c r="J447" s="67" t="s">
        <v>67</v>
      </c>
      <c r="K447" s="23"/>
    </row>
    <row r="448" spans="1:11" x14ac:dyDescent="0.2">
      <c r="A448" s="59" t="s">
        <v>7</v>
      </c>
      <c r="B448" s="60">
        <v>2211</v>
      </c>
      <c r="C448" s="12">
        <f t="shared" ref="C448:C479" si="11">IF(B448&gt;0.005,C447+1,"")</f>
        <v>40348</v>
      </c>
      <c r="D448" s="60" t="s">
        <v>33</v>
      </c>
      <c r="E448" s="68"/>
      <c r="F448" s="60"/>
      <c r="G448" s="68"/>
      <c r="H448" s="60"/>
      <c r="I448" s="68"/>
      <c r="J448" s="69"/>
      <c r="K448" s="23"/>
    </row>
    <row r="449" spans="1:11" x14ac:dyDescent="0.2">
      <c r="A449" s="59" t="s">
        <v>7</v>
      </c>
      <c r="B449" s="60">
        <v>2027</v>
      </c>
      <c r="C449" s="12">
        <f t="shared" si="11"/>
        <v>40349</v>
      </c>
      <c r="D449" s="60" t="s">
        <v>33</v>
      </c>
      <c r="E449" s="68"/>
      <c r="F449" s="60"/>
      <c r="G449" s="68"/>
      <c r="H449" s="60"/>
      <c r="I449" s="68"/>
      <c r="J449" s="69"/>
      <c r="K449" s="23"/>
    </row>
    <row r="450" spans="1:11" x14ac:dyDescent="0.2">
      <c r="A450" s="59" t="s">
        <v>7</v>
      </c>
      <c r="B450" s="60">
        <v>311</v>
      </c>
      <c r="C450" s="12">
        <f t="shared" si="11"/>
        <v>40350</v>
      </c>
      <c r="D450" s="60" t="s">
        <v>33</v>
      </c>
      <c r="E450" s="68"/>
      <c r="F450" s="60"/>
      <c r="G450" s="68"/>
      <c r="H450" s="60"/>
      <c r="I450" s="68"/>
      <c r="J450" s="69"/>
      <c r="K450" s="23"/>
    </row>
    <row r="451" spans="1:11" x14ac:dyDescent="0.2">
      <c r="A451" s="59" t="s">
        <v>7</v>
      </c>
      <c r="B451" s="60">
        <v>414</v>
      </c>
      <c r="C451" s="12">
        <f t="shared" si="11"/>
        <v>40351</v>
      </c>
      <c r="D451" s="60" t="s">
        <v>64</v>
      </c>
      <c r="E451" s="68"/>
      <c r="F451" s="60"/>
      <c r="G451" s="68"/>
      <c r="H451" s="60"/>
      <c r="I451" s="68"/>
      <c r="J451" s="69"/>
      <c r="K451" s="23"/>
    </row>
    <row r="452" spans="1:11" x14ac:dyDescent="0.2">
      <c r="A452" s="59" t="s">
        <v>6</v>
      </c>
      <c r="B452" s="60">
        <v>107.82</v>
      </c>
      <c r="C452" s="12">
        <f t="shared" si="11"/>
        <v>40352</v>
      </c>
      <c r="D452" s="60"/>
      <c r="E452" s="68"/>
      <c r="F452" s="60"/>
      <c r="G452" s="68"/>
      <c r="H452" s="60"/>
      <c r="I452" s="68"/>
      <c r="J452" s="69"/>
      <c r="K452" s="23"/>
    </row>
    <row r="453" spans="1:11" x14ac:dyDescent="0.2">
      <c r="A453" s="59" t="s">
        <v>6</v>
      </c>
      <c r="B453" s="60">
        <v>37</v>
      </c>
      <c r="C453" s="12">
        <f t="shared" si="11"/>
        <v>40353</v>
      </c>
      <c r="D453" s="60"/>
      <c r="E453" s="68"/>
      <c r="F453" s="60"/>
      <c r="G453" s="68"/>
      <c r="H453" s="60"/>
      <c r="I453" s="68"/>
      <c r="J453" s="69"/>
      <c r="K453" s="23"/>
    </row>
    <row r="454" spans="1:11" x14ac:dyDescent="0.2">
      <c r="A454" s="59" t="s">
        <v>6</v>
      </c>
      <c r="B454" s="60">
        <v>235</v>
      </c>
      <c r="C454" s="12">
        <f t="shared" si="11"/>
        <v>40354</v>
      </c>
      <c r="D454" s="60"/>
      <c r="E454" s="68"/>
      <c r="F454" s="60"/>
      <c r="G454" s="68"/>
      <c r="H454" s="60"/>
      <c r="I454" s="68"/>
      <c r="J454" s="69"/>
      <c r="K454" s="23"/>
    </row>
    <row r="455" spans="1:11" x14ac:dyDescent="0.2">
      <c r="A455" s="59" t="s">
        <v>6</v>
      </c>
      <c r="B455" s="60">
        <v>148</v>
      </c>
      <c r="C455" s="12">
        <f t="shared" si="11"/>
        <v>40355</v>
      </c>
      <c r="D455" s="60"/>
      <c r="E455" s="68"/>
      <c r="F455" s="60"/>
      <c r="G455" s="68"/>
      <c r="H455" s="60"/>
      <c r="I455" s="68"/>
      <c r="J455" s="69"/>
      <c r="K455" s="23"/>
    </row>
    <row r="456" spans="1:11" x14ac:dyDescent="0.2">
      <c r="A456" s="59" t="s">
        <v>6</v>
      </c>
      <c r="B456" s="60">
        <v>629.04999999999995</v>
      </c>
      <c r="C456" s="12">
        <f t="shared" si="11"/>
        <v>40356</v>
      </c>
      <c r="D456" s="60"/>
      <c r="E456" s="68"/>
      <c r="F456" s="60"/>
      <c r="G456" s="68"/>
      <c r="H456" s="60"/>
      <c r="I456" s="68"/>
      <c r="J456" s="69"/>
      <c r="K456" s="23"/>
    </row>
    <row r="457" spans="1:11" x14ac:dyDescent="0.2">
      <c r="A457" s="59" t="s">
        <v>6</v>
      </c>
      <c r="B457" s="60">
        <v>40</v>
      </c>
      <c r="C457" s="12">
        <f t="shared" si="11"/>
        <v>40357</v>
      </c>
      <c r="D457" s="60"/>
      <c r="E457" s="68"/>
      <c r="F457" s="60"/>
      <c r="G457" s="68"/>
      <c r="H457" s="60"/>
      <c r="I457" s="68"/>
      <c r="J457" s="69"/>
      <c r="K457" s="23"/>
    </row>
    <row r="458" spans="1:11" x14ac:dyDescent="0.2">
      <c r="A458" s="59" t="s">
        <v>6</v>
      </c>
      <c r="B458" s="60">
        <v>138</v>
      </c>
      <c r="C458" s="12">
        <f t="shared" si="11"/>
        <v>40358</v>
      </c>
      <c r="D458" s="60"/>
      <c r="E458" s="68"/>
      <c r="F458" s="60"/>
      <c r="G458" s="68"/>
      <c r="H458" s="60"/>
      <c r="I458" s="68"/>
      <c r="J458" s="69"/>
      <c r="K458" s="23"/>
    </row>
    <row r="459" spans="1:11" x14ac:dyDescent="0.2">
      <c r="A459" s="59" t="s">
        <v>6</v>
      </c>
      <c r="B459" s="60">
        <v>830</v>
      </c>
      <c r="C459" s="12">
        <f t="shared" si="11"/>
        <v>40359</v>
      </c>
      <c r="D459" s="60"/>
      <c r="E459" s="68"/>
      <c r="F459" s="60"/>
      <c r="G459" s="68"/>
      <c r="H459" s="60"/>
      <c r="I459" s="68"/>
      <c r="J459" s="69"/>
      <c r="K459" s="23"/>
    </row>
    <row r="460" spans="1:11" x14ac:dyDescent="0.2">
      <c r="A460" s="59" t="s">
        <v>6</v>
      </c>
      <c r="B460" s="60">
        <v>543.82000000000005</v>
      </c>
      <c r="C460" s="12">
        <f t="shared" si="11"/>
        <v>40360</v>
      </c>
      <c r="D460" s="60"/>
      <c r="E460" s="68"/>
      <c r="F460" s="60"/>
      <c r="G460" s="68"/>
      <c r="H460" s="60"/>
      <c r="I460" s="68"/>
      <c r="J460" s="69"/>
      <c r="K460" s="23"/>
    </row>
    <row r="461" spans="1:11" x14ac:dyDescent="0.2">
      <c r="A461" s="59" t="s">
        <v>7</v>
      </c>
      <c r="B461" s="60">
        <v>1308</v>
      </c>
      <c r="C461" s="12">
        <f t="shared" si="11"/>
        <v>40361</v>
      </c>
      <c r="D461" s="60" t="s">
        <v>66</v>
      </c>
      <c r="E461" s="68"/>
      <c r="F461" s="60"/>
      <c r="G461" s="68"/>
      <c r="H461" s="60"/>
      <c r="I461" s="68"/>
      <c r="J461" s="69"/>
      <c r="K461" s="23"/>
    </row>
    <row r="462" spans="1:11" x14ac:dyDescent="0.2">
      <c r="A462" s="59" t="s">
        <v>6</v>
      </c>
      <c r="B462" s="60">
        <v>616</v>
      </c>
      <c r="C462" s="12">
        <f t="shared" si="11"/>
        <v>40362</v>
      </c>
      <c r="D462" s="60"/>
      <c r="E462" s="68"/>
      <c r="F462" s="60"/>
      <c r="G462" s="68"/>
      <c r="H462" s="60"/>
      <c r="I462" s="68"/>
      <c r="J462" s="69"/>
      <c r="K462" s="23"/>
    </row>
    <row r="463" spans="1:11" x14ac:dyDescent="0.2">
      <c r="A463" s="59" t="s">
        <v>7</v>
      </c>
      <c r="B463" s="60">
        <v>938</v>
      </c>
      <c r="C463" s="12">
        <f t="shared" si="11"/>
        <v>40363</v>
      </c>
      <c r="D463" s="60" t="s">
        <v>65</v>
      </c>
      <c r="E463" s="68"/>
      <c r="F463" s="60"/>
      <c r="G463" s="68"/>
      <c r="H463" s="60"/>
      <c r="I463" s="68"/>
      <c r="J463" s="69"/>
      <c r="K463" s="23"/>
    </row>
    <row r="464" spans="1:11" x14ac:dyDescent="0.2">
      <c r="A464" s="59" t="s">
        <v>6</v>
      </c>
      <c r="B464" s="60">
        <v>111.75</v>
      </c>
      <c r="C464" s="12">
        <f t="shared" si="11"/>
        <v>40364</v>
      </c>
      <c r="D464" s="60"/>
      <c r="E464" s="68"/>
      <c r="F464" s="60"/>
      <c r="G464" s="68"/>
      <c r="H464" s="60"/>
      <c r="I464" s="68"/>
      <c r="J464" s="69"/>
      <c r="K464" s="23"/>
    </row>
    <row r="465" spans="1:11" x14ac:dyDescent="0.2">
      <c r="A465" s="59" t="s">
        <v>6</v>
      </c>
      <c r="B465" s="60">
        <v>396.75</v>
      </c>
      <c r="C465" s="12">
        <f t="shared" si="11"/>
        <v>40365</v>
      </c>
      <c r="D465" s="60"/>
      <c r="E465" s="68"/>
      <c r="F465" s="60"/>
      <c r="G465" s="68"/>
      <c r="H465" s="60"/>
      <c r="I465" s="68"/>
      <c r="J465" s="69"/>
      <c r="K465" s="23"/>
    </row>
    <row r="466" spans="1:11" x14ac:dyDescent="0.2">
      <c r="A466" s="59" t="s">
        <v>6</v>
      </c>
      <c r="B466" s="60">
        <v>92</v>
      </c>
      <c r="C466" s="12">
        <f t="shared" si="11"/>
        <v>40366</v>
      </c>
      <c r="D466" s="60"/>
      <c r="E466" s="68"/>
      <c r="F466" s="60"/>
      <c r="G466" s="68"/>
      <c r="H466" s="60"/>
      <c r="I466" s="68"/>
      <c r="J466" s="69"/>
      <c r="K466" s="23"/>
    </row>
    <row r="467" spans="1:11" x14ac:dyDescent="0.2">
      <c r="A467" s="59" t="s">
        <v>6</v>
      </c>
      <c r="B467" s="60">
        <v>57</v>
      </c>
      <c r="C467" s="12">
        <f t="shared" si="11"/>
        <v>40367</v>
      </c>
      <c r="D467" s="60"/>
      <c r="E467" s="68"/>
      <c r="F467" s="60"/>
      <c r="G467" s="68"/>
      <c r="H467" s="60"/>
      <c r="I467" s="68"/>
      <c r="J467" s="69"/>
      <c r="K467" s="23"/>
    </row>
    <row r="468" spans="1:11" x14ac:dyDescent="0.2">
      <c r="A468" s="59" t="s">
        <v>6</v>
      </c>
      <c r="B468" s="60">
        <v>296</v>
      </c>
      <c r="C468" s="12">
        <f t="shared" si="11"/>
        <v>40368</v>
      </c>
      <c r="D468" s="60"/>
      <c r="E468" s="68"/>
      <c r="F468" s="60"/>
      <c r="G468" s="68"/>
      <c r="H468" s="60"/>
      <c r="I468" s="68"/>
      <c r="J468" s="69"/>
      <c r="K468" s="23"/>
    </row>
    <row r="469" spans="1:11" x14ac:dyDescent="0.2">
      <c r="A469" s="59" t="s">
        <v>6</v>
      </c>
      <c r="B469" s="60"/>
      <c r="C469" s="12" t="str">
        <f t="shared" si="11"/>
        <v/>
      </c>
      <c r="D469" s="60"/>
      <c r="E469" s="68"/>
      <c r="F469" s="60"/>
      <c r="G469" s="68"/>
      <c r="H469" s="60"/>
      <c r="I469" s="68"/>
      <c r="J469" s="69"/>
      <c r="K469" s="23"/>
    </row>
    <row r="470" spans="1:11" x14ac:dyDescent="0.2">
      <c r="A470" s="59" t="s">
        <v>6</v>
      </c>
      <c r="B470" s="60"/>
      <c r="C470" s="12" t="str">
        <f t="shared" si="11"/>
        <v/>
      </c>
      <c r="D470" s="60"/>
      <c r="E470" s="68"/>
      <c r="F470" s="60"/>
      <c r="G470" s="68"/>
      <c r="H470" s="60"/>
      <c r="I470" s="68"/>
      <c r="J470" s="69"/>
      <c r="K470" s="23"/>
    </row>
    <row r="471" spans="1:11" x14ac:dyDescent="0.2">
      <c r="A471" s="59" t="s">
        <v>6</v>
      </c>
      <c r="B471" s="60"/>
      <c r="C471" s="12" t="str">
        <f t="shared" si="11"/>
        <v/>
      </c>
      <c r="D471" s="60"/>
      <c r="E471" s="68"/>
      <c r="F471" s="60"/>
      <c r="G471" s="68"/>
      <c r="H471" s="60"/>
      <c r="I471" s="68"/>
      <c r="J471" s="69"/>
      <c r="K471" s="23"/>
    </row>
    <row r="472" spans="1:11" x14ac:dyDescent="0.2">
      <c r="A472" s="59" t="s">
        <v>6</v>
      </c>
      <c r="B472" s="60"/>
      <c r="C472" s="12" t="str">
        <f t="shared" si="11"/>
        <v/>
      </c>
      <c r="D472" s="60"/>
      <c r="E472" s="68"/>
      <c r="F472" s="60"/>
      <c r="G472" s="68"/>
      <c r="H472" s="60"/>
      <c r="I472" s="68"/>
      <c r="J472" s="69"/>
      <c r="K472" s="23"/>
    </row>
    <row r="473" spans="1:11" x14ac:dyDescent="0.2">
      <c r="A473" s="59" t="s">
        <v>6</v>
      </c>
      <c r="B473" s="60"/>
      <c r="C473" s="12" t="str">
        <f t="shared" si="11"/>
        <v/>
      </c>
      <c r="D473" s="60"/>
      <c r="E473" s="68"/>
      <c r="F473" s="60"/>
      <c r="G473" s="68"/>
      <c r="H473" s="60"/>
      <c r="I473" s="68"/>
      <c r="J473" s="69"/>
      <c r="K473" s="23"/>
    </row>
    <row r="474" spans="1:11" x14ac:dyDescent="0.2">
      <c r="A474" s="59" t="s">
        <v>6</v>
      </c>
      <c r="B474" s="60"/>
      <c r="C474" s="12" t="str">
        <f t="shared" si="11"/>
        <v/>
      </c>
      <c r="D474" s="60"/>
      <c r="E474" s="68"/>
      <c r="F474" s="60"/>
      <c r="G474" s="68"/>
      <c r="H474" s="60"/>
      <c r="I474" s="68"/>
      <c r="J474" s="69"/>
      <c r="K474" s="23"/>
    </row>
    <row r="475" spans="1:11" x14ac:dyDescent="0.2">
      <c r="A475" s="59" t="s">
        <v>6</v>
      </c>
      <c r="B475" s="60"/>
      <c r="C475" s="12" t="str">
        <f t="shared" si="11"/>
        <v/>
      </c>
      <c r="D475" s="60"/>
      <c r="E475" s="68"/>
      <c r="F475" s="60"/>
      <c r="G475" s="68"/>
      <c r="H475" s="60"/>
      <c r="I475" s="68"/>
      <c r="J475" s="69"/>
      <c r="K475" s="23"/>
    </row>
    <row r="476" spans="1:11" x14ac:dyDescent="0.2">
      <c r="A476" s="59" t="s">
        <v>6</v>
      </c>
      <c r="B476" s="60"/>
      <c r="C476" s="12" t="str">
        <f t="shared" si="11"/>
        <v/>
      </c>
      <c r="D476" s="60"/>
      <c r="E476" s="68"/>
      <c r="F476" s="60"/>
      <c r="G476" s="68"/>
      <c r="H476" s="60"/>
      <c r="I476" s="68"/>
      <c r="J476" s="69"/>
      <c r="K476" s="23"/>
    </row>
    <row r="477" spans="1:11" x14ac:dyDescent="0.2">
      <c r="A477" s="59" t="s">
        <v>6</v>
      </c>
      <c r="B477" s="60"/>
      <c r="C477" s="12" t="str">
        <f t="shared" si="11"/>
        <v/>
      </c>
      <c r="D477" s="60"/>
      <c r="E477" s="68"/>
      <c r="F477" s="60"/>
      <c r="G477" s="68"/>
      <c r="H477" s="60"/>
      <c r="I477" s="68"/>
      <c r="J477" s="69"/>
      <c r="K477" s="23"/>
    </row>
    <row r="478" spans="1:11" x14ac:dyDescent="0.2">
      <c r="A478" s="59" t="s">
        <v>6</v>
      </c>
      <c r="B478" s="60"/>
      <c r="C478" s="12" t="str">
        <f t="shared" si="11"/>
        <v/>
      </c>
      <c r="D478" s="60"/>
      <c r="E478" s="68"/>
      <c r="F478" s="60"/>
      <c r="G478" s="68"/>
      <c r="H478" s="60"/>
      <c r="I478" s="68"/>
      <c r="J478" s="69"/>
      <c r="K478" s="23"/>
    </row>
    <row r="479" spans="1:11" ht="15.75" thickBot="1" x14ac:dyDescent="0.25">
      <c r="A479" s="59" t="s">
        <v>6</v>
      </c>
      <c r="B479" s="63"/>
      <c r="C479" s="12" t="str">
        <f t="shared" si="11"/>
        <v/>
      </c>
      <c r="D479" s="63"/>
      <c r="E479" s="64"/>
      <c r="F479" s="63"/>
      <c r="G479" s="64"/>
      <c r="H479" s="63"/>
      <c r="I479" s="64"/>
      <c r="J479" s="70"/>
      <c r="K479" s="23"/>
    </row>
    <row r="480" spans="1:11" x14ac:dyDescent="0.2">
      <c r="A480" s="62"/>
      <c r="B480" s="139">
        <f>SUMIF(A447:A479,$O$6,B447:B479)</f>
        <v>4968.1900000000005</v>
      </c>
      <c r="C480" s="24"/>
      <c r="D480" s="24"/>
      <c r="E480" s="24"/>
      <c r="F480" s="24"/>
      <c r="G480" s="24"/>
      <c r="H480" s="24"/>
      <c r="I480" s="24"/>
      <c r="J480" s="24"/>
      <c r="K480" s="23"/>
    </row>
    <row r="481" spans="1:11" ht="15.75" thickBot="1" x14ac:dyDescent="0.25">
      <c r="A481" s="62"/>
      <c r="B481" s="138"/>
      <c r="C481" s="24"/>
      <c r="D481" s="24"/>
      <c r="E481" s="24"/>
      <c r="F481" s="24"/>
      <c r="G481" s="24"/>
      <c r="H481" s="24"/>
      <c r="I481" s="24"/>
      <c r="J481" s="24"/>
      <c r="K481" s="23"/>
    </row>
    <row r="482" spans="1:11" ht="15.75" thickBot="1" x14ac:dyDescent="0.25">
      <c r="A482" s="62"/>
      <c r="B482" s="24"/>
      <c r="C482" s="24"/>
      <c r="D482" s="24"/>
      <c r="E482" s="24"/>
      <c r="F482" s="24"/>
      <c r="G482" s="24"/>
      <c r="H482" s="24"/>
      <c r="I482" s="24"/>
      <c r="J482" s="24"/>
      <c r="K482" s="23"/>
    </row>
    <row r="483" spans="1:11" ht="15.75" thickBot="1" x14ac:dyDescent="0.25">
      <c r="A483" s="62"/>
      <c r="B483" s="24"/>
      <c r="C483" s="24"/>
      <c r="D483" s="24"/>
      <c r="E483" s="24"/>
      <c r="F483" s="24"/>
      <c r="G483" s="24"/>
      <c r="H483" s="129" t="s">
        <v>22</v>
      </c>
      <c r="I483" s="131"/>
      <c r="J483" s="16"/>
      <c r="K483" s="23"/>
    </row>
    <row r="484" spans="1:11" ht="15.75" thickBot="1" x14ac:dyDescent="0.25">
      <c r="A484" s="62"/>
      <c r="B484" s="13" t="s">
        <v>0</v>
      </c>
      <c r="C484" s="13" t="s">
        <v>13</v>
      </c>
      <c r="D484" s="13" t="s">
        <v>14</v>
      </c>
      <c r="E484" s="13" t="s">
        <v>15</v>
      </c>
      <c r="F484" s="13" t="s">
        <v>5</v>
      </c>
      <c r="G484" s="24"/>
      <c r="H484" s="2" t="s">
        <v>20</v>
      </c>
      <c r="I484" s="2">
        <f>I440</f>
        <v>2557.5200000000004</v>
      </c>
      <c r="J484" s="2"/>
      <c r="K484" s="23"/>
    </row>
    <row r="485" spans="1:11" ht="15.75" thickBot="1" x14ac:dyDescent="0.25">
      <c r="A485" s="62"/>
      <c r="B485" s="21">
        <f>B480</f>
        <v>4968.1900000000005</v>
      </c>
      <c r="C485" s="13">
        <f>SUM(F447:F479)</f>
        <v>3035.75</v>
      </c>
      <c r="D485" s="13">
        <f>B485+C485</f>
        <v>8003.9400000000005</v>
      </c>
      <c r="E485" s="13">
        <f>SUM(H447:H479)</f>
        <v>472</v>
      </c>
      <c r="F485" s="15">
        <f>D485-E485</f>
        <v>7531.9400000000005</v>
      </c>
      <c r="G485" s="24"/>
      <c r="H485" s="3" t="s">
        <v>19</v>
      </c>
      <c r="I485" s="3">
        <f>F487</f>
        <v>4858.5</v>
      </c>
      <c r="J485" s="3"/>
      <c r="K485" s="23"/>
    </row>
    <row r="486" spans="1:11" ht="15.75" thickBot="1" x14ac:dyDescent="0.25">
      <c r="A486" s="62"/>
      <c r="B486" s="13" t="s">
        <v>18</v>
      </c>
      <c r="C486" s="13" t="s">
        <v>16</v>
      </c>
      <c r="D486" s="13" t="s">
        <v>3</v>
      </c>
      <c r="E486" s="13" t="s">
        <v>2</v>
      </c>
      <c r="F486" s="13" t="s">
        <v>19</v>
      </c>
      <c r="G486" s="24"/>
      <c r="H486" s="3" t="s">
        <v>21</v>
      </c>
      <c r="I486" s="3">
        <f>I484+I485</f>
        <v>7416.02</v>
      </c>
      <c r="J486" s="3"/>
      <c r="K486" s="23"/>
    </row>
    <row r="487" spans="1:11" ht="15.75" thickBot="1" x14ac:dyDescent="0.25">
      <c r="A487" s="62"/>
      <c r="B487" s="21">
        <f>F485</f>
        <v>7531.9400000000005</v>
      </c>
      <c r="C487" s="71"/>
      <c r="D487" s="71">
        <v>543.32000000000005</v>
      </c>
      <c r="E487" s="71">
        <v>2130.12</v>
      </c>
      <c r="F487" s="15">
        <f>B487-(C487+D487+E487)</f>
        <v>4858.5</v>
      </c>
      <c r="G487" s="24"/>
      <c r="H487" s="3" t="s">
        <v>4</v>
      </c>
      <c r="I487" s="73"/>
      <c r="J487" s="73" t="s">
        <v>26</v>
      </c>
      <c r="K487" s="23"/>
    </row>
    <row r="488" spans="1:11" ht="15.75" thickBot="1" x14ac:dyDescent="0.25">
      <c r="A488" s="62"/>
      <c r="B488" s="24"/>
      <c r="C488" s="24"/>
      <c r="D488" s="24"/>
      <c r="E488" s="24"/>
      <c r="F488" s="24"/>
      <c r="G488" s="24"/>
      <c r="H488" s="18" t="s">
        <v>17</v>
      </c>
      <c r="I488" s="18">
        <f>I486-I487</f>
        <v>7416.02</v>
      </c>
      <c r="J488" s="4"/>
      <c r="K488" s="23"/>
    </row>
    <row r="489" spans="1:11" ht="15.75" thickBot="1" x14ac:dyDescent="0.25">
      <c r="A489" s="62"/>
      <c r="B489" s="24"/>
      <c r="C489" s="24"/>
      <c r="D489" s="24"/>
      <c r="E489" s="24"/>
      <c r="F489" s="24"/>
      <c r="G489" s="24"/>
      <c r="H489" s="13" t="s">
        <v>27</v>
      </c>
      <c r="I489" s="17">
        <f>I488</f>
        <v>7416.02</v>
      </c>
      <c r="J489" s="24"/>
      <c r="K489" s="23"/>
    </row>
    <row r="490" spans="1:11" ht="15.75" thickBot="1" x14ac:dyDescent="0.25">
      <c r="A490" s="75"/>
      <c r="B490" s="25"/>
      <c r="C490" s="25"/>
      <c r="D490" s="25"/>
      <c r="E490" s="25"/>
      <c r="F490" s="25"/>
      <c r="G490" s="25"/>
      <c r="H490" s="25"/>
      <c r="I490" s="25"/>
      <c r="J490" s="25"/>
      <c r="K490" s="15"/>
    </row>
    <row r="491" spans="1:11" ht="15.75" thickBot="1" x14ac:dyDescent="0.25">
      <c r="A491" s="76"/>
      <c r="B491" s="29"/>
      <c r="C491" s="29"/>
      <c r="D491" s="29"/>
      <c r="E491" s="29"/>
      <c r="F491" s="29"/>
      <c r="G491" s="29"/>
      <c r="H491" s="29"/>
      <c r="I491" s="29"/>
      <c r="J491" s="29"/>
      <c r="K491" s="29"/>
    </row>
    <row r="492" spans="1:11" ht="15.75" thickBot="1" x14ac:dyDescent="0.25">
      <c r="A492" s="57">
        <v>11</v>
      </c>
      <c r="B492" s="28"/>
      <c r="C492" s="28"/>
      <c r="D492" s="28"/>
      <c r="E492" s="28"/>
      <c r="F492" s="28"/>
      <c r="G492" s="28"/>
      <c r="H492" s="28"/>
      <c r="I492" s="28" t="s">
        <v>35</v>
      </c>
      <c r="J492" s="58" t="s">
        <v>41</v>
      </c>
      <c r="K492" s="22"/>
    </row>
    <row r="493" spans="1:11" ht="15.75" thickBot="1" x14ac:dyDescent="0.25">
      <c r="A493" s="60"/>
      <c r="B493" s="26"/>
      <c r="C493" s="26"/>
      <c r="D493" s="26"/>
      <c r="E493" s="26"/>
      <c r="F493" s="26"/>
      <c r="G493" s="26"/>
      <c r="H493" s="26"/>
      <c r="I493" s="26" t="s">
        <v>36</v>
      </c>
      <c r="J493" s="61">
        <v>44209</v>
      </c>
      <c r="K493" s="22"/>
    </row>
    <row r="494" spans="1:11" x14ac:dyDescent="0.2">
      <c r="A494" s="62"/>
      <c r="B494" s="140" t="s">
        <v>0</v>
      </c>
      <c r="C494" s="141"/>
      <c r="D494" s="140" t="s">
        <v>9</v>
      </c>
      <c r="E494" s="141"/>
      <c r="F494" s="140" t="s">
        <v>13</v>
      </c>
      <c r="G494" s="141"/>
      <c r="H494" s="140" t="s">
        <v>10</v>
      </c>
      <c r="I494" s="141"/>
      <c r="J494" s="135" t="s">
        <v>12</v>
      </c>
      <c r="K494" s="23"/>
    </row>
    <row r="495" spans="1:11" ht="15.75" thickBot="1" x14ac:dyDescent="0.25">
      <c r="A495" s="62"/>
      <c r="B495" s="6" t="s">
        <v>1</v>
      </c>
      <c r="C495" s="8" t="s">
        <v>8</v>
      </c>
      <c r="D495" s="6" t="s">
        <v>1</v>
      </c>
      <c r="E495" s="8" t="s">
        <v>8</v>
      </c>
      <c r="F495" s="6" t="s">
        <v>1</v>
      </c>
      <c r="G495" s="8" t="s">
        <v>11</v>
      </c>
      <c r="H495" s="6" t="s">
        <v>1</v>
      </c>
      <c r="I495" s="8" t="s">
        <v>11</v>
      </c>
      <c r="J495" s="136"/>
      <c r="K495" s="23"/>
    </row>
    <row r="496" spans="1:11" x14ac:dyDescent="0.2">
      <c r="A496" s="59" t="s">
        <v>6</v>
      </c>
      <c r="B496" s="65">
        <v>184.45</v>
      </c>
      <c r="C496" s="12">
        <v>40369</v>
      </c>
      <c r="D496" s="65"/>
      <c r="E496" s="66" t="s">
        <v>65</v>
      </c>
      <c r="F496" s="65">
        <v>1966</v>
      </c>
      <c r="G496" s="66">
        <v>40345</v>
      </c>
      <c r="H496" s="60">
        <v>968</v>
      </c>
      <c r="I496" s="68">
        <v>627746</v>
      </c>
      <c r="J496" s="67" t="s">
        <v>70</v>
      </c>
      <c r="K496" s="23"/>
    </row>
    <row r="497" spans="1:11" x14ac:dyDescent="0.2">
      <c r="A497" s="59" t="s">
        <v>6</v>
      </c>
      <c r="B497" s="60">
        <v>130</v>
      </c>
      <c r="C497" s="12">
        <f t="shared" ref="C497:C528" si="12">IF(B497&gt;0.005,C496+1,"")</f>
        <v>40370</v>
      </c>
      <c r="D497" s="60"/>
      <c r="E497" s="68" t="s">
        <v>65</v>
      </c>
      <c r="F497" s="60">
        <v>938</v>
      </c>
      <c r="G497" s="68">
        <v>40363</v>
      </c>
      <c r="H497" s="60">
        <v>70</v>
      </c>
      <c r="I497" s="68">
        <v>40368</v>
      </c>
      <c r="J497" s="69" t="s">
        <v>67</v>
      </c>
      <c r="K497" s="23"/>
    </row>
    <row r="498" spans="1:11" x14ac:dyDescent="0.2">
      <c r="A498" s="59" t="s">
        <v>6</v>
      </c>
      <c r="B498" s="60">
        <v>210.37</v>
      </c>
      <c r="C498" s="12">
        <f t="shared" si="12"/>
        <v>40371</v>
      </c>
      <c r="D498" s="60"/>
      <c r="E498" s="68" t="s">
        <v>63</v>
      </c>
      <c r="F498" s="60">
        <v>425.96</v>
      </c>
      <c r="G498" s="68">
        <v>642</v>
      </c>
      <c r="H498" s="60"/>
      <c r="I498" s="68"/>
      <c r="J498" s="69"/>
      <c r="K498" s="23"/>
    </row>
    <row r="499" spans="1:11" x14ac:dyDescent="0.2">
      <c r="A499" s="59" t="s">
        <v>6</v>
      </c>
      <c r="B499" s="60">
        <v>217.3</v>
      </c>
      <c r="C499" s="12">
        <f t="shared" si="12"/>
        <v>40372</v>
      </c>
      <c r="D499" s="60"/>
      <c r="E499" s="68" t="s">
        <v>69</v>
      </c>
      <c r="F499" s="60">
        <v>470</v>
      </c>
      <c r="G499" s="68"/>
      <c r="H499" s="60"/>
      <c r="I499" s="68"/>
      <c r="J499" s="69"/>
      <c r="K499" s="23"/>
    </row>
    <row r="500" spans="1:11" x14ac:dyDescent="0.2">
      <c r="A500" s="59" t="s">
        <v>6</v>
      </c>
      <c r="B500" s="60">
        <v>368</v>
      </c>
      <c r="C500" s="12">
        <f t="shared" si="12"/>
        <v>40373</v>
      </c>
      <c r="D500" s="60"/>
      <c r="E500" s="68"/>
      <c r="F500" s="60"/>
      <c r="G500" s="68"/>
      <c r="H500" s="60"/>
      <c r="I500" s="68"/>
      <c r="J500" s="69"/>
      <c r="K500" s="23"/>
    </row>
    <row r="501" spans="1:11" x14ac:dyDescent="0.2">
      <c r="A501" s="59" t="s">
        <v>7</v>
      </c>
      <c r="B501" s="60">
        <v>1202</v>
      </c>
      <c r="C501" s="12">
        <f t="shared" si="12"/>
        <v>40374</v>
      </c>
      <c r="D501" s="60" t="s">
        <v>33</v>
      </c>
      <c r="E501" s="68"/>
      <c r="F501" s="60"/>
      <c r="G501" s="68"/>
      <c r="H501" s="60"/>
      <c r="I501" s="68"/>
      <c r="J501" s="69"/>
      <c r="K501" s="23"/>
    </row>
    <row r="502" spans="1:11" x14ac:dyDescent="0.2">
      <c r="A502" s="59" t="s">
        <v>7</v>
      </c>
      <c r="B502" s="60">
        <v>1504</v>
      </c>
      <c r="C502" s="12">
        <f t="shared" si="12"/>
        <v>40375</v>
      </c>
      <c r="D502" s="60" t="s">
        <v>71</v>
      </c>
      <c r="E502" s="68"/>
      <c r="F502" s="60"/>
      <c r="G502" s="68"/>
      <c r="H502" s="60"/>
      <c r="I502" s="68"/>
      <c r="J502" s="69"/>
      <c r="K502" s="23"/>
    </row>
    <row r="503" spans="1:11" x14ac:dyDescent="0.2">
      <c r="A503" s="59" t="s">
        <v>6</v>
      </c>
      <c r="B503" s="60">
        <v>126</v>
      </c>
      <c r="C503" s="12">
        <f t="shared" si="12"/>
        <v>40376</v>
      </c>
      <c r="D503" s="60"/>
      <c r="E503" s="68"/>
      <c r="F503" s="60"/>
      <c r="G503" s="68"/>
      <c r="H503" s="60"/>
      <c r="I503" s="68"/>
      <c r="J503" s="69"/>
      <c r="K503" s="23"/>
    </row>
    <row r="504" spans="1:11" x14ac:dyDescent="0.2">
      <c r="A504" s="59" t="s">
        <v>6</v>
      </c>
      <c r="B504" s="60">
        <v>30</v>
      </c>
      <c r="C504" s="12">
        <f t="shared" si="12"/>
        <v>40377</v>
      </c>
      <c r="D504" s="60"/>
      <c r="E504" s="68"/>
      <c r="F504" s="60"/>
      <c r="G504" s="68"/>
      <c r="H504" s="60"/>
      <c r="I504" s="68"/>
      <c r="J504" s="69"/>
      <c r="K504" s="23"/>
    </row>
    <row r="505" spans="1:11" x14ac:dyDescent="0.2">
      <c r="A505" s="59" t="s">
        <v>6</v>
      </c>
      <c r="B505" s="60">
        <v>180</v>
      </c>
      <c r="C505" s="12">
        <f t="shared" si="12"/>
        <v>40378</v>
      </c>
      <c r="D505" s="60"/>
      <c r="E505" s="68"/>
      <c r="F505" s="60"/>
      <c r="G505" s="68"/>
      <c r="H505" s="60"/>
      <c r="I505" s="68"/>
      <c r="J505" s="69"/>
      <c r="K505" s="23"/>
    </row>
    <row r="506" spans="1:11" x14ac:dyDescent="0.2">
      <c r="A506" s="59" t="s">
        <v>7</v>
      </c>
      <c r="B506" s="60">
        <v>1910</v>
      </c>
      <c r="C506" s="12">
        <f t="shared" si="12"/>
        <v>40379</v>
      </c>
      <c r="D506" s="60" t="s">
        <v>68</v>
      </c>
      <c r="E506" s="68"/>
      <c r="F506" s="60"/>
      <c r="G506" s="68"/>
      <c r="H506" s="60"/>
      <c r="I506" s="68"/>
      <c r="J506" s="69"/>
      <c r="K506" s="23"/>
    </row>
    <row r="507" spans="1:11" x14ac:dyDescent="0.2">
      <c r="A507" s="59" t="s">
        <v>6</v>
      </c>
      <c r="B507" s="60"/>
      <c r="C507" s="12" t="str">
        <f t="shared" si="12"/>
        <v/>
      </c>
      <c r="D507" s="60"/>
      <c r="E507" s="68"/>
      <c r="F507" s="60"/>
      <c r="G507" s="68"/>
      <c r="H507" s="60"/>
      <c r="I507" s="68"/>
      <c r="J507" s="69"/>
      <c r="K507" s="23"/>
    </row>
    <row r="508" spans="1:11" x14ac:dyDescent="0.2">
      <c r="A508" s="59" t="s">
        <v>6</v>
      </c>
      <c r="B508" s="60"/>
      <c r="C508" s="12" t="str">
        <f t="shared" si="12"/>
        <v/>
      </c>
      <c r="D508" s="60"/>
      <c r="E508" s="68"/>
      <c r="F508" s="60"/>
      <c r="G508" s="68"/>
      <c r="H508" s="60"/>
      <c r="I508" s="68"/>
      <c r="J508" s="69"/>
      <c r="K508" s="23"/>
    </row>
    <row r="509" spans="1:11" x14ac:dyDescent="0.2">
      <c r="A509" s="59" t="s">
        <v>6</v>
      </c>
      <c r="B509" s="60"/>
      <c r="C509" s="12" t="str">
        <f t="shared" si="12"/>
        <v/>
      </c>
      <c r="D509" s="60"/>
      <c r="E509" s="68"/>
      <c r="F509" s="60"/>
      <c r="G509" s="68"/>
      <c r="H509" s="60"/>
      <c r="I509" s="68"/>
      <c r="J509" s="69"/>
      <c r="K509" s="23"/>
    </row>
    <row r="510" spans="1:11" x14ac:dyDescent="0.2">
      <c r="A510" s="59" t="s">
        <v>6</v>
      </c>
      <c r="B510" s="60"/>
      <c r="C510" s="12" t="str">
        <f t="shared" si="12"/>
        <v/>
      </c>
      <c r="D510" s="60"/>
      <c r="E510" s="68"/>
      <c r="F510" s="60"/>
      <c r="G510" s="68"/>
      <c r="H510" s="60"/>
      <c r="I510" s="68"/>
      <c r="J510" s="69"/>
      <c r="K510" s="23"/>
    </row>
    <row r="511" spans="1:11" x14ac:dyDescent="0.2">
      <c r="A511" s="59" t="s">
        <v>6</v>
      </c>
      <c r="B511" s="60"/>
      <c r="C511" s="12" t="str">
        <f t="shared" si="12"/>
        <v/>
      </c>
      <c r="D511" s="60"/>
      <c r="E511" s="68"/>
      <c r="F511" s="60"/>
      <c r="G511" s="68"/>
      <c r="H511" s="60"/>
      <c r="I511" s="68"/>
      <c r="J511" s="69"/>
      <c r="K511" s="23"/>
    </row>
    <row r="512" spans="1:11" x14ac:dyDescent="0.2">
      <c r="A512" s="59" t="s">
        <v>6</v>
      </c>
      <c r="B512" s="60"/>
      <c r="C512" s="12" t="str">
        <f t="shared" si="12"/>
        <v/>
      </c>
      <c r="D512" s="60"/>
      <c r="E512" s="68"/>
      <c r="F512" s="60"/>
      <c r="G512" s="68"/>
      <c r="H512" s="60"/>
      <c r="I512" s="68"/>
      <c r="J512" s="69"/>
      <c r="K512" s="23"/>
    </row>
    <row r="513" spans="1:11" x14ac:dyDescent="0.2">
      <c r="A513" s="59" t="s">
        <v>6</v>
      </c>
      <c r="B513" s="60"/>
      <c r="C513" s="12" t="str">
        <f t="shared" si="12"/>
        <v/>
      </c>
      <c r="D513" s="60"/>
      <c r="E513" s="68"/>
      <c r="F513" s="60"/>
      <c r="G513" s="68"/>
      <c r="H513" s="60"/>
      <c r="I513" s="68"/>
      <c r="J513" s="69"/>
      <c r="K513" s="23"/>
    </row>
    <row r="514" spans="1:11" x14ac:dyDescent="0.2">
      <c r="A514" s="59" t="s">
        <v>6</v>
      </c>
      <c r="B514" s="60"/>
      <c r="C514" s="12" t="str">
        <f t="shared" si="12"/>
        <v/>
      </c>
      <c r="D514" s="60"/>
      <c r="E514" s="68"/>
      <c r="F514" s="60"/>
      <c r="G514" s="68"/>
      <c r="H514" s="60"/>
      <c r="I514" s="68"/>
      <c r="J514" s="69"/>
      <c r="K514" s="23"/>
    </row>
    <row r="515" spans="1:11" x14ac:dyDescent="0.2">
      <c r="A515" s="59" t="s">
        <v>6</v>
      </c>
      <c r="B515" s="60"/>
      <c r="C515" s="12" t="str">
        <f t="shared" si="12"/>
        <v/>
      </c>
      <c r="D515" s="60"/>
      <c r="E515" s="68"/>
      <c r="F515" s="60"/>
      <c r="G515" s="68"/>
      <c r="H515" s="60"/>
      <c r="I515" s="68"/>
      <c r="J515" s="69"/>
      <c r="K515" s="23"/>
    </row>
    <row r="516" spans="1:11" x14ac:dyDescent="0.2">
      <c r="A516" s="59" t="s">
        <v>6</v>
      </c>
      <c r="B516" s="60"/>
      <c r="C516" s="12" t="str">
        <f t="shared" si="12"/>
        <v/>
      </c>
      <c r="D516" s="60"/>
      <c r="E516" s="68"/>
      <c r="F516" s="60"/>
      <c r="G516" s="68"/>
      <c r="H516" s="60"/>
      <c r="I516" s="68"/>
      <c r="J516" s="69"/>
      <c r="K516" s="23"/>
    </row>
    <row r="517" spans="1:11" x14ac:dyDescent="0.2">
      <c r="A517" s="59" t="s">
        <v>6</v>
      </c>
      <c r="B517" s="60"/>
      <c r="C517" s="12" t="str">
        <f t="shared" si="12"/>
        <v/>
      </c>
      <c r="D517" s="60"/>
      <c r="E517" s="68"/>
      <c r="F517" s="60"/>
      <c r="G517" s="68"/>
      <c r="H517" s="60"/>
      <c r="I517" s="68"/>
      <c r="J517" s="69"/>
      <c r="K517" s="23"/>
    </row>
    <row r="518" spans="1:11" x14ac:dyDescent="0.2">
      <c r="A518" s="59" t="s">
        <v>6</v>
      </c>
      <c r="B518" s="60"/>
      <c r="C518" s="12" t="str">
        <f t="shared" si="12"/>
        <v/>
      </c>
      <c r="D518" s="60"/>
      <c r="E518" s="68"/>
      <c r="F518" s="60"/>
      <c r="G518" s="68"/>
      <c r="H518" s="60"/>
      <c r="I518" s="68"/>
      <c r="J518" s="69"/>
      <c r="K518" s="23"/>
    </row>
    <row r="519" spans="1:11" x14ac:dyDescent="0.2">
      <c r="A519" s="59" t="s">
        <v>6</v>
      </c>
      <c r="B519" s="60"/>
      <c r="C519" s="12" t="str">
        <f t="shared" si="12"/>
        <v/>
      </c>
      <c r="D519" s="60"/>
      <c r="E519" s="68"/>
      <c r="F519" s="60"/>
      <c r="G519" s="68"/>
      <c r="H519" s="60"/>
      <c r="I519" s="68"/>
      <c r="J519" s="69"/>
      <c r="K519" s="23"/>
    </row>
    <row r="520" spans="1:11" x14ac:dyDescent="0.2">
      <c r="A520" s="59" t="s">
        <v>6</v>
      </c>
      <c r="B520" s="60"/>
      <c r="C520" s="12" t="str">
        <f t="shared" si="12"/>
        <v/>
      </c>
      <c r="D520" s="60"/>
      <c r="E520" s="68"/>
      <c r="F520" s="60"/>
      <c r="G520" s="68"/>
      <c r="H520" s="60"/>
      <c r="I520" s="68"/>
      <c r="J520" s="69"/>
      <c r="K520" s="23"/>
    </row>
    <row r="521" spans="1:11" x14ac:dyDescent="0.2">
      <c r="A521" s="59" t="s">
        <v>6</v>
      </c>
      <c r="B521" s="60"/>
      <c r="C521" s="12" t="str">
        <f t="shared" si="12"/>
        <v/>
      </c>
      <c r="D521" s="60"/>
      <c r="E521" s="68"/>
      <c r="F521" s="60"/>
      <c r="G521" s="68"/>
      <c r="H521" s="60"/>
      <c r="I521" s="68"/>
      <c r="J521" s="69"/>
      <c r="K521" s="23"/>
    </row>
    <row r="522" spans="1:11" x14ac:dyDescent="0.2">
      <c r="A522" s="59" t="s">
        <v>6</v>
      </c>
      <c r="B522" s="60"/>
      <c r="C522" s="12" t="str">
        <f t="shared" si="12"/>
        <v/>
      </c>
      <c r="D522" s="60"/>
      <c r="E522" s="68"/>
      <c r="F522" s="60"/>
      <c r="G522" s="68"/>
      <c r="H522" s="60"/>
      <c r="I522" s="68"/>
      <c r="J522" s="69"/>
      <c r="K522" s="23"/>
    </row>
    <row r="523" spans="1:11" x14ac:dyDescent="0.2">
      <c r="A523" s="59" t="s">
        <v>6</v>
      </c>
      <c r="B523" s="60"/>
      <c r="C523" s="12" t="str">
        <f t="shared" si="12"/>
        <v/>
      </c>
      <c r="D523" s="60"/>
      <c r="E523" s="68"/>
      <c r="F523" s="60"/>
      <c r="G523" s="68"/>
      <c r="H523" s="60"/>
      <c r="I523" s="68"/>
      <c r="J523" s="69"/>
      <c r="K523" s="23"/>
    </row>
    <row r="524" spans="1:11" x14ac:dyDescent="0.2">
      <c r="A524" s="59" t="s">
        <v>6</v>
      </c>
      <c r="B524" s="60"/>
      <c r="C524" s="12" t="str">
        <f t="shared" si="12"/>
        <v/>
      </c>
      <c r="D524" s="60"/>
      <c r="E524" s="68"/>
      <c r="F524" s="60"/>
      <c r="G524" s="68"/>
      <c r="H524" s="60"/>
      <c r="I524" s="68"/>
      <c r="J524" s="69"/>
      <c r="K524" s="23"/>
    </row>
    <row r="525" spans="1:11" x14ac:dyDescent="0.2">
      <c r="A525" s="59" t="s">
        <v>6</v>
      </c>
      <c r="B525" s="60"/>
      <c r="C525" s="12" t="str">
        <f t="shared" si="12"/>
        <v/>
      </c>
      <c r="D525" s="60"/>
      <c r="E525" s="68"/>
      <c r="F525" s="60"/>
      <c r="G525" s="68"/>
      <c r="H525" s="60"/>
      <c r="I525" s="68"/>
      <c r="J525" s="69"/>
      <c r="K525" s="23"/>
    </row>
    <row r="526" spans="1:11" x14ac:dyDescent="0.2">
      <c r="A526" s="59" t="s">
        <v>6</v>
      </c>
      <c r="B526" s="60"/>
      <c r="C526" s="12" t="str">
        <f t="shared" si="12"/>
        <v/>
      </c>
      <c r="D526" s="60"/>
      <c r="E526" s="68"/>
      <c r="F526" s="60"/>
      <c r="G526" s="68"/>
      <c r="H526" s="60"/>
      <c r="I526" s="68"/>
      <c r="J526" s="69"/>
      <c r="K526" s="23"/>
    </row>
    <row r="527" spans="1:11" x14ac:dyDescent="0.2">
      <c r="A527" s="59" t="s">
        <v>6</v>
      </c>
      <c r="B527" s="60"/>
      <c r="C527" s="12" t="str">
        <f t="shared" si="12"/>
        <v/>
      </c>
      <c r="D527" s="60"/>
      <c r="E527" s="68"/>
      <c r="F527" s="60"/>
      <c r="G527" s="68"/>
      <c r="H527" s="60"/>
      <c r="I527" s="68"/>
      <c r="J527" s="69"/>
      <c r="K527" s="23"/>
    </row>
    <row r="528" spans="1:11" ht="15.75" thickBot="1" x14ac:dyDescent="0.25">
      <c r="A528" s="59" t="s">
        <v>6</v>
      </c>
      <c r="B528" s="63"/>
      <c r="C528" s="12" t="str">
        <f t="shared" si="12"/>
        <v/>
      </c>
      <c r="D528" s="63"/>
      <c r="E528" s="64"/>
      <c r="F528" s="63"/>
      <c r="G528" s="64"/>
      <c r="H528" s="63"/>
      <c r="I528" s="64"/>
      <c r="J528" s="70"/>
      <c r="K528" s="23"/>
    </row>
    <row r="529" spans="1:11" x14ac:dyDescent="0.2">
      <c r="A529" s="62"/>
      <c r="B529" s="139">
        <f>SUMIF(A496:A528,$O$6,B496:B528)+500</f>
        <v>1946.12</v>
      </c>
      <c r="C529" s="24"/>
      <c r="D529" s="24"/>
      <c r="E529" s="24"/>
      <c r="F529" s="24"/>
      <c r="G529" s="24"/>
      <c r="H529" s="24"/>
      <c r="I529" s="24"/>
      <c r="J529" s="24"/>
      <c r="K529" s="23"/>
    </row>
    <row r="530" spans="1:11" ht="15.75" thickBot="1" x14ac:dyDescent="0.25">
      <c r="A530" s="62"/>
      <c r="B530" s="138"/>
      <c r="C530" s="24"/>
      <c r="D530" s="24"/>
      <c r="E530" s="24"/>
      <c r="F530" s="24"/>
      <c r="G530" s="24"/>
      <c r="H530" s="24"/>
      <c r="I530" s="24"/>
      <c r="J530" s="24"/>
      <c r="K530" s="23"/>
    </row>
    <row r="531" spans="1:11" ht="15.75" thickBot="1" x14ac:dyDescent="0.25">
      <c r="A531" s="62"/>
      <c r="B531" s="24"/>
      <c r="C531" s="24"/>
      <c r="D531" s="24"/>
      <c r="E531" s="24"/>
      <c r="F531" s="24"/>
      <c r="G531" s="24"/>
      <c r="H531" s="24"/>
      <c r="I531" s="24"/>
      <c r="J531" s="24"/>
      <c r="K531" s="23"/>
    </row>
    <row r="532" spans="1:11" ht="15.75" thickBot="1" x14ac:dyDescent="0.25">
      <c r="A532" s="62"/>
      <c r="B532" s="24"/>
      <c r="C532" s="24"/>
      <c r="D532" s="24"/>
      <c r="E532" s="24"/>
      <c r="F532" s="24"/>
      <c r="G532" s="24"/>
      <c r="H532" s="129" t="s">
        <v>22</v>
      </c>
      <c r="I532" s="131"/>
      <c r="J532" s="16"/>
      <c r="K532" s="23"/>
    </row>
    <row r="533" spans="1:11" ht="15.75" thickBot="1" x14ac:dyDescent="0.25">
      <c r="A533" s="62"/>
      <c r="B533" s="13" t="s">
        <v>0</v>
      </c>
      <c r="C533" s="13" t="s">
        <v>13</v>
      </c>
      <c r="D533" s="13" t="s">
        <v>14</v>
      </c>
      <c r="E533" s="13" t="s">
        <v>15</v>
      </c>
      <c r="F533" s="13" t="s">
        <v>5</v>
      </c>
      <c r="G533" s="24"/>
      <c r="H533" s="2" t="s">
        <v>20</v>
      </c>
      <c r="I533" s="2">
        <f>I489</f>
        <v>7416.02</v>
      </c>
      <c r="J533" s="2"/>
      <c r="K533" s="23"/>
    </row>
    <row r="534" spans="1:11" ht="15.75" thickBot="1" x14ac:dyDescent="0.25">
      <c r="A534" s="62"/>
      <c r="B534" s="21">
        <f>B529</f>
        <v>1946.12</v>
      </c>
      <c r="C534" s="13">
        <f>SUM(F496:F528)</f>
        <v>3799.96</v>
      </c>
      <c r="D534" s="13">
        <f>B534+C534</f>
        <v>5746.08</v>
      </c>
      <c r="E534" s="13">
        <f>SUM(H496:H528)</f>
        <v>1038</v>
      </c>
      <c r="F534" s="15">
        <f>D534-E534</f>
        <v>4708.08</v>
      </c>
      <c r="G534" s="24"/>
      <c r="H534" s="3" t="s">
        <v>19</v>
      </c>
      <c r="I534" s="3">
        <f>F536</f>
        <v>3595.96</v>
      </c>
      <c r="J534" s="3"/>
      <c r="K534" s="23"/>
    </row>
    <row r="535" spans="1:11" ht="15.75" thickBot="1" x14ac:dyDescent="0.25">
      <c r="A535" s="62"/>
      <c r="B535" s="13" t="s">
        <v>18</v>
      </c>
      <c r="C535" s="13" t="s">
        <v>16</v>
      </c>
      <c r="D535" s="13" t="s">
        <v>3</v>
      </c>
      <c r="E535" s="13" t="s">
        <v>2</v>
      </c>
      <c r="F535" s="13" t="s">
        <v>19</v>
      </c>
      <c r="G535" s="24"/>
      <c r="H535" s="3" t="s">
        <v>21</v>
      </c>
      <c r="I535" s="3">
        <f>I533+I534</f>
        <v>11011.98</v>
      </c>
      <c r="J535" s="3"/>
      <c r="K535" s="23"/>
    </row>
    <row r="536" spans="1:11" ht="15.75" thickBot="1" x14ac:dyDescent="0.25">
      <c r="A536" s="62"/>
      <c r="B536" s="21">
        <f>F534</f>
        <v>4708.08</v>
      </c>
      <c r="C536" s="71"/>
      <c r="D536" s="71">
        <v>500</v>
      </c>
      <c r="E536" s="71">
        <v>612.12</v>
      </c>
      <c r="F536" s="15">
        <f>B536-(C536+D536+E536)</f>
        <v>3595.96</v>
      </c>
      <c r="G536" s="24"/>
      <c r="H536" s="3" t="s">
        <v>4</v>
      </c>
      <c r="I536" s="73">
        <v>10650</v>
      </c>
      <c r="J536" s="73" t="s">
        <v>24</v>
      </c>
      <c r="K536" s="23"/>
    </row>
    <row r="537" spans="1:11" ht="15.75" thickBot="1" x14ac:dyDescent="0.25">
      <c r="A537" s="62"/>
      <c r="B537" s="24"/>
      <c r="C537" s="24"/>
      <c r="D537" s="24"/>
      <c r="E537" s="24"/>
      <c r="F537" s="24"/>
      <c r="G537" s="24"/>
      <c r="H537" s="18" t="s">
        <v>17</v>
      </c>
      <c r="I537" s="18">
        <f>I535-I536</f>
        <v>361.97999999999956</v>
      </c>
      <c r="J537" s="4"/>
      <c r="K537" s="23"/>
    </row>
    <row r="538" spans="1:11" ht="15.75" thickBot="1" x14ac:dyDescent="0.25">
      <c r="A538" s="62"/>
      <c r="B538" s="24"/>
      <c r="C538" s="24"/>
      <c r="D538" s="24"/>
      <c r="E538" s="24"/>
      <c r="F538" s="24"/>
      <c r="G538" s="24"/>
      <c r="H538" s="13" t="s">
        <v>27</v>
      </c>
      <c r="I538" s="17">
        <f>I537</f>
        <v>361.97999999999956</v>
      </c>
      <c r="J538" s="24"/>
      <c r="K538" s="23"/>
    </row>
    <row r="539" spans="1:11" ht="15.75" thickBot="1" x14ac:dyDescent="0.25">
      <c r="A539" s="75"/>
      <c r="B539" s="25"/>
      <c r="C539" s="25"/>
      <c r="D539" s="25"/>
      <c r="E539" s="25"/>
      <c r="F539" s="25"/>
      <c r="G539" s="25"/>
      <c r="H539" s="25"/>
      <c r="I539" s="25"/>
      <c r="J539" s="25"/>
      <c r="K539" s="15"/>
    </row>
    <row r="540" spans="1:11" ht="15.75" thickBot="1" x14ac:dyDescent="0.25">
      <c r="A540" s="76"/>
      <c r="B540" s="29"/>
      <c r="C540" s="29"/>
      <c r="D540" s="29"/>
      <c r="E540" s="29"/>
      <c r="F540" s="29"/>
      <c r="G540" s="29"/>
      <c r="H540" s="29"/>
      <c r="I540" s="29"/>
      <c r="J540" s="29"/>
      <c r="K540" s="29"/>
    </row>
    <row r="541" spans="1:11" ht="15.75" thickBot="1" x14ac:dyDescent="0.25">
      <c r="A541" s="57">
        <v>12</v>
      </c>
      <c r="B541" s="28"/>
      <c r="C541" s="28"/>
      <c r="D541" s="28"/>
      <c r="E541" s="28"/>
      <c r="F541" s="28"/>
      <c r="G541" s="28"/>
      <c r="H541" s="28"/>
      <c r="I541" s="28" t="s">
        <v>35</v>
      </c>
      <c r="J541" s="58" t="s">
        <v>42</v>
      </c>
      <c r="K541" s="22"/>
    </row>
    <row r="542" spans="1:11" ht="15.75" thickBot="1" x14ac:dyDescent="0.25">
      <c r="A542" s="60"/>
      <c r="B542" s="26"/>
      <c r="C542" s="26"/>
      <c r="D542" s="26"/>
      <c r="E542" s="26"/>
      <c r="F542" s="26"/>
      <c r="G542" s="26"/>
      <c r="H542" s="26"/>
      <c r="I542" s="26" t="s">
        <v>36</v>
      </c>
      <c r="J542" s="61">
        <v>44210</v>
      </c>
      <c r="K542" s="22"/>
    </row>
    <row r="543" spans="1:11" x14ac:dyDescent="0.2">
      <c r="A543" s="62"/>
      <c r="B543" s="140" t="s">
        <v>0</v>
      </c>
      <c r="C543" s="141"/>
      <c r="D543" s="140" t="s">
        <v>9</v>
      </c>
      <c r="E543" s="141"/>
      <c r="F543" s="140" t="s">
        <v>13</v>
      </c>
      <c r="G543" s="141"/>
      <c r="H543" s="140" t="s">
        <v>10</v>
      </c>
      <c r="I543" s="141"/>
      <c r="J543" s="135" t="s">
        <v>12</v>
      </c>
      <c r="K543" s="23"/>
    </row>
    <row r="544" spans="1:11" ht="15.75" thickBot="1" x14ac:dyDescent="0.25">
      <c r="A544" s="62"/>
      <c r="B544" s="6" t="s">
        <v>1</v>
      </c>
      <c r="C544" s="8" t="s">
        <v>8</v>
      </c>
      <c r="D544" s="6" t="s">
        <v>1</v>
      </c>
      <c r="E544" s="8" t="s">
        <v>8</v>
      </c>
      <c r="F544" s="6" t="s">
        <v>1</v>
      </c>
      <c r="G544" s="8" t="s">
        <v>11</v>
      </c>
      <c r="H544" s="6" t="s">
        <v>1</v>
      </c>
      <c r="I544" s="8" t="s">
        <v>11</v>
      </c>
      <c r="J544" s="136"/>
      <c r="K544" s="23"/>
    </row>
    <row r="545" spans="1:11" x14ac:dyDescent="0.2">
      <c r="A545" s="59" t="s">
        <v>6</v>
      </c>
      <c r="B545" s="65">
        <v>70</v>
      </c>
      <c r="C545" s="12">
        <v>40380</v>
      </c>
      <c r="D545" s="65"/>
      <c r="E545" s="66" t="s">
        <v>63</v>
      </c>
      <c r="F545" s="65">
        <v>2447</v>
      </c>
      <c r="G545" s="66"/>
      <c r="H545" s="60">
        <v>33</v>
      </c>
      <c r="I545" s="68"/>
      <c r="J545" s="67" t="s">
        <v>74</v>
      </c>
      <c r="K545" s="23"/>
    </row>
    <row r="546" spans="1:11" x14ac:dyDescent="0.2">
      <c r="A546" s="59" t="s">
        <v>6</v>
      </c>
      <c r="B546" s="60">
        <v>202</v>
      </c>
      <c r="C546" s="12">
        <f t="shared" ref="C546:C577" si="13">IF(B546&gt;0.005,C545+1,"")</f>
        <v>40381</v>
      </c>
      <c r="D546" s="60"/>
      <c r="E546" s="68"/>
      <c r="F546" s="60"/>
      <c r="G546" s="68"/>
      <c r="H546" s="60">
        <v>632</v>
      </c>
      <c r="I546" s="68"/>
      <c r="J546" s="69" t="s">
        <v>75</v>
      </c>
      <c r="K546" s="23"/>
    </row>
    <row r="547" spans="1:11" x14ac:dyDescent="0.2">
      <c r="A547" s="59" t="s">
        <v>6</v>
      </c>
      <c r="B547" s="60">
        <v>24</v>
      </c>
      <c r="C547" s="12">
        <f t="shared" si="13"/>
        <v>40382</v>
      </c>
      <c r="D547" s="60"/>
      <c r="E547" s="68"/>
      <c r="F547" s="60"/>
      <c r="G547" s="68"/>
      <c r="H547" s="60">
        <v>17</v>
      </c>
      <c r="I547" s="68"/>
      <c r="J547" s="69" t="s">
        <v>76</v>
      </c>
      <c r="K547" s="23"/>
    </row>
    <row r="548" spans="1:11" x14ac:dyDescent="0.2">
      <c r="A548" s="59" t="s">
        <v>6</v>
      </c>
      <c r="B548" s="60">
        <v>48</v>
      </c>
      <c r="C548" s="12">
        <f t="shared" si="13"/>
        <v>40383</v>
      </c>
      <c r="D548" s="60"/>
      <c r="E548" s="68"/>
      <c r="F548" s="60"/>
      <c r="G548" s="68"/>
      <c r="H548" s="60">
        <v>892</v>
      </c>
      <c r="I548" s="68"/>
      <c r="J548" s="69" t="s">
        <v>77</v>
      </c>
      <c r="K548" s="23"/>
    </row>
    <row r="549" spans="1:11" x14ac:dyDescent="0.2">
      <c r="A549" s="59" t="s">
        <v>7</v>
      </c>
      <c r="B549" s="60">
        <v>2859</v>
      </c>
      <c r="C549" s="12">
        <f t="shared" si="13"/>
        <v>40384</v>
      </c>
      <c r="D549" s="60" t="s">
        <v>33</v>
      </c>
      <c r="E549" s="68"/>
      <c r="F549" s="60"/>
      <c r="G549" s="68"/>
      <c r="H549" s="60">
        <v>426</v>
      </c>
      <c r="I549" s="68"/>
      <c r="J549" s="69" t="s">
        <v>78</v>
      </c>
      <c r="K549" s="23"/>
    </row>
    <row r="550" spans="1:11" x14ac:dyDescent="0.2">
      <c r="A550" s="59" t="s">
        <v>7</v>
      </c>
      <c r="B550" s="60">
        <v>816</v>
      </c>
      <c r="C550" s="12">
        <f t="shared" si="13"/>
        <v>40385</v>
      </c>
      <c r="D550" s="60" t="s">
        <v>33</v>
      </c>
      <c r="E550" s="68"/>
      <c r="F550" s="60"/>
      <c r="G550" s="68"/>
      <c r="H550" s="60">
        <v>621</v>
      </c>
      <c r="I550" s="68"/>
      <c r="J550" s="69" t="s">
        <v>79</v>
      </c>
      <c r="K550" s="23"/>
    </row>
    <row r="551" spans="1:11" x14ac:dyDescent="0.2">
      <c r="A551" s="59" t="s">
        <v>6</v>
      </c>
      <c r="B551" s="60">
        <v>110</v>
      </c>
      <c r="C551" s="12">
        <f t="shared" si="13"/>
        <v>40386</v>
      </c>
      <c r="D551" s="60"/>
      <c r="E551" s="68"/>
      <c r="F551" s="60"/>
      <c r="G551" s="68"/>
      <c r="H551" s="60">
        <v>50</v>
      </c>
      <c r="I551" s="68"/>
      <c r="J551" s="69" t="s">
        <v>78</v>
      </c>
      <c r="K551" s="23"/>
    </row>
    <row r="552" spans="1:11" x14ac:dyDescent="0.2">
      <c r="A552" s="59" t="s">
        <v>6</v>
      </c>
      <c r="B552" s="60">
        <v>966</v>
      </c>
      <c r="C552" s="12">
        <f t="shared" si="13"/>
        <v>40387</v>
      </c>
      <c r="D552" s="60"/>
      <c r="E552" s="68"/>
      <c r="F552" s="60"/>
      <c r="G552" s="68"/>
      <c r="H552" s="60"/>
      <c r="I552" s="68"/>
      <c r="J552" s="69"/>
      <c r="K552" s="23"/>
    </row>
    <row r="553" spans="1:11" x14ac:dyDescent="0.2">
      <c r="A553" s="59" t="s">
        <v>6</v>
      </c>
      <c r="B553" s="60">
        <v>10</v>
      </c>
      <c r="C553" s="12">
        <f t="shared" si="13"/>
        <v>40388</v>
      </c>
      <c r="D553" s="60"/>
      <c r="E553" s="68"/>
      <c r="F553" s="60"/>
      <c r="G553" s="68"/>
      <c r="H553" s="60"/>
      <c r="I553" s="68"/>
      <c r="J553" s="69"/>
      <c r="K553" s="23"/>
    </row>
    <row r="554" spans="1:11" x14ac:dyDescent="0.2">
      <c r="A554" s="59" t="s">
        <v>7</v>
      </c>
      <c r="B554" s="60">
        <v>3686</v>
      </c>
      <c r="C554" s="12">
        <f t="shared" si="13"/>
        <v>40389</v>
      </c>
      <c r="D554" s="60" t="s">
        <v>72</v>
      </c>
      <c r="E554" s="68"/>
      <c r="F554" s="60"/>
      <c r="G554" s="68"/>
      <c r="H554" s="60"/>
      <c r="I554" s="68"/>
      <c r="J554" s="69"/>
      <c r="K554" s="23"/>
    </row>
    <row r="555" spans="1:11" x14ac:dyDescent="0.2">
      <c r="A555" s="59" t="s">
        <v>6</v>
      </c>
      <c r="B555" s="60">
        <v>525</v>
      </c>
      <c r="C555" s="12">
        <f t="shared" si="13"/>
        <v>40390</v>
      </c>
      <c r="D555" s="60"/>
      <c r="E555" s="68"/>
      <c r="F555" s="60"/>
      <c r="G555" s="68"/>
      <c r="H555" s="60"/>
      <c r="I555" s="68"/>
      <c r="J555" s="69"/>
      <c r="K555" s="23"/>
    </row>
    <row r="556" spans="1:11" x14ac:dyDescent="0.2">
      <c r="A556" s="59" t="s">
        <v>7</v>
      </c>
      <c r="B556" s="60">
        <v>40</v>
      </c>
      <c r="C556" s="12">
        <f t="shared" si="13"/>
        <v>40391</v>
      </c>
      <c r="D556" s="60" t="s">
        <v>73</v>
      </c>
      <c r="E556" s="68"/>
      <c r="F556" s="60"/>
      <c r="G556" s="68"/>
      <c r="H556" s="60"/>
      <c r="I556" s="68"/>
      <c r="J556" s="69"/>
      <c r="K556" s="23"/>
    </row>
    <row r="557" spans="1:11" x14ac:dyDescent="0.2">
      <c r="A557" s="59" t="s">
        <v>6</v>
      </c>
      <c r="B557" s="60">
        <v>255</v>
      </c>
      <c r="C557" s="12">
        <f t="shared" si="13"/>
        <v>40392</v>
      </c>
      <c r="D557" s="60"/>
      <c r="E557" s="68"/>
      <c r="F557" s="60"/>
      <c r="G557" s="68"/>
      <c r="H557" s="60"/>
      <c r="I557" s="68"/>
      <c r="J557" s="69"/>
      <c r="K557" s="23"/>
    </row>
    <row r="558" spans="1:11" x14ac:dyDescent="0.2">
      <c r="A558" s="59" t="s">
        <v>6</v>
      </c>
      <c r="B558" s="60">
        <v>32</v>
      </c>
      <c r="C558" s="12">
        <f t="shared" si="13"/>
        <v>40393</v>
      </c>
      <c r="D558" s="60"/>
      <c r="E558" s="68"/>
      <c r="F558" s="60"/>
      <c r="G558" s="68"/>
      <c r="H558" s="60"/>
      <c r="I558" s="68"/>
      <c r="J558" s="69"/>
      <c r="K558" s="23"/>
    </row>
    <row r="559" spans="1:11" x14ac:dyDescent="0.2">
      <c r="A559" s="59" t="s">
        <v>6</v>
      </c>
      <c r="B559" s="60">
        <v>41</v>
      </c>
      <c r="C559" s="12">
        <f t="shared" si="13"/>
        <v>40394</v>
      </c>
      <c r="D559" s="60"/>
      <c r="E559" s="68"/>
      <c r="F559" s="60"/>
      <c r="G559" s="68"/>
      <c r="H559" s="60"/>
      <c r="I559" s="68"/>
      <c r="J559" s="69"/>
      <c r="K559" s="23"/>
    </row>
    <row r="560" spans="1:11" x14ac:dyDescent="0.2">
      <c r="A560" s="59" t="s">
        <v>6</v>
      </c>
      <c r="B560" s="60">
        <v>1182.94</v>
      </c>
      <c r="C560" s="12">
        <f t="shared" si="13"/>
        <v>40395</v>
      </c>
      <c r="D560" s="60"/>
      <c r="E560" s="68"/>
      <c r="F560" s="60"/>
      <c r="G560" s="68"/>
      <c r="H560" s="60"/>
      <c r="I560" s="68"/>
      <c r="J560" s="69"/>
      <c r="K560" s="23"/>
    </row>
    <row r="561" spans="1:11" x14ac:dyDescent="0.2">
      <c r="A561" s="59" t="s">
        <v>6</v>
      </c>
      <c r="B561" s="60"/>
      <c r="C561" s="12" t="str">
        <f t="shared" si="13"/>
        <v/>
      </c>
      <c r="D561" s="60"/>
      <c r="E561" s="68"/>
      <c r="F561" s="60"/>
      <c r="G561" s="68"/>
      <c r="H561" s="60"/>
      <c r="I561" s="68"/>
      <c r="J561" s="69"/>
      <c r="K561" s="23"/>
    </row>
    <row r="562" spans="1:11" x14ac:dyDescent="0.2">
      <c r="A562" s="59" t="s">
        <v>6</v>
      </c>
      <c r="B562" s="60"/>
      <c r="C562" s="12" t="str">
        <f t="shared" si="13"/>
        <v/>
      </c>
      <c r="D562" s="60"/>
      <c r="E562" s="68"/>
      <c r="F562" s="60"/>
      <c r="G562" s="68"/>
      <c r="H562" s="60"/>
      <c r="I562" s="68"/>
      <c r="J562" s="69"/>
      <c r="K562" s="23"/>
    </row>
    <row r="563" spans="1:11" x14ac:dyDescent="0.2">
      <c r="A563" s="59" t="s">
        <v>6</v>
      </c>
      <c r="B563" s="60"/>
      <c r="C563" s="12" t="str">
        <f t="shared" si="13"/>
        <v/>
      </c>
      <c r="D563" s="60"/>
      <c r="E563" s="68"/>
      <c r="F563" s="60"/>
      <c r="G563" s="68"/>
      <c r="H563" s="60"/>
      <c r="I563" s="68"/>
      <c r="J563" s="69"/>
      <c r="K563" s="23"/>
    </row>
    <row r="564" spans="1:11" x14ac:dyDescent="0.2">
      <c r="A564" s="59" t="s">
        <v>6</v>
      </c>
      <c r="B564" s="60"/>
      <c r="C564" s="12" t="str">
        <f t="shared" si="13"/>
        <v/>
      </c>
      <c r="D564" s="60"/>
      <c r="E564" s="68"/>
      <c r="F564" s="60"/>
      <c r="G564" s="68"/>
      <c r="H564" s="60"/>
      <c r="I564" s="68"/>
      <c r="J564" s="69"/>
      <c r="K564" s="23"/>
    </row>
    <row r="565" spans="1:11" x14ac:dyDescent="0.2">
      <c r="A565" s="59" t="s">
        <v>6</v>
      </c>
      <c r="B565" s="60"/>
      <c r="C565" s="12" t="str">
        <f t="shared" si="13"/>
        <v/>
      </c>
      <c r="D565" s="60"/>
      <c r="E565" s="68"/>
      <c r="F565" s="60"/>
      <c r="G565" s="68"/>
      <c r="H565" s="60"/>
      <c r="I565" s="68"/>
      <c r="J565" s="69"/>
      <c r="K565" s="23"/>
    </row>
    <row r="566" spans="1:11" x14ac:dyDescent="0.2">
      <c r="A566" s="59" t="s">
        <v>6</v>
      </c>
      <c r="B566" s="60"/>
      <c r="C566" s="12" t="str">
        <f t="shared" si="13"/>
        <v/>
      </c>
      <c r="D566" s="60"/>
      <c r="E566" s="68"/>
      <c r="F566" s="60"/>
      <c r="G566" s="68"/>
      <c r="H566" s="60"/>
      <c r="I566" s="68"/>
      <c r="J566" s="69"/>
      <c r="K566" s="23"/>
    </row>
    <row r="567" spans="1:11" x14ac:dyDescent="0.2">
      <c r="A567" s="59" t="s">
        <v>6</v>
      </c>
      <c r="B567" s="60"/>
      <c r="C567" s="12" t="str">
        <f t="shared" si="13"/>
        <v/>
      </c>
      <c r="D567" s="60"/>
      <c r="E567" s="68"/>
      <c r="F567" s="60"/>
      <c r="G567" s="68"/>
      <c r="H567" s="60"/>
      <c r="I567" s="68"/>
      <c r="J567" s="69"/>
      <c r="K567" s="23"/>
    </row>
    <row r="568" spans="1:11" x14ac:dyDescent="0.2">
      <c r="A568" s="59" t="s">
        <v>6</v>
      </c>
      <c r="B568" s="60"/>
      <c r="C568" s="12" t="str">
        <f t="shared" si="13"/>
        <v/>
      </c>
      <c r="D568" s="60"/>
      <c r="E568" s="68"/>
      <c r="F568" s="60"/>
      <c r="G568" s="68"/>
      <c r="H568" s="60"/>
      <c r="I568" s="68"/>
      <c r="J568" s="69"/>
      <c r="K568" s="23"/>
    </row>
    <row r="569" spans="1:11" x14ac:dyDescent="0.2">
      <c r="A569" s="59" t="s">
        <v>6</v>
      </c>
      <c r="B569" s="60"/>
      <c r="C569" s="12" t="str">
        <f t="shared" si="13"/>
        <v/>
      </c>
      <c r="D569" s="60"/>
      <c r="E569" s="68"/>
      <c r="F569" s="60"/>
      <c r="G569" s="68"/>
      <c r="H569" s="60"/>
      <c r="I569" s="68"/>
      <c r="J569" s="69"/>
      <c r="K569" s="23"/>
    </row>
    <row r="570" spans="1:11" x14ac:dyDescent="0.2">
      <c r="A570" s="59" t="s">
        <v>6</v>
      </c>
      <c r="B570" s="60"/>
      <c r="C570" s="12" t="str">
        <f t="shared" si="13"/>
        <v/>
      </c>
      <c r="D570" s="60"/>
      <c r="E570" s="68"/>
      <c r="F570" s="60"/>
      <c r="G570" s="68"/>
      <c r="H570" s="60"/>
      <c r="I570" s="68"/>
      <c r="J570" s="69"/>
      <c r="K570" s="23"/>
    </row>
    <row r="571" spans="1:11" x14ac:dyDescent="0.2">
      <c r="A571" s="59" t="s">
        <v>6</v>
      </c>
      <c r="B571" s="60"/>
      <c r="C571" s="12" t="str">
        <f t="shared" si="13"/>
        <v/>
      </c>
      <c r="D571" s="60"/>
      <c r="E571" s="68"/>
      <c r="F571" s="60"/>
      <c r="G571" s="68"/>
      <c r="H571" s="60"/>
      <c r="I571" s="68"/>
      <c r="J571" s="69"/>
      <c r="K571" s="23"/>
    </row>
    <row r="572" spans="1:11" x14ac:dyDescent="0.2">
      <c r="A572" s="59" t="s">
        <v>6</v>
      </c>
      <c r="B572" s="60"/>
      <c r="C572" s="12" t="str">
        <f t="shared" si="13"/>
        <v/>
      </c>
      <c r="D572" s="60"/>
      <c r="E572" s="68"/>
      <c r="F572" s="60"/>
      <c r="G572" s="68"/>
      <c r="H572" s="60"/>
      <c r="I572" s="68"/>
      <c r="J572" s="69"/>
      <c r="K572" s="23"/>
    </row>
    <row r="573" spans="1:11" x14ac:dyDescent="0.2">
      <c r="A573" s="59" t="s">
        <v>6</v>
      </c>
      <c r="B573" s="60"/>
      <c r="C573" s="12" t="str">
        <f t="shared" si="13"/>
        <v/>
      </c>
      <c r="D573" s="60"/>
      <c r="E573" s="68"/>
      <c r="F573" s="60"/>
      <c r="G573" s="68"/>
      <c r="H573" s="60"/>
      <c r="I573" s="68"/>
      <c r="J573" s="69"/>
      <c r="K573" s="23"/>
    </row>
    <row r="574" spans="1:11" x14ac:dyDescent="0.2">
      <c r="A574" s="59" t="s">
        <v>6</v>
      </c>
      <c r="B574" s="60"/>
      <c r="C574" s="12" t="str">
        <f t="shared" si="13"/>
        <v/>
      </c>
      <c r="D574" s="60"/>
      <c r="E574" s="68"/>
      <c r="F574" s="60"/>
      <c r="G574" s="68"/>
      <c r="H574" s="60"/>
      <c r="I574" s="68"/>
      <c r="J574" s="69"/>
      <c r="K574" s="23"/>
    </row>
    <row r="575" spans="1:11" x14ac:dyDescent="0.2">
      <c r="A575" s="59" t="s">
        <v>6</v>
      </c>
      <c r="B575" s="60"/>
      <c r="C575" s="12" t="str">
        <f t="shared" si="13"/>
        <v/>
      </c>
      <c r="D575" s="60"/>
      <c r="E575" s="68"/>
      <c r="F575" s="60"/>
      <c r="G575" s="68"/>
      <c r="H575" s="60"/>
      <c r="I575" s="68"/>
      <c r="J575" s="69"/>
      <c r="K575" s="23"/>
    </row>
    <row r="576" spans="1:11" x14ac:dyDescent="0.2">
      <c r="A576" s="59" t="s">
        <v>6</v>
      </c>
      <c r="B576" s="60"/>
      <c r="C576" s="12" t="str">
        <f t="shared" si="13"/>
        <v/>
      </c>
      <c r="D576" s="60"/>
      <c r="E576" s="68"/>
      <c r="F576" s="60"/>
      <c r="G576" s="68"/>
      <c r="H576" s="60"/>
      <c r="I576" s="68"/>
      <c r="J576" s="69"/>
      <c r="K576" s="23"/>
    </row>
    <row r="577" spans="1:11" ht="15.75" thickBot="1" x14ac:dyDescent="0.25">
      <c r="A577" s="59" t="s">
        <v>6</v>
      </c>
      <c r="B577" s="63"/>
      <c r="C577" s="12" t="str">
        <f t="shared" si="13"/>
        <v/>
      </c>
      <c r="D577" s="63"/>
      <c r="E577" s="64"/>
      <c r="F577" s="63"/>
      <c r="G577" s="64"/>
      <c r="H577" s="63"/>
      <c r="I577" s="64"/>
      <c r="J577" s="70"/>
      <c r="K577" s="23"/>
    </row>
    <row r="578" spans="1:11" x14ac:dyDescent="0.2">
      <c r="A578" s="62"/>
      <c r="B578" s="139">
        <f>SUMIF(A545:A577,$O$6,B545:B577)</f>
        <v>3465.94</v>
      </c>
      <c r="C578" s="24"/>
      <c r="D578" s="24"/>
      <c r="E578" s="24"/>
      <c r="F578" s="24"/>
      <c r="G578" s="24"/>
      <c r="H578" s="24"/>
      <c r="I578" s="24"/>
      <c r="J578" s="24"/>
      <c r="K578" s="23"/>
    </row>
    <row r="579" spans="1:11" ht="15.75" thickBot="1" x14ac:dyDescent="0.25">
      <c r="A579" s="62"/>
      <c r="B579" s="138"/>
      <c r="C579" s="24"/>
      <c r="D579" s="24"/>
      <c r="E579" s="24"/>
      <c r="F579" s="24"/>
      <c r="G579" s="24"/>
      <c r="H579" s="24"/>
      <c r="I579" s="24"/>
      <c r="J579" s="24"/>
      <c r="K579" s="23"/>
    </row>
    <row r="580" spans="1:11" ht="15.75" thickBot="1" x14ac:dyDescent="0.25">
      <c r="A580" s="62"/>
      <c r="B580" s="24"/>
      <c r="C580" s="24"/>
      <c r="D580" s="24"/>
      <c r="E580" s="24"/>
      <c r="F580" s="24"/>
      <c r="G580" s="24"/>
      <c r="H580" s="24"/>
      <c r="I580" s="24"/>
      <c r="J580" s="24"/>
      <c r="K580" s="23"/>
    </row>
    <row r="581" spans="1:11" ht="15.75" thickBot="1" x14ac:dyDescent="0.25">
      <c r="A581" s="62"/>
      <c r="B581" s="24"/>
      <c r="C581" s="24"/>
      <c r="D581" s="24"/>
      <c r="E581" s="24"/>
      <c r="F581" s="24"/>
      <c r="G581" s="24"/>
      <c r="H581" s="129" t="s">
        <v>22</v>
      </c>
      <c r="I581" s="131"/>
      <c r="J581" s="16"/>
      <c r="K581" s="23"/>
    </row>
    <row r="582" spans="1:11" ht="15.75" thickBot="1" x14ac:dyDescent="0.25">
      <c r="A582" s="62"/>
      <c r="B582" s="13" t="s">
        <v>0</v>
      </c>
      <c r="C582" s="13" t="s">
        <v>13</v>
      </c>
      <c r="D582" s="13" t="s">
        <v>14</v>
      </c>
      <c r="E582" s="13" t="s">
        <v>15</v>
      </c>
      <c r="F582" s="13" t="s">
        <v>5</v>
      </c>
      <c r="G582" s="24"/>
      <c r="H582" s="2" t="s">
        <v>20</v>
      </c>
      <c r="I582" s="2">
        <f>I538</f>
        <v>361.97999999999956</v>
      </c>
      <c r="J582" s="2"/>
      <c r="K582" s="23"/>
    </row>
    <row r="583" spans="1:11" ht="15.75" thickBot="1" x14ac:dyDescent="0.25">
      <c r="A583" s="62"/>
      <c r="B583" s="21">
        <f>B578</f>
        <v>3465.94</v>
      </c>
      <c r="C583" s="13">
        <f>SUM(F545:F577)</f>
        <v>2447</v>
      </c>
      <c r="D583" s="13">
        <f>B583+C583</f>
        <v>5912.9400000000005</v>
      </c>
      <c r="E583" s="13">
        <f>SUM(H545:H577)</f>
        <v>2671</v>
      </c>
      <c r="F583" s="15">
        <f>D583-E583</f>
        <v>3241.9400000000005</v>
      </c>
      <c r="G583" s="24"/>
      <c r="H583" s="3" t="s">
        <v>19</v>
      </c>
      <c r="I583" s="3">
        <f>F585</f>
        <v>346.07000000000062</v>
      </c>
      <c r="J583" s="3"/>
      <c r="K583" s="23"/>
    </row>
    <row r="584" spans="1:11" ht="15.75" thickBot="1" x14ac:dyDescent="0.25">
      <c r="A584" s="62"/>
      <c r="B584" s="13" t="s">
        <v>18</v>
      </c>
      <c r="C584" s="13" t="s">
        <v>16</v>
      </c>
      <c r="D584" s="13" t="s">
        <v>3</v>
      </c>
      <c r="E584" s="13" t="s">
        <v>2</v>
      </c>
      <c r="F584" s="13" t="s">
        <v>19</v>
      </c>
      <c r="G584" s="24"/>
      <c r="H584" s="3" t="s">
        <v>21</v>
      </c>
      <c r="I584" s="3">
        <f>I582+I583</f>
        <v>708.05000000000018</v>
      </c>
      <c r="J584" s="3"/>
      <c r="K584" s="23"/>
    </row>
    <row r="585" spans="1:11" ht="15.75" thickBot="1" x14ac:dyDescent="0.25">
      <c r="A585" s="62"/>
      <c r="B585" s="21">
        <f>F583</f>
        <v>3241.9400000000005</v>
      </c>
      <c r="C585" s="71"/>
      <c r="D585" s="71"/>
      <c r="E585" s="71">
        <v>2895.87</v>
      </c>
      <c r="F585" s="15">
        <f>B585-(C585+D585+E585)</f>
        <v>346.07000000000062</v>
      </c>
      <c r="G585" s="24"/>
      <c r="H585" s="3" t="s">
        <v>4</v>
      </c>
      <c r="I585" s="73"/>
      <c r="J585" s="73" t="s">
        <v>24</v>
      </c>
      <c r="K585" s="23"/>
    </row>
    <row r="586" spans="1:11" ht="15.75" thickBot="1" x14ac:dyDescent="0.25">
      <c r="A586" s="62"/>
      <c r="B586" s="24"/>
      <c r="C586" s="24"/>
      <c r="D586" s="24"/>
      <c r="E586" s="24"/>
      <c r="F586" s="24"/>
      <c r="G586" s="24"/>
      <c r="H586" s="18" t="s">
        <v>17</v>
      </c>
      <c r="I586" s="18">
        <f>I584-I585</f>
        <v>708.05000000000018</v>
      </c>
      <c r="J586" s="4"/>
      <c r="K586" s="23"/>
    </row>
    <row r="587" spans="1:11" ht="15.75" thickBot="1" x14ac:dyDescent="0.25">
      <c r="A587" s="62"/>
      <c r="B587" s="24"/>
      <c r="C587" s="24"/>
      <c r="D587" s="24"/>
      <c r="E587" s="24"/>
      <c r="F587" s="24"/>
      <c r="G587" s="24"/>
      <c r="H587" s="13" t="s">
        <v>27</v>
      </c>
      <c r="I587" s="17">
        <f>I586</f>
        <v>708.05000000000018</v>
      </c>
      <c r="J587" s="24"/>
      <c r="K587" s="23"/>
    </row>
    <row r="588" spans="1:11" ht="15.75" thickBot="1" x14ac:dyDescent="0.25">
      <c r="A588" s="75"/>
      <c r="B588" s="25"/>
      <c r="C588" s="25"/>
      <c r="D588" s="25"/>
      <c r="E588" s="25"/>
      <c r="F588" s="25"/>
      <c r="G588" s="25"/>
      <c r="H588" s="25"/>
      <c r="I588" s="25"/>
      <c r="J588" s="25"/>
      <c r="K588" s="15"/>
    </row>
    <row r="589" spans="1:11" ht="15.75" thickBot="1" x14ac:dyDescent="0.25">
      <c r="A589" s="76"/>
      <c r="B589" s="29"/>
      <c r="C589" s="29"/>
      <c r="D589" s="29"/>
      <c r="E589" s="29"/>
      <c r="F589" s="29"/>
      <c r="G589" s="29"/>
      <c r="H589" s="29"/>
      <c r="I589" s="29"/>
      <c r="J589" s="29"/>
      <c r="K589" s="29"/>
    </row>
    <row r="590" spans="1:11" ht="15.75" thickBot="1" x14ac:dyDescent="0.25">
      <c r="A590" s="57">
        <v>13</v>
      </c>
      <c r="B590" s="28"/>
      <c r="C590" s="28"/>
      <c r="D590" s="28"/>
      <c r="E590" s="28"/>
      <c r="F590" s="28"/>
      <c r="G590" s="28"/>
      <c r="H590" s="28"/>
      <c r="I590" s="28" t="s">
        <v>35</v>
      </c>
      <c r="J590" s="58" t="s">
        <v>39</v>
      </c>
      <c r="K590" s="22"/>
    </row>
    <row r="591" spans="1:11" ht="15.75" thickBot="1" x14ac:dyDescent="0.25">
      <c r="A591" s="60"/>
      <c r="B591" s="26"/>
      <c r="C591" s="26"/>
      <c r="D591" s="26"/>
      <c r="E591" s="26"/>
      <c r="F591" s="26"/>
      <c r="G591" s="26"/>
      <c r="H591" s="26"/>
      <c r="I591" s="26" t="s">
        <v>36</v>
      </c>
      <c r="J591" s="61">
        <v>44212</v>
      </c>
      <c r="K591" s="22"/>
    </row>
    <row r="592" spans="1:11" x14ac:dyDescent="0.2">
      <c r="A592" s="62"/>
      <c r="B592" s="140" t="s">
        <v>0</v>
      </c>
      <c r="C592" s="141"/>
      <c r="D592" s="140" t="s">
        <v>9</v>
      </c>
      <c r="E592" s="141"/>
      <c r="F592" s="140" t="s">
        <v>13</v>
      </c>
      <c r="G592" s="141"/>
      <c r="H592" s="140" t="s">
        <v>10</v>
      </c>
      <c r="I592" s="141"/>
      <c r="J592" s="135" t="s">
        <v>12</v>
      </c>
      <c r="K592" s="23"/>
    </row>
    <row r="593" spans="1:11" ht="15.75" thickBot="1" x14ac:dyDescent="0.25">
      <c r="A593" s="62"/>
      <c r="B593" s="6" t="s">
        <v>1</v>
      </c>
      <c r="C593" s="8" t="s">
        <v>8</v>
      </c>
      <c r="D593" s="6" t="s">
        <v>1</v>
      </c>
      <c r="E593" s="8" t="s">
        <v>8</v>
      </c>
      <c r="F593" s="6" t="s">
        <v>1</v>
      </c>
      <c r="G593" s="8" t="s">
        <v>11</v>
      </c>
      <c r="H593" s="6" t="s">
        <v>1</v>
      </c>
      <c r="I593" s="8" t="s">
        <v>11</v>
      </c>
      <c r="J593" s="136"/>
      <c r="K593" s="23"/>
    </row>
    <row r="594" spans="1:11" x14ac:dyDescent="0.2">
      <c r="A594" s="59" t="s">
        <v>6</v>
      </c>
      <c r="B594" s="77">
        <v>14</v>
      </c>
      <c r="C594" s="12">
        <v>40396</v>
      </c>
      <c r="D594" s="65"/>
      <c r="E594" s="60" t="s">
        <v>33</v>
      </c>
      <c r="F594" s="65">
        <v>298</v>
      </c>
      <c r="G594" s="66">
        <v>40237</v>
      </c>
      <c r="H594" s="60">
        <v>425.5</v>
      </c>
      <c r="I594" s="68">
        <v>21001935</v>
      </c>
      <c r="J594" s="67" t="s">
        <v>81</v>
      </c>
      <c r="K594" s="23"/>
    </row>
    <row r="595" spans="1:11" x14ac:dyDescent="0.2">
      <c r="A595" s="59" t="s">
        <v>6</v>
      </c>
      <c r="B595" s="78">
        <v>297</v>
      </c>
      <c r="C595" s="12">
        <f t="shared" ref="C595:C626" si="14">IF(B595&gt;0.005,C594+1,"")</f>
        <v>40397</v>
      </c>
      <c r="D595" s="60"/>
      <c r="E595" s="60" t="s">
        <v>33</v>
      </c>
      <c r="F595" s="60">
        <v>313</v>
      </c>
      <c r="G595" s="68">
        <v>40238</v>
      </c>
      <c r="H595" s="60"/>
      <c r="I595" s="68"/>
      <c r="J595" s="69"/>
      <c r="K595" s="23"/>
    </row>
    <row r="596" spans="1:11" x14ac:dyDescent="0.2">
      <c r="A596" s="59" t="s">
        <v>6</v>
      </c>
      <c r="B596" s="78">
        <v>170.2</v>
      </c>
      <c r="C596" s="12">
        <f t="shared" si="14"/>
        <v>40398</v>
      </c>
      <c r="D596" s="60"/>
      <c r="E596" s="60" t="s">
        <v>33</v>
      </c>
      <c r="F596" s="60">
        <v>621</v>
      </c>
      <c r="G596" s="68">
        <v>40244</v>
      </c>
      <c r="H596" s="60"/>
      <c r="I596" s="68"/>
      <c r="J596" s="69"/>
      <c r="K596" s="23"/>
    </row>
    <row r="597" spans="1:11" x14ac:dyDescent="0.2">
      <c r="A597" s="59" t="s">
        <v>7</v>
      </c>
      <c r="B597" s="78">
        <v>28.75</v>
      </c>
      <c r="C597" s="12">
        <f t="shared" si="14"/>
        <v>40399</v>
      </c>
      <c r="D597" s="60" t="s">
        <v>33</v>
      </c>
      <c r="E597" s="60" t="s">
        <v>33</v>
      </c>
      <c r="F597" s="60">
        <v>58</v>
      </c>
      <c r="G597" s="68">
        <v>40253</v>
      </c>
      <c r="H597" s="60"/>
      <c r="I597" s="68"/>
      <c r="J597" s="69"/>
      <c r="K597" s="23"/>
    </row>
    <row r="598" spans="1:11" x14ac:dyDescent="0.2">
      <c r="A598" s="59" t="s">
        <v>7</v>
      </c>
      <c r="B598" s="78">
        <v>728</v>
      </c>
      <c r="C598" s="12">
        <f t="shared" si="14"/>
        <v>40400</v>
      </c>
      <c r="D598" s="60" t="s">
        <v>33</v>
      </c>
      <c r="E598" s="60" t="s">
        <v>33</v>
      </c>
      <c r="F598" s="60">
        <v>152</v>
      </c>
      <c r="G598" s="68">
        <v>40269</v>
      </c>
      <c r="H598" s="60"/>
      <c r="I598" s="68"/>
      <c r="J598" s="69"/>
      <c r="K598" s="23"/>
    </row>
    <row r="599" spans="1:11" x14ac:dyDescent="0.2">
      <c r="A599" s="59" t="s">
        <v>6</v>
      </c>
      <c r="B599" s="78">
        <v>341</v>
      </c>
      <c r="C599" s="12">
        <f t="shared" si="14"/>
        <v>40401</v>
      </c>
      <c r="D599" s="60"/>
      <c r="E599" s="60" t="s">
        <v>33</v>
      </c>
      <c r="F599" s="60">
        <v>73</v>
      </c>
      <c r="G599" s="68">
        <v>40289</v>
      </c>
      <c r="H599" s="60"/>
      <c r="I599" s="68"/>
      <c r="J599" s="69"/>
      <c r="K599" s="23"/>
    </row>
    <row r="600" spans="1:11" x14ac:dyDescent="0.2">
      <c r="A600" s="59" t="s">
        <v>6</v>
      </c>
      <c r="B600" s="78">
        <v>158</v>
      </c>
      <c r="C600" s="12">
        <f t="shared" si="14"/>
        <v>40402</v>
      </c>
      <c r="D600" s="60"/>
      <c r="E600" s="68" t="s">
        <v>63</v>
      </c>
      <c r="F600" s="60">
        <v>600</v>
      </c>
      <c r="G600" s="68"/>
      <c r="H600" s="60"/>
      <c r="I600" s="68"/>
      <c r="J600" s="69"/>
      <c r="K600" s="23"/>
    </row>
    <row r="601" spans="1:11" x14ac:dyDescent="0.2">
      <c r="A601" s="59" t="s">
        <v>7</v>
      </c>
      <c r="B601" s="78">
        <v>968</v>
      </c>
      <c r="C601" s="12">
        <f t="shared" si="14"/>
        <v>40403</v>
      </c>
      <c r="D601" s="60" t="s">
        <v>80</v>
      </c>
      <c r="E601" s="68"/>
      <c r="F601" s="60"/>
      <c r="G601" s="68"/>
      <c r="H601" s="60"/>
      <c r="I601" s="68"/>
      <c r="J601" s="69"/>
      <c r="K601" s="23"/>
    </row>
    <row r="602" spans="1:11" x14ac:dyDescent="0.2">
      <c r="A602" s="59" t="s">
        <v>6</v>
      </c>
      <c r="B602" s="78">
        <v>51.27</v>
      </c>
      <c r="C602" s="12">
        <f t="shared" si="14"/>
        <v>40404</v>
      </c>
      <c r="D602" s="60"/>
      <c r="E602" s="68"/>
      <c r="F602" s="60"/>
      <c r="G602" s="68"/>
      <c r="H602" s="60"/>
      <c r="I602" s="68"/>
      <c r="J602" s="69"/>
      <c r="K602" s="23"/>
    </row>
    <row r="603" spans="1:11" x14ac:dyDescent="0.2">
      <c r="A603" s="59" t="s">
        <v>6</v>
      </c>
      <c r="B603" s="78">
        <v>9</v>
      </c>
      <c r="C603" s="12">
        <f t="shared" si="14"/>
        <v>40405</v>
      </c>
      <c r="D603" s="60"/>
      <c r="E603" s="68"/>
      <c r="F603" s="60"/>
      <c r="G603" s="68"/>
      <c r="H603" s="60"/>
      <c r="I603" s="68"/>
      <c r="J603" s="69"/>
      <c r="K603" s="23"/>
    </row>
    <row r="604" spans="1:11" x14ac:dyDescent="0.2">
      <c r="A604" s="59" t="s">
        <v>6</v>
      </c>
      <c r="B604" s="78">
        <v>32</v>
      </c>
      <c r="C604" s="12">
        <f t="shared" si="14"/>
        <v>40406</v>
      </c>
      <c r="D604" s="60"/>
      <c r="E604" s="68"/>
      <c r="F604" s="60"/>
      <c r="G604" s="68"/>
      <c r="H604" s="60"/>
      <c r="I604" s="68"/>
      <c r="J604" s="69"/>
      <c r="K604" s="23"/>
    </row>
    <row r="605" spans="1:11" x14ac:dyDescent="0.2">
      <c r="A605" s="59" t="s">
        <v>6</v>
      </c>
      <c r="B605" s="78">
        <v>970.72</v>
      </c>
      <c r="C605" s="12">
        <f t="shared" si="14"/>
        <v>40407</v>
      </c>
      <c r="D605" s="60"/>
      <c r="E605" s="68"/>
      <c r="F605" s="60"/>
      <c r="G605" s="68"/>
      <c r="H605" s="60"/>
      <c r="I605" s="68"/>
      <c r="J605" s="69"/>
      <c r="K605" s="23"/>
    </row>
    <row r="606" spans="1:11" x14ac:dyDescent="0.2">
      <c r="A606" s="59" t="s">
        <v>6</v>
      </c>
      <c r="B606" s="78">
        <v>10</v>
      </c>
      <c r="C606" s="12">
        <f t="shared" si="14"/>
        <v>40408</v>
      </c>
      <c r="D606" s="60"/>
      <c r="E606" s="68"/>
      <c r="F606" s="60"/>
      <c r="G606" s="68"/>
      <c r="H606" s="60"/>
      <c r="I606" s="68"/>
      <c r="J606" s="69"/>
      <c r="K606" s="23"/>
    </row>
    <row r="607" spans="1:11" x14ac:dyDescent="0.2">
      <c r="A607" s="59" t="s">
        <v>6</v>
      </c>
      <c r="B607" s="78">
        <v>217</v>
      </c>
      <c r="C607" s="12">
        <f t="shared" si="14"/>
        <v>40409</v>
      </c>
      <c r="D607" s="60"/>
      <c r="E607" s="68"/>
      <c r="F607" s="60"/>
      <c r="G607" s="68"/>
      <c r="H607" s="60"/>
      <c r="I607" s="68"/>
      <c r="J607" s="69"/>
      <c r="K607" s="23"/>
    </row>
    <row r="608" spans="1:11" x14ac:dyDescent="0.2">
      <c r="A608" s="59" t="s">
        <v>6</v>
      </c>
      <c r="B608" s="78">
        <v>115</v>
      </c>
      <c r="C608" s="12">
        <f t="shared" si="14"/>
        <v>40410</v>
      </c>
      <c r="D608" s="60"/>
      <c r="E608" s="68"/>
      <c r="F608" s="60"/>
      <c r="G608" s="68"/>
      <c r="H608" s="60"/>
      <c r="I608" s="68"/>
      <c r="J608" s="69"/>
      <c r="K608" s="23"/>
    </row>
    <row r="609" spans="1:11" x14ac:dyDescent="0.2">
      <c r="A609" s="59" t="s">
        <v>6</v>
      </c>
      <c r="B609" s="60"/>
      <c r="C609" s="12" t="str">
        <f t="shared" si="14"/>
        <v/>
      </c>
      <c r="D609" s="60"/>
      <c r="E609" s="68"/>
      <c r="F609" s="60"/>
      <c r="G609" s="68"/>
      <c r="H609" s="60"/>
      <c r="I609" s="68"/>
      <c r="J609" s="69"/>
      <c r="K609" s="23"/>
    </row>
    <row r="610" spans="1:11" x14ac:dyDescent="0.2">
      <c r="A610" s="59" t="s">
        <v>6</v>
      </c>
      <c r="B610" s="60"/>
      <c r="C610" s="12" t="str">
        <f t="shared" si="14"/>
        <v/>
      </c>
      <c r="D610" s="60"/>
      <c r="E610" s="68"/>
      <c r="F610" s="60"/>
      <c r="G610" s="68"/>
      <c r="H610" s="60"/>
      <c r="I610" s="68"/>
      <c r="J610" s="69"/>
      <c r="K610" s="23"/>
    </row>
    <row r="611" spans="1:11" x14ac:dyDescent="0.2">
      <c r="A611" s="59" t="s">
        <v>6</v>
      </c>
      <c r="B611" s="60"/>
      <c r="C611" s="12" t="str">
        <f t="shared" si="14"/>
        <v/>
      </c>
      <c r="D611" s="60"/>
      <c r="E611" s="68"/>
      <c r="F611" s="60"/>
      <c r="G611" s="68"/>
      <c r="H611" s="60"/>
      <c r="I611" s="68"/>
      <c r="J611" s="69"/>
      <c r="K611" s="23"/>
    </row>
    <row r="612" spans="1:11" x14ac:dyDescent="0.2">
      <c r="A612" s="59" t="s">
        <v>6</v>
      </c>
      <c r="B612" s="60"/>
      <c r="C612" s="12" t="str">
        <f t="shared" si="14"/>
        <v/>
      </c>
      <c r="D612" s="60"/>
      <c r="E612" s="68"/>
      <c r="F612" s="60"/>
      <c r="G612" s="68"/>
      <c r="H612" s="60"/>
      <c r="I612" s="68"/>
      <c r="J612" s="69"/>
      <c r="K612" s="23"/>
    </row>
    <row r="613" spans="1:11" x14ac:dyDescent="0.2">
      <c r="A613" s="59" t="s">
        <v>6</v>
      </c>
      <c r="B613" s="60"/>
      <c r="C613" s="12" t="str">
        <f t="shared" si="14"/>
        <v/>
      </c>
      <c r="D613" s="60"/>
      <c r="E613" s="68"/>
      <c r="F613" s="60"/>
      <c r="G613" s="68"/>
      <c r="H613" s="60"/>
      <c r="I613" s="68"/>
      <c r="J613" s="69"/>
      <c r="K613" s="23"/>
    </row>
    <row r="614" spans="1:11" x14ac:dyDescent="0.2">
      <c r="A614" s="59" t="s">
        <v>6</v>
      </c>
      <c r="B614" s="60"/>
      <c r="C614" s="12" t="str">
        <f t="shared" si="14"/>
        <v/>
      </c>
      <c r="D614" s="60"/>
      <c r="E614" s="68"/>
      <c r="F614" s="60"/>
      <c r="G614" s="68"/>
      <c r="H614" s="60"/>
      <c r="I614" s="68"/>
      <c r="J614" s="69"/>
      <c r="K614" s="23"/>
    </row>
    <row r="615" spans="1:11" x14ac:dyDescent="0.2">
      <c r="A615" s="59" t="s">
        <v>6</v>
      </c>
      <c r="B615" s="60"/>
      <c r="C615" s="12" t="str">
        <f t="shared" si="14"/>
        <v/>
      </c>
      <c r="D615" s="60"/>
      <c r="E615" s="68"/>
      <c r="F615" s="60"/>
      <c r="G615" s="68"/>
      <c r="H615" s="60"/>
      <c r="I615" s="68"/>
      <c r="J615" s="69"/>
      <c r="K615" s="23"/>
    </row>
    <row r="616" spans="1:11" x14ac:dyDescent="0.2">
      <c r="A616" s="59" t="s">
        <v>6</v>
      </c>
      <c r="B616" s="60"/>
      <c r="C616" s="12" t="str">
        <f t="shared" si="14"/>
        <v/>
      </c>
      <c r="D616" s="60"/>
      <c r="E616" s="68"/>
      <c r="F616" s="60"/>
      <c r="G616" s="68"/>
      <c r="H616" s="60"/>
      <c r="I616" s="68"/>
      <c r="J616" s="69"/>
      <c r="K616" s="23"/>
    </row>
    <row r="617" spans="1:11" x14ac:dyDescent="0.2">
      <c r="A617" s="59" t="s">
        <v>6</v>
      </c>
      <c r="B617" s="60"/>
      <c r="C617" s="12" t="str">
        <f t="shared" si="14"/>
        <v/>
      </c>
      <c r="D617" s="60"/>
      <c r="E617" s="68"/>
      <c r="F617" s="60"/>
      <c r="G617" s="68"/>
      <c r="H617" s="60"/>
      <c r="I617" s="68"/>
      <c r="J617" s="69"/>
      <c r="K617" s="23"/>
    </row>
    <row r="618" spans="1:11" x14ac:dyDescent="0.2">
      <c r="A618" s="59" t="s">
        <v>6</v>
      </c>
      <c r="B618" s="60"/>
      <c r="C618" s="12" t="str">
        <f t="shared" si="14"/>
        <v/>
      </c>
      <c r="D618" s="60"/>
      <c r="E618" s="68"/>
      <c r="F618" s="60"/>
      <c r="G618" s="68"/>
      <c r="H618" s="60"/>
      <c r="I618" s="68"/>
      <c r="J618" s="69"/>
      <c r="K618" s="23"/>
    </row>
    <row r="619" spans="1:11" x14ac:dyDescent="0.2">
      <c r="A619" s="59" t="s">
        <v>6</v>
      </c>
      <c r="B619" s="60"/>
      <c r="C619" s="12" t="str">
        <f t="shared" si="14"/>
        <v/>
      </c>
      <c r="D619" s="60"/>
      <c r="E619" s="68"/>
      <c r="F619" s="60"/>
      <c r="G619" s="68"/>
      <c r="H619" s="60"/>
      <c r="I619" s="68"/>
      <c r="J619" s="69"/>
      <c r="K619" s="23"/>
    </row>
    <row r="620" spans="1:11" x14ac:dyDescent="0.2">
      <c r="A620" s="59" t="s">
        <v>6</v>
      </c>
      <c r="B620" s="60"/>
      <c r="C620" s="12" t="str">
        <f t="shared" si="14"/>
        <v/>
      </c>
      <c r="D620" s="60"/>
      <c r="E620" s="68"/>
      <c r="F620" s="60"/>
      <c r="G620" s="68"/>
      <c r="H620" s="60"/>
      <c r="I620" s="68"/>
      <c r="J620" s="69"/>
      <c r="K620" s="23"/>
    </row>
    <row r="621" spans="1:11" x14ac:dyDescent="0.2">
      <c r="A621" s="59" t="s">
        <v>6</v>
      </c>
      <c r="B621" s="60"/>
      <c r="C621" s="12" t="str">
        <f t="shared" si="14"/>
        <v/>
      </c>
      <c r="D621" s="60"/>
      <c r="E621" s="68"/>
      <c r="F621" s="60"/>
      <c r="G621" s="68"/>
      <c r="H621" s="60"/>
      <c r="I621" s="68"/>
      <c r="J621" s="69"/>
      <c r="K621" s="23"/>
    </row>
    <row r="622" spans="1:11" x14ac:dyDescent="0.2">
      <c r="A622" s="59" t="s">
        <v>6</v>
      </c>
      <c r="B622" s="60"/>
      <c r="C622" s="12" t="str">
        <f t="shared" si="14"/>
        <v/>
      </c>
      <c r="D622" s="60"/>
      <c r="E622" s="68"/>
      <c r="F622" s="60"/>
      <c r="G622" s="68"/>
      <c r="H622" s="60"/>
      <c r="I622" s="68"/>
      <c r="J622" s="69"/>
      <c r="K622" s="23"/>
    </row>
    <row r="623" spans="1:11" x14ac:dyDescent="0.2">
      <c r="A623" s="59" t="s">
        <v>6</v>
      </c>
      <c r="B623" s="60"/>
      <c r="C623" s="12" t="str">
        <f t="shared" si="14"/>
        <v/>
      </c>
      <c r="D623" s="60"/>
      <c r="E623" s="68"/>
      <c r="F623" s="60"/>
      <c r="G623" s="68"/>
      <c r="H623" s="60"/>
      <c r="I623" s="68"/>
      <c r="J623" s="69"/>
      <c r="K623" s="23"/>
    </row>
    <row r="624" spans="1:11" x14ac:dyDescent="0.2">
      <c r="A624" s="59" t="s">
        <v>6</v>
      </c>
      <c r="B624" s="60"/>
      <c r="C624" s="12" t="str">
        <f t="shared" si="14"/>
        <v/>
      </c>
      <c r="D624" s="60"/>
      <c r="E624" s="68"/>
      <c r="F624" s="60"/>
      <c r="G624" s="68"/>
      <c r="H624" s="60"/>
      <c r="I624" s="68"/>
      <c r="J624" s="69"/>
      <c r="K624" s="23"/>
    </row>
    <row r="625" spans="1:11" x14ac:dyDescent="0.2">
      <c r="A625" s="59" t="s">
        <v>6</v>
      </c>
      <c r="B625" s="60"/>
      <c r="C625" s="12" t="str">
        <f t="shared" si="14"/>
        <v/>
      </c>
      <c r="D625" s="60"/>
      <c r="E625" s="68"/>
      <c r="F625" s="60"/>
      <c r="G625" s="68"/>
      <c r="H625" s="60"/>
      <c r="I625" s="68"/>
      <c r="J625" s="69"/>
      <c r="K625" s="23"/>
    </row>
    <row r="626" spans="1:11" ht="15.75" thickBot="1" x14ac:dyDescent="0.25">
      <c r="A626" s="59" t="s">
        <v>6</v>
      </c>
      <c r="B626" s="63"/>
      <c r="C626" s="12" t="str">
        <f t="shared" si="14"/>
        <v/>
      </c>
      <c r="D626" s="63"/>
      <c r="E626" s="64"/>
      <c r="F626" s="63"/>
      <c r="G626" s="64"/>
      <c r="H626" s="63"/>
      <c r="I626" s="64"/>
      <c r="J626" s="70"/>
      <c r="K626" s="23"/>
    </row>
    <row r="627" spans="1:11" x14ac:dyDescent="0.2">
      <c r="A627" s="62"/>
      <c r="B627" s="139">
        <f>SUMIF(A594:A626,$O$6,B594:B626)</f>
        <v>2385.19</v>
      </c>
      <c r="C627" s="24"/>
      <c r="D627" s="24"/>
      <c r="E627" s="24"/>
      <c r="F627" s="24"/>
      <c r="G627" s="24"/>
      <c r="H627" s="24"/>
      <c r="I627" s="24"/>
      <c r="J627" s="24"/>
      <c r="K627" s="23"/>
    </row>
    <row r="628" spans="1:11" ht="15.75" thickBot="1" x14ac:dyDescent="0.25">
      <c r="A628" s="62"/>
      <c r="B628" s="138"/>
      <c r="C628" s="24"/>
      <c r="D628" s="24"/>
      <c r="E628" s="24"/>
      <c r="F628" s="24"/>
      <c r="G628" s="24"/>
      <c r="H628" s="24"/>
      <c r="I628" s="24"/>
      <c r="J628" s="24"/>
      <c r="K628" s="23"/>
    </row>
    <row r="629" spans="1:11" ht="15.75" thickBot="1" x14ac:dyDescent="0.25">
      <c r="A629" s="62"/>
      <c r="B629" s="24"/>
      <c r="C629" s="24"/>
      <c r="D629" s="24"/>
      <c r="E629" s="24"/>
      <c r="F629" s="24"/>
      <c r="G629" s="24"/>
      <c r="H629" s="24"/>
      <c r="I629" s="24"/>
      <c r="J629" s="24"/>
      <c r="K629" s="23"/>
    </row>
    <row r="630" spans="1:11" ht="15.75" thickBot="1" x14ac:dyDescent="0.25">
      <c r="A630" s="62"/>
      <c r="B630" s="24"/>
      <c r="C630" s="24"/>
      <c r="D630" s="24"/>
      <c r="E630" s="24"/>
      <c r="F630" s="24"/>
      <c r="G630" s="24"/>
      <c r="H630" s="129" t="s">
        <v>22</v>
      </c>
      <c r="I630" s="131"/>
      <c r="J630" s="16"/>
      <c r="K630" s="23"/>
    </row>
    <row r="631" spans="1:11" ht="15.75" thickBot="1" x14ac:dyDescent="0.25">
      <c r="A631" s="62"/>
      <c r="B631" s="13" t="s">
        <v>0</v>
      </c>
      <c r="C631" s="13" t="s">
        <v>13</v>
      </c>
      <c r="D631" s="13" t="s">
        <v>14</v>
      </c>
      <c r="E631" s="13" t="s">
        <v>15</v>
      </c>
      <c r="F631" s="13" t="s">
        <v>5</v>
      </c>
      <c r="G631" s="24"/>
      <c r="H631" s="2" t="s">
        <v>20</v>
      </c>
      <c r="I631" s="2">
        <f>I587</f>
        <v>708.05000000000018</v>
      </c>
      <c r="J631" s="2"/>
      <c r="K631" s="23"/>
    </row>
    <row r="632" spans="1:11" ht="15.75" thickBot="1" x14ac:dyDescent="0.25">
      <c r="A632" s="62"/>
      <c r="B632" s="21">
        <f>B627</f>
        <v>2385.19</v>
      </c>
      <c r="C632" s="13">
        <f>SUM(F594:F626)</f>
        <v>2115</v>
      </c>
      <c r="D632" s="13">
        <f>B632+C632</f>
        <v>4500.1900000000005</v>
      </c>
      <c r="E632" s="13">
        <f>SUM(H594:H626)</f>
        <v>425.5</v>
      </c>
      <c r="F632" s="15">
        <f>D632-E632</f>
        <v>4074.6900000000005</v>
      </c>
      <c r="G632" s="24"/>
      <c r="H632" s="3" t="s">
        <v>19</v>
      </c>
      <c r="I632" s="3">
        <f>F634</f>
        <v>2818.7700000000004</v>
      </c>
      <c r="J632" s="3"/>
      <c r="K632" s="23"/>
    </row>
    <row r="633" spans="1:11" ht="15.75" thickBot="1" x14ac:dyDescent="0.25">
      <c r="A633" s="62"/>
      <c r="B633" s="13" t="s">
        <v>18</v>
      </c>
      <c r="C633" s="13" t="s">
        <v>16</v>
      </c>
      <c r="D633" s="13" t="s">
        <v>3</v>
      </c>
      <c r="E633" s="13" t="s">
        <v>2</v>
      </c>
      <c r="F633" s="13" t="s">
        <v>19</v>
      </c>
      <c r="G633" s="24"/>
      <c r="H633" s="3" t="s">
        <v>21</v>
      </c>
      <c r="I633" s="3">
        <f>I631+I632</f>
        <v>3526.8200000000006</v>
      </c>
      <c r="J633" s="3"/>
      <c r="K633" s="23"/>
    </row>
    <row r="634" spans="1:11" ht="15.75" thickBot="1" x14ac:dyDescent="0.25">
      <c r="A634" s="62"/>
      <c r="B634" s="21">
        <f>F632</f>
        <v>4074.6900000000005</v>
      </c>
      <c r="C634" s="71"/>
      <c r="D634" s="71"/>
      <c r="E634" s="71">
        <v>1255.92</v>
      </c>
      <c r="F634" s="15">
        <f>B634-(C634+D634+E634)</f>
        <v>2818.7700000000004</v>
      </c>
      <c r="G634" s="24"/>
      <c r="H634" s="3" t="s">
        <v>4</v>
      </c>
      <c r="I634" s="73"/>
      <c r="J634" s="73" t="s">
        <v>24</v>
      </c>
      <c r="K634" s="23"/>
    </row>
    <row r="635" spans="1:11" ht="15.75" thickBot="1" x14ac:dyDescent="0.25">
      <c r="A635" s="62"/>
      <c r="B635" s="24"/>
      <c r="C635" s="24"/>
      <c r="D635" s="24"/>
      <c r="E635" s="24"/>
      <c r="F635" s="24"/>
      <c r="G635" s="24"/>
      <c r="H635" s="18" t="s">
        <v>17</v>
      </c>
      <c r="I635" s="18">
        <f>I633-I634</f>
        <v>3526.8200000000006</v>
      </c>
      <c r="J635" s="4"/>
      <c r="K635" s="23"/>
    </row>
    <row r="636" spans="1:11" ht="15.75" thickBot="1" x14ac:dyDescent="0.25">
      <c r="A636" s="62"/>
      <c r="B636" s="24"/>
      <c r="C636" s="24"/>
      <c r="D636" s="24"/>
      <c r="E636" s="24"/>
      <c r="F636" s="24"/>
      <c r="G636" s="24"/>
      <c r="H636" s="13" t="s">
        <v>27</v>
      </c>
      <c r="I636" s="17">
        <f>I635</f>
        <v>3526.8200000000006</v>
      </c>
      <c r="J636" s="24"/>
      <c r="K636" s="23"/>
    </row>
    <row r="637" spans="1:11" ht="15.75" thickBot="1" x14ac:dyDescent="0.25">
      <c r="A637" s="75"/>
      <c r="B637" s="25"/>
      <c r="C637" s="25"/>
      <c r="D637" s="25"/>
      <c r="E637" s="25"/>
      <c r="F637" s="25"/>
      <c r="G637" s="25"/>
      <c r="H637" s="25"/>
      <c r="I637" s="25"/>
      <c r="J637" s="25"/>
      <c r="K637" s="15"/>
    </row>
    <row r="638" spans="1:11" ht="15.75" thickBot="1" x14ac:dyDescent="0.25">
      <c r="A638" s="76"/>
      <c r="B638" s="29"/>
      <c r="C638" s="29"/>
      <c r="D638" s="29"/>
      <c r="E638" s="29"/>
      <c r="F638" s="29"/>
      <c r="G638" s="29"/>
      <c r="H638" s="29"/>
      <c r="I638" s="29"/>
      <c r="J638" s="29"/>
      <c r="K638" s="29"/>
    </row>
    <row r="639" spans="1:11" ht="15.75" thickBot="1" x14ac:dyDescent="0.25">
      <c r="A639" s="57">
        <v>14</v>
      </c>
      <c r="B639" s="28"/>
      <c r="C639" s="28"/>
      <c r="D639" s="28"/>
      <c r="E639" s="28"/>
      <c r="F639" s="28"/>
      <c r="G639" s="28"/>
      <c r="H639" s="28"/>
      <c r="I639" s="28" t="s">
        <v>35</v>
      </c>
      <c r="J639" s="58" t="s">
        <v>37</v>
      </c>
      <c r="K639" s="22"/>
    </row>
    <row r="640" spans="1:11" ht="15.75" thickBot="1" x14ac:dyDescent="0.25">
      <c r="A640" s="60"/>
      <c r="B640" s="26"/>
      <c r="C640" s="26"/>
      <c r="D640" s="26"/>
      <c r="E640" s="26"/>
      <c r="F640" s="26"/>
      <c r="G640" s="26"/>
      <c r="H640" s="26"/>
      <c r="I640" s="26" t="s">
        <v>36</v>
      </c>
      <c r="J640" s="61">
        <v>44213</v>
      </c>
      <c r="K640" s="22"/>
    </row>
    <row r="641" spans="1:11" x14ac:dyDescent="0.2">
      <c r="A641" s="62"/>
      <c r="B641" s="140" t="s">
        <v>0</v>
      </c>
      <c r="C641" s="141"/>
      <c r="D641" s="140" t="s">
        <v>9</v>
      </c>
      <c r="E641" s="141"/>
      <c r="F641" s="140" t="s">
        <v>13</v>
      </c>
      <c r="G641" s="141"/>
      <c r="H641" s="140" t="s">
        <v>10</v>
      </c>
      <c r="I641" s="141"/>
      <c r="J641" s="135" t="s">
        <v>12</v>
      </c>
      <c r="K641" s="23"/>
    </row>
    <row r="642" spans="1:11" ht="15.75" thickBot="1" x14ac:dyDescent="0.25">
      <c r="A642" s="62"/>
      <c r="B642" s="6" t="s">
        <v>1</v>
      </c>
      <c r="C642" s="8" t="s">
        <v>8</v>
      </c>
      <c r="D642" s="6" t="s">
        <v>1</v>
      </c>
      <c r="E642" s="8" t="s">
        <v>8</v>
      </c>
      <c r="F642" s="6" t="s">
        <v>1</v>
      </c>
      <c r="G642" s="8" t="s">
        <v>11</v>
      </c>
      <c r="H642" s="6" t="s">
        <v>1</v>
      </c>
      <c r="I642" s="8" t="s">
        <v>11</v>
      </c>
      <c r="J642" s="136"/>
      <c r="K642" s="23"/>
    </row>
    <row r="643" spans="1:11" x14ac:dyDescent="0.2">
      <c r="A643" s="59" t="s">
        <v>6</v>
      </c>
      <c r="B643" s="65">
        <v>14</v>
      </c>
      <c r="C643" s="12">
        <v>40411</v>
      </c>
      <c r="D643" s="65"/>
      <c r="E643" s="66" t="s">
        <v>80</v>
      </c>
      <c r="F643" s="65">
        <v>968</v>
      </c>
      <c r="G643" s="66">
        <v>40403</v>
      </c>
      <c r="H643" s="60">
        <v>1120</v>
      </c>
      <c r="I643" s="68">
        <v>5009</v>
      </c>
      <c r="J643" s="67" t="s">
        <v>95</v>
      </c>
      <c r="K643" s="23"/>
    </row>
    <row r="644" spans="1:11" x14ac:dyDescent="0.2">
      <c r="A644" s="59" t="s">
        <v>6</v>
      </c>
      <c r="B644" s="60">
        <v>359.7</v>
      </c>
      <c r="C644" s="12">
        <f t="shared" ref="C644:C675" si="15">IF(B644&gt;0.005,C643+1,"")</f>
        <v>40412</v>
      </c>
      <c r="D644" s="60"/>
      <c r="E644" s="68" t="s">
        <v>63</v>
      </c>
      <c r="F644" s="60">
        <v>1400</v>
      </c>
      <c r="G644" s="68">
        <v>647</v>
      </c>
      <c r="H644" s="60">
        <v>615.25</v>
      </c>
      <c r="I644" s="68">
        <v>937</v>
      </c>
      <c r="J644" s="69" t="s">
        <v>84</v>
      </c>
      <c r="K644" s="23"/>
    </row>
    <row r="645" spans="1:11" x14ac:dyDescent="0.2">
      <c r="A645" s="59" t="s">
        <v>6</v>
      </c>
      <c r="B645" s="60">
        <v>50.6</v>
      </c>
      <c r="C645" s="12">
        <f t="shared" si="15"/>
        <v>40413</v>
      </c>
      <c r="D645" s="60"/>
      <c r="E645" s="68" t="s">
        <v>33</v>
      </c>
      <c r="F645" s="60">
        <v>728</v>
      </c>
      <c r="G645" s="68">
        <v>40400</v>
      </c>
      <c r="H645" s="60">
        <v>517.5</v>
      </c>
      <c r="I645" s="68">
        <v>935</v>
      </c>
      <c r="J645" s="69" t="s">
        <v>84</v>
      </c>
      <c r="K645" s="23"/>
    </row>
    <row r="646" spans="1:11" x14ac:dyDescent="0.2">
      <c r="A646" s="59" t="s">
        <v>7</v>
      </c>
      <c r="B646" s="60">
        <v>3479</v>
      </c>
      <c r="C646" s="12">
        <f t="shared" si="15"/>
        <v>40414</v>
      </c>
      <c r="D646" s="60" t="s">
        <v>82</v>
      </c>
      <c r="E646" s="68"/>
      <c r="F646" s="60"/>
      <c r="G646" s="68"/>
      <c r="H646" s="60">
        <v>74.75</v>
      </c>
      <c r="I646" s="68">
        <v>934</v>
      </c>
      <c r="J646" s="69" t="s">
        <v>84</v>
      </c>
      <c r="K646" s="23"/>
    </row>
    <row r="647" spans="1:11" x14ac:dyDescent="0.2">
      <c r="A647" s="59" t="s">
        <v>6</v>
      </c>
      <c r="B647" s="60">
        <v>536.58000000000004</v>
      </c>
      <c r="C647" s="12">
        <f t="shared" si="15"/>
        <v>40415</v>
      </c>
      <c r="D647" s="60"/>
      <c r="E647" s="68"/>
      <c r="F647" s="60"/>
      <c r="G647" s="68"/>
      <c r="H647" s="60">
        <v>69</v>
      </c>
      <c r="I647" s="68">
        <v>452091</v>
      </c>
      <c r="J647" s="69" t="s">
        <v>85</v>
      </c>
      <c r="K647" s="23"/>
    </row>
    <row r="648" spans="1:11" x14ac:dyDescent="0.2">
      <c r="A648" s="59" t="s">
        <v>7</v>
      </c>
      <c r="B648" s="60">
        <v>220</v>
      </c>
      <c r="C648" s="12">
        <f t="shared" si="15"/>
        <v>40416</v>
      </c>
      <c r="D648" s="60" t="s">
        <v>83</v>
      </c>
      <c r="E648" s="68"/>
      <c r="F648" s="60"/>
      <c r="G648" s="68"/>
      <c r="H648" s="60">
        <v>728</v>
      </c>
      <c r="I648" s="68">
        <v>40400</v>
      </c>
      <c r="J648" s="69" t="s">
        <v>86</v>
      </c>
      <c r="K648" s="23"/>
    </row>
    <row r="649" spans="1:11" x14ac:dyDescent="0.2">
      <c r="A649" s="59" t="s">
        <v>7</v>
      </c>
      <c r="B649" s="60">
        <v>676</v>
      </c>
      <c r="C649" s="12">
        <f t="shared" si="15"/>
        <v>40417</v>
      </c>
      <c r="D649" s="60"/>
      <c r="E649" s="68"/>
      <c r="F649" s="60"/>
      <c r="G649" s="68"/>
      <c r="H649" s="60"/>
      <c r="I649" s="68"/>
      <c r="J649" s="69"/>
      <c r="K649" s="23"/>
    </row>
    <row r="650" spans="1:11" x14ac:dyDescent="0.2">
      <c r="A650" s="59" t="s">
        <v>6</v>
      </c>
      <c r="B650" s="60">
        <v>717</v>
      </c>
      <c r="C650" s="12">
        <f t="shared" si="15"/>
        <v>40418</v>
      </c>
      <c r="D650" s="60"/>
      <c r="E650" s="68"/>
      <c r="F650" s="60"/>
      <c r="G650" s="68"/>
      <c r="H650" s="60"/>
      <c r="I650" s="68"/>
      <c r="J650" s="69"/>
      <c r="K650" s="23"/>
    </row>
    <row r="651" spans="1:11" x14ac:dyDescent="0.2">
      <c r="A651" s="59" t="s">
        <v>6</v>
      </c>
      <c r="B651" s="60">
        <v>157.32</v>
      </c>
      <c r="C651" s="12">
        <f t="shared" si="15"/>
        <v>40419</v>
      </c>
      <c r="D651" s="60"/>
      <c r="E651" s="68"/>
      <c r="F651" s="60"/>
      <c r="G651" s="68"/>
      <c r="H651" s="60"/>
      <c r="I651" s="68"/>
      <c r="J651" s="69"/>
      <c r="K651" s="23"/>
    </row>
    <row r="652" spans="1:11" x14ac:dyDescent="0.2">
      <c r="A652" s="59" t="s">
        <v>6</v>
      </c>
      <c r="B652" s="60">
        <v>165</v>
      </c>
      <c r="C652" s="12">
        <f t="shared" si="15"/>
        <v>40420</v>
      </c>
      <c r="D652" s="60"/>
      <c r="E652" s="68"/>
      <c r="F652" s="60"/>
      <c r="G652" s="68"/>
      <c r="H652" s="60"/>
      <c r="I652" s="68"/>
      <c r="J652" s="69"/>
      <c r="K652" s="23"/>
    </row>
    <row r="653" spans="1:11" x14ac:dyDescent="0.2">
      <c r="A653" s="59" t="s">
        <v>6</v>
      </c>
      <c r="B653" s="60">
        <v>166</v>
      </c>
      <c r="C653" s="12">
        <f t="shared" si="15"/>
        <v>40421</v>
      </c>
      <c r="D653" s="60"/>
      <c r="E653" s="68"/>
      <c r="F653" s="60"/>
      <c r="G653" s="68"/>
      <c r="H653" s="60"/>
      <c r="I653" s="68"/>
      <c r="J653" s="69"/>
      <c r="K653" s="23"/>
    </row>
    <row r="654" spans="1:11" x14ac:dyDescent="0.2">
      <c r="A654" s="59" t="s">
        <v>6</v>
      </c>
      <c r="B654" s="60">
        <v>46</v>
      </c>
      <c r="C654" s="12">
        <f t="shared" si="15"/>
        <v>40422</v>
      </c>
      <c r="D654" s="60"/>
      <c r="E654" s="68"/>
      <c r="F654" s="60"/>
      <c r="G654" s="68"/>
      <c r="H654" s="60"/>
      <c r="I654" s="68"/>
      <c r="J654" s="69"/>
      <c r="K654" s="23"/>
    </row>
    <row r="655" spans="1:11" x14ac:dyDescent="0.2">
      <c r="A655" s="59" t="s">
        <v>6</v>
      </c>
      <c r="B655" s="60">
        <v>141.44999999999999</v>
      </c>
      <c r="C655" s="12">
        <f t="shared" si="15"/>
        <v>40423</v>
      </c>
      <c r="D655" s="60"/>
      <c r="E655" s="68"/>
      <c r="F655" s="60"/>
      <c r="G655" s="68"/>
      <c r="H655" s="60"/>
      <c r="I655" s="68"/>
      <c r="J655" s="69"/>
      <c r="K655" s="23"/>
    </row>
    <row r="656" spans="1:11" x14ac:dyDescent="0.2">
      <c r="A656" s="59" t="s">
        <v>6</v>
      </c>
      <c r="B656" s="60">
        <v>120</v>
      </c>
      <c r="C656" s="12">
        <f t="shared" si="15"/>
        <v>40424</v>
      </c>
      <c r="D656" s="60"/>
      <c r="E656" s="68"/>
      <c r="F656" s="60"/>
      <c r="G656" s="68"/>
      <c r="H656" s="60"/>
      <c r="I656" s="68"/>
      <c r="J656" s="69"/>
      <c r="K656" s="23"/>
    </row>
    <row r="657" spans="1:11" x14ac:dyDescent="0.2">
      <c r="A657" s="59" t="s">
        <v>6</v>
      </c>
      <c r="B657" s="60">
        <v>380.83</v>
      </c>
      <c r="C657" s="12">
        <f t="shared" si="15"/>
        <v>40425</v>
      </c>
      <c r="D657" s="60"/>
      <c r="E657" s="68"/>
      <c r="F657" s="60"/>
      <c r="G657" s="68"/>
      <c r="H657" s="60"/>
      <c r="I657" s="68"/>
      <c r="J657" s="69"/>
      <c r="K657" s="23"/>
    </row>
    <row r="658" spans="1:11" x14ac:dyDescent="0.2">
      <c r="A658" s="59" t="s">
        <v>7</v>
      </c>
      <c r="B658" s="60">
        <v>862</v>
      </c>
      <c r="C658" s="12">
        <f t="shared" si="15"/>
        <v>40426</v>
      </c>
      <c r="D658" s="60" t="s">
        <v>33</v>
      </c>
      <c r="E658" s="68"/>
      <c r="F658" s="60"/>
      <c r="G658" s="68"/>
      <c r="H658" s="60"/>
      <c r="I658" s="68"/>
      <c r="J658" s="69"/>
      <c r="K658" s="23"/>
    </row>
    <row r="659" spans="1:11" x14ac:dyDescent="0.2">
      <c r="A659" s="59" t="s">
        <v>7</v>
      </c>
      <c r="B659" s="60">
        <v>719</v>
      </c>
      <c r="C659" s="12">
        <f t="shared" si="15"/>
        <v>40427</v>
      </c>
      <c r="D659" s="60" t="s">
        <v>33</v>
      </c>
      <c r="E659" s="68"/>
      <c r="F659" s="60"/>
      <c r="G659" s="68"/>
      <c r="H659" s="60"/>
      <c r="I659" s="68"/>
      <c r="J659" s="69"/>
      <c r="K659" s="23"/>
    </row>
    <row r="660" spans="1:11" x14ac:dyDescent="0.2">
      <c r="A660" s="59" t="s">
        <v>6</v>
      </c>
      <c r="B660" s="60">
        <v>50</v>
      </c>
      <c r="C660" s="12">
        <f t="shared" si="15"/>
        <v>40428</v>
      </c>
      <c r="D660" s="60"/>
      <c r="E660" s="68"/>
      <c r="F660" s="60"/>
      <c r="G660" s="68"/>
      <c r="H660" s="60"/>
      <c r="I660" s="68"/>
      <c r="J660" s="69"/>
      <c r="K660" s="23"/>
    </row>
    <row r="661" spans="1:11" x14ac:dyDescent="0.2">
      <c r="A661" s="59" t="s">
        <v>6</v>
      </c>
      <c r="B661" s="60">
        <v>290</v>
      </c>
      <c r="C661" s="12">
        <f t="shared" si="15"/>
        <v>40429</v>
      </c>
      <c r="D661" s="60"/>
      <c r="E661" s="68"/>
      <c r="F661" s="60"/>
      <c r="G661" s="68"/>
      <c r="H661" s="60"/>
      <c r="I661" s="68"/>
      <c r="J661" s="69"/>
      <c r="K661" s="23"/>
    </row>
    <row r="662" spans="1:11" x14ac:dyDescent="0.2">
      <c r="A662" s="59" t="s">
        <v>6</v>
      </c>
      <c r="B662" s="60">
        <v>115</v>
      </c>
      <c r="C662" s="12">
        <f t="shared" si="15"/>
        <v>40430</v>
      </c>
      <c r="D662" s="60"/>
      <c r="E662" s="68"/>
      <c r="F662" s="60"/>
      <c r="G662" s="68"/>
      <c r="H662" s="60"/>
      <c r="I662" s="68"/>
      <c r="J662" s="69"/>
      <c r="K662" s="23"/>
    </row>
    <row r="663" spans="1:11" x14ac:dyDescent="0.2">
      <c r="A663" s="59" t="s">
        <v>6</v>
      </c>
      <c r="B663" s="60"/>
      <c r="C663" s="12" t="str">
        <f t="shared" si="15"/>
        <v/>
      </c>
      <c r="D663" s="60"/>
      <c r="E663" s="68"/>
      <c r="F663" s="60"/>
      <c r="G663" s="68"/>
      <c r="H663" s="60"/>
      <c r="I663" s="68"/>
      <c r="J663" s="69"/>
      <c r="K663" s="23"/>
    </row>
    <row r="664" spans="1:11" x14ac:dyDescent="0.2">
      <c r="A664" s="59" t="s">
        <v>6</v>
      </c>
      <c r="B664" s="60"/>
      <c r="C664" s="12" t="str">
        <f t="shared" si="15"/>
        <v/>
      </c>
      <c r="D664" s="60"/>
      <c r="E664" s="68"/>
      <c r="F664" s="60"/>
      <c r="G664" s="68"/>
      <c r="H664" s="60"/>
      <c r="I664" s="68"/>
      <c r="J664" s="69"/>
      <c r="K664" s="23"/>
    </row>
    <row r="665" spans="1:11" x14ac:dyDescent="0.2">
      <c r="A665" s="59" t="s">
        <v>6</v>
      </c>
      <c r="B665" s="60"/>
      <c r="C665" s="12" t="str">
        <f t="shared" si="15"/>
        <v/>
      </c>
      <c r="D665" s="60"/>
      <c r="E665" s="68"/>
      <c r="F665" s="60"/>
      <c r="G665" s="68"/>
      <c r="H665" s="60"/>
      <c r="I665" s="68"/>
      <c r="J665" s="69"/>
      <c r="K665" s="23"/>
    </row>
    <row r="666" spans="1:11" x14ac:dyDescent="0.2">
      <c r="A666" s="59" t="s">
        <v>6</v>
      </c>
      <c r="B666" s="60"/>
      <c r="C666" s="12" t="str">
        <f t="shared" si="15"/>
        <v/>
      </c>
      <c r="D666" s="60"/>
      <c r="E666" s="68"/>
      <c r="F666" s="60"/>
      <c r="G666" s="68"/>
      <c r="H666" s="60"/>
      <c r="I666" s="68"/>
      <c r="J666" s="69"/>
      <c r="K666" s="23"/>
    </row>
    <row r="667" spans="1:11" x14ac:dyDescent="0.2">
      <c r="A667" s="59" t="s">
        <v>6</v>
      </c>
      <c r="B667" s="60"/>
      <c r="C667" s="12" t="str">
        <f t="shared" si="15"/>
        <v/>
      </c>
      <c r="D667" s="60"/>
      <c r="E667" s="68"/>
      <c r="F667" s="60"/>
      <c r="G667" s="68"/>
      <c r="H667" s="60"/>
      <c r="I667" s="68"/>
      <c r="J667" s="69"/>
      <c r="K667" s="23"/>
    </row>
    <row r="668" spans="1:11" x14ac:dyDescent="0.2">
      <c r="A668" s="59" t="s">
        <v>6</v>
      </c>
      <c r="B668" s="60"/>
      <c r="C668" s="12" t="str">
        <f t="shared" si="15"/>
        <v/>
      </c>
      <c r="D668" s="60"/>
      <c r="E668" s="68"/>
      <c r="F668" s="60"/>
      <c r="G668" s="68"/>
      <c r="H668" s="60"/>
      <c r="I668" s="68"/>
      <c r="J668" s="69"/>
      <c r="K668" s="23"/>
    </row>
    <row r="669" spans="1:11" x14ac:dyDescent="0.2">
      <c r="A669" s="59" t="s">
        <v>6</v>
      </c>
      <c r="B669" s="60"/>
      <c r="C669" s="12" t="str">
        <f t="shared" si="15"/>
        <v/>
      </c>
      <c r="D669" s="60"/>
      <c r="E669" s="68"/>
      <c r="F669" s="60"/>
      <c r="G669" s="68"/>
      <c r="H669" s="60"/>
      <c r="I669" s="68"/>
      <c r="J669" s="69"/>
      <c r="K669" s="23"/>
    </row>
    <row r="670" spans="1:11" x14ac:dyDescent="0.2">
      <c r="A670" s="59" t="s">
        <v>6</v>
      </c>
      <c r="B670" s="60"/>
      <c r="C670" s="12" t="str">
        <f t="shared" si="15"/>
        <v/>
      </c>
      <c r="D670" s="60"/>
      <c r="E670" s="68"/>
      <c r="F670" s="60"/>
      <c r="G670" s="68"/>
      <c r="H670" s="60"/>
      <c r="I670" s="68"/>
      <c r="J670" s="69"/>
      <c r="K670" s="23"/>
    </row>
    <row r="671" spans="1:11" x14ac:dyDescent="0.2">
      <c r="A671" s="59" t="s">
        <v>6</v>
      </c>
      <c r="B671" s="60"/>
      <c r="C671" s="12" t="str">
        <f t="shared" si="15"/>
        <v/>
      </c>
      <c r="D671" s="60"/>
      <c r="E671" s="68"/>
      <c r="F671" s="60"/>
      <c r="G671" s="68"/>
      <c r="H671" s="60"/>
      <c r="I671" s="68"/>
      <c r="J671" s="69"/>
      <c r="K671" s="23"/>
    </row>
    <row r="672" spans="1:11" x14ac:dyDescent="0.2">
      <c r="A672" s="59" t="s">
        <v>6</v>
      </c>
      <c r="B672" s="60"/>
      <c r="C672" s="12" t="str">
        <f t="shared" si="15"/>
        <v/>
      </c>
      <c r="D672" s="60"/>
      <c r="E672" s="68"/>
      <c r="F672" s="60"/>
      <c r="G672" s="68"/>
      <c r="H672" s="60"/>
      <c r="I672" s="68"/>
      <c r="J672" s="69"/>
      <c r="K672" s="23"/>
    </row>
    <row r="673" spans="1:11" x14ac:dyDescent="0.2">
      <c r="A673" s="59" t="s">
        <v>6</v>
      </c>
      <c r="B673" s="60"/>
      <c r="C673" s="12" t="str">
        <f t="shared" si="15"/>
        <v/>
      </c>
      <c r="D673" s="60"/>
      <c r="E673" s="68"/>
      <c r="F673" s="60"/>
      <c r="G673" s="68"/>
      <c r="H673" s="60"/>
      <c r="I673" s="68"/>
      <c r="J673" s="69"/>
      <c r="K673" s="23"/>
    </row>
    <row r="674" spans="1:11" x14ac:dyDescent="0.2">
      <c r="A674" s="59" t="s">
        <v>6</v>
      </c>
      <c r="B674" s="60"/>
      <c r="C674" s="12" t="str">
        <f t="shared" si="15"/>
        <v/>
      </c>
      <c r="D674" s="60"/>
      <c r="E674" s="68"/>
      <c r="F674" s="60"/>
      <c r="G674" s="68"/>
      <c r="H674" s="60"/>
      <c r="I674" s="68"/>
      <c r="J674" s="69"/>
      <c r="K674" s="23"/>
    </row>
    <row r="675" spans="1:11" ht="15.75" thickBot="1" x14ac:dyDescent="0.25">
      <c r="A675" s="59" t="s">
        <v>6</v>
      </c>
      <c r="B675" s="63"/>
      <c r="C675" s="12" t="str">
        <f t="shared" si="15"/>
        <v/>
      </c>
      <c r="D675" s="63"/>
      <c r="E675" s="64"/>
      <c r="F675" s="63"/>
      <c r="G675" s="64"/>
      <c r="H675" s="63"/>
      <c r="I675" s="64"/>
      <c r="J675" s="70"/>
      <c r="K675" s="23"/>
    </row>
    <row r="676" spans="1:11" x14ac:dyDescent="0.2">
      <c r="A676" s="62"/>
      <c r="B676" s="139">
        <f>SUMIF(A643:A675,$O$6,B643:B675)</f>
        <v>3309.4799999999996</v>
      </c>
      <c r="C676" s="24"/>
      <c r="D676" s="24"/>
      <c r="E676" s="24"/>
      <c r="F676" s="24"/>
      <c r="G676" s="24"/>
      <c r="H676" s="24"/>
      <c r="I676" s="24"/>
      <c r="J676" s="24"/>
      <c r="K676" s="23"/>
    </row>
    <row r="677" spans="1:11" ht="15.75" thickBot="1" x14ac:dyDescent="0.25">
      <c r="A677" s="62"/>
      <c r="B677" s="138"/>
      <c r="C677" s="24"/>
      <c r="D677" s="24"/>
      <c r="E677" s="24"/>
      <c r="F677" s="24"/>
      <c r="G677" s="24"/>
      <c r="H677" s="24"/>
      <c r="I677" s="24"/>
      <c r="J677" s="24"/>
      <c r="K677" s="23"/>
    </row>
    <row r="678" spans="1:11" ht="15.75" thickBot="1" x14ac:dyDescent="0.25">
      <c r="A678" s="62"/>
      <c r="B678" s="24"/>
      <c r="C678" s="24"/>
      <c r="D678" s="24"/>
      <c r="E678" s="24"/>
      <c r="F678" s="24"/>
      <c r="G678" s="24"/>
      <c r="H678" s="24"/>
      <c r="I678" s="24"/>
      <c r="J678" s="24"/>
      <c r="K678" s="23"/>
    </row>
    <row r="679" spans="1:11" ht="15.75" thickBot="1" x14ac:dyDescent="0.25">
      <c r="A679" s="62"/>
      <c r="B679" s="24"/>
      <c r="C679" s="24"/>
      <c r="D679" s="24"/>
      <c r="E679" s="24"/>
      <c r="F679" s="24"/>
      <c r="G679" s="24"/>
      <c r="H679" s="129" t="s">
        <v>22</v>
      </c>
      <c r="I679" s="131"/>
      <c r="J679" s="16"/>
      <c r="K679" s="23"/>
    </row>
    <row r="680" spans="1:11" ht="15.75" thickBot="1" x14ac:dyDescent="0.25">
      <c r="A680" s="62"/>
      <c r="B680" s="13" t="s">
        <v>0</v>
      </c>
      <c r="C680" s="13" t="s">
        <v>13</v>
      </c>
      <c r="D680" s="13" t="s">
        <v>14</v>
      </c>
      <c r="E680" s="13" t="s">
        <v>15</v>
      </c>
      <c r="F680" s="13" t="s">
        <v>5</v>
      </c>
      <c r="G680" s="24"/>
      <c r="H680" s="2" t="s">
        <v>20</v>
      </c>
      <c r="I680" s="2">
        <f>I636</f>
        <v>3526.8200000000006</v>
      </c>
      <c r="J680" s="2"/>
      <c r="K680" s="23"/>
    </row>
    <row r="681" spans="1:11" ht="15.75" thickBot="1" x14ac:dyDescent="0.25">
      <c r="A681" s="62"/>
      <c r="B681" s="21">
        <f>B676</f>
        <v>3309.4799999999996</v>
      </c>
      <c r="C681" s="13">
        <f>SUM(F643:F675)</f>
        <v>3096</v>
      </c>
      <c r="D681" s="13">
        <f>B681+C681</f>
        <v>6405.48</v>
      </c>
      <c r="E681" s="13">
        <f>SUM(H643:H675)</f>
        <v>3124.5</v>
      </c>
      <c r="F681" s="15">
        <f>D681-E681</f>
        <v>3280.9799999999996</v>
      </c>
      <c r="G681" s="24"/>
      <c r="H681" s="3" t="s">
        <v>19</v>
      </c>
      <c r="I681" s="3">
        <f>F683</f>
        <v>1846.5499999999995</v>
      </c>
      <c r="J681" s="3"/>
      <c r="K681" s="23"/>
    </row>
    <row r="682" spans="1:11" ht="15.75" thickBot="1" x14ac:dyDescent="0.25">
      <c r="A682" s="62"/>
      <c r="B682" s="13" t="s">
        <v>18</v>
      </c>
      <c r="C682" s="13" t="s">
        <v>16</v>
      </c>
      <c r="D682" s="13" t="s">
        <v>3</v>
      </c>
      <c r="E682" s="13" t="s">
        <v>2</v>
      </c>
      <c r="F682" s="13" t="s">
        <v>19</v>
      </c>
      <c r="G682" s="24"/>
      <c r="H682" s="3" t="s">
        <v>21</v>
      </c>
      <c r="I682" s="3">
        <f>I680+I681</f>
        <v>5373.37</v>
      </c>
      <c r="J682" s="3"/>
      <c r="K682" s="23"/>
    </row>
    <row r="683" spans="1:11" ht="15.75" thickBot="1" x14ac:dyDescent="0.25">
      <c r="A683" s="62"/>
      <c r="B683" s="21">
        <f>F681</f>
        <v>3280.9799999999996</v>
      </c>
      <c r="C683" s="71"/>
      <c r="D683" s="71"/>
      <c r="E683" s="71">
        <v>1434.43</v>
      </c>
      <c r="F683" s="15">
        <f>B683-(C683+D683+E683)</f>
        <v>1846.5499999999995</v>
      </c>
      <c r="G683" s="24"/>
      <c r="H683" s="3" t="s">
        <v>4</v>
      </c>
      <c r="I683" s="73"/>
      <c r="J683" s="73" t="s">
        <v>26</v>
      </c>
      <c r="K683" s="23"/>
    </row>
    <row r="684" spans="1:11" ht="15.75" thickBot="1" x14ac:dyDescent="0.25">
      <c r="A684" s="62"/>
      <c r="B684" s="24"/>
      <c r="C684" s="24"/>
      <c r="D684" s="24"/>
      <c r="E684" s="24"/>
      <c r="F684" s="24"/>
      <c r="G684" s="24"/>
      <c r="H684" s="18" t="s">
        <v>17</v>
      </c>
      <c r="I684" s="18">
        <f>I682-I683</f>
        <v>5373.37</v>
      </c>
      <c r="J684" s="4"/>
      <c r="K684" s="23"/>
    </row>
    <row r="685" spans="1:11" ht="15.75" thickBot="1" x14ac:dyDescent="0.25">
      <c r="A685" s="62"/>
      <c r="B685" s="24"/>
      <c r="C685" s="24"/>
      <c r="D685" s="24"/>
      <c r="E685" s="24"/>
      <c r="F685" s="24"/>
      <c r="G685" s="24"/>
      <c r="H685" s="13" t="s">
        <v>27</v>
      </c>
      <c r="I685" s="17">
        <f>I684</f>
        <v>5373.37</v>
      </c>
      <c r="J685" s="24"/>
      <c r="K685" s="23"/>
    </row>
    <row r="686" spans="1:11" ht="15.75" thickBot="1" x14ac:dyDescent="0.25">
      <c r="A686" s="75"/>
      <c r="B686" s="25"/>
      <c r="C686" s="25"/>
      <c r="D686" s="25"/>
      <c r="E686" s="25"/>
      <c r="F686" s="25"/>
      <c r="G686" s="25"/>
      <c r="H686" s="25"/>
      <c r="I686" s="25"/>
      <c r="J686" s="25"/>
      <c r="K686" s="15"/>
    </row>
    <row r="687" spans="1:11" ht="15.75" thickBot="1" x14ac:dyDescent="0.25">
      <c r="A687" s="76"/>
      <c r="B687" s="29"/>
      <c r="C687" s="29"/>
      <c r="D687" s="29"/>
      <c r="E687" s="29"/>
      <c r="F687" s="29"/>
      <c r="G687" s="29"/>
      <c r="H687" s="29"/>
      <c r="I687" s="29"/>
      <c r="J687" s="29"/>
      <c r="K687" s="29"/>
    </row>
    <row r="688" spans="1:11" ht="15.75" thickBot="1" x14ac:dyDescent="0.25">
      <c r="A688" s="57">
        <v>15</v>
      </c>
      <c r="B688" s="28"/>
      <c r="C688" s="28"/>
      <c r="D688" s="28"/>
      <c r="E688" s="28"/>
      <c r="F688" s="28"/>
      <c r="G688" s="28"/>
      <c r="H688" s="28"/>
      <c r="I688" s="28" t="s">
        <v>35</v>
      </c>
      <c r="J688" s="58" t="s">
        <v>38</v>
      </c>
      <c r="K688" s="22"/>
    </row>
    <row r="689" spans="1:11" ht="15.75" thickBot="1" x14ac:dyDescent="0.25">
      <c r="A689" s="60"/>
      <c r="B689" s="26"/>
      <c r="C689" s="26"/>
      <c r="D689" s="26"/>
      <c r="E689" s="26"/>
      <c r="F689" s="26"/>
      <c r="G689" s="26"/>
      <c r="H689" s="26"/>
      <c r="I689" s="26" t="s">
        <v>36</v>
      </c>
      <c r="J689" s="61">
        <v>44214</v>
      </c>
      <c r="K689" s="22"/>
    </row>
    <row r="690" spans="1:11" x14ac:dyDescent="0.2">
      <c r="A690" s="62"/>
      <c r="B690" s="140" t="s">
        <v>0</v>
      </c>
      <c r="C690" s="141"/>
      <c r="D690" s="140" t="s">
        <v>9</v>
      </c>
      <c r="E690" s="141"/>
      <c r="F690" s="140" t="s">
        <v>13</v>
      </c>
      <c r="G690" s="141"/>
      <c r="H690" s="140" t="s">
        <v>10</v>
      </c>
      <c r="I690" s="141"/>
      <c r="J690" s="135" t="s">
        <v>12</v>
      </c>
      <c r="K690" s="23"/>
    </row>
    <row r="691" spans="1:11" ht="15.75" thickBot="1" x14ac:dyDescent="0.25">
      <c r="A691" s="62"/>
      <c r="B691" s="6" t="s">
        <v>1</v>
      </c>
      <c r="C691" s="8" t="s">
        <v>8</v>
      </c>
      <c r="D691" s="6" t="s">
        <v>1</v>
      </c>
      <c r="E691" s="8" t="s">
        <v>8</v>
      </c>
      <c r="F691" s="6" t="s">
        <v>1</v>
      </c>
      <c r="G691" s="8" t="s">
        <v>11</v>
      </c>
      <c r="H691" s="6" t="s">
        <v>1</v>
      </c>
      <c r="I691" s="8" t="s">
        <v>11</v>
      </c>
      <c r="J691" s="136"/>
      <c r="K691" s="23"/>
    </row>
    <row r="692" spans="1:11" x14ac:dyDescent="0.2">
      <c r="A692" s="59" t="s">
        <v>6</v>
      </c>
      <c r="B692" s="65">
        <v>105.6</v>
      </c>
      <c r="C692" s="12">
        <v>40431</v>
      </c>
      <c r="D692" s="65"/>
      <c r="E692" s="66" t="s">
        <v>63</v>
      </c>
      <c r="F692" s="65">
        <v>1000</v>
      </c>
      <c r="G692" s="66">
        <v>648</v>
      </c>
      <c r="H692" s="60">
        <v>475</v>
      </c>
      <c r="I692" s="68">
        <v>2455</v>
      </c>
      <c r="J692" s="67"/>
      <c r="K692" s="23"/>
    </row>
    <row r="693" spans="1:11" x14ac:dyDescent="0.2">
      <c r="A693" s="59" t="s">
        <v>6</v>
      </c>
      <c r="B693" s="60">
        <v>446</v>
      </c>
      <c r="C693" s="12">
        <f t="shared" ref="C693:C724" si="16">IF(B693&gt;0.005,C692+1,"")</f>
        <v>40432</v>
      </c>
      <c r="D693" s="60"/>
      <c r="E693" s="68" t="s">
        <v>88</v>
      </c>
      <c r="F693" s="60">
        <v>1504</v>
      </c>
      <c r="G693" s="68">
        <v>40375</v>
      </c>
      <c r="H693" s="60">
        <v>14</v>
      </c>
      <c r="I693" s="68">
        <v>81</v>
      </c>
      <c r="J693" s="69"/>
      <c r="K693" s="23"/>
    </row>
    <row r="694" spans="1:11" x14ac:dyDescent="0.2">
      <c r="A694" s="59" t="s">
        <v>6</v>
      </c>
      <c r="B694" s="60">
        <v>51</v>
      </c>
      <c r="C694" s="12">
        <f t="shared" si="16"/>
        <v>40433</v>
      </c>
      <c r="D694" s="60"/>
      <c r="E694" s="68"/>
      <c r="F694" s="60"/>
      <c r="G694" s="68"/>
      <c r="H694" s="60">
        <v>214</v>
      </c>
      <c r="I694" s="68">
        <v>103466</v>
      </c>
      <c r="J694" s="69" t="s">
        <v>89</v>
      </c>
      <c r="K694" s="23"/>
    </row>
    <row r="695" spans="1:11" x14ac:dyDescent="0.2">
      <c r="A695" s="59" t="s">
        <v>7</v>
      </c>
      <c r="B695" s="60">
        <v>803.85</v>
      </c>
      <c r="C695" s="12">
        <f t="shared" si="16"/>
        <v>40434</v>
      </c>
      <c r="D695" s="60" t="s">
        <v>87</v>
      </c>
      <c r="E695" s="68"/>
      <c r="F695" s="60"/>
      <c r="G695" s="68"/>
      <c r="H695" s="60">
        <v>500</v>
      </c>
      <c r="I695" s="68">
        <v>458</v>
      </c>
      <c r="J695" s="69" t="s">
        <v>90</v>
      </c>
      <c r="K695" s="23"/>
    </row>
    <row r="696" spans="1:11" x14ac:dyDescent="0.2">
      <c r="A696" s="59" t="s">
        <v>6</v>
      </c>
      <c r="B696" s="60">
        <v>2587</v>
      </c>
      <c r="C696" s="12">
        <f t="shared" si="16"/>
        <v>40435</v>
      </c>
      <c r="D696" s="60"/>
      <c r="E696" s="68"/>
      <c r="F696" s="60"/>
      <c r="G696" s="68"/>
      <c r="H696" s="60"/>
      <c r="I696" s="68"/>
      <c r="J696" s="69"/>
      <c r="K696" s="23"/>
    </row>
    <row r="697" spans="1:11" x14ac:dyDescent="0.2">
      <c r="A697" s="59" t="s">
        <v>6</v>
      </c>
      <c r="B697" s="60">
        <v>80.5</v>
      </c>
      <c r="C697" s="12">
        <f t="shared" si="16"/>
        <v>40436</v>
      </c>
      <c r="D697" s="60"/>
      <c r="E697" s="68"/>
      <c r="F697" s="60"/>
      <c r="G697" s="68"/>
      <c r="H697" s="60"/>
      <c r="I697" s="68"/>
      <c r="J697" s="69"/>
      <c r="K697" s="23"/>
    </row>
    <row r="698" spans="1:11" x14ac:dyDescent="0.2">
      <c r="A698" s="59" t="s">
        <v>6</v>
      </c>
      <c r="B698" s="60">
        <v>299</v>
      </c>
      <c r="C698" s="12">
        <f t="shared" si="16"/>
        <v>40437</v>
      </c>
      <c r="D698" s="60"/>
      <c r="E698" s="68"/>
      <c r="F698" s="60"/>
      <c r="G698" s="68"/>
      <c r="H698" s="60"/>
      <c r="I698" s="68"/>
      <c r="J698" s="69"/>
      <c r="K698" s="23"/>
    </row>
    <row r="699" spans="1:11" x14ac:dyDescent="0.2">
      <c r="A699" s="59" t="s">
        <v>7</v>
      </c>
      <c r="B699" s="60">
        <v>321</v>
      </c>
      <c r="C699" s="12">
        <f t="shared" si="16"/>
        <v>40438</v>
      </c>
      <c r="D699" s="60" t="s">
        <v>33</v>
      </c>
      <c r="E699" s="68"/>
      <c r="F699" s="60"/>
      <c r="G699" s="68"/>
      <c r="H699" s="60"/>
      <c r="I699" s="68"/>
      <c r="J699" s="69"/>
      <c r="K699" s="23"/>
    </row>
    <row r="700" spans="1:11" x14ac:dyDescent="0.2">
      <c r="A700" s="59" t="s">
        <v>6</v>
      </c>
      <c r="B700" s="60">
        <v>374.33</v>
      </c>
      <c r="C700" s="12">
        <f t="shared" si="16"/>
        <v>40439</v>
      </c>
      <c r="D700" s="60"/>
      <c r="E700" s="68"/>
      <c r="F700" s="60"/>
      <c r="G700" s="68"/>
      <c r="H700" s="60"/>
      <c r="I700" s="68"/>
      <c r="J700" s="69"/>
      <c r="K700" s="23"/>
    </row>
    <row r="701" spans="1:11" x14ac:dyDescent="0.2">
      <c r="A701" s="59" t="s">
        <v>6</v>
      </c>
      <c r="B701" s="60">
        <v>76.400000000000006</v>
      </c>
      <c r="C701" s="12">
        <f t="shared" si="16"/>
        <v>40440</v>
      </c>
      <c r="D701" s="60"/>
      <c r="E701" s="68"/>
      <c r="F701" s="60"/>
      <c r="G701" s="68"/>
      <c r="H701" s="60"/>
      <c r="I701" s="68"/>
      <c r="J701" s="69"/>
      <c r="K701" s="23"/>
    </row>
    <row r="702" spans="1:11" x14ac:dyDescent="0.2">
      <c r="A702" s="59" t="s">
        <v>6</v>
      </c>
      <c r="B702" s="60">
        <v>2884.76</v>
      </c>
      <c r="C702" s="12">
        <f t="shared" si="16"/>
        <v>40441</v>
      </c>
      <c r="D702" s="60"/>
      <c r="E702" s="68"/>
      <c r="F702" s="60"/>
      <c r="G702" s="68"/>
      <c r="H702" s="60"/>
      <c r="I702" s="68"/>
      <c r="J702" s="69"/>
      <c r="K702" s="23"/>
    </row>
    <row r="703" spans="1:11" x14ac:dyDescent="0.2">
      <c r="A703" s="59" t="s">
        <v>6</v>
      </c>
      <c r="B703" s="60">
        <v>264.5</v>
      </c>
      <c r="C703" s="12">
        <f t="shared" si="16"/>
        <v>40442</v>
      </c>
      <c r="D703" s="60"/>
      <c r="E703" s="68"/>
      <c r="F703" s="60"/>
      <c r="G703" s="68"/>
      <c r="H703" s="60"/>
      <c r="I703" s="68"/>
      <c r="J703" s="69"/>
      <c r="K703" s="23"/>
    </row>
    <row r="704" spans="1:11" x14ac:dyDescent="0.2">
      <c r="A704" s="59" t="s">
        <v>6</v>
      </c>
      <c r="B704" s="60"/>
      <c r="C704" s="12" t="str">
        <f t="shared" si="16"/>
        <v/>
      </c>
      <c r="D704" s="60"/>
      <c r="E704" s="68"/>
      <c r="F704" s="60"/>
      <c r="G704" s="68"/>
      <c r="H704" s="60"/>
      <c r="I704" s="68"/>
      <c r="J704" s="69"/>
      <c r="K704" s="23"/>
    </row>
    <row r="705" spans="1:11" x14ac:dyDescent="0.2">
      <c r="A705" s="59" t="s">
        <v>6</v>
      </c>
      <c r="B705" s="60"/>
      <c r="C705" s="12" t="str">
        <f t="shared" si="16"/>
        <v/>
      </c>
      <c r="D705" s="60"/>
      <c r="E705" s="68"/>
      <c r="F705" s="60"/>
      <c r="G705" s="68"/>
      <c r="H705" s="60"/>
      <c r="I705" s="68"/>
      <c r="J705" s="69"/>
      <c r="K705" s="23"/>
    </row>
    <row r="706" spans="1:11" x14ac:dyDescent="0.2">
      <c r="A706" s="59" t="s">
        <v>6</v>
      </c>
      <c r="B706" s="60"/>
      <c r="C706" s="12" t="str">
        <f t="shared" si="16"/>
        <v/>
      </c>
      <c r="D706" s="60"/>
      <c r="E706" s="68"/>
      <c r="F706" s="60"/>
      <c r="G706" s="68"/>
      <c r="H706" s="60"/>
      <c r="I706" s="68"/>
      <c r="J706" s="69"/>
      <c r="K706" s="23"/>
    </row>
    <row r="707" spans="1:11" x14ac:dyDescent="0.2">
      <c r="A707" s="59" t="s">
        <v>6</v>
      </c>
      <c r="B707" s="60"/>
      <c r="C707" s="12" t="str">
        <f t="shared" si="16"/>
        <v/>
      </c>
      <c r="D707" s="60"/>
      <c r="E707" s="68"/>
      <c r="F707" s="60"/>
      <c r="G707" s="68"/>
      <c r="H707" s="60"/>
      <c r="I707" s="68"/>
      <c r="J707" s="69"/>
      <c r="K707" s="23"/>
    </row>
    <row r="708" spans="1:11" x14ac:dyDescent="0.2">
      <c r="A708" s="59" t="s">
        <v>6</v>
      </c>
      <c r="B708" s="60"/>
      <c r="C708" s="12" t="str">
        <f t="shared" si="16"/>
        <v/>
      </c>
      <c r="D708" s="60"/>
      <c r="E708" s="68"/>
      <c r="F708" s="60"/>
      <c r="G708" s="68"/>
      <c r="H708" s="60"/>
      <c r="I708" s="68"/>
      <c r="J708" s="69"/>
      <c r="K708" s="23"/>
    </row>
    <row r="709" spans="1:11" x14ac:dyDescent="0.2">
      <c r="A709" s="59" t="s">
        <v>6</v>
      </c>
      <c r="B709" s="60"/>
      <c r="C709" s="12" t="str">
        <f t="shared" si="16"/>
        <v/>
      </c>
      <c r="D709" s="60"/>
      <c r="E709" s="68"/>
      <c r="F709" s="60"/>
      <c r="G709" s="68"/>
      <c r="H709" s="60"/>
      <c r="I709" s="68"/>
      <c r="J709" s="69"/>
      <c r="K709" s="23"/>
    </row>
    <row r="710" spans="1:11" x14ac:dyDescent="0.2">
      <c r="A710" s="59" t="s">
        <v>6</v>
      </c>
      <c r="B710" s="60"/>
      <c r="C710" s="12" t="str">
        <f t="shared" si="16"/>
        <v/>
      </c>
      <c r="D710" s="60"/>
      <c r="E710" s="68"/>
      <c r="F710" s="60"/>
      <c r="G710" s="68"/>
      <c r="H710" s="60"/>
      <c r="I710" s="68"/>
      <c r="J710" s="69"/>
      <c r="K710" s="23"/>
    </row>
    <row r="711" spans="1:11" x14ac:dyDescent="0.2">
      <c r="A711" s="59" t="s">
        <v>6</v>
      </c>
      <c r="B711" s="60"/>
      <c r="C711" s="12" t="str">
        <f t="shared" si="16"/>
        <v/>
      </c>
      <c r="D711" s="60"/>
      <c r="E711" s="68"/>
      <c r="F711" s="60"/>
      <c r="G711" s="68"/>
      <c r="H711" s="60"/>
      <c r="I711" s="68"/>
      <c r="J711" s="69"/>
      <c r="K711" s="23"/>
    </row>
    <row r="712" spans="1:11" x14ac:dyDescent="0.2">
      <c r="A712" s="59" t="s">
        <v>6</v>
      </c>
      <c r="B712" s="60"/>
      <c r="C712" s="12" t="str">
        <f t="shared" si="16"/>
        <v/>
      </c>
      <c r="D712" s="60"/>
      <c r="E712" s="68"/>
      <c r="F712" s="60"/>
      <c r="G712" s="68"/>
      <c r="H712" s="60"/>
      <c r="I712" s="68"/>
      <c r="J712" s="69"/>
      <c r="K712" s="23"/>
    </row>
    <row r="713" spans="1:11" x14ac:dyDescent="0.2">
      <c r="A713" s="59" t="s">
        <v>6</v>
      </c>
      <c r="B713" s="60"/>
      <c r="C713" s="12" t="str">
        <f t="shared" si="16"/>
        <v/>
      </c>
      <c r="D713" s="60"/>
      <c r="E713" s="68"/>
      <c r="F713" s="60"/>
      <c r="G713" s="68"/>
      <c r="H713" s="60"/>
      <c r="I713" s="68"/>
      <c r="J713" s="69"/>
      <c r="K713" s="23"/>
    </row>
    <row r="714" spans="1:11" x14ac:dyDescent="0.2">
      <c r="A714" s="59" t="s">
        <v>6</v>
      </c>
      <c r="B714" s="60"/>
      <c r="C714" s="12" t="str">
        <f t="shared" si="16"/>
        <v/>
      </c>
      <c r="D714" s="60"/>
      <c r="E714" s="68"/>
      <c r="F714" s="60"/>
      <c r="G714" s="68"/>
      <c r="H714" s="60"/>
      <c r="I714" s="68"/>
      <c r="J714" s="69"/>
      <c r="K714" s="23"/>
    </row>
    <row r="715" spans="1:11" x14ac:dyDescent="0.2">
      <c r="A715" s="59" t="s">
        <v>6</v>
      </c>
      <c r="B715" s="60"/>
      <c r="C715" s="12" t="str">
        <f t="shared" si="16"/>
        <v/>
      </c>
      <c r="D715" s="60"/>
      <c r="E715" s="68"/>
      <c r="F715" s="60"/>
      <c r="G715" s="68"/>
      <c r="H715" s="60"/>
      <c r="I715" s="68"/>
      <c r="J715" s="69"/>
      <c r="K715" s="23"/>
    </row>
    <row r="716" spans="1:11" x14ac:dyDescent="0.2">
      <c r="A716" s="59" t="s">
        <v>6</v>
      </c>
      <c r="B716" s="60"/>
      <c r="C716" s="12" t="str">
        <f t="shared" si="16"/>
        <v/>
      </c>
      <c r="D716" s="60"/>
      <c r="E716" s="68"/>
      <c r="F716" s="60"/>
      <c r="G716" s="68"/>
      <c r="H716" s="60"/>
      <c r="I716" s="68"/>
      <c r="J716" s="69"/>
      <c r="K716" s="23"/>
    </row>
    <row r="717" spans="1:11" x14ac:dyDescent="0.2">
      <c r="A717" s="59" t="s">
        <v>6</v>
      </c>
      <c r="B717" s="60"/>
      <c r="C717" s="12" t="str">
        <f t="shared" si="16"/>
        <v/>
      </c>
      <c r="D717" s="60"/>
      <c r="E717" s="68"/>
      <c r="F717" s="60"/>
      <c r="G717" s="68"/>
      <c r="H717" s="60"/>
      <c r="I717" s="68"/>
      <c r="J717" s="69"/>
      <c r="K717" s="23"/>
    </row>
    <row r="718" spans="1:11" x14ac:dyDescent="0.2">
      <c r="A718" s="59" t="s">
        <v>6</v>
      </c>
      <c r="B718" s="60"/>
      <c r="C718" s="12" t="str">
        <f t="shared" si="16"/>
        <v/>
      </c>
      <c r="D718" s="60"/>
      <c r="E718" s="68"/>
      <c r="F718" s="60"/>
      <c r="G718" s="68"/>
      <c r="H718" s="60"/>
      <c r="I718" s="68"/>
      <c r="J718" s="69"/>
      <c r="K718" s="23"/>
    </row>
    <row r="719" spans="1:11" x14ac:dyDescent="0.2">
      <c r="A719" s="59" t="s">
        <v>6</v>
      </c>
      <c r="B719" s="60"/>
      <c r="C719" s="12" t="str">
        <f t="shared" si="16"/>
        <v/>
      </c>
      <c r="D719" s="60"/>
      <c r="E719" s="68"/>
      <c r="F719" s="60"/>
      <c r="G719" s="68"/>
      <c r="H719" s="60"/>
      <c r="I719" s="68"/>
      <c r="J719" s="69"/>
      <c r="K719" s="23"/>
    </row>
    <row r="720" spans="1:11" x14ac:dyDescent="0.2">
      <c r="A720" s="59" t="s">
        <v>6</v>
      </c>
      <c r="B720" s="60"/>
      <c r="C720" s="12" t="str">
        <f t="shared" si="16"/>
        <v/>
      </c>
      <c r="D720" s="60"/>
      <c r="E720" s="68"/>
      <c r="F720" s="60"/>
      <c r="G720" s="68"/>
      <c r="H720" s="60"/>
      <c r="I720" s="68"/>
      <c r="J720" s="69"/>
      <c r="K720" s="23"/>
    </row>
    <row r="721" spans="1:11" x14ac:dyDescent="0.2">
      <c r="A721" s="59" t="s">
        <v>6</v>
      </c>
      <c r="B721" s="60"/>
      <c r="C721" s="12" t="str">
        <f t="shared" si="16"/>
        <v/>
      </c>
      <c r="D721" s="60"/>
      <c r="E721" s="68"/>
      <c r="F721" s="60"/>
      <c r="G721" s="68"/>
      <c r="H721" s="60"/>
      <c r="I721" s="68"/>
      <c r="J721" s="69"/>
      <c r="K721" s="23"/>
    </row>
    <row r="722" spans="1:11" x14ac:dyDescent="0.2">
      <c r="A722" s="59" t="s">
        <v>6</v>
      </c>
      <c r="B722" s="60"/>
      <c r="C722" s="12" t="str">
        <f t="shared" si="16"/>
        <v/>
      </c>
      <c r="D722" s="60"/>
      <c r="E722" s="68"/>
      <c r="F722" s="60"/>
      <c r="G722" s="68"/>
      <c r="H722" s="60"/>
      <c r="I722" s="68"/>
      <c r="J722" s="69"/>
      <c r="K722" s="23"/>
    </row>
    <row r="723" spans="1:11" x14ac:dyDescent="0.2">
      <c r="A723" s="59" t="s">
        <v>6</v>
      </c>
      <c r="B723" s="60"/>
      <c r="C723" s="12" t="str">
        <f t="shared" si="16"/>
        <v/>
      </c>
      <c r="D723" s="60"/>
      <c r="E723" s="68"/>
      <c r="F723" s="60"/>
      <c r="G723" s="68"/>
      <c r="H723" s="60"/>
      <c r="I723" s="68"/>
      <c r="J723" s="69"/>
      <c r="K723" s="23"/>
    </row>
    <row r="724" spans="1:11" ht="15.75" thickBot="1" x14ac:dyDescent="0.25">
      <c r="A724" s="59" t="s">
        <v>6</v>
      </c>
      <c r="B724" s="63"/>
      <c r="C724" s="12" t="str">
        <f t="shared" si="16"/>
        <v/>
      </c>
      <c r="D724" s="63"/>
      <c r="E724" s="64"/>
      <c r="F724" s="63"/>
      <c r="G724" s="64"/>
      <c r="H724" s="63"/>
      <c r="I724" s="64"/>
      <c r="J724" s="70"/>
      <c r="K724" s="23"/>
    </row>
    <row r="725" spans="1:11" x14ac:dyDescent="0.2">
      <c r="A725" s="62"/>
      <c r="B725" s="139">
        <f>SUMIF(A692:A724,$O$6,B692:B724)</f>
        <v>7169.09</v>
      </c>
      <c r="C725" s="24"/>
      <c r="D725" s="24"/>
      <c r="E725" s="24"/>
      <c r="F725" s="24"/>
      <c r="G725" s="24"/>
      <c r="H725" s="24"/>
      <c r="I725" s="24"/>
      <c r="J725" s="24"/>
      <c r="K725" s="23"/>
    </row>
    <row r="726" spans="1:11" ht="15.75" thickBot="1" x14ac:dyDescent="0.25">
      <c r="A726" s="62"/>
      <c r="B726" s="138"/>
      <c r="C726" s="24"/>
      <c r="D726" s="24"/>
      <c r="E726" s="24"/>
      <c r="F726" s="24"/>
      <c r="G726" s="24"/>
      <c r="H726" s="24"/>
      <c r="I726" s="24"/>
      <c r="J726" s="24"/>
      <c r="K726" s="23"/>
    </row>
    <row r="727" spans="1:11" ht="15.75" thickBot="1" x14ac:dyDescent="0.25">
      <c r="A727" s="62"/>
      <c r="B727" s="24"/>
      <c r="C727" s="24"/>
      <c r="D727" s="24"/>
      <c r="E727" s="24"/>
      <c r="F727" s="24"/>
      <c r="G727" s="24"/>
      <c r="H727" s="24"/>
      <c r="I727" s="24"/>
      <c r="J727" s="24"/>
      <c r="K727" s="23"/>
    </row>
    <row r="728" spans="1:11" ht="15.75" thickBot="1" x14ac:dyDescent="0.25">
      <c r="A728" s="62"/>
      <c r="B728" s="24"/>
      <c r="C728" s="24"/>
      <c r="D728" s="24"/>
      <c r="E728" s="24"/>
      <c r="F728" s="24"/>
      <c r="G728" s="24"/>
      <c r="H728" s="129" t="s">
        <v>22</v>
      </c>
      <c r="I728" s="131"/>
      <c r="J728" s="16"/>
      <c r="K728" s="23"/>
    </row>
    <row r="729" spans="1:11" ht="15.75" thickBot="1" x14ac:dyDescent="0.25">
      <c r="A729" s="62"/>
      <c r="B729" s="13" t="s">
        <v>0</v>
      </c>
      <c r="C729" s="13" t="s">
        <v>13</v>
      </c>
      <c r="D729" s="13" t="s">
        <v>14</v>
      </c>
      <c r="E729" s="13" t="s">
        <v>15</v>
      </c>
      <c r="F729" s="13" t="s">
        <v>5</v>
      </c>
      <c r="G729" s="24"/>
      <c r="H729" s="2" t="s">
        <v>20</v>
      </c>
      <c r="I729" s="2">
        <f>I685</f>
        <v>5373.37</v>
      </c>
      <c r="J729" s="2"/>
      <c r="K729" s="23"/>
    </row>
    <row r="730" spans="1:11" ht="15.75" thickBot="1" x14ac:dyDescent="0.25">
      <c r="A730" s="62"/>
      <c r="B730" s="21">
        <f>B725</f>
        <v>7169.09</v>
      </c>
      <c r="C730" s="13">
        <f>SUM(F692:F724)</f>
        <v>2504</v>
      </c>
      <c r="D730" s="13">
        <f>B730+C730</f>
        <v>9673.09</v>
      </c>
      <c r="E730" s="13">
        <f>SUM(H692:H724)</f>
        <v>1203</v>
      </c>
      <c r="F730" s="15">
        <f>D730-E730</f>
        <v>8470.09</v>
      </c>
      <c r="G730" s="24"/>
      <c r="H730" s="3" t="s">
        <v>19</v>
      </c>
      <c r="I730" s="3">
        <f>F732</f>
        <v>4206.9000000000005</v>
      </c>
      <c r="J730" s="3"/>
      <c r="K730" s="23"/>
    </row>
    <row r="731" spans="1:11" ht="15.75" thickBot="1" x14ac:dyDescent="0.25">
      <c r="A731" s="62"/>
      <c r="B731" s="13" t="s">
        <v>18</v>
      </c>
      <c r="C731" s="13" t="s">
        <v>16</v>
      </c>
      <c r="D731" s="13" t="s">
        <v>3</v>
      </c>
      <c r="E731" s="13" t="s">
        <v>2</v>
      </c>
      <c r="F731" s="13" t="s">
        <v>19</v>
      </c>
      <c r="G731" s="24"/>
      <c r="H731" s="3" t="s">
        <v>21</v>
      </c>
      <c r="I731" s="3">
        <f>I729+I730</f>
        <v>9580.27</v>
      </c>
      <c r="J731" s="3"/>
      <c r="K731" s="23"/>
    </row>
    <row r="732" spans="1:11" ht="15.75" thickBot="1" x14ac:dyDescent="0.25">
      <c r="A732" s="62"/>
      <c r="B732" s="21">
        <f>F730</f>
        <v>8470.09</v>
      </c>
      <c r="C732" s="71"/>
      <c r="D732" s="71"/>
      <c r="E732" s="71">
        <v>4263.1899999999996</v>
      </c>
      <c r="F732" s="15">
        <f>B732-(C732+D732+E732)</f>
        <v>4206.9000000000005</v>
      </c>
      <c r="G732" s="24"/>
      <c r="H732" s="3" t="s">
        <v>4</v>
      </c>
      <c r="I732" s="73">
        <v>5750</v>
      </c>
      <c r="J732" s="73" t="s">
        <v>24</v>
      </c>
      <c r="K732" s="23"/>
    </row>
    <row r="733" spans="1:11" ht="15.75" thickBot="1" x14ac:dyDescent="0.25">
      <c r="A733" s="62"/>
      <c r="B733" s="24"/>
      <c r="C733" s="24"/>
      <c r="D733" s="24"/>
      <c r="E733" s="24"/>
      <c r="F733" s="24"/>
      <c r="G733" s="24"/>
      <c r="H733" s="18" t="s">
        <v>17</v>
      </c>
      <c r="I733" s="18">
        <f>I731-I732</f>
        <v>3830.2700000000004</v>
      </c>
      <c r="J733" s="4"/>
      <c r="K733" s="23"/>
    </row>
    <row r="734" spans="1:11" ht="15.75" thickBot="1" x14ac:dyDescent="0.25">
      <c r="A734" s="62"/>
      <c r="B734" s="24"/>
      <c r="C734" s="24"/>
      <c r="D734" s="24"/>
      <c r="E734" s="24"/>
      <c r="F734" s="24"/>
      <c r="G734" s="24"/>
      <c r="H734" s="13" t="s">
        <v>27</v>
      </c>
      <c r="I734" s="17">
        <f>I733</f>
        <v>3830.2700000000004</v>
      </c>
      <c r="J734" s="24"/>
      <c r="K734" s="23"/>
    </row>
    <row r="735" spans="1:11" ht="15.75" thickBot="1" x14ac:dyDescent="0.25">
      <c r="A735" s="75"/>
      <c r="B735" s="25"/>
      <c r="C735" s="25"/>
      <c r="D735" s="25"/>
      <c r="E735" s="25"/>
      <c r="F735" s="25"/>
      <c r="G735" s="25"/>
      <c r="H735" s="25"/>
      <c r="I735" s="25"/>
      <c r="J735" s="25"/>
      <c r="K735" s="15"/>
    </row>
    <row r="736" spans="1:11" ht="15.75" thickBot="1" x14ac:dyDescent="0.25">
      <c r="A736" s="76"/>
      <c r="B736" s="29"/>
      <c r="C736" s="29"/>
      <c r="D736" s="29"/>
      <c r="E736" s="29"/>
      <c r="F736" s="29"/>
      <c r="G736" s="29"/>
      <c r="H736" s="29"/>
      <c r="I736" s="29"/>
      <c r="J736" s="29"/>
      <c r="K736" s="29"/>
    </row>
    <row r="737" spans="1:11" ht="15.75" thickBot="1" x14ac:dyDescent="0.25">
      <c r="A737" s="57">
        <v>16</v>
      </c>
      <c r="B737" s="28"/>
      <c r="C737" s="28"/>
      <c r="D737" s="28"/>
      <c r="E737" s="28"/>
      <c r="F737" s="28"/>
      <c r="G737" s="28"/>
      <c r="H737" s="28"/>
      <c r="I737" s="28" t="s">
        <v>35</v>
      </c>
      <c r="J737" s="58" t="s">
        <v>40</v>
      </c>
      <c r="K737" s="22"/>
    </row>
    <row r="738" spans="1:11" ht="15.75" thickBot="1" x14ac:dyDescent="0.25">
      <c r="A738" s="60"/>
      <c r="B738" s="26"/>
      <c r="C738" s="26"/>
      <c r="D738" s="26"/>
      <c r="E738" s="26"/>
      <c r="F738" s="26"/>
      <c r="G738" s="26"/>
      <c r="H738" s="26"/>
      <c r="I738" s="26" t="s">
        <v>36</v>
      </c>
      <c r="J738" s="61">
        <v>44215</v>
      </c>
      <c r="K738" s="22"/>
    </row>
    <row r="739" spans="1:11" x14ac:dyDescent="0.2">
      <c r="A739" s="62"/>
      <c r="B739" s="140" t="s">
        <v>0</v>
      </c>
      <c r="C739" s="141"/>
      <c r="D739" s="140" t="s">
        <v>9</v>
      </c>
      <c r="E739" s="141"/>
      <c r="F739" s="140" t="s">
        <v>13</v>
      </c>
      <c r="G739" s="141"/>
      <c r="H739" s="140" t="s">
        <v>10</v>
      </c>
      <c r="I739" s="141"/>
      <c r="J739" s="135" t="s">
        <v>12</v>
      </c>
      <c r="K739" s="23"/>
    </row>
    <row r="740" spans="1:11" ht="15.75" thickBot="1" x14ac:dyDescent="0.25">
      <c r="A740" s="62"/>
      <c r="B740" s="6" t="s">
        <v>1</v>
      </c>
      <c r="C740" s="8" t="s">
        <v>8</v>
      </c>
      <c r="D740" s="6" t="s">
        <v>1</v>
      </c>
      <c r="E740" s="8" t="s">
        <v>8</v>
      </c>
      <c r="F740" s="6" t="s">
        <v>1</v>
      </c>
      <c r="G740" s="8" t="s">
        <v>11</v>
      </c>
      <c r="H740" s="6" t="s">
        <v>1</v>
      </c>
      <c r="I740" s="8" t="s">
        <v>11</v>
      </c>
      <c r="J740" s="136"/>
      <c r="K740" s="23"/>
    </row>
    <row r="741" spans="1:11" x14ac:dyDescent="0.2">
      <c r="A741" s="59" t="s">
        <v>6</v>
      </c>
      <c r="B741" s="65">
        <v>86</v>
      </c>
      <c r="C741" s="12">
        <v>40443</v>
      </c>
      <c r="D741" s="65"/>
      <c r="E741" s="66" t="s">
        <v>92</v>
      </c>
      <c r="F741" s="65">
        <v>291</v>
      </c>
      <c r="G741" s="66">
        <v>40286</v>
      </c>
      <c r="H741" s="60">
        <v>935</v>
      </c>
      <c r="I741" s="68">
        <v>630135</v>
      </c>
      <c r="J741" s="67" t="s">
        <v>93</v>
      </c>
      <c r="K741" s="23"/>
    </row>
    <row r="742" spans="1:11" x14ac:dyDescent="0.2">
      <c r="A742" s="59" t="s">
        <v>6</v>
      </c>
      <c r="B742" s="60">
        <v>21</v>
      </c>
      <c r="C742" s="12">
        <f t="shared" ref="C742:C773" si="17">IF(B742&gt;0.005,C741+1,"")</f>
        <v>40444</v>
      </c>
      <c r="D742" s="60"/>
      <c r="E742" s="68" t="s">
        <v>63</v>
      </c>
      <c r="F742" s="60">
        <v>1324</v>
      </c>
      <c r="G742" s="68">
        <v>649</v>
      </c>
      <c r="H742" s="60"/>
      <c r="I742" s="68"/>
      <c r="J742" s="69"/>
      <c r="K742" s="23"/>
    </row>
    <row r="743" spans="1:11" x14ac:dyDescent="0.2">
      <c r="A743" s="59" t="s">
        <v>6</v>
      </c>
      <c r="B743" s="60">
        <v>833</v>
      </c>
      <c r="C743" s="12">
        <f t="shared" si="17"/>
        <v>40445</v>
      </c>
      <c r="D743" s="60"/>
      <c r="E743" s="68"/>
      <c r="F743" s="60"/>
      <c r="G743" s="68"/>
      <c r="H743" s="60"/>
      <c r="I743" s="68"/>
      <c r="J743" s="69"/>
      <c r="K743" s="23"/>
    </row>
    <row r="744" spans="1:11" x14ac:dyDescent="0.2">
      <c r="A744" s="59" t="s">
        <v>6</v>
      </c>
      <c r="B744" s="60">
        <v>393.3</v>
      </c>
      <c r="C744" s="12">
        <f t="shared" si="17"/>
        <v>40446</v>
      </c>
      <c r="D744" s="60"/>
      <c r="E744" s="68"/>
      <c r="F744" s="60"/>
      <c r="G744" s="68"/>
      <c r="H744" s="60"/>
      <c r="I744" s="68"/>
      <c r="J744" s="69"/>
      <c r="K744" s="23"/>
    </row>
    <row r="745" spans="1:11" x14ac:dyDescent="0.2">
      <c r="A745" s="59" t="s">
        <v>7</v>
      </c>
      <c r="B745" s="60">
        <v>288.64999999999998</v>
      </c>
      <c r="C745" s="12">
        <f t="shared" si="17"/>
        <v>40447</v>
      </c>
      <c r="D745" s="60" t="s">
        <v>64</v>
      </c>
      <c r="E745" s="68"/>
      <c r="F745" s="60"/>
      <c r="G745" s="68"/>
      <c r="H745" s="60"/>
      <c r="I745" s="68"/>
      <c r="J745" s="69"/>
      <c r="K745" s="23"/>
    </row>
    <row r="746" spans="1:11" x14ac:dyDescent="0.2">
      <c r="A746" s="59" t="s">
        <v>6</v>
      </c>
      <c r="B746" s="60">
        <v>891</v>
      </c>
      <c r="C746" s="12">
        <f t="shared" si="17"/>
        <v>40448</v>
      </c>
      <c r="D746" s="60"/>
      <c r="E746" s="68"/>
      <c r="F746" s="60"/>
      <c r="G746" s="68"/>
      <c r="H746" s="60"/>
      <c r="I746" s="68"/>
      <c r="J746" s="69"/>
      <c r="K746" s="23"/>
    </row>
    <row r="747" spans="1:11" x14ac:dyDescent="0.2">
      <c r="A747" s="59" t="s">
        <v>6</v>
      </c>
      <c r="B747" s="60">
        <v>413</v>
      </c>
      <c r="C747" s="12">
        <f t="shared" si="17"/>
        <v>40449</v>
      </c>
      <c r="D747" s="60"/>
      <c r="E747" s="68"/>
      <c r="F747" s="60"/>
      <c r="G747" s="68"/>
      <c r="H747" s="60"/>
      <c r="I747" s="68"/>
      <c r="J747" s="69"/>
      <c r="K747" s="23"/>
    </row>
    <row r="748" spans="1:11" x14ac:dyDescent="0.2">
      <c r="A748" s="59" t="s">
        <v>6</v>
      </c>
      <c r="B748" s="60">
        <v>4692</v>
      </c>
      <c r="C748" s="12">
        <f t="shared" si="17"/>
        <v>40450</v>
      </c>
      <c r="D748" s="60"/>
      <c r="E748" s="68"/>
      <c r="F748" s="60"/>
      <c r="G748" s="68"/>
      <c r="H748" s="60"/>
      <c r="I748" s="68"/>
      <c r="J748" s="69"/>
      <c r="K748" s="23"/>
    </row>
    <row r="749" spans="1:11" x14ac:dyDescent="0.2">
      <c r="A749" s="59" t="s">
        <v>6</v>
      </c>
      <c r="B749" s="60">
        <v>1290</v>
      </c>
      <c r="C749" s="12">
        <f t="shared" si="17"/>
        <v>40451</v>
      </c>
      <c r="D749" s="60"/>
      <c r="E749" s="68"/>
      <c r="F749" s="60"/>
      <c r="G749" s="68"/>
      <c r="H749" s="60"/>
      <c r="I749" s="68"/>
      <c r="J749" s="69"/>
      <c r="K749" s="23"/>
    </row>
    <row r="750" spans="1:11" x14ac:dyDescent="0.2">
      <c r="A750" s="59" t="s">
        <v>6</v>
      </c>
      <c r="B750" s="60">
        <v>362</v>
      </c>
      <c r="C750" s="12">
        <f t="shared" si="17"/>
        <v>40452</v>
      </c>
      <c r="D750" s="60"/>
      <c r="E750" s="68"/>
      <c r="F750" s="60"/>
      <c r="G750" s="68"/>
      <c r="H750" s="60"/>
      <c r="I750" s="68"/>
      <c r="J750" s="69"/>
      <c r="K750" s="23"/>
    </row>
    <row r="751" spans="1:11" x14ac:dyDescent="0.2">
      <c r="A751" s="59" t="s">
        <v>6</v>
      </c>
      <c r="B751" s="60">
        <v>19.5</v>
      </c>
      <c r="C751" s="12">
        <f t="shared" si="17"/>
        <v>40453</v>
      </c>
      <c r="D751" s="60"/>
      <c r="E751" s="68"/>
      <c r="F751" s="60"/>
      <c r="G751" s="68"/>
      <c r="H751" s="60"/>
      <c r="I751" s="68"/>
      <c r="J751" s="69"/>
      <c r="K751" s="23"/>
    </row>
    <row r="752" spans="1:11" x14ac:dyDescent="0.2">
      <c r="A752" s="59" t="s">
        <v>7</v>
      </c>
      <c r="B752" s="60">
        <v>2452.2600000000002</v>
      </c>
      <c r="C752" s="12">
        <f t="shared" si="17"/>
        <v>40454</v>
      </c>
      <c r="D752" s="60" t="s">
        <v>91</v>
      </c>
      <c r="E752" s="68"/>
      <c r="F752" s="60"/>
      <c r="G752" s="68"/>
      <c r="H752" s="60"/>
      <c r="I752" s="68"/>
      <c r="J752" s="69"/>
      <c r="K752" s="23"/>
    </row>
    <row r="753" spans="1:11" x14ac:dyDescent="0.2">
      <c r="A753" s="59" t="s">
        <v>6</v>
      </c>
      <c r="B753" s="60">
        <v>14</v>
      </c>
      <c r="C753" s="12">
        <f t="shared" si="17"/>
        <v>40455</v>
      </c>
      <c r="D753" s="60"/>
      <c r="E753" s="68"/>
      <c r="F753" s="60"/>
      <c r="G753" s="68"/>
      <c r="H753" s="60"/>
      <c r="I753" s="68"/>
      <c r="J753" s="69"/>
      <c r="K753" s="23"/>
    </row>
    <row r="754" spans="1:11" x14ac:dyDescent="0.2">
      <c r="A754" s="59" t="s">
        <v>6</v>
      </c>
      <c r="B754" s="60">
        <v>189</v>
      </c>
      <c r="C754" s="12">
        <f t="shared" si="17"/>
        <v>40456</v>
      </c>
      <c r="D754" s="60"/>
      <c r="E754" s="68"/>
      <c r="F754" s="60"/>
      <c r="G754" s="68"/>
      <c r="H754" s="60"/>
      <c r="I754" s="68"/>
      <c r="J754" s="69"/>
      <c r="K754" s="23"/>
    </row>
    <row r="755" spans="1:11" x14ac:dyDescent="0.2">
      <c r="A755" s="59" t="s">
        <v>6</v>
      </c>
      <c r="B755" s="60">
        <v>145</v>
      </c>
      <c r="C755" s="12">
        <f t="shared" si="17"/>
        <v>40457</v>
      </c>
      <c r="D755" s="60"/>
      <c r="E755" s="68"/>
      <c r="F755" s="60"/>
      <c r="G755" s="68"/>
      <c r="H755" s="60"/>
      <c r="I755" s="68"/>
      <c r="J755" s="69"/>
      <c r="K755" s="23"/>
    </row>
    <row r="756" spans="1:11" x14ac:dyDescent="0.2">
      <c r="A756" s="59" t="s">
        <v>7</v>
      </c>
      <c r="B756" s="60">
        <v>362</v>
      </c>
      <c r="C756" s="12">
        <f t="shared" si="17"/>
        <v>40458</v>
      </c>
      <c r="D756" s="60" t="s">
        <v>33</v>
      </c>
      <c r="E756" s="68"/>
      <c r="F756" s="60"/>
      <c r="G756" s="68"/>
      <c r="H756" s="60"/>
      <c r="I756" s="68"/>
      <c r="J756" s="69"/>
      <c r="K756" s="23"/>
    </row>
    <row r="757" spans="1:11" x14ac:dyDescent="0.2">
      <c r="A757" s="59" t="s">
        <v>6</v>
      </c>
      <c r="B757" s="60"/>
      <c r="C757" s="12" t="str">
        <f t="shared" si="17"/>
        <v/>
      </c>
      <c r="D757" s="60"/>
      <c r="E757" s="68"/>
      <c r="F757" s="60"/>
      <c r="G757" s="68"/>
      <c r="H757" s="60"/>
      <c r="I757" s="68"/>
      <c r="J757" s="69"/>
      <c r="K757" s="23"/>
    </row>
    <row r="758" spans="1:11" x14ac:dyDescent="0.2">
      <c r="A758" s="59" t="s">
        <v>6</v>
      </c>
      <c r="B758" s="60"/>
      <c r="C758" s="12" t="str">
        <f t="shared" si="17"/>
        <v/>
      </c>
      <c r="D758" s="60"/>
      <c r="E758" s="68"/>
      <c r="F758" s="60"/>
      <c r="G758" s="68"/>
      <c r="H758" s="60"/>
      <c r="I758" s="68"/>
      <c r="J758" s="69"/>
      <c r="K758" s="23"/>
    </row>
    <row r="759" spans="1:11" x14ac:dyDescent="0.2">
      <c r="A759" s="59" t="s">
        <v>6</v>
      </c>
      <c r="B759" s="60"/>
      <c r="C759" s="12" t="str">
        <f t="shared" si="17"/>
        <v/>
      </c>
      <c r="D759" s="60"/>
      <c r="E759" s="68"/>
      <c r="F759" s="60"/>
      <c r="G759" s="68"/>
      <c r="H759" s="60"/>
      <c r="I759" s="68"/>
      <c r="J759" s="69"/>
      <c r="K759" s="23"/>
    </row>
    <row r="760" spans="1:11" x14ac:dyDescent="0.2">
      <c r="A760" s="59" t="s">
        <v>6</v>
      </c>
      <c r="B760" s="60"/>
      <c r="C760" s="12" t="str">
        <f t="shared" si="17"/>
        <v/>
      </c>
      <c r="D760" s="60"/>
      <c r="E760" s="68"/>
      <c r="F760" s="60"/>
      <c r="G760" s="68"/>
      <c r="H760" s="60"/>
      <c r="I760" s="68"/>
      <c r="J760" s="69"/>
      <c r="K760" s="23"/>
    </row>
    <row r="761" spans="1:11" x14ac:dyDescent="0.2">
      <c r="A761" s="59" t="s">
        <v>6</v>
      </c>
      <c r="B761" s="60"/>
      <c r="C761" s="12" t="str">
        <f t="shared" si="17"/>
        <v/>
      </c>
      <c r="D761" s="60"/>
      <c r="E761" s="68"/>
      <c r="F761" s="60"/>
      <c r="G761" s="68"/>
      <c r="H761" s="60"/>
      <c r="I761" s="68"/>
      <c r="J761" s="69"/>
      <c r="K761" s="23"/>
    </row>
    <row r="762" spans="1:11" x14ac:dyDescent="0.2">
      <c r="A762" s="59" t="s">
        <v>6</v>
      </c>
      <c r="B762" s="60"/>
      <c r="C762" s="12" t="str">
        <f t="shared" si="17"/>
        <v/>
      </c>
      <c r="D762" s="60"/>
      <c r="E762" s="68"/>
      <c r="F762" s="60"/>
      <c r="G762" s="68"/>
      <c r="H762" s="60"/>
      <c r="I762" s="68"/>
      <c r="J762" s="69"/>
      <c r="K762" s="23"/>
    </row>
    <row r="763" spans="1:11" x14ac:dyDescent="0.2">
      <c r="A763" s="59" t="s">
        <v>6</v>
      </c>
      <c r="B763" s="60"/>
      <c r="C763" s="12" t="str">
        <f t="shared" si="17"/>
        <v/>
      </c>
      <c r="D763" s="60"/>
      <c r="E763" s="68"/>
      <c r="F763" s="60"/>
      <c r="G763" s="68"/>
      <c r="H763" s="60"/>
      <c r="I763" s="68"/>
      <c r="J763" s="69"/>
      <c r="K763" s="23"/>
    </row>
    <row r="764" spans="1:11" x14ac:dyDescent="0.2">
      <c r="A764" s="59" t="s">
        <v>6</v>
      </c>
      <c r="B764" s="60"/>
      <c r="C764" s="12" t="str">
        <f t="shared" si="17"/>
        <v/>
      </c>
      <c r="D764" s="60"/>
      <c r="E764" s="68"/>
      <c r="F764" s="60"/>
      <c r="G764" s="68"/>
      <c r="H764" s="60"/>
      <c r="I764" s="68"/>
      <c r="J764" s="69"/>
      <c r="K764" s="23"/>
    </row>
    <row r="765" spans="1:11" x14ac:dyDescent="0.2">
      <c r="A765" s="59" t="s">
        <v>6</v>
      </c>
      <c r="B765" s="60"/>
      <c r="C765" s="12" t="str">
        <f t="shared" si="17"/>
        <v/>
      </c>
      <c r="D765" s="60"/>
      <c r="E765" s="68"/>
      <c r="F765" s="60"/>
      <c r="G765" s="68"/>
      <c r="H765" s="60"/>
      <c r="I765" s="68"/>
      <c r="J765" s="69"/>
      <c r="K765" s="23"/>
    </row>
    <row r="766" spans="1:11" x14ac:dyDescent="0.2">
      <c r="A766" s="59" t="s">
        <v>6</v>
      </c>
      <c r="B766" s="60"/>
      <c r="C766" s="12" t="str">
        <f t="shared" si="17"/>
        <v/>
      </c>
      <c r="D766" s="60"/>
      <c r="E766" s="68"/>
      <c r="F766" s="60"/>
      <c r="G766" s="68"/>
      <c r="H766" s="60"/>
      <c r="I766" s="68"/>
      <c r="J766" s="69"/>
      <c r="K766" s="23"/>
    </row>
    <row r="767" spans="1:11" x14ac:dyDescent="0.2">
      <c r="A767" s="59" t="s">
        <v>6</v>
      </c>
      <c r="B767" s="60"/>
      <c r="C767" s="12" t="str">
        <f t="shared" si="17"/>
        <v/>
      </c>
      <c r="D767" s="60"/>
      <c r="E767" s="68"/>
      <c r="F767" s="60"/>
      <c r="G767" s="68"/>
      <c r="H767" s="60"/>
      <c r="I767" s="68"/>
      <c r="J767" s="69"/>
      <c r="K767" s="23"/>
    </row>
    <row r="768" spans="1:11" x14ac:dyDescent="0.2">
      <c r="A768" s="59" t="s">
        <v>6</v>
      </c>
      <c r="B768" s="60"/>
      <c r="C768" s="12" t="str">
        <f t="shared" si="17"/>
        <v/>
      </c>
      <c r="D768" s="60"/>
      <c r="E768" s="68"/>
      <c r="F768" s="60"/>
      <c r="G768" s="68"/>
      <c r="H768" s="60"/>
      <c r="I768" s="68"/>
      <c r="J768" s="69"/>
      <c r="K768" s="23"/>
    </row>
    <row r="769" spans="1:11" x14ac:dyDescent="0.2">
      <c r="A769" s="59" t="s">
        <v>6</v>
      </c>
      <c r="B769" s="60"/>
      <c r="C769" s="12" t="str">
        <f t="shared" si="17"/>
        <v/>
      </c>
      <c r="D769" s="60"/>
      <c r="E769" s="68"/>
      <c r="F769" s="60"/>
      <c r="G769" s="68"/>
      <c r="H769" s="60"/>
      <c r="I769" s="68"/>
      <c r="J769" s="69"/>
      <c r="K769" s="23"/>
    </row>
    <row r="770" spans="1:11" x14ac:dyDescent="0.2">
      <c r="A770" s="59" t="s">
        <v>6</v>
      </c>
      <c r="B770" s="60"/>
      <c r="C770" s="12" t="str">
        <f t="shared" si="17"/>
        <v/>
      </c>
      <c r="D770" s="60"/>
      <c r="E770" s="68"/>
      <c r="F770" s="60"/>
      <c r="G770" s="68"/>
      <c r="H770" s="60"/>
      <c r="I770" s="68"/>
      <c r="J770" s="69"/>
      <c r="K770" s="23"/>
    </row>
    <row r="771" spans="1:11" x14ac:dyDescent="0.2">
      <c r="A771" s="59" t="s">
        <v>6</v>
      </c>
      <c r="B771" s="60"/>
      <c r="C771" s="12" t="str">
        <f t="shared" si="17"/>
        <v/>
      </c>
      <c r="D771" s="60"/>
      <c r="E771" s="68"/>
      <c r="F771" s="60"/>
      <c r="G771" s="68"/>
      <c r="H771" s="60"/>
      <c r="I771" s="68"/>
      <c r="J771" s="69"/>
      <c r="K771" s="23"/>
    </row>
    <row r="772" spans="1:11" x14ac:dyDescent="0.2">
      <c r="A772" s="59" t="s">
        <v>6</v>
      </c>
      <c r="B772" s="60"/>
      <c r="C772" s="12" t="str">
        <f t="shared" si="17"/>
        <v/>
      </c>
      <c r="D772" s="60"/>
      <c r="E772" s="68"/>
      <c r="F772" s="60"/>
      <c r="G772" s="68"/>
      <c r="H772" s="60"/>
      <c r="I772" s="68"/>
      <c r="J772" s="69"/>
      <c r="K772" s="23"/>
    </row>
    <row r="773" spans="1:11" ht="15.75" thickBot="1" x14ac:dyDescent="0.25">
      <c r="A773" s="59" t="s">
        <v>6</v>
      </c>
      <c r="B773" s="63"/>
      <c r="C773" s="12" t="str">
        <f t="shared" si="17"/>
        <v/>
      </c>
      <c r="D773" s="63"/>
      <c r="E773" s="64"/>
      <c r="F773" s="63"/>
      <c r="G773" s="64"/>
      <c r="H773" s="63"/>
      <c r="I773" s="64"/>
      <c r="J773" s="70"/>
      <c r="K773" s="23"/>
    </row>
    <row r="774" spans="1:11" x14ac:dyDescent="0.2">
      <c r="A774" s="62"/>
      <c r="B774" s="139">
        <f>SUMIF(A741:A773,$O$6,B741:B773)</f>
        <v>9348.7999999999993</v>
      </c>
      <c r="C774" s="24"/>
      <c r="D774" s="24"/>
      <c r="E774" s="24"/>
      <c r="F774" s="24"/>
      <c r="G774" s="24"/>
      <c r="H774" s="24"/>
      <c r="I774" s="24"/>
      <c r="J774" s="24"/>
      <c r="K774" s="23"/>
    </row>
    <row r="775" spans="1:11" ht="15.75" thickBot="1" x14ac:dyDescent="0.25">
      <c r="A775" s="62"/>
      <c r="B775" s="138"/>
      <c r="C775" s="24"/>
      <c r="D775" s="24"/>
      <c r="E775" s="24"/>
      <c r="F775" s="24"/>
      <c r="G775" s="24"/>
      <c r="H775" s="24"/>
      <c r="I775" s="24"/>
      <c r="J775" s="24"/>
      <c r="K775" s="23"/>
    </row>
    <row r="776" spans="1:11" ht="15.75" thickBot="1" x14ac:dyDescent="0.25">
      <c r="A776" s="62"/>
      <c r="B776" s="24"/>
      <c r="C776" s="24"/>
      <c r="D776" s="24"/>
      <c r="E776" s="24"/>
      <c r="F776" s="24"/>
      <c r="G776" s="24"/>
      <c r="H776" s="24"/>
      <c r="I776" s="24"/>
      <c r="J776" s="24"/>
      <c r="K776" s="23"/>
    </row>
    <row r="777" spans="1:11" ht="15.75" thickBot="1" x14ac:dyDescent="0.25">
      <c r="A777" s="62"/>
      <c r="B777" s="24"/>
      <c r="C777" s="24"/>
      <c r="D777" s="24"/>
      <c r="E777" s="24"/>
      <c r="F777" s="24"/>
      <c r="G777" s="24"/>
      <c r="H777" s="129" t="s">
        <v>22</v>
      </c>
      <c r="I777" s="131"/>
      <c r="J777" s="16"/>
      <c r="K777" s="23"/>
    </row>
    <row r="778" spans="1:11" ht="15.75" thickBot="1" x14ac:dyDescent="0.25">
      <c r="A778" s="62"/>
      <c r="B778" s="13" t="s">
        <v>0</v>
      </c>
      <c r="C778" s="13" t="s">
        <v>13</v>
      </c>
      <c r="D778" s="13" t="s">
        <v>14</v>
      </c>
      <c r="E778" s="13" t="s">
        <v>15</v>
      </c>
      <c r="F778" s="13" t="s">
        <v>5</v>
      </c>
      <c r="G778" s="24"/>
      <c r="H778" s="2" t="s">
        <v>20</v>
      </c>
      <c r="I778" s="2">
        <f>I734</f>
        <v>3830.2700000000004</v>
      </c>
      <c r="J778" s="2"/>
      <c r="K778" s="23"/>
    </row>
    <row r="779" spans="1:11" ht="15.75" thickBot="1" x14ac:dyDescent="0.25">
      <c r="A779" s="62"/>
      <c r="B779" s="21">
        <f>B774</f>
        <v>9348.7999999999993</v>
      </c>
      <c r="C779" s="13">
        <f>SUM(F741:F773)</f>
        <v>1615</v>
      </c>
      <c r="D779" s="13">
        <f>B779+C779</f>
        <v>10963.8</v>
      </c>
      <c r="E779" s="13">
        <f>SUM(H741:H773)</f>
        <v>935</v>
      </c>
      <c r="F779" s="15">
        <f>D779-E779</f>
        <v>10028.799999999999</v>
      </c>
      <c r="G779" s="24"/>
      <c r="H779" s="3" t="s">
        <v>19</v>
      </c>
      <c r="I779" s="3">
        <f>F781</f>
        <v>4528.4999999999991</v>
      </c>
      <c r="J779" s="3"/>
      <c r="K779" s="23"/>
    </row>
    <row r="780" spans="1:11" ht="15.75" thickBot="1" x14ac:dyDescent="0.25">
      <c r="A780" s="62"/>
      <c r="B780" s="13" t="s">
        <v>18</v>
      </c>
      <c r="C780" s="13" t="s">
        <v>16</v>
      </c>
      <c r="D780" s="13" t="s">
        <v>3</v>
      </c>
      <c r="E780" s="13" t="s">
        <v>2</v>
      </c>
      <c r="F780" s="13" t="s">
        <v>19</v>
      </c>
      <c r="G780" s="24"/>
      <c r="H780" s="3" t="s">
        <v>21</v>
      </c>
      <c r="I780" s="3">
        <f>I778+I779</f>
        <v>8358.77</v>
      </c>
      <c r="J780" s="3"/>
      <c r="K780" s="23"/>
    </row>
    <row r="781" spans="1:11" ht="15.75" thickBot="1" x14ac:dyDescent="0.25">
      <c r="A781" s="62"/>
      <c r="B781" s="21">
        <f>F779</f>
        <v>10028.799999999999</v>
      </c>
      <c r="C781" s="71"/>
      <c r="D781" s="71"/>
      <c r="E781" s="71">
        <v>5500.3</v>
      </c>
      <c r="F781" s="15">
        <f>B781-(C781+D781+E781)</f>
        <v>4528.4999999999991</v>
      </c>
      <c r="G781" s="24"/>
      <c r="H781" s="3" t="s">
        <v>4</v>
      </c>
      <c r="I781" s="73">
        <v>7000</v>
      </c>
      <c r="J781" s="73" t="s">
        <v>24</v>
      </c>
      <c r="K781" s="23"/>
    </row>
    <row r="782" spans="1:11" ht="15.75" thickBot="1" x14ac:dyDescent="0.25">
      <c r="A782" s="62"/>
      <c r="B782" s="24"/>
      <c r="C782" s="24"/>
      <c r="D782" s="24"/>
      <c r="E782" s="24"/>
      <c r="F782" s="24"/>
      <c r="G782" s="24"/>
      <c r="H782" s="18" t="s">
        <v>17</v>
      </c>
      <c r="I782" s="18">
        <f>I780-I781</f>
        <v>1358.7700000000004</v>
      </c>
      <c r="J782" s="4"/>
      <c r="K782" s="23"/>
    </row>
    <row r="783" spans="1:11" ht="15.75" thickBot="1" x14ac:dyDescent="0.25">
      <c r="A783" s="62"/>
      <c r="B783" s="24"/>
      <c r="C783" s="24"/>
      <c r="D783" s="24"/>
      <c r="E783" s="24"/>
      <c r="F783" s="24"/>
      <c r="G783" s="24"/>
      <c r="H783" s="13" t="s">
        <v>27</v>
      </c>
      <c r="I783" s="17">
        <f>I782</f>
        <v>1358.7700000000004</v>
      </c>
      <c r="J783" s="24"/>
      <c r="K783" s="23"/>
    </row>
    <row r="784" spans="1:11" ht="15.75" thickBot="1" x14ac:dyDescent="0.25">
      <c r="A784" s="75"/>
      <c r="B784" s="25"/>
      <c r="C784" s="25"/>
      <c r="D784" s="25"/>
      <c r="E784" s="25"/>
      <c r="F784" s="25"/>
      <c r="G784" s="25"/>
      <c r="H784" s="25"/>
      <c r="I784" s="25"/>
      <c r="J784" s="25"/>
      <c r="K784" s="15"/>
    </row>
    <row r="785" spans="1:11" ht="15.75" thickBot="1" x14ac:dyDescent="0.25">
      <c r="A785" s="76"/>
      <c r="B785" s="29"/>
      <c r="C785" s="29"/>
      <c r="D785" s="29"/>
      <c r="E785" s="29"/>
      <c r="F785" s="29"/>
      <c r="G785" s="29"/>
      <c r="H785" s="29"/>
      <c r="I785" s="29"/>
      <c r="J785" s="29"/>
      <c r="K785" s="29"/>
    </row>
    <row r="786" spans="1:11" ht="15.75" thickBot="1" x14ac:dyDescent="0.25">
      <c r="A786" s="57">
        <v>17</v>
      </c>
      <c r="B786" s="28"/>
      <c r="C786" s="28"/>
      <c r="D786" s="28"/>
      <c r="E786" s="28"/>
      <c r="F786" s="28"/>
      <c r="G786" s="28"/>
      <c r="H786" s="28"/>
      <c r="I786" s="28" t="s">
        <v>35</v>
      </c>
      <c r="J786" s="58" t="s">
        <v>41</v>
      </c>
      <c r="K786" s="22"/>
    </row>
    <row r="787" spans="1:11" ht="15.75" thickBot="1" x14ac:dyDescent="0.25">
      <c r="A787" s="60"/>
      <c r="B787" s="26"/>
      <c r="C787" s="26"/>
      <c r="D787" s="26"/>
      <c r="E787" s="26"/>
      <c r="F787" s="26"/>
      <c r="G787" s="26"/>
      <c r="H787" s="26"/>
      <c r="I787" s="26" t="s">
        <v>36</v>
      </c>
      <c r="J787" s="61">
        <v>44216</v>
      </c>
      <c r="K787" s="22"/>
    </row>
    <row r="788" spans="1:11" x14ac:dyDescent="0.2">
      <c r="A788" s="62"/>
      <c r="B788" s="140" t="s">
        <v>0</v>
      </c>
      <c r="C788" s="141"/>
      <c r="D788" s="140" t="s">
        <v>9</v>
      </c>
      <c r="E788" s="141"/>
      <c r="F788" s="140" t="s">
        <v>13</v>
      </c>
      <c r="G788" s="141"/>
      <c r="H788" s="140" t="s">
        <v>10</v>
      </c>
      <c r="I788" s="141"/>
      <c r="J788" s="135" t="s">
        <v>12</v>
      </c>
      <c r="K788" s="23"/>
    </row>
    <row r="789" spans="1:11" ht="15.75" thickBot="1" x14ac:dyDescent="0.25">
      <c r="A789" s="62"/>
      <c r="B789" s="6" t="s">
        <v>1</v>
      </c>
      <c r="C789" s="8" t="s">
        <v>8</v>
      </c>
      <c r="D789" s="6" t="s">
        <v>1</v>
      </c>
      <c r="E789" s="8" t="s">
        <v>8</v>
      </c>
      <c r="F789" s="6" t="s">
        <v>1</v>
      </c>
      <c r="G789" s="8" t="s">
        <v>11</v>
      </c>
      <c r="H789" s="6" t="s">
        <v>1</v>
      </c>
      <c r="I789" s="8" t="s">
        <v>11</v>
      </c>
      <c r="J789" s="136"/>
      <c r="K789" s="23"/>
    </row>
    <row r="790" spans="1:11" x14ac:dyDescent="0.2">
      <c r="A790" s="59" t="s">
        <v>6</v>
      </c>
      <c r="B790" s="65">
        <v>34.5</v>
      </c>
      <c r="C790" s="12">
        <v>40459</v>
      </c>
      <c r="D790" s="65"/>
      <c r="E790" s="60" t="s">
        <v>33</v>
      </c>
      <c r="F790" s="65">
        <v>104</v>
      </c>
      <c r="G790" s="66">
        <v>40290</v>
      </c>
      <c r="H790" s="60">
        <v>20</v>
      </c>
      <c r="I790" s="68">
        <v>89078</v>
      </c>
      <c r="J790" s="67" t="s">
        <v>74</v>
      </c>
      <c r="K790" s="23"/>
    </row>
    <row r="791" spans="1:11" x14ac:dyDescent="0.2">
      <c r="A791" s="59" t="s">
        <v>6</v>
      </c>
      <c r="B791" s="60">
        <v>330</v>
      </c>
      <c r="C791" s="12">
        <f t="shared" ref="C791:C822" si="18">IF(B791&gt;0.005,C790+1,"")</f>
        <v>40460</v>
      </c>
      <c r="D791" s="60"/>
      <c r="E791" s="60" t="s">
        <v>33</v>
      </c>
      <c r="F791" s="60">
        <v>2211</v>
      </c>
      <c r="G791" s="68">
        <v>40348</v>
      </c>
      <c r="H791" s="60">
        <v>1265</v>
      </c>
      <c r="I791" s="68">
        <v>53635</v>
      </c>
      <c r="J791" s="69" t="s">
        <v>94</v>
      </c>
      <c r="K791" s="23"/>
    </row>
    <row r="792" spans="1:11" x14ac:dyDescent="0.2">
      <c r="A792" s="59" t="s">
        <v>6</v>
      </c>
      <c r="B792" s="60">
        <v>215</v>
      </c>
      <c r="C792" s="12">
        <f t="shared" si="18"/>
        <v>40461</v>
      </c>
      <c r="D792" s="60"/>
      <c r="E792" s="60" t="s">
        <v>33</v>
      </c>
      <c r="F792" s="60">
        <v>2027</v>
      </c>
      <c r="G792" s="68">
        <v>40349</v>
      </c>
      <c r="H792" s="60">
        <v>690</v>
      </c>
      <c r="I792" s="68">
        <v>4335</v>
      </c>
      <c r="J792" s="69" t="s">
        <v>76</v>
      </c>
      <c r="K792" s="23"/>
    </row>
    <row r="793" spans="1:11" x14ac:dyDescent="0.2">
      <c r="A793" s="59" t="s">
        <v>6</v>
      </c>
      <c r="B793" s="60">
        <v>51</v>
      </c>
      <c r="C793" s="12">
        <f t="shared" si="18"/>
        <v>40462</v>
      </c>
      <c r="D793" s="60"/>
      <c r="E793" s="60" t="s">
        <v>33</v>
      </c>
      <c r="F793" s="60">
        <v>311</v>
      </c>
      <c r="G793" s="68">
        <v>40350</v>
      </c>
      <c r="H793" s="60"/>
      <c r="I793" s="68"/>
      <c r="J793" s="69"/>
      <c r="K793" s="23"/>
    </row>
    <row r="794" spans="1:11" x14ac:dyDescent="0.2">
      <c r="A794" s="59" t="s">
        <v>6</v>
      </c>
      <c r="B794" s="60">
        <v>172.96</v>
      </c>
      <c r="C794" s="12">
        <f t="shared" si="18"/>
        <v>40463</v>
      </c>
      <c r="D794" s="60"/>
      <c r="E794" s="60" t="s">
        <v>33</v>
      </c>
      <c r="F794" s="60">
        <v>1202</v>
      </c>
      <c r="G794" s="68">
        <v>40374</v>
      </c>
      <c r="H794" s="60"/>
      <c r="I794" s="68"/>
      <c r="J794" s="69"/>
      <c r="K794" s="23"/>
    </row>
    <row r="795" spans="1:11" x14ac:dyDescent="0.2">
      <c r="A795" s="59" t="s">
        <v>6</v>
      </c>
      <c r="B795" s="60">
        <v>115.54</v>
      </c>
      <c r="C795" s="12">
        <f t="shared" si="18"/>
        <v>40464</v>
      </c>
      <c r="D795" s="60"/>
      <c r="E795" s="60" t="s">
        <v>33</v>
      </c>
      <c r="F795" s="60">
        <v>816</v>
      </c>
      <c r="G795" s="68">
        <v>40385</v>
      </c>
      <c r="H795" s="60"/>
      <c r="I795" s="68"/>
      <c r="J795" s="69"/>
      <c r="K795" s="23"/>
    </row>
    <row r="796" spans="1:11" x14ac:dyDescent="0.2">
      <c r="A796" s="59" t="s">
        <v>6</v>
      </c>
      <c r="B796" s="60">
        <v>295</v>
      </c>
      <c r="C796" s="12">
        <f t="shared" si="18"/>
        <v>40465</v>
      </c>
      <c r="D796" s="60"/>
      <c r="E796" s="68" t="s">
        <v>63</v>
      </c>
      <c r="F796" s="60">
        <v>5200</v>
      </c>
      <c r="G796" s="68">
        <v>651</v>
      </c>
      <c r="H796" s="60"/>
      <c r="I796" s="68"/>
      <c r="J796" s="69"/>
      <c r="K796" s="23"/>
    </row>
    <row r="797" spans="1:11" x14ac:dyDescent="0.2">
      <c r="A797" s="59" t="s">
        <v>6</v>
      </c>
      <c r="B797" s="60">
        <v>274</v>
      </c>
      <c r="C797" s="12">
        <f t="shared" si="18"/>
        <v>40466</v>
      </c>
      <c r="D797" s="60"/>
      <c r="E797" s="68"/>
      <c r="F797" s="60"/>
      <c r="G797" s="68"/>
      <c r="H797" s="60"/>
      <c r="I797" s="68"/>
      <c r="J797" s="69"/>
      <c r="K797" s="23"/>
    </row>
    <row r="798" spans="1:11" x14ac:dyDescent="0.2">
      <c r="A798" s="59" t="s">
        <v>6</v>
      </c>
      <c r="B798" s="60">
        <v>345</v>
      </c>
      <c r="C798" s="12">
        <f t="shared" si="18"/>
        <v>40467</v>
      </c>
      <c r="D798" s="60"/>
      <c r="E798" s="68"/>
      <c r="F798" s="60"/>
      <c r="G798" s="68"/>
      <c r="H798" s="60"/>
      <c r="I798" s="68"/>
      <c r="J798" s="69"/>
      <c r="K798" s="23"/>
    </row>
    <row r="799" spans="1:11" x14ac:dyDescent="0.2">
      <c r="A799" s="59" t="s">
        <v>6</v>
      </c>
      <c r="B799" s="60">
        <v>109</v>
      </c>
      <c r="C799" s="12">
        <f t="shared" si="18"/>
        <v>40468</v>
      </c>
      <c r="D799" s="60"/>
      <c r="E799" s="68"/>
      <c r="F799" s="60"/>
      <c r="G799" s="68"/>
      <c r="H799" s="60"/>
      <c r="I799" s="68"/>
      <c r="J799" s="69"/>
      <c r="K799" s="23"/>
    </row>
    <row r="800" spans="1:11" x14ac:dyDescent="0.2">
      <c r="A800" s="59" t="s">
        <v>6</v>
      </c>
      <c r="B800" s="60">
        <v>133</v>
      </c>
      <c r="C800" s="12">
        <f t="shared" si="18"/>
        <v>40469</v>
      </c>
      <c r="D800" s="60"/>
      <c r="E800" s="68"/>
      <c r="F800" s="60"/>
      <c r="G800" s="68"/>
      <c r="H800" s="60"/>
      <c r="I800" s="68"/>
      <c r="J800" s="69"/>
      <c r="K800" s="23"/>
    </row>
    <row r="801" spans="1:11" x14ac:dyDescent="0.2">
      <c r="A801" s="59" t="s">
        <v>6</v>
      </c>
      <c r="B801" s="60">
        <v>117</v>
      </c>
      <c r="C801" s="12">
        <f t="shared" si="18"/>
        <v>40470</v>
      </c>
      <c r="D801" s="60"/>
      <c r="E801" s="68"/>
      <c r="F801" s="60"/>
      <c r="G801" s="68"/>
      <c r="H801" s="60"/>
      <c r="I801" s="68"/>
      <c r="J801" s="69"/>
      <c r="K801" s="23"/>
    </row>
    <row r="802" spans="1:11" x14ac:dyDescent="0.2">
      <c r="A802" s="59" t="s">
        <v>6</v>
      </c>
      <c r="B802" s="60">
        <v>24</v>
      </c>
      <c r="C802" s="12">
        <f t="shared" si="18"/>
        <v>40471</v>
      </c>
      <c r="D802" s="60"/>
      <c r="E802" s="68"/>
      <c r="F802" s="60"/>
      <c r="G802" s="68"/>
      <c r="H802" s="60"/>
      <c r="I802" s="68"/>
      <c r="J802" s="69"/>
      <c r="K802" s="23"/>
    </row>
    <row r="803" spans="1:11" x14ac:dyDescent="0.2">
      <c r="A803" s="59" t="s">
        <v>6</v>
      </c>
      <c r="B803" s="60">
        <v>134.55000000000001</v>
      </c>
      <c r="C803" s="12">
        <f t="shared" si="18"/>
        <v>40472</v>
      </c>
      <c r="D803" s="60"/>
      <c r="E803" s="68"/>
      <c r="F803" s="60"/>
      <c r="G803" s="68"/>
      <c r="H803" s="60"/>
      <c r="I803" s="68"/>
      <c r="J803" s="69"/>
      <c r="K803" s="23"/>
    </row>
    <row r="804" spans="1:11" x14ac:dyDescent="0.2">
      <c r="A804" s="59" t="s">
        <v>6</v>
      </c>
      <c r="B804" s="60">
        <v>695</v>
      </c>
      <c r="C804" s="12">
        <f t="shared" si="18"/>
        <v>40473</v>
      </c>
      <c r="D804" s="60"/>
      <c r="E804" s="68"/>
      <c r="F804" s="60"/>
      <c r="G804" s="68"/>
      <c r="H804" s="60"/>
      <c r="I804" s="68"/>
      <c r="J804" s="69"/>
      <c r="K804" s="23"/>
    </row>
    <row r="805" spans="1:11" x14ac:dyDescent="0.2">
      <c r="A805" s="59" t="s">
        <v>6</v>
      </c>
      <c r="B805" s="60">
        <v>167</v>
      </c>
      <c r="C805" s="12">
        <f t="shared" si="18"/>
        <v>40474</v>
      </c>
      <c r="D805" s="60"/>
      <c r="E805" s="68"/>
      <c r="F805" s="60"/>
      <c r="G805" s="68"/>
      <c r="H805" s="60"/>
      <c r="I805" s="68"/>
      <c r="J805" s="69"/>
      <c r="K805" s="23"/>
    </row>
    <row r="806" spans="1:11" x14ac:dyDescent="0.2">
      <c r="A806" s="59" t="s">
        <v>6</v>
      </c>
      <c r="B806" s="60">
        <v>999.56</v>
      </c>
      <c r="C806" s="12">
        <f t="shared" si="18"/>
        <v>40475</v>
      </c>
      <c r="D806" s="60"/>
      <c r="E806" s="68"/>
      <c r="F806" s="60"/>
      <c r="G806" s="68"/>
      <c r="H806" s="60"/>
      <c r="I806" s="68"/>
      <c r="J806" s="69"/>
      <c r="K806" s="23"/>
    </row>
    <row r="807" spans="1:11" x14ac:dyDescent="0.2">
      <c r="A807" s="59" t="s">
        <v>6</v>
      </c>
      <c r="B807" s="60">
        <v>60</v>
      </c>
      <c r="C807" s="12">
        <f t="shared" si="18"/>
        <v>40476</v>
      </c>
      <c r="D807" s="60"/>
      <c r="E807" s="68"/>
      <c r="F807" s="60"/>
      <c r="G807" s="68"/>
      <c r="H807" s="60"/>
      <c r="I807" s="68"/>
      <c r="J807" s="69"/>
      <c r="K807" s="23"/>
    </row>
    <row r="808" spans="1:11" x14ac:dyDescent="0.2">
      <c r="A808" s="59" t="s">
        <v>6</v>
      </c>
      <c r="B808" s="60">
        <v>35</v>
      </c>
      <c r="C808" s="12">
        <f t="shared" si="18"/>
        <v>40477</v>
      </c>
      <c r="D808" s="60"/>
      <c r="E808" s="68"/>
      <c r="F808" s="60"/>
      <c r="G808" s="68"/>
      <c r="H808" s="60"/>
      <c r="I808" s="68"/>
      <c r="J808" s="69"/>
      <c r="K808" s="23"/>
    </row>
    <row r="809" spans="1:11" x14ac:dyDescent="0.2">
      <c r="A809" s="59" t="s">
        <v>6</v>
      </c>
      <c r="B809" s="60"/>
      <c r="C809" s="12" t="str">
        <f t="shared" si="18"/>
        <v/>
      </c>
      <c r="D809" s="60"/>
      <c r="E809" s="68"/>
      <c r="F809" s="60"/>
      <c r="G809" s="68"/>
      <c r="H809" s="60"/>
      <c r="I809" s="68"/>
      <c r="J809" s="69"/>
      <c r="K809" s="23"/>
    </row>
    <row r="810" spans="1:11" x14ac:dyDescent="0.2">
      <c r="A810" s="59" t="s">
        <v>6</v>
      </c>
      <c r="B810" s="60"/>
      <c r="C810" s="12" t="str">
        <f t="shared" si="18"/>
        <v/>
      </c>
      <c r="D810" s="60"/>
      <c r="E810" s="68"/>
      <c r="F810" s="60"/>
      <c r="G810" s="68"/>
      <c r="H810" s="60"/>
      <c r="I810" s="68"/>
      <c r="J810" s="69"/>
      <c r="K810" s="23"/>
    </row>
    <row r="811" spans="1:11" x14ac:dyDescent="0.2">
      <c r="A811" s="59" t="s">
        <v>6</v>
      </c>
      <c r="B811" s="60"/>
      <c r="C811" s="12" t="str">
        <f t="shared" si="18"/>
        <v/>
      </c>
      <c r="D811" s="60"/>
      <c r="E811" s="68"/>
      <c r="F811" s="60"/>
      <c r="G811" s="68"/>
      <c r="H811" s="60"/>
      <c r="I811" s="68"/>
      <c r="J811" s="69"/>
      <c r="K811" s="23"/>
    </row>
    <row r="812" spans="1:11" x14ac:dyDescent="0.2">
      <c r="A812" s="59" t="s">
        <v>6</v>
      </c>
      <c r="B812" s="60"/>
      <c r="C812" s="12" t="str">
        <f t="shared" si="18"/>
        <v/>
      </c>
      <c r="D812" s="60"/>
      <c r="E812" s="68"/>
      <c r="F812" s="60"/>
      <c r="G812" s="68"/>
      <c r="H812" s="60"/>
      <c r="I812" s="68"/>
      <c r="J812" s="69"/>
      <c r="K812" s="23"/>
    </row>
    <row r="813" spans="1:11" x14ac:dyDescent="0.2">
      <c r="A813" s="59" t="s">
        <v>6</v>
      </c>
      <c r="B813" s="60"/>
      <c r="C813" s="12" t="str">
        <f t="shared" si="18"/>
        <v/>
      </c>
      <c r="D813" s="60"/>
      <c r="E813" s="68"/>
      <c r="F813" s="60"/>
      <c r="G813" s="68"/>
      <c r="H813" s="60"/>
      <c r="I813" s="68"/>
      <c r="J813" s="69"/>
      <c r="K813" s="23"/>
    </row>
    <row r="814" spans="1:11" x14ac:dyDescent="0.2">
      <c r="A814" s="59" t="s">
        <v>6</v>
      </c>
      <c r="B814" s="60"/>
      <c r="C814" s="12" t="str">
        <f t="shared" si="18"/>
        <v/>
      </c>
      <c r="D814" s="60"/>
      <c r="E814" s="68"/>
      <c r="F814" s="60"/>
      <c r="G814" s="68"/>
      <c r="H814" s="60"/>
      <c r="I814" s="68"/>
      <c r="J814" s="69"/>
      <c r="K814" s="23"/>
    </row>
    <row r="815" spans="1:11" x14ac:dyDescent="0.2">
      <c r="A815" s="59" t="s">
        <v>6</v>
      </c>
      <c r="B815" s="60"/>
      <c r="C815" s="12" t="str">
        <f t="shared" si="18"/>
        <v/>
      </c>
      <c r="D815" s="60"/>
      <c r="E815" s="68"/>
      <c r="F815" s="60"/>
      <c r="G815" s="68"/>
      <c r="H815" s="60"/>
      <c r="I815" s="68"/>
      <c r="J815" s="69"/>
      <c r="K815" s="23"/>
    </row>
    <row r="816" spans="1:11" x14ac:dyDescent="0.2">
      <c r="A816" s="59" t="s">
        <v>6</v>
      </c>
      <c r="B816" s="60"/>
      <c r="C816" s="12" t="str">
        <f t="shared" si="18"/>
        <v/>
      </c>
      <c r="D816" s="60"/>
      <c r="E816" s="68"/>
      <c r="F816" s="60"/>
      <c r="G816" s="68"/>
      <c r="H816" s="60"/>
      <c r="I816" s="68"/>
      <c r="J816" s="69"/>
      <c r="K816" s="23"/>
    </row>
    <row r="817" spans="1:11" x14ac:dyDescent="0.2">
      <c r="A817" s="59" t="s">
        <v>6</v>
      </c>
      <c r="B817" s="60"/>
      <c r="C817" s="12" t="str">
        <f t="shared" si="18"/>
        <v/>
      </c>
      <c r="D817" s="60"/>
      <c r="E817" s="68"/>
      <c r="F817" s="60"/>
      <c r="G817" s="68"/>
      <c r="H817" s="60"/>
      <c r="I817" s="68"/>
      <c r="J817" s="69"/>
      <c r="K817" s="23"/>
    </row>
    <row r="818" spans="1:11" x14ac:dyDescent="0.2">
      <c r="A818" s="59" t="s">
        <v>6</v>
      </c>
      <c r="B818" s="60"/>
      <c r="C818" s="12" t="str">
        <f t="shared" si="18"/>
        <v/>
      </c>
      <c r="D818" s="60"/>
      <c r="E818" s="68"/>
      <c r="F818" s="60"/>
      <c r="G818" s="68"/>
      <c r="H818" s="60"/>
      <c r="I818" s="68"/>
      <c r="J818" s="69"/>
      <c r="K818" s="23"/>
    </row>
    <row r="819" spans="1:11" x14ac:dyDescent="0.2">
      <c r="A819" s="59" t="s">
        <v>6</v>
      </c>
      <c r="B819" s="60"/>
      <c r="C819" s="12" t="str">
        <f t="shared" si="18"/>
        <v/>
      </c>
      <c r="D819" s="60"/>
      <c r="E819" s="68"/>
      <c r="F819" s="60"/>
      <c r="G819" s="68"/>
      <c r="H819" s="60"/>
      <c r="I819" s="68"/>
      <c r="J819" s="69"/>
      <c r="K819" s="23"/>
    </row>
    <row r="820" spans="1:11" x14ac:dyDescent="0.2">
      <c r="A820" s="59" t="s">
        <v>6</v>
      </c>
      <c r="B820" s="60"/>
      <c r="C820" s="12" t="str">
        <f t="shared" si="18"/>
        <v/>
      </c>
      <c r="D820" s="60"/>
      <c r="E820" s="68"/>
      <c r="F820" s="60"/>
      <c r="G820" s="68"/>
      <c r="H820" s="60"/>
      <c r="I820" s="68"/>
      <c r="J820" s="69"/>
      <c r="K820" s="23"/>
    </row>
    <row r="821" spans="1:11" x14ac:dyDescent="0.2">
      <c r="A821" s="59" t="s">
        <v>6</v>
      </c>
      <c r="B821" s="60"/>
      <c r="C821" s="12" t="str">
        <f t="shared" si="18"/>
        <v/>
      </c>
      <c r="D821" s="60"/>
      <c r="E821" s="68"/>
      <c r="F821" s="60"/>
      <c r="G821" s="68"/>
      <c r="H821" s="60"/>
      <c r="I821" s="68"/>
      <c r="J821" s="69"/>
      <c r="K821" s="23"/>
    </row>
    <row r="822" spans="1:11" ht="15.75" thickBot="1" x14ac:dyDescent="0.25">
      <c r="A822" s="59" t="s">
        <v>6</v>
      </c>
      <c r="B822" s="63"/>
      <c r="C822" s="12" t="str">
        <f t="shared" si="18"/>
        <v/>
      </c>
      <c r="D822" s="63"/>
      <c r="E822" s="64"/>
      <c r="F822" s="63"/>
      <c r="G822" s="64"/>
      <c r="H822" s="63"/>
      <c r="I822" s="64"/>
      <c r="J822" s="70"/>
      <c r="K822" s="23"/>
    </row>
    <row r="823" spans="1:11" x14ac:dyDescent="0.2">
      <c r="A823" s="62"/>
      <c r="B823" s="139">
        <f>SUMIF(A790:A822,$O$6,B790:B822)</f>
        <v>4307.1100000000006</v>
      </c>
      <c r="C823" s="24"/>
      <c r="D823" s="24"/>
      <c r="E823" s="24"/>
      <c r="F823" s="24"/>
      <c r="G823" s="24"/>
      <c r="H823" s="24"/>
      <c r="I823" s="24"/>
      <c r="J823" s="24"/>
      <c r="K823" s="23"/>
    </row>
    <row r="824" spans="1:11" ht="15.75" thickBot="1" x14ac:dyDescent="0.25">
      <c r="A824" s="62"/>
      <c r="B824" s="138"/>
      <c r="C824" s="24"/>
      <c r="D824" s="24"/>
      <c r="E824" s="24"/>
      <c r="F824" s="24"/>
      <c r="G824" s="24"/>
      <c r="H824" s="24"/>
      <c r="I824" s="24"/>
      <c r="J824" s="24"/>
      <c r="K824" s="23"/>
    </row>
    <row r="825" spans="1:11" ht="15.75" thickBot="1" x14ac:dyDescent="0.25">
      <c r="A825" s="62"/>
      <c r="B825" s="24"/>
      <c r="C825" s="24"/>
      <c r="D825" s="24"/>
      <c r="E825" s="24"/>
      <c r="F825" s="24"/>
      <c r="G825" s="24"/>
      <c r="H825" s="24"/>
      <c r="I825" s="24"/>
      <c r="J825" s="24"/>
      <c r="K825" s="23"/>
    </row>
    <row r="826" spans="1:11" ht="15.75" thickBot="1" x14ac:dyDescent="0.25">
      <c r="A826" s="62"/>
      <c r="B826" s="24"/>
      <c r="C826" s="24"/>
      <c r="D826" s="24"/>
      <c r="E826" s="24"/>
      <c r="F826" s="24"/>
      <c r="G826" s="24"/>
      <c r="H826" s="129" t="s">
        <v>22</v>
      </c>
      <c r="I826" s="131"/>
      <c r="J826" s="16"/>
      <c r="K826" s="23"/>
    </row>
    <row r="827" spans="1:11" ht="15.75" thickBot="1" x14ac:dyDescent="0.25">
      <c r="A827" s="62"/>
      <c r="B827" s="13" t="s">
        <v>0</v>
      </c>
      <c r="C827" s="13" t="s">
        <v>13</v>
      </c>
      <c r="D827" s="13" t="s">
        <v>14</v>
      </c>
      <c r="E827" s="13" t="s">
        <v>15</v>
      </c>
      <c r="F827" s="13" t="s">
        <v>5</v>
      </c>
      <c r="G827" s="24"/>
      <c r="H827" s="2" t="s">
        <v>20</v>
      </c>
      <c r="I827" s="2">
        <f>I783</f>
        <v>1358.7700000000004</v>
      </c>
      <c r="J827" s="2"/>
      <c r="K827" s="23"/>
    </row>
    <row r="828" spans="1:11" ht="15.75" thickBot="1" x14ac:dyDescent="0.25">
      <c r="A828" s="62"/>
      <c r="B828" s="21">
        <f>B823</f>
        <v>4307.1100000000006</v>
      </c>
      <c r="C828" s="13">
        <f>SUM(F790:F822)</f>
        <v>11871</v>
      </c>
      <c r="D828" s="13">
        <f>B828+C828</f>
        <v>16178.11</v>
      </c>
      <c r="E828" s="13">
        <f>SUM(H790:H822)</f>
        <v>1975</v>
      </c>
      <c r="F828" s="15">
        <f>D828-E828</f>
        <v>14203.11</v>
      </c>
      <c r="G828" s="24"/>
      <c r="H828" s="3" t="s">
        <v>19</v>
      </c>
      <c r="I828" s="3">
        <f>F830</f>
        <v>12780.5</v>
      </c>
      <c r="J828" s="3"/>
      <c r="K828" s="23"/>
    </row>
    <row r="829" spans="1:11" ht="15.75" thickBot="1" x14ac:dyDescent="0.25">
      <c r="A829" s="62"/>
      <c r="B829" s="13" t="s">
        <v>18</v>
      </c>
      <c r="C829" s="13" t="s">
        <v>16</v>
      </c>
      <c r="D829" s="13" t="s">
        <v>3</v>
      </c>
      <c r="E829" s="13" t="s">
        <v>2</v>
      </c>
      <c r="F829" s="13" t="s">
        <v>19</v>
      </c>
      <c r="G829" s="24"/>
      <c r="H829" s="3" t="s">
        <v>21</v>
      </c>
      <c r="I829" s="3">
        <f>I827+I828</f>
        <v>14139.27</v>
      </c>
      <c r="J829" s="3"/>
      <c r="K829" s="23"/>
    </row>
    <row r="830" spans="1:11" ht="15.75" thickBot="1" x14ac:dyDescent="0.25">
      <c r="A830" s="62"/>
      <c r="B830" s="21">
        <f>F828</f>
        <v>14203.11</v>
      </c>
      <c r="C830" s="71"/>
      <c r="D830" s="71"/>
      <c r="E830" s="71">
        <v>1422.61</v>
      </c>
      <c r="F830" s="15">
        <f>B830-(C830+D830+E830)</f>
        <v>12780.5</v>
      </c>
      <c r="G830" s="24"/>
      <c r="H830" s="3" t="s">
        <v>4</v>
      </c>
      <c r="I830" s="73">
        <v>14000</v>
      </c>
      <c r="J830" s="73" t="s">
        <v>23</v>
      </c>
      <c r="K830" s="23"/>
    </row>
    <row r="831" spans="1:11" ht="15.75" thickBot="1" x14ac:dyDescent="0.25">
      <c r="A831" s="62"/>
      <c r="B831" s="24"/>
      <c r="C831" s="24"/>
      <c r="D831" s="24"/>
      <c r="E831" s="24"/>
      <c r="F831" s="24"/>
      <c r="G831" s="24"/>
      <c r="H831" s="18" t="s">
        <v>17</v>
      </c>
      <c r="I831" s="18">
        <f>I829-I830</f>
        <v>139.27000000000044</v>
      </c>
      <c r="J831" s="4"/>
      <c r="K831" s="23"/>
    </row>
    <row r="832" spans="1:11" ht="15.75" thickBot="1" x14ac:dyDescent="0.25">
      <c r="A832" s="62"/>
      <c r="B832" s="24"/>
      <c r="C832" s="24"/>
      <c r="D832" s="24"/>
      <c r="E832" s="24"/>
      <c r="F832" s="24"/>
      <c r="G832" s="24"/>
      <c r="H832" s="13" t="s">
        <v>27</v>
      </c>
      <c r="I832" s="17">
        <f>I831</f>
        <v>139.27000000000044</v>
      </c>
      <c r="J832" s="24"/>
      <c r="K832" s="23"/>
    </row>
    <row r="833" spans="1:11" ht="15.75" thickBot="1" x14ac:dyDescent="0.25">
      <c r="A833" s="75"/>
      <c r="B833" s="25"/>
      <c r="C833" s="25"/>
      <c r="D833" s="25"/>
      <c r="E833" s="25"/>
      <c r="F833" s="25"/>
      <c r="G833" s="25"/>
      <c r="H833" s="25"/>
      <c r="I833" s="25"/>
      <c r="J833" s="25"/>
      <c r="K833" s="15"/>
    </row>
    <row r="834" spans="1:11" ht="15.75" thickBot="1" x14ac:dyDescent="0.25">
      <c r="A834" s="76"/>
      <c r="B834" s="29"/>
      <c r="C834" s="29"/>
      <c r="D834" s="29"/>
      <c r="E834" s="29"/>
      <c r="F834" s="29"/>
      <c r="G834" s="29"/>
      <c r="H834" s="29"/>
      <c r="I834" s="29"/>
      <c r="J834" s="29"/>
      <c r="K834" s="29"/>
    </row>
    <row r="835" spans="1:11" ht="15.75" thickBot="1" x14ac:dyDescent="0.25">
      <c r="A835" s="57">
        <v>18</v>
      </c>
      <c r="B835" s="28"/>
      <c r="C835" s="28"/>
      <c r="D835" s="28"/>
      <c r="E835" s="28"/>
      <c r="F835" s="28"/>
      <c r="G835" s="28"/>
      <c r="H835" s="28"/>
      <c r="I835" s="28" t="s">
        <v>35</v>
      </c>
      <c r="J835" s="58" t="s">
        <v>42</v>
      </c>
      <c r="K835" s="22"/>
    </row>
    <row r="836" spans="1:11" ht="15.75" thickBot="1" x14ac:dyDescent="0.25">
      <c r="A836" s="60"/>
      <c r="B836" s="26"/>
      <c r="C836" s="26"/>
      <c r="D836" s="26"/>
      <c r="E836" s="26"/>
      <c r="F836" s="26"/>
      <c r="G836" s="26"/>
      <c r="H836" s="26"/>
      <c r="I836" s="26" t="s">
        <v>36</v>
      </c>
      <c r="J836" s="61">
        <v>44217</v>
      </c>
      <c r="K836" s="22"/>
    </row>
    <row r="837" spans="1:11" x14ac:dyDescent="0.2">
      <c r="A837" s="62"/>
      <c r="B837" s="140" t="s">
        <v>0</v>
      </c>
      <c r="C837" s="141"/>
      <c r="D837" s="140" t="s">
        <v>9</v>
      </c>
      <c r="E837" s="141"/>
      <c r="F837" s="140" t="s">
        <v>13</v>
      </c>
      <c r="G837" s="141"/>
      <c r="H837" s="140" t="s">
        <v>10</v>
      </c>
      <c r="I837" s="141"/>
      <c r="J837" s="135" t="s">
        <v>12</v>
      </c>
      <c r="K837" s="23"/>
    </row>
    <row r="838" spans="1:11" ht="15.75" thickBot="1" x14ac:dyDescent="0.25">
      <c r="A838" s="62"/>
      <c r="B838" s="6" t="s">
        <v>1</v>
      </c>
      <c r="C838" s="8" t="s">
        <v>8</v>
      </c>
      <c r="D838" s="6" t="s">
        <v>1</v>
      </c>
      <c r="E838" s="8" t="s">
        <v>8</v>
      </c>
      <c r="F838" s="6" t="s">
        <v>1</v>
      </c>
      <c r="G838" s="8" t="s">
        <v>11</v>
      </c>
      <c r="H838" s="6" t="s">
        <v>1</v>
      </c>
      <c r="I838" s="8" t="s">
        <v>11</v>
      </c>
      <c r="J838" s="136"/>
      <c r="K838" s="23"/>
    </row>
    <row r="839" spans="1:11" x14ac:dyDescent="0.2">
      <c r="A839" s="59" t="s">
        <v>6</v>
      </c>
      <c r="B839" s="65">
        <v>42</v>
      </c>
      <c r="C839" s="12">
        <v>40478</v>
      </c>
      <c r="D839" s="65"/>
      <c r="E839" s="66" t="s">
        <v>96</v>
      </c>
      <c r="F839" s="65">
        <v>743.3</v>
      </c>
      <c r="G839" s="66">
        <v>39889</v>
      </c>
      <c r="H839" s="60">
        <v>133</v>
      </c>
      <c r="I839" s="68">
        <v>40469</v>
      </c>
      <c r="J839" s="69" t="s">
        <v>86</v>
      </c>
      <c r="K839" s="23"/>
    </row>
    <row r="840" spans="1:11" x14ac:dyDescent="0.2">
      <c r="A840" s="59" t="s">
        <v>6</v>
      </c>
      <c r="B840" s="60">
        <v>127.77</v>
      </c>
      <c r="C840" s="12">
        <f t="shared" ref="C840:C871" si="19">IF(B840&gt;0.005,C839+1,"")</f>
        <v>40479</v>
      </c>
      <c r="D840" s="60"/>
      <c r="E840" s="68" t="s">
        <v>63</v>
      </c>
      <c r="F840" s="60">
        <v>1800</v>
      </c>
      <c r="G840" s="68">
        <v>653</v>
      </c>
      <c r="H840" s="60">
        <v>500</v>
      </c>
      <c r="I840" s="79">
        <v>37</v>
      </c>
      <c r="J840" s="69" t="s">
        <v>97</v>
      </c>
      <c r="K840" s="23"/>
    </row>
    <row r="841" spans="1:11" x14ac:dyDescent="0.2">
      <c r="A841" s="59" t="s">
        <v>6</v>
      </c>
      <c r="B841" s="60">
        <v>5167</v>
      </c>
      <c r="C841" s="12">
        <f t="shared" si="19"/>
        <v>40480</v>
      </c>
      <c r="D841" s="60"/>
      <c r="E841" s="68"/>
      <c r="F841" s="60"/>
      <c r="G841" s="68"/>
      <c r="H841" s="60"/>
      <c r="I841" s="68"/>
      <c r="J841" s="69"/>
      <c r="K841" s="23"/>
    </row>
    <row r="842" spans="1:11" x14ac:dyDescent="0.2">
      <c r="A842" s="59" t="s">
        <v>6</v>
      </c>
      <c r="B842" s="60">
        <v>354</v>
      </c>
      <c r="C842" s="12">
        <f t="shared" si="19"/>
        <v>40481</v>
      </c>
      <c r="D842" s="60"/>
      <c r="E842" s="68"/>
      <c r="F842" s="60"/>
      <c r="G842" s="68"/>
      <c r="H842" s="60"/>
      <c r="I842" s="68"/>
      <c r="J842" s="69"/>
      <c r="K842" s="23"/>
    </row>
    <row r="843" spans="1:11" x14ac:dyDescent="0.2">
      <c r="A843" s="59" t="s">
        <v>6</v>
      </c>
      <c r="B843" s="60">
        <v>336</v>
      </c>
      <c r="C843" s="12">
        <f t="shared" si="19"/>
        <v>40482</v>
      </c>
      <c r="D843" s="60"/>
      <c r="E843" s="68"/>
      <c r="F843" s="60"/>
      <c r="G843" s="68"/>
      <c r="H843" s="60"/>
      <c r="I843" s="68"/>
      <c r="J843" s="69"/>
      <c r="K843" s="23"/>
    </row>
    <row r="844" spans="1:11" x14ac:dyDescent="0.2">
      <c r="A844" s="59" t="s">
        <v>6</v>
      </c>
      <c r="B844" s="60">
        <v>31</v>
      </c>
      <c r="C844" s="12">
        <f t="shared" si="19"/>
        <v>40483</v>
      </c>
      <c r="D844" s="60"/>
      <c r="E844" s="68"/>
      <c r="F844" s="60"/>
      <c r="G844" s="68"/>
      <c r="H844" s="60"/>
      <c r="I844" s="68"/>
      <c r="J844" s="69"/>
      <c r="K844" s="23"/>
    </row>
    <row r="845" spans="1:11" x14ac:dyDescent="0.2">
      <c r="A845" s="59" t="s">
        <v>6</v>
      </c>
      <c r="B845" s="60">
        <v>6100</v>
      </c>
      <c r="C845" s="12">
        <f t="shared" si="19"/>
        <v>40484</v>
      </c>
      <c r="D845" s="60"/>
      <c r="E845" s="68"/>
      <c r="F845" s="60"/>
      <c r="G845" s="68"/>
      <c r="H845" s="60"/>
      <c r="I845" s="68"/>
      <c r="J845" s="69"/>
      <c r="K845" s="23"/>
    </row>
    <row r="846" spans="1:11" x14ac:dyDescent="0.2">
      <c r="A846" s="59" t="s">
        <v>6</v>
      </c>
      <c r="B846" s="60">
        <v>55</v>
      </c>
      <c r="C846" s="12">
        <f t="shared" si="19"/>
        <v>40485</v>
      </c>
      <c r="D846" s="60"/>
      <c r="E846" s="68"/>
      <c r="F846" s="60"/>
      <c r="G846" s="68"/>
      <c r="H846" s="60"/>
      <c r="I846" s="68"/>
      <c r="J846" s="69"/>
      <c r="K846" s="23"/>
    </row>
    <row r="847" spans="1:11" x14ac:dyDescent="0.2">
      <c r="A847" s="59" t="s">
        <v>6</v>
      </c>
      <c r="B847" s="60">
        <v>450</v>
      </c>
      <c r="C847" s="12">
        <f t="shared" si="19"/>
        <v>40486</v>
      </c>
      <c r="D847" s="60"/>
      <c r="E847" s="68"/>
      <c r="F847" s="60"/>
      <c r="G847" s="68"/>
      <c r="H847" s="60"/>
      <c r="I847" s="68"/>
      <c r="J847" s="69"/>
      <c r="K847" s="23"/>
    </row>
    <row r="848" spans="1:11" x14ac:dyDescent="0.2">
      <c r="A848" s="59" t="s">
        <v>6</v>
      </c>
      <c r="B848" s="60"/>
      <c r="C848" s="12" t="str">
        <f t="shared" si="19"/>
        <v/>
      </c>
      <c r="D848" s="60"/>
      <c r="E848" s="68"/>
      <c r="F848" s="60"/>
      <c r="G848" s="68"/>
      <c r="H848" s="60"/>
      <c r="I848" s="68"/>
      <c r="J848" s="69"/>
      <c r="K848" s="23"/>
    </row>
    <row r="849" spans="1:11" x14ac:dyDescent="0.2">
      <c r="A849" s="59" t="s">
        <v>6</v>
      </c>
      <c r="B849" s="60"/>
      <c r="C849" s="12" t="str">
        <f t="shared" si="19"/>
        <v/>
      </c>
      <c r="D849" s="60"/>
      <c r="E849" s="68"/>
      <c r="F849" s="60"/>
      <c r="G849" s="68"/>
      <c r="H849" s="60"/>
      <c r="I849" s="68"/>
      <c r="J849" s="69"/>
      <c r="K849" s="23"/>
    </row>
    <row r="850" spans="1:11" x14ac:dyDescent="0.2">
      <c r="A850" s="59" t="s">
        <v>6</v>
      </c>
      <c r="B850" s="60"/>
      <c r="C850" s="12" t="str">
        <f t="shared" si="19"/>
        <v/>
      </c>
      <c r="D850" s="60"/>
      <c r="E850" s="68"/>
      <c r="F850" s="60"/>
      <c r="G850" s="68"/>
      <c r="H850" s="60"/>
      <c r="I850" s="68"/>
      <c r="J850" s="69"/>
      <c r="K850" s="23"/>
    </row>
    <row r="851" spans="1:11" x14ac:dyDescent="0.2">
      <c r="A851" s="59" t="s">
        <v>6</v>
      </c>
      <c r="B851" s="60"/>
      <c r="C851" s="12" t="str">
        <f t="shared" si="19"/>
        <v/>
      </c>
      <c r="D851" s="60"/>
      <c r="E851" s="68"/>
      <c r="F851" s="60"/>
      <c r="G851" s="68"/>
      <c r="H851" s="60"/>
      <c r="I851" s="68"/>
      <c r="J851" s="69"/>
      <c r="K851" s="23"/>
    </row>
    <row r="852" spans="1:11" x14ac:dyDescent="0.2">
      <c r="A852" s="59" t="s">
        <v>6</v>
      </c>
      <c r="B852" s="60"/>
      <c r="C852" s="12" t="str">
        <f t="shared" si="19"/>
        <v/>
      </c>
      <c r="D852" s="60"/>
      <c r="E852" s="68"/>
      <c r="F852" s="60"/>
      <c r="G852" s="68"/>
      <c r="H852" s="60"/>
      <c r="I852" s="68"/>
      <c r="J852" s="69"/>
      <c r="K852" s="23"/>
    </row>
    <row r="853" spans="1:11" x14ac:dyDescent="0.2">
      <c r="A853" s="59" t="s">
        <v>6</v>
      </c>
      <c r="B853" s="60"/>
      <c r="C853" s="12" t="str">
        <f t="shared" si="19"/>
        <v/>
      </c>
      <c r="D853" s="60"/>
      <c r="E853" s="68"/>
      <c r="F853" s="60"/>
      <c r="G853" s="68"/>
      <c r="H853" s="60"/>
      <c r="I853" s="68"/>
      <c r="J853" s="69"/>
      <c r="K853" s="23"/>
    </row>
    <row r="854" spans="1:11" x14ac:dyDescent="0.2">
      <c r="A854" s="59" t="s">
        <v>6</v>
      </c>
      <c r="B854" s="60"/>
      <c r="C854" s="12" t="str">
        <f t="shared" si="19"/>
        <v/>
      </c>
      <c r="D854" s="60"/>
      <c r="E854" s="68"/>
      <c r="F854" s="60"/>
      <c r="G854" s="68"/>
      <c r="H854" s="60"/>
      <c r="I854" s="68"/>
      <c r="J854" s="69"/>
      <c r="K854" s="23"/>
    </row>
    <row r="855" spans="1:11" x14ac:dyDescent="0.2">
      <c r="A855" s="59" t="s">
        <v>6</v>
      </c>
      <c r="B855" s="60"/>
      <c r="C855" s="12" t="str">
        <f t="shared" si="19"/>
        <v/>
      </c>
      <c r="D855" s="60"/>
      <c r="E855" s="68"/>
      <c r="F855" s="60"/>
      <c r="G855" s="68"/>
      <c r="H855" s="60"/>
      <c r="I855" s="68"/>
      <c r="J855" s="69"/>
      <c r="K855" s="23"/>
    </row>
    <row r="856" spans="1:11" x14ac:dyDescent="0.2">
      <c r="A856" s="59" t="s">
        <v>6</v>
      </c>
      <c r="B856" s="60"/>
      <c r="C856" s="12" t="str">
        <f t="shared" si="19"/>
        <v/>
      </c>
      <c r="D856" s="60"/>
      <c r="E856" s="68"/>
      <c r="F856" s="60"/>
      <c r="G856" s="68"/>
      <c r="H856" s="60"/>
      <c r="I856" s="68"/>
      <c r="J856" s="69"/>
      <c r="K856" s="23"/>
    </row>
    <row r="857" spans="1:11" x14ac:dyDescent="0.2">
      <c r="A857" s="59" t="s">
        <v>6</v>
      </c>
      <c r="B857" s="60"/>
      <c r="C857" s="12" t="str">
        <f t="shared" si="19"/>
        <v/>
      </c>
      <c r="D857" s="60"/>
      <c r="E857" s="68"/>
      <c r="F857" s="60"/>
      <c r="G857" s="68"/>
      <c r="H857" s="60"/>
      <c r="I857" s="68"/>
      <c r="J857" s="69"/>
      <c r="K857" s="23"/>
    </row>
    <row r="858" spans="1:11" x14ac:dyDescent="0.2">
      <c r="A858" s="59" t="s">
        <v>6</v>
      </c>
      <c r="B858" s="60"/>
      <c r="C858" s="12" t="str">
        <f t="shared" si="19"/>
        <v/>
      </c>
      <c r="D858" s="60"/>
      <c r="E858" s="68"/>
      <c r="F858" s="60"/>
      <c r="G858" s="68"/>
      <c r="H858" s="60"/>
      <c r="I858" s="68"/>
      <c r="J858" s="69"/>
      <c r="K858" s="23"/>
    </row>
    <row r="859" spans="1:11" x14ac:dyDescent="0.2">
      <c r="A859" s="59" t="s">
        <v>6</v>
      </c>
      <c r="B859" s="60"/>
      <c r="C859" s="12" t="str">
        <f t="shared" si="19"/>
        <v/>
      </c>
      <c r="D859" s="60"/>
      <c r="E859" s="68"/>
      <c r="F859" s="60"/>
      <c r="G859" s="68"/>
      <c r="H859" s="60"/>
      <c r="I859" s="68"/>
      <c r="J859" s="69"/>
      <c r="K859" s="23"/>
    </row>
    <row r="860" spans="1:11" x14ac:dyDescent="0.2">
      <c r="A860" s="59" t="s">
        <v>6</v>
      </c>
      <c r="B860" s="60"/>
      <c r="C860" s="12" t="str">
        <f t="shared" si="19"/>
        <v/>
      </c>
      <c r="D860" s="60"/>
      <c r="E860" s="68"/>
      <c r="F860" s="60"/>
      <c r="G860" s="68"/>
      <c r="H860" s="60"/>
      <c r="I860" s="68"/>
      <c r="J860" s="69"/>
      <c r="K860" s="23"/>
    </row>
    <row r="861" spans="1:11" x14ac:dyDescent="0.2">
      <c r="A861" s="59" t="s">
        <v>6</v>
      </c>
      <c r="B861" s="60"/>
      <c r="C861" s="12" t="str">
        <f t="shared" si="19"/>
        <v/>
      </c>
      <c r="D861" s="60"/>
      <c r="E861" s="68"/>
      <c r="F861" s="60"/>
      <c r="G861" s="68"/>
      <c r="H861" s="60"/>
      <c r="I861" s="68"/>
      <c r="J861" s="69"/>
      <c r="K861" s="23"/>
    </row>
    <row r="862" spans="1:11" x14ac:dyDescent="0.2">
      <c r="A862" s="59" t="s">
        <v>6</v>
      </c>
      <c r="B862" s="60"/>
      <c r="C862" s="12" t="str">
        <f t="shared" si="19"/>
        <v/>
      </c>
      <c r="D862" s="60"/>
      <c r="E862" s="68"/>
      <c r="F862" s="60"/>
      <c r="G862" s="68"/>
      <c r="H862" s="60"/>
      <c r="I862" s="68"/>
      <c r="J862" s="69"/>
      <c r="K862" s="23"/>
    </row>
    <row r="863" spans="1:11" x14ac:dyDescent="0.2">
      <c r="A863" s="59" t="s">
        <v>6</v>
      </c>
      <c r="B863" s="60"/>
      <c r="C863" s="12" t="str">
        <f t="shared" si="19"/>
        <v/>
      </c>
      <c r="D863" s="60"/>
      <c r="E863" s="68"/>
      <c r="F863" s="60"/>
      <c r="G863" s="68"/>
      <c r="H863" s="60"/>
      <c r="I863" s="68"/>
      <c r="J863" s="69"/>
      <c r="K863" s="23"/>
    </row>
    <row r="864" spans="1:11" x14ac:dyDescent="0.2">
      <c r="A864" s="59" t="s">
        <v>6</v>
      </c>
      <c r="B864" s="60"/>
      <c r="C864" s="12" t="str">
        <f t="shared" si="19"/>
        <v/>
      </c>
      <c r="D864" s="60"/>
      <c r="E864" s="68"/>
      <c r="F864" s="60"/>
      <c r="G864" s="68"/>
      <c r="H864" s="60"/>
      <c r="I864" s="68"/>
      <c r="J864" s="69"/>
      <c r="K864" s="23"/>
    </row>
    <row r="865" spans="1:11" x14ac:dyDescent="0.2">
      <c r="A865" s="59" t="s">
        <v>6</v>
      </c>
      <c r="B865" s="60"/>
      <c r="C865" s="12" t="str">
        <f t="shared" si="19"/>
        <v/>
      </c>
      <c r="D865" s="60"/>
      <c r="E865" s="68"/>
      <c r="F865" s="60"/>
      <c r="G865" s="68"/>
      <c r="H865" s="60"/>
      <c r="I865" s="68"/>
      <c r="J865" s="69"/>
      <c r="K865" s="23"/>
    </row>
    <row r="866" spans="1:11" x14ac:dyDescent="0.2">
      <c r="A866" s="59" t="s">
        <v>6</v>
      </c>
      <c r="B866" s="60"/>
      <c r="C866" s="12" t="str">
        <f t="shared" si="19"/>
        <v/>
      </c>
      <c r="D866" s="60"/>
      <c r="E866" s="68"/>
      <c r="F866" s="60"/>
      <c r="G866" s="68"/>
      <c r="H866" s="60"/>
      <c r="I866" s="68"/>
      <c r="J866" s="69"/>
      <c r="K866" s="23"/>
    </row>
    <row r="867" spans="1:11" x14ac:dyDescent="0.2">
      <c r="A867" s="59" t="s">
        <v>6</v>
      </c>
      <c r="B867" s="60"/>
      <c r="C867" s="12" t="str">
        <f t="shared" si="19"/>
        <v/>
      </c>
      <c r="D867" s="60"/>
      <c r="E867" s="68"/>
      <c r="F867" s="60"/>
      <c r="G867" s="68"/>
      <c r="H867" s="60"/>
      <c r="I867" s="68"/>
      <c r="J867" s="69"/>
      <c r="K867" s="23"/>
    </row>
    <row r="868" spans="1:11" x14ac:dyDescent="0.2">
      <c r="A868" s="59" t="s">
        <v>6</v>
      </c>
      <c r="B868" s="60"/>
      <c r="C868" s="12" t="str">
        <f t="shared" si="19"/>
        <v/>
      </c>
      <c r="D868" s="60"/>
      <c r="E868" s="68"/>
      <c r="F868" s="60"/>
      <c r="G868" s="68"/>
      <c r="H868" s="60"/>
      <c r="I868" s="68"/>
      <c r="J868" s="69"/>
      <c r="K868" s="23"/>
    </row>
    <row r="869" spans="1:11" x14ac:dyDescent="0.2">
      <c r="A869" s="59" t="s">
        <v>6</v>
      </c>
      <c r="B869" s="60"/>
      <c r="C869" s="12" t="str">
        <f t="shared" si="19"/>
        <v/>
      </c>
      <c r="D869" s="60"/>
      <c r="E869" s="68"/>
      <c r="F869" s="60"/>
      <c r="G869" s="68"/>
      <c r="H869" s="60"/>
      <c r="I869" s="68"/>
      <c r="J869" s="69"/>
      <c r="K869" s="23"/>
    </row>
    <row r="870" spans="1:11" x14ac:dyDescent="0.2">
      <c r="A870" s="59" t="s">
        <v>6</v>
      </c>
      <c r="B870" s="60"/>
      <c r="C870" s="12" t="str">
        <f t="shared" si="19"/>
        <v/>
      </c>
      <c r="D870" s="60"/>
      <c r="E870" s="68"/>
      <c r="F870" s="60"/>
      <c r="G870" s="68"/>
      <c r="H870" s="60"/>
      <c r="I870" s="68"/>
      <c r="J870" s="69"/>
      <c r="K870" s="23"/>
    </row>
    <row r="871" spans="1:11" ht="15.75" thickBot="1" x14ac:dyDescent="0.25">
      <c r="A871" s="59" t="s">
        <v>6</v>
      </c>
      <c r="B871" s="63"/>
      <c r="C871" s="12" t="str">
        <f t="shared" si="19"/>
        <v/>
      </c>
      <c r="D871" s="63"/>
      <c r="E871" s="64"/>
      <c r="F871" s="63"/>
      <c r="G871" s="64"/>
      <c r="H871" s="63"/>
      <c r="I871" s="64"/>
      <c r="J871" s="70"/>
      <c r="K871" s="23"/>
    </row>
    <row r="872" spans="1:11" x14ac:dyDescent="0.2">
      <c r="A872" s="62"/>
      <c r="B872" s="139">
        <f>SUMIF(A839:A871,$O$6,B839:B871)</f>
        <v>12662.77</v>
      </c>
      <c r="C872" s="24"/>
      <c r="D872" s="24"/>
      <c r="E872" s="24"/>
      <c r="F872" s="24"/>
      <c r="G872" s="24"/>
      <c r="H872" s="24"/>
      <c r="I872" s="24"/>
      <c r="J872" s="24"/>
      <c r="K872" s="23"/>
    </row>
    <row r="873" spans="1:11" ht="15.75" thickBot="1" x14ac:dyDescent="0.25">
      <c r="A873" s="62"/>
      <c r="B873" s="138"/>
      <c r="C873" s="24"/>
      <c r="D873" s="24"/>
      <c r="E873" s="24"/>
      <c r="F873" s="24"/>
      <c r="G873" s="24"/>
      <c r="H873" s="24"/>
      <c r="I873" s="24"/>
      <c r="J873" s="24"/>
      <c r="K873" s="23"/>
    </row>
    <row r="874" spans="1:11" ht="15.75" thickBot="1" x14ac:dyDescent="0.25">
      <c r="A874" s="62"/>
      <c r="B874" s="24"/>
      <c r="C874" s="24"/>
      <c r="D874" s="24"/>
      <c r="E874" s="24"/>
      <c r="F874" s="24"/>
      <c r="G874" s="24"/>
      <c r="H874" s="24"/>
      <c r="I874" s="24"/>
      <c r="J874" s="24"/>
      <c r="K874" s="23"/>
    </row>
    <row r="875" spans="1:11" ht="15.75" thickBot="1" x14ac:dyDescent="0.25">
      <c r="A875" s="62"/>
      <c r="B875" s="24"/>
      <c r="C875" s="24"/>
      <c r="D875" s="24"/>
      <c r="E875" s="24"/>
      <c r="F875" s="24"/>
      <c r="G875" s="24"/>
      <c r="H875" s="129" t="s">
        <v>22</v>
      </c>
      <c r="I875" s="131"/>
      <c r="J875" s="16"/>
      <c r="K875" s="23"/>
    </row>
    <row r="876" spans="1:11" ht="15.75" thickBot="1" x14ac:dyDescent="0.25">
      <c r="A876" s="62"/>
      <c r="B876" s="13" t="s">
        <v>0</v>
      </c>
      <c r="C876" s="13" t="s">
        <v>13</v>
      </c>
      <c r="D876" s="13" t="s">
        <v>14</v>
      </c>
      <c r="E876" s="13" t="s">
        <v>15</v>
      </c>
      <c r="F876" s="13" t="s">
        <v>5</v>
      </c>
      <c r="G876" s="24"/>
      <c r="H876" s="2" t="s">
        <v>20</v>
      </c>
      <c r="I876" s="2">
        <f>I832</f>
        <v>139.27000000000044</v>
      </c>
      <c r="J876" s="2"/>
      <c r="K876" s="23"/>
    </row>
    <row r="877" spans="1:11" ht="15.75" thickBot="1" x14ac:dyDescent="0.25">
      <c r="A877" s="62"/>
      <c r="B877" s="21">
        <f>B872</f>
        <v>12662.77</v>
      </c>
      <c r="C877" s="13">
        <f>SUM(F839:F871)</f>
        <v>2543.3000000000002</v>
      </c>
      <c r="D877" s="13">
        <f>B877+C877</f>
        <v>15206.07</v>
      </c>
      <c r="E877" s="13">
        <f>SUM(H839:H871)</f>
        <v>633</v>
      </c>
      <c r="F877" s="15">
        <f>D877-E877</f>
        <v>14573.07</v>
      </c>
      <c r="G877" s="24"/>
      <c r="H877" s="3" t="s">
        <v>19</v>
      </c>
      <c r="I877" s="35">
        <f>F879</f>
        <v>13516</v>
      </c>
      <c r="J877" s="3"/>
      <c r="K877" s="23"/>
    </row>
    <row r="878" spans="1:11" ht="15.75" thickBot="1" x14ac:dyDescent="0.25">
      <c r="A878" s="62"/>
      <c r="B878" s="13" t="s">
        <v>18</v>
      </c>
      <c r="C878" s="13" t="s">
        <v>16</v>
      </c>
      <c r="D878" s="13" t="s">
        <v>3</v>
      </c>
      <c r="E878" s="13" t="s">
        <v>2</v>
      </c>
      <c r="F878" s="13" t="s">
        <v>19</v>
      </c>
      <c r="G878" s="24"/>
      <c r="H878" s="3" t="s">
        <v>21</v>
      </c>
      <c r="I878" s="3">
        <f>I876+I877</f>
        <v>13655.27</v>
      </c>
      <c r="J878" s="3"/>
      <c r="K878" s="23"/>
    </row>
    <row r="879" spans="1:11" ht="15.75" thickBot="1" x14ac:dyDescent="0.25">
      <c r="A879" s="62"/>
      <c r="B879" s="21">
        <f>F877</f>
        <v>14573.07</v>
      </c>
      <c r="C879" s="71"/>
      <c r="D879" s="71">
        <v>743.3</v>
      </c>
      <c r="E879" s="71">
        <v>313.77</v>
      </c>
      <c r="F879" s="36">
        <f>B879-(C879+D879+E879)</f>
        <v>13516</v>
      </c>
      <c r="G879" s="24"/>
      <c r="H879" s="3" t="s">
        <v>4</v>
      </c>
      <c r="I879" s="73">
        <v>13000</v>
      </c>
      <c r="J879" s="73" t="s">
        <v>24</v>
      </c>
      <c r="K879" s="23"/>
    </row>
    <row r="880" spans="1:11" ht="15.75" thickBot="1" x14ac:dyDescent="0.25">
      <c r="A880" s="62"/>
      <c r="B880" s="24"/>
      <c r="C880" s="24"/>
      <c r="D880" s="24"/>
      <c r="E880" s="24"/>
      <c r="F880" s="24"/>
      <c r="G880" s="24"/>
      <c r="H880" s="18" t="s">
        <v>17</v>
      </c>
      <c r="I880" s="18">
        <f>I878-I879</f>
        <v>655.27000000000044</v>
      </c>
      <c r="J880" s="4"/>
      <c r="K880" s="23"/>
    </row>
    <row r="881" spans="1:11" ht="15.75" thickBot="1" x14ac:dyDescent="0.25">
      <c r="A881" s="62"/>
      <c r="B881" s="24"/>
      <c r="C881" s="24"/>
      <c r="D881" s="24"/>
      <c r="E881" s="24"/>
      <c r="F881" s="24"/>
      <c r="G881" s="24"/>
      <c r="H881" s="13" t="s">
        <v>27</v>
      </c>
      <c r="I881" s="17">
        <f>I880</f>
        <v>655.27000000000044</v>
      </c>
      <c r="J881" s="24"/>
      <c r="K881" s="23"/>
    </row>
    <row r="882" spans="1:11" ht="15.75" thickBot="1" x14ac:dyDescent="0.25">
      <c r="A882" s="75"/>
      <c r="B882" s="25"/>
      <c r="C882" s="25"/>
      <c r="D882" s="25"/>
      <c r="E882" s="25"/>
      <c r="F882" s="25"/>
      <c r="G882" s="25"/>
      <c r="H882" s="25"/>
      <c r="I882" s="25"/>
      <c r="J882" s="25"/>
      <c r="K882" s="15"/>
    </row>
    <row r="883" spans="1:11" ht="15.75" thickBot="1" x14ac:dyDescent="0.25">
      <c r="A883" s="76"/>
      <c r="B883" s="29"/>
      <c r="C883" s="29"/>
      <c r="D883" s="29"/>
      <c r="E883" s="29"/>
      <c r="F883" s="29"/>
      <c r="G883" s="29"/>
      <c r="H883" s="29"/>
      <c r="I883" s="29"/>
      <c r="J883" s="29"/>
      <c r="K883" s="29"/>
    </row>
    <row r="884" spans="1:11" ht="15.75" thickBot="1" x14ac:dyDescent="0.25">
      <c r="A884" s="57">
        <v>19</v>
      </c>
      <c r="B884" s="28"/>
      <c r="C884" s="28"/>
      <c r="D884" s="28"/>
      <c r="E884" s="28"/>
      <c r="F884" s="28"/>
      <c r="G884" s="28"/>
      <c r="H884" s="28"/>
      <c r="I884" s="28" t="s">
        <v>35</v>
      </c>
      <c r="J884" s="58" t="s">
        <v>39</v>
      </c>
      <c r="K884" s="22"/>
    </row>
    <row r="885" spans="1:11" ht="15.75" thickBot="1" x14ac:dyDescent="0.25">
      <c r="A885" s="60"/>
      <c r="B885" s="26"/>
      <c r="C885" s="26"/>
      <c r="D885" s="26"/>
      <c r="E885" s="26"/>
      <c r="F885" s="26"/>
      <c r="G885" s="26"/>
      <c r="H885" s="26"/>
      <c r="I885" s="26" t="s">
        <v>36</v>
      </c>
      <c r="J885" s="61">
        <v>44219</v>
      </c>
      <c r="K885" s="22"/>
    </row>
    <row r="886" spans="1:11" x14ac:dyDescent="0.2">
      <c r="A886" s="62"/>
      <c r="B886" s="140" t="s">
        <v>0</v>
      </c>
      <c r="C886" s="141"/>
      <c r="D886" s="140" t="s">
        <v>9</v>
      </c>
      <c r="E886" s="141"/>
      <c r="F886" s="140" t="s">
        <v>13</v>
      </c>
      <c r="G886" s="141"/>
      <c r="H886" s="140" t="s">
        <v>10</v>
      </c>
      <c r="I886" s="141"/>
      <c r="J886" s="135" t="s">
        <v>12</v>
      </c>
      <c r="K886" s="23"/>
    </row>
    <row r="887" spans="1:11" ht="15.75" thickBot="1" x14ac:dyDescent="0.25">
      <c r="A887" s="62"/>
      <c r="B887" s="6" t="s">
        <v>1</v>
      </c>
      <c r="C887" s="8" t="s">
        <v>8</v>
      </c>
      <c r="D887" s="6" t="s">
        <v>1</v>
      </c>
      <c r="E887" s="8" t="s">
        <v>8</v>
      </c>
      <c r="F887" s="6" t="s">
        <v>1</v>
      </c>
      <c r="G887" s="8" t="s">
        <v>11</v>
      </c>
      <c r="H887" s="6" t="s">
        <v>1</v>
      </c>
      <c r="I887" s="8" t="s">
        <v>11</v>
      </c>
      <c r="J887" s="136"/>
      <c r="K887" s="23"/>
    </row>
    <row r="888" spans="1:11" x14ac:dyDescent="0.2">
      <c r="A888" s="59" t="s">
        <v>6</v>
      </c>
      <c r="B888" s="65">
        <v>560</v>
      </c>
      <c r="C888" s="12">
        <v>40487</v>
      </c>
      <c r="D888" s="65"/>
      <c r="E888" s="66"/>
      <c r="F888" s="65"/>
      <c r="G888" s="66"/>
      <c r="H888" s="60">
        <v>83</v>
      </c>
      <c r="I888" s="68">
        <v>9237</v>
      </c>
      <c r="J888" s="67" t="s">
        <v>98</v>
      </c>
      <c r="K888" s="23"/>
    </row>
    <row r="889" spans="1:11" x14ac:dyDescent="0.2">
      <c r="A889" s="59" t="s">
        <v>6</v>
      </c>
      <c r="B889" s="60">
        <v>131</v>
      </c>
      <c r="C889" s="12">
        <f t="shared" ref="C889:C920" si="20">IF(B889&gt;0.005,C888+1,"")</f>
        <v>40488</v>
      </c>
      <c r="D889" s="60"/>
      <c r="E889" s="68"/>
      <c r="F889" s="60"/>
      <c r="G889" s="68"/>
      <c r="H889" s="60"/>
      <c r="I889" s="68"/>
      <c r="J889" s="69"/>
      <c r="K889" s="23"/>
    </row>
    <row r="890" spans="1:11" x14ac:dyDescent="0.2">
      <c r="A890" s="59" t="s">
        <v>7</v>
      </c>
      <c r="B890" s="60">
        <v>208</v>
      </c>
      <c r="C890" s="12">
        <f t="shared" si="20"/>
        <v>40489</v>
      </c>
      <c r="D890" s="60" t="s">
        <v>33</v>
      </c>
      <c r="E890" s="68"/>
      <c r="F890" s="60"/>
      <c r="G890" s="68"/>
      <c r="H890" s="60"/>
      <c r="I890" s="68"/>
      <c r="J890" s="69"/>
      <c r="K890" s="23"/>
    </row>
    <row r="891" spans="1:11" x14ac:dyDescent="0.2">
      <c r="A891" s="59" t="s">
        <v>7</v>
      </c>
      <c r="B891" s="60">
        <v>101</v>
      </c>
      <c r="C891" s="12">
        <f t="shared" si="20"/>
        <v>40490</v>
      </c>
      <c r="D891" s="60" t="s">
        <v>33</v>
      </c>
      <c r="E891" s="68"/>
      <c r="F891" s="60"/>
      <c r="G891" s="68"/>
      <c r="H891" s="60"/>
      <c r="I891" s="68"/>
      <c r="J891" s="69"/>
      <c r="K891" s="23"/>
    </row>
    <row r="892" spans="1:11" x14ac:dyDescent="0.2">
      <c r="A892" s="59" t="s">
        <v>6</v>
      </c>
      <c r="B892" s="60">
        <v>49.45</v>
      </c>
      <c r="C892" s="12">
        <f t="shared" si="20"/>
        <v>40491</v>
      </c>
      <c r="D892" s="60"/>
      <c r="E892" s="68"/>
      <c r="F892" s="60"/>
      <c r="G892" s="68"/>
      <c r="H892" s="60"/>
      <c r="I892" s="68"/>
      <c r="J892" s="69"/>
      <c r="K892" s="23"/>
    </row>
    <row r="893" spans="1:11" x14ac:dyDescent="0.2">
      <c r="A893" s="59" t="s">
        <v>7</v>
      </c>
      <c r="B893" s="60">
        <v>1889.53</v>
      </c>
      <c r="C893" s="12">
        <f t="shared" si="20"/>
        <v>40492</v>
      </c>
      <c r="D893" s="60" t="s">
        <v>72</v>
      </c>
      <c r="E893" s="68"/>
      <c r="F893" s="60"/>
      <c r="G893" s="68"/>
      <c r="H893" s="60"/>
      <c r="I893" s="68"/>
      <c r="J893" s="69"/>
      <c r="K893" s="23"/>
    </row>
    <row r="894" spans="1:11" x14ac:dyDescent="0.2">
      <c r="A894" s="59" t="s">
        <v>6</v>
      </c>
      <c r="B894" s="60">
        <v>1100.55</v>
      </c>
      <c r="C894" s="12">
        <f t="shared" si="20"/>
        <v>40493</v>
      </c>
      <c r="D894" s="60"/>
      <c r="E894" s="68"/>
      <c r="F894" s="60"/>
      <c r="G894" s="68"/>
      <c r="H894" s="60"/>
      <c r="I894" s="68"/>
      <c r="J894" s="69"/>
      <c r="K894" s="23"/>
    </row>
    <row r="895" spans="1:11" x14ac:dyDescent="0.2">
      <c r="A895" s="59" t="s">
        <v>7</v>
      </c>
      <c r="B895" s="60">
        <v>418</v>
      </c>
      <c r="C895" s="12">
        <f t="shared" si="20"/>
        <v>40494</v>
      </c>
      <c r="D895" s="60" t="s">
        <v>33</v>
      </c>
      <c r="E895" s="68"/>
      <c r="F895" s="60"/>
      <c r="G895" s="68"/>
      <c r="H895" s="60"/>
      <c r="I895" s="68"/>
      <c r="J895" s="69"/>
      <c r="K895" s="23"/>
    </row>
    <row r="896" spans="1:11" x14ac:dyDescent="0.2">
      <c r="A896" s="59" t="s">
        <v>6</v>
      </c>
      <c r="B896" s="60">
        <v>117</v>
      </c>
      <c r="C896" s="12">
        <f t="shared" si="20"/>
        <v>40495</v>
      </c>
      <c r="D896" s="60"/>
      <c r="E896" s="68"/>
      <c r="F896" s="60"/>
      <c r="G896" s="68"/>
      <c r="H896" s="60"/>
      <c r="I896" s="68"/>
      <c r="J896" s="69"/>
      <c r="K896" s="23"/>
    </row>
    <row r="897" spans="1:11" x14ac:dyDescent="0.2">
      <c r="A897" s="59" t="s">
        <v>6</v>
      </c>
      <c r="B897" s="60">
        <v>968.35</v>
      </c>
      <c r="C897" s="12">
        <f t="shared" si="20"/>
        <v>40496</v>
      </c>
      <c r="D897" s="60"/>
      <c r="E897" s="68"/>
      <c r="F897" s="60"/>
      <c r="G897" s="68"/>
      <c r="H897" s="60"/>
      <c r="I897" s="68"/>
      <c r="J897" s="69"/>
      <c r="K897" s="23"/>
    </row>
    <row r="898" spans="1:11" x14ac:dyDescent="0.2">
      <c r="A898" s="59" t="s">
        <v>6</v>
      </c>
      <c r="B898" s="60">
        <v>448</v>
      </c>
      <c r="C898" s="12">
        <f t="shared" si="20"/>
        <v>40497</v>
      </c>
      <c r="D898" s="60"/>
      <c r="E898" s="68"/>
      <c r="F898" s="60"/>
      <c r="G898" s="68"/>
      <c r="H898" s="60"/>
      <c r="I898" s="68"/>
      <c r="J898" s="69"/>
      <c r="K898" s="23"/>
    </row>
    <row r="899" spans="1:11" x14ac:dyDescent="0.2">
      <c r="A899" s="59" t="s">
        <v>6</v>
      </c>
      <c r="B899" s="60"/>
      <c r="C899" s="12" t="str">
        <f t="shared" si="20"/>
        <v/>
      </c>
      <c r="D899" s="60"/>
      <c r="E899" s="68"/>
      <c r="F899" s="60"/>
      <c r="G899" s="68"/>
      <c r="H899" s="60"/>
      <c r="I899" s="68"/>
      <c r="J899" s="69"/>
      <c r="K899" s="23"/>
    </row>
    <row r="900" spans="1:11" x14ac:dyDescent="0.2">
      <c r="A900" s="59" t="s">
        <v>6</v>
      </c>
      <c r="B900" s="60"/>
      <c r="C900" s="12" t="str">
        <f t="shared" si="20"/>
        <v/>
      </c>
      <c r="D900" s="60"/>
      <c r="E900" s="68"/>
      <c r="F900" s="60"/>
      <c r="G900" s="68"/>
      <c r="H900" s="60"/>
      <c r="I900" s="68"/>
      <c r="J900" s="69"/>
      <c r="K900" s="23"/>
    </row>
    <row r="901" spans="1:11" x14ac:dyDescent="0.2">
      <c r="A901" s="59" t="s">
        <v>6</v>
      </c>
      <c r="B901" s="60"/>
      <c r="C901" s="12" t="str">
        <f t="shared" si="20"/>
        <v/>
      </c>
      <c r="D901" s="60"/>
      <c r="E901" s="68"/>
      <c r="F901" s="60"/>
      <c r="G901" s="68"/>
      <c r="H901" s="60"/>
      <c r="I901" s="68"/>
      <c r="J901" s="69"/>
      <c r="K901" s="23"/>
    </row>
    <row r="902" spans="1:11" x14ac:dyDescent="0.2">
      <c r="A902" s="59" t="s">
        <v>6</v>
      </c>
      <c r="B902" s="60"/>
      <c r="C902" s="12" t="str">
        <f t="shared" si="20"/>
        <v/>
      </c>
      <c r="D902" s="60"/>
      <c r="E902" s="68"/>
      <c r="F902" s="60"/>
      <c r="G902" s="68"/>
      <c r="H902" s="60"/>
      <c r="I902" s="68"/>
      <c r="J902" s="69"/>
      <c r="K902" s="23"/>
    </row>
    <row r="903" spans="1:11" x14ac:dyDescent="0.2">
      <c r="A903" s="59" t="s">
        <v>6</v>
      </c>
      <c r="B903" s="60"/>
      <c r="C903" s="12" t="str">
        <f t="shared" si="20"/>
        <v/>
      </c>
      <c r="D903" s="60"/>
      <c r="E903" s="68"/>
      <c r="F903" s="60"/>
      <c r="G903" s="68"/>
      <c r="H903" s="60"/>
      <c r="I903" s="68"/>
      <c r="J903" s="69"/>
      <c r="K903" s="23"/>
    </row>
    <row r="904" spans="1:11" x14ac:dyDescent="0.2">
      <c r="A904" s="59" t="s">
        <v>6</v>
      </c>
      <c r="B904" s="60"/>
      <c r="C904" s="12" t="str">
        <f t="shared" si="20"/>
        <v/>
      </c>
      <c r="D904" s="60"/>
      <c r="E904" s="68"/>
      <c r="F904" s="60"/>
      <c r="G904" s="68"/>
      <c r="H904" s="60"/>
      <c r="I904" s="68"/>
      <c r="J904" s="69"/>
      <c r="K904" s="23"/>
    </row>
    <row r="905" spans="1:11" x14ac:dyDescent="0.2">
      <c r="A905" s="59" t="s">
        <v>6</v>
      </c>
      <c r="B905" s="60"/>
      <c r="C905" s="12" t="str">
        <f t="shared" si="20"/>
        <v/>
      </c>
      <c r="D905" s="60"/>
      <c r="E905" s="68"/>
      <c r="F905" s="60"/>
      <c r="G905" s="68"/>
      <c r="H905" s="60"/>
      <c r="I905" s="68"/>
      <c r="J905" s="69"/>
      <c r="K905" s="23"/>
    </row>
    <row r="906" spans="1:11" x14ac:dyDescent="0.2">
      <c r="A906" s="59" t="s">
        <v>6</v>
      </c>
      <c r="B906" s="60"/>
      <c r="C906" s="12" t="str">
        <f t="shared" si="20"/>
        <v/>
      </c>
      <c r="D906" s="60"/>
      <c r="E906" s="68"/>
      <c r="F906" s="60"/>
      <c r="G906" s="68"/>
      <c r="H906" s="60"/>
      <c r="I906" s="68"/>
      <c r="J906" s="69"/>
      <c r="K906" s="23"/>
    </row>
    <row r="907" spans="1:11" x14ac:dyDescent="0.2">
      <c r="A907" s="59" t="s">
        <v>6</v>
      </c>
      <c r="B907" s="60"/>
      <c r="C907" s="12" t="str">
        <f t="shared" si="20"/>
        <v/>
      </c>
      <c r="D907" s="60"/>
      <c r="E907" s="68"/>
      <c r="F907" s="60"/>
      <c r="G907" s="68"/>
      <c r="H907" s="60"/>
      <c r="I907" s="68"/>
      <c r="J907" s="69"/>
      <c r="K907" s="23"/>
    </row>
    <row r="908" spans="1:11" x14ac:dyDescent="0.2">
      <c r="A908" s="59" t="s">
        <v>6</v>
      </c>
      <c r="B908" s="60"/>
      <c r="C908" s="12" t="str">
        <f t="shared" si="20"/>
        <v/>
      </c>
      <c r="D908" s="60"/>
      <c r="E908" s="68"/>
      <c r="F908" s="60"/>
      <c r="G908" s="68"/>
      <c r="H908" s="60"/>
      <c r="I908" s="68"/>
      <c r="J908" s="69"/>
      <c r="K908" s="23"/>
    </row>
    <row r="909" spans="1:11" x14ac:dyDescent="0.2">
      <c r="A909" s="59" t="s">
        <v>6</v>
      </c>
      <c r="B909" s="60"/>
      <c r="C909" s="12" t="str">
        <f t="shared" si="20"/>
        <v/>
      </c>
      <c r="D909" s="60"/>
      <c r="E909" s="68"/>
      <c r="F909" s="60"/>
      <c r="G909" s="68"/>
      <c r="H909" s="60"/>
      <c r="I909" s="68"/>
      <c r="J909" s="69"/>
      <c r="K909" s="23"/>
    </row>
    <row r="910" spans="1:11" x14ac:dyDescent="0.2">
      <c r="A910" s="59" t="s">
        <v>6</v>
      </c>
      <c r="B910" s="60"/>
      <c r="C910" s="12" t="str">
        <f t="shared" si="20"/>
        <v/>
      </c>
      <c r="D910" s="60"/>
      <c r="E910" s="68"/>
      <c r="F910" s="60"/>
      <c r="G910" s="68"/>
      <c r="H910" s="60"/>
      <c r="I910" s="68"/>
      <c r="J910" s="69"/>
      <c r="K910" s="23"/>
    </row>
    <row r="911" spans="1:11" x14ac:dyDescent="0.2">
      <c r="A911" s="59" t="s">
        <v>6</v>
      </c>
      <c r="B911" s="60"/>
      <c r="C911" s="12" t="str">
        <f t="shared" si="20"/>
        <v/>
      </c>
      <c r="D911" s="60"/>
      <c r="E911" s="68"/>
      <c r="F911" s="60"/>
      <c r="G911" s="68"/>
      <c r="H911" s="60"/>
      <c r="I911" s="68"/>
      <c r="J911" s="69"/>
      <c r="K911" s="23"/>
    </row>
    <row r="912" spans="1:11" x14ac:dyDescent="0.2">
      <c r="A912" s="59" t="s">
        <v>6</v>
      </c>
      <c r="B912" s="60"/>
      <c r="C912" s="12" t="str">
        <f t="shared" si="20"/>
        <v/>
      </c>
      <c r="D912" s="60"/>
      <c r="E912" s="68"/>
      <c r="F912" s="60"/>
      <c r="G912" s="68"/>
      <c r="H912" s="60"/>
      <c r="I912" s="68"/>
      <c r="J912" s="69"/>
      <c r="K912" s="23"/>
    </row>
    <row r="913" spans="1:11" x14ac:dyDescent="0.2">
      <c r="A913" s="59" t="s">
        <v>6</v>
      </c>
      <c r="B913" s="60"/>
      <c r="C913" s="12" t="str">
        <f t="shared" si="20"/>
        <v/>
      </c>
      <c r="D913" s="60"/>
      <c r="E913" s="68"/>
      <c r="F913" s="60"/>
      <c r="G913" s="68"/>
      <c r="H913" s="60"/>
      <c r="I913" s="68"/>
      <c r="J913" s="69"/>
      <c r="K913" s="23"/>
    </row>
    <row r="914" spans="1:11" x14ac:dyDescent="0.2">
      <c r="A914" s="59" t="s">
        <v>6</v>
      </c>
      <c r="B914" s="60"/>
      <c r="C914" s="12" t="str">
        <f t="shared" si="20"/>
        <v/>
      </c>
      <c r="D914" s="60"/>
      <c r="E914" s="68"/>
      <c r="F914" s="60"/>
      <c r="G914" s="68"/>
      <c r="H914" s="60"/>
      <c r="I914" s="68"/>
      <c r="J914" s="69"/>
      <c r="K914" s="23"/>
    </row>
    <row r="915" spans="1:11" x14ac:dyDescent="0.2">
      <c r="A915" s="59" t="s">
        <v>6</v>
      </c>
      <c r="B915" s="60"/>
      <c r="C915" s="12" t="str">
        <f t="shared" si="20"/>
        <v/>
      </c>
      <c r="D915" s="60"/>
      <c r="E915" s="68"/>
      <c r="F915" s="60"/>
      <c r="G915" s="68"/>
      <c r="H915" s="60"/>
      <c r="I915" s="68"/>
      <c r="J915" s="69"/>
      <c r="K915" s="23"/>
    </row>
    <row r="916" spans="1:11" x14ac:dyDescent="0.2">
      <c r="A916" s="59" t="s">
        <v>6</v>
      </c>
      <c r="B916" s="60"/>
      <c r="C916" s="12" t="str">
        <f t="shared" si="20"/>
        <v/>
      </c>
      <c r="D916" s="60"/>
      <c r="E916" s="68"/>
      <c r="F916" s="60"/>
      <c r="G916" s="68"/>
      <c r="H916" s="60"/>
      <c r="I916" s="68"/>
      <c r="J916" s="69"/>
      <c r="K916" s="23"/>
    </row>
    <row r="917" spans="1:11" x14ac:dyDescent="0.2">
      <c r="A917" s="59" t="s">
        <v>6</v>
      </c>
      <c r="B917" s="60"/>
      <c r="C917" s="12" t="str">
        <f t="shared" si="20"/>
        <v/>
      </c>
      <c r="D917" s="60"/>
      <c r="E917" s="68"/>
      <c r="F917" s="60"/>
      <c r="G917" s="68"/>
      <c r="H917" s="60"/>
      <c r="I917" s="68"/>
      <c r="J917" s="69"/>
      <c r="K917" s="23"/>
    </row>
    <row r="918" spans="1:11" x14ac:dyDescent="0.2">
      <c r="A918" s="59" t="s">
        <v>6</v>
      </c>
      <c r="B918" s="60"/>
      <c r="C918" s="12" t="str">
        <f t="shared" si="20"/>
        <v/>
      </c>
      <c r="D918" s="60"/>
      <c r="E918" s="68"/>
      <c r="F918" s="60"/>
      <c r="G918" s="68"/>
      <c r="H918" s="60"/>
      <c r="I918" s="68"/>
      <c r="J918" s="69"/>
      <c r="K918" s="23"/>
    </row>
    <row r="919" spans="1:11" x14ac:dyDescent="0.2">
      <c r="A919" s="59" t="s">
        <v>6</v>
      </c>
      <c r="B919" s="60"/>
      <c r="C919" s="12" t="str">
        <f t="shared" si="20"/>
        <v/>
      </c>
      <c r="D919" s="60"/>
      <c r="E919" s="68"/>
      <c r="F919" s="60"/>
      <c r="G919" s="68"/>
      <c r="H919" s="60"/>
      <c r="I919" s="68"/>
      <c r="J919" s="69"/>
      <c r="K919" s="23"/>
    </row>
    <row r="920" spans="1:11" ht="15.75" thickBot="1" x14ac:dyDescent="0.25">
      <c r="A920" s="59" t="s">
        <v>6</v>
      </c>
      <c r="B920" s="63"/>
      <c r="C920" s="12" t="str">
        <f t="shared" si="20"/>
        <v/>
      </c>
      <c r="D920" s="63"/>
      <c r="E920" s="64"/>
      <c r="F920" s="63"/>
      <c r="G920" s="64"/>
      <c r="H920" s="63"/>
      <c r="I920" s="64"/>
      <c r="J920" s="70"/>
      <c r="K920" s="23"/>
    </row>
    <row r="921" spans="1:11" x14ac:dyDescent="0.2">
      <c r="A921" s="62"/>
      <c r="B921" s="139">
        <f>SUMIF(A888:A920,$O$6,B888:B920)</f>
        <v>3374.35</v>
      </c>
      <c r="C921" s="24"/>
      <c r="D921" s="24"/>
      <c r="E921" s="24"/>
      <c r="F921" s="24"/>
      <c r="G921" s="24"/>
      <c r="H921" s="24"/>
      <c r="I921" s="24"/>
      <c r="J921" s="24"/>
      <c r="K921" s="23"/>
    </row>
    <row r="922" spans="1:11" ht="15.75" thickBot="1" x14ac:dyDescent="0.25">
      <c r="A922" s="62"/>
      <c r="B922" s="138"/>
      <c r="C922" s="24"/>
      <c r="D922" s="24"/>
      <c r="E922" s="24"/>
      <c r="F922" s="24"/>
      <c r="G922" s="24"/>
      <c r="H922" s="24"/>
      <c r="I922" s="24"/>
      <c r="J922" s="24"/>
      <c r="K922" s="23"/>
    </row>
    <row r="923" spans="1:11" ht="15.75" thickBot="1" x14ac:dyDescent="0.25">
      <c r="A923" s="62"/>
      <c r="B923" s="24"/>
      <c r="C923" s="24"/>
      <c r="D923" s="24"/>
      <c r="E923" s="24"/>
      <c r="F923" s="24"/>
      <c r="G923" s="24"/>
      <c r="H923" s="24"/>
      <c r="I923" s="24"/>
      <c r="J923" s="24"/>
      <c r="K923" s="23"/>
    </row>
    <row r="924" spans="1:11" ht="15.75" thickBot="1" x14ac:dyDescent="0.25">
      <c r="A924" s="62"/>
      <c r="B924" s="24"/>
      <c r="C924" s="24"/>
      <c r="D924" s="24"/>
      <c r="E924" s="24"/>
      <c r="F924" s="24"/>
      <c r="G924" s="24"/>
      <c r="H924" s="129" t="s">
        <v>22</v>
      </c>
      <c r="I924" s="131"/>
      <c r="J924" s="16"/>
      <c r="K924" s="23"/>
    </row>
    <row r="925" spans="1:11" ht="15.75" thickBot="1" x14ac:dyDescent="0.25">
      <c r="A925" s="62"/>
      <c r="B925" s="13" t="s">
        <v>0</v>
      </c>
      <c r="C925" s="13" t="s">
        <v>13</v>
      </c>
      <c r="D925" s="13" t="s">
        <v>14</v>
      </c>
      <c r="E925" s="13" t="s">
        <v>15</v>
      </c>
      <c r="F925" s="13" t="s">
        <v>5</v>
      </c>
      <c r="G925" s="24"/>
      <c r="H925" s="2" t="s">
        <v>20</v>
      </c>
      <c r="I925" s="2">
        <f>I881</f>
        <v>655.27000000000044</v>
      </c>
      <c r="J925" s="2"/>
      <c r="K925" s="23"/>
    </row>
    <row r="926" spans="1:11" ht="15.75" thickBot="1" x14ac:dyDescent="0.25">
      <c r="A926" s="62"/>
      <c r="B926" s="21">
        <f>B921</f>
        <v>3374.35</v>
      </c>
      <c r="C926" s="13">
        <f>SUM(F888:F920)</f>
        <v>0</v>
      </c>
      <c r="D926" s="13">
        <f>B926+C926</f>
        <v>3374.35</v>
      </c>
      <c r="E926" s="13">
        <f>SUM(H888:H920)</f>
        <v>83</v>
      </c>
      <c r="F926" s="15">
        <f>D926-E926</f>
        <v>3291.35</v>
      </c>
      <c r="G926" s="24"/>
      <c r="H926" s="3" t="s">
        <v>19</v>
      </c>
      <c r="I926" s="3">
        <f>F928</f>
        <v>1822.4499999999998</v>
      </c>
      <c r="J926" s="3"/>
      <c r="K926" s="23"/>
    </row>
    <row r="927" spans="1:11" ht="15.75" thickBot="1" x14ac:dyDescent="0.25">
      <c r="A927" s="62"/>
      <c r="B927" s="13" t="s">
        <v>18</v>
      </c>
      <c r="C927" s="13" t="s">
        <v>16</v>
      </c>
      <c r="D927" s="13" t="s">
        <v>3</v>
      </c>
      <c r="E927" s="13" t="s">
        <v>2</v>
      </c>
      <c r="F927" s="13" t="s">
        <v>19</v>
      </c>
      <c r="G927" s="24"/>
      <c r="H927" s="3" t="s">
        <v>21</v>
      </c>
      <c r="I927" s="3">
        <f>I925+I926</f>
        <v>2477.7200000000003</v>
      </c>
      <c r="J927" s="3"/>
      <c r="K927" s="23"/>
    </row>
    <row r="928" spans="1:11" ht="15.75" thickBot="1" x14ac:dyDescent="0.25">
      <c r="A928" s="62"/>
      <c r="B928" s="21">
        <f>F926</f>
        <v>3291.35</v>
      </c>
      <c r="C928" s="71"/>
      <c r="D928" s="71"/>
      <c r="E928" s="71">
        <v>1468.9</v>
      </c>
      <c r="F928" s="15">
        <f>B928-(C928+D928+E928)</f>
        <v>1822.4499999999998</v>
      </c>
      <c r="G928" s="24"/>
      <c r="H928" s="3" t="s">
        <v>4</v>
      </c>
      <c r="I928" s="73"/>
      <c r="J928" s="73"/>
      <c r="K928" s="23"/>
    </row>
    <row r="929" spans="1:11" ht="15.75" thickBot="1" x14ac:dyDescent="0.25">
      <c r="A929" s="62"/>
      <c r="B929" s="24"/>
      <c r="C929" s="24"/>
      <c r="D929" s="24"/>
      <c r="E929" s="24"/>
      <c r="F929" s="24"/>
      <c r="G929" s="24"/>
      <c r="H929" s="18" t="s">
        <v>17</v>
      </c>
      <c r="I929" s="18">
        <f>I927-I928</f>
        <v>2477.7200000000003</v>
      </c>
      <c r="J929" s="4"/>
      <c r="K929" s="23"/>
    </row>
    <row r="930" spans="1:11" ht="15.75" thickBot="1" x14ac:dyDescent="0.25">
      <c r="A930" s="62"/>
      <c r="B930" s="24"/>
      <c r="C930" s="24"/>
      <c r="D930" s="24"/>
      <c r="E930" s="24"/>
      <c r="F930" s="24"/>
      <c r="G930" s="24"/>
      <c r="H930" s="13" t="s">
        <v>27</v>
      </c>
      <c r="I930" s="17">
        <f>I929</f>
        <v>2477.7200000000003</v>
      </c>
      <c r="J930" s="24"/>
      <c r="K930" s="23"/>
    </row>
    <row r="931" spans="1:11" ht="15.75" thickBot="1" x14ac:dyDescent="0.25">
      <c r="A931" s="75"/>
      <c r="B931" s="25"/>
      <c r="C931" s="25"/>
      <c r="D931" s="25"/>
      <c r="E931" s="25"/>
      <c r="F931" s="25"/>
      <c r="G931" s="25"/>
      <c r="H931" s="25"/>
      <c r="I931" s="25"/>
      <c r="J931" s="25"/>
      <c r="K931" s="15"/>
    </row>
    <row r="932" spans="1:11" ht="15.75" thickBot="1" x14ac:dyDescent="0.25">
      <c r="A932" s="76"/>
      <c r="B932" s="29"/>
      <c r="C932" s="29"/>
      <c r="D932" s="29"/>
      <c r="E932" s="29"/>
      <c r="F932" s="29"/>
      <c r="G932" s="29"/>
      <c r="H932" s="29"/>
      <c r="I932" s="29"/>
      <c r="J932" s="29"/>
      <c r="K932" s="29"/>
    </row>
    <row r="933" spans="1:11" ht="15.75" thickBot="1" x14ac:dyDescent="0.25">
      <c r="A933" s="57">
        <v>20</v>
      </c>
      <c r="B933" s="28"/>
      <c r="C933" s="28"/>
      <c r="D933" s="28"/>
      <c r="E933" s="28"/>
      <c r="F933" s="28"/>
      <c r="G933" s="28"/>
      <c r="H933" s="28"/>
      <c r="I933" s="28" t="s">
        <v>35</v>
      </c>
      <c r="J933" s="58" t="s">
        <v>37</v>
      </c>
      <c r="K933" s="22"/>
    </row>
    <row r="934" spans="1:11" ht="15.75" thickBot="1" x14ac:dyDescent="0.25">
      <c r="A934" s="60"/>
      <c r="B934" s="26"/>
      <c r="C934" s="26"/>
      <c r="D934" s="26"/>
      <c r="E934" s="26"/>
      <c r="F934" s="26"/>
      <c r="G934" s="26"/>
      <c r="H934" s="26"/>
      <c r="I934" s="26" t="s">
        <v>36</v>
      </c>
      <c r="J934" s="61">
        <v>44220</v>
      </c>
      <c r="K934" s="22"/>
    </row>
    <row r="935" spans="1:11" x14ac:dyDescent="0.2">
      <c r="A935" s="62"/>
      <c r="B935" s="140" t="s">
        <v>0</v>
      </c>
      <c r="C935" s="141"/>
      <c r="D935" s="140" t="s">
        <v>9</v>
      </c>
      <c r="E935" s="141"/>
      <c r="F935" s="140" t="s">
        <v>13</v>
      </c>
      <c r="G935" s="141"/>
      <c r="H935" s="140" t="s">
        <v>10</v>
      </c>
      <c r="I935" s="141"/>
      <c r="J935" s="135" t="s">
        <v>12</v>
      </c>
      <c r="K935" s="23"/>
    </row>
    <row r="936" spans="1:11" ht="15.75" thickBot="1" x14ac:dyDescent="0.25">
      <c r="A936" s="62"/>
      <c r="B936" s="6" t="s">
        <v>1</v>
      </c>
      <c r="C936" s="8" t="s">
        <v>8</v>
      </c>
      <c r="D936" s="6" t="s">
        <v>1</v>
      </c>
      <c r="E936" s="8" t="s">
        <v>8</v>
      </c>
      <c r="F936" s="6" t="s">
        <v>1</v>
      </c>
      <c r="G936" s="8" t="s">
        <v>11</v>
      </c>
      <c r="H936" s="6" t="s">
        <v>1</v>
      </c>
      <c r="I936" s="8" t="s">
        <v>11</v>
      </c>
      <c r="J936" s="136"/>
      <c r="K936" s="23"/>
    </row>
    <row r="937" spans="1:11" x14ac:dyDescent="0.2">
      <c r="A937" s="59" t="s">
        <v>6</v>
      </c>
      <c r="B937" s="65">
        <v>276</v>
      </c>
      <c r="C937" s="12">
        <v>40498</v>
      </c>
      <c r="D937" s="65"/>
      <c r="E937" s="66" t="s">
        <v>63</v>
      </c>
      <c r="F937" s="65">
        <v>1600</v>
      </c>
      <c r="G937" s="66">
        <v>656</v>
      </c>
      <c r="H937" s="60">
        <v>446</v>
      </c>
      <c r="I937" s="68">
        <v>40432</v>
      </c>
      <c r="J937" s="67" t="s">
        <v>86</v>
      </c>
      <c r="K937" s="23"/>
    </row>
    <row r="938" spans="1:11" x14ac:dyDescent="0.2">
      <c r="A938" s="59" t="s">
        <v>7</v>
      </c>
      <c r="B938" s="60">
        <v>2737</v>
      </c>
      <c r="C938" s="12">
        <f t="shared" ref="C938:C969" si="21">IF(B938&gt;0.005,C937+1,"")</f>
        <v>40499</v>
      </c>
      <c r="D938" s="60" t="s">
        <v>66</v>
      </c>
      <c r="E938" s="68" t="s">
        <v>99</v>
      </c>
      <c r="F938" s="60">
        <v>2452.2600000000002</v>
      </c>
      <c r="G938" s="68">
        <v>40454</v>
      </c>
      <c r="H938" s="60"/>
      <c r="I938" s="68"/>
      <c r="J938" s="69"/>
      <c r="K938" s="23"/>
    </row>
    <row r="939" spans="1:11" x14ac:dyDescent="0.2">
      <c r="A939" s="59" t="s">
        <v>6</v>
      </c>
      <c r="B939" s="60">
        <v>630</v>
      </c>
      <c r="C939" s="12">
        <f t="shared" si="21"/>
        <v>40500</v>
      </c>
      <c r="D939" s="60"/>
      <c r="E939" s="68" t="s">
        <v>96</v>
      </c>
      <c r="F939" s="60">
        <v>9430</v>
      </c>
      <c r="G939" s="68">
        <v>40327</v>
      </c>
      <c r="H939" s="60"/>
      <c r="I939" s="68"/>
      <c r="J939" s="69"/>
      <c r="K939" s="23"/>
    </row>
    <row r="940" spans="1:11" x14ac:dyDescent="0.2">
      <c r="A940" s="59" t="s">
        <v>6</v>
      </c>
      <c r="B940" s="60">
        <v>50.42</v>
      </c>
      <c r="C940" s="12">
        <f t="shared" si="21"/>
        <v>40501</v>
      </c>
      <c r="D940" s="60"/>
      <c r="E940" s="68" t="s">
        <v>63</v>
      </c>
      <c r="F940" s="60">
        <v>2200</v>
      </c>
      <c r="G940" s="68"/>
      <c r="H940" s="60"/>
      <c r="I940" s="68"/>
      <c r="J940" s="69"/>
      <c r="K940" s="23"/>
    </row>
    <row r="941" spans="1:11" x14ac:dyDescent="0.2">
      <c r="A941" s="59" t="s">
        <v>6</v>
      </c>
      <c r="B941" s="60">
        <v>1181.31</v>
      </c>
      <c r="C941" s="12">
        <f t="shared" si="21"/>
        <v>40502</v>
      </c>
      <c r="D941" s="60"/>
      <c r="E941" s="68"/>
      <c r="F941" s="60"/>
      <c r="G941" s="68"/>
      <c r="H941" s="60"/>
      <c r="I941" s="68"/>
      <c r="J941" s="69"/>
      <c r="K941" s="23"/>
    </row>
    <row r="942" spans="1:11" x14ac:dyDescent="0.2">
      <c r="A942" s="59" t="s">
        <v>6</v>
      </c>
      <c r="B942" s="60">
        <v>36.799999999999997</v>
      </c>
      <c r="C942" s="12">
        <f t="shared" si="21"/>
        <v>40503</v>
      </c>
      <c r="D942" s="60"/>
      <c r="E942" s="68"/>
      <c r="F942" s="60"/>
      <c r="G942" s="68"/>
      <c r="H942" s="60"/>
      <c r="I942" s="68"/>
      <c r="J942" s="69"/>
      <c r="K942" s="23"/>
    </row>
    <row r="943" spans="1:11" x14ac:dyDescent="0.2">
      <c r="A943" s="59" t="s">
        <v>6</v>
      </c>
      <c r="B943" s="60"/>
      <c r="C943" s="12" t="str">
        <f t="shared" si="21"/>
        <v/>
      </c>
      <c r="D943" s="60"/>
      <c r="E943" s="68"/>
      <c r="F943" s="60"/>
      <c r="G943" s="68"/>
      <c r="H943" s="60"/>
      <c r="I943" s="68"/>
      <c r="J943" s="69"/>
      <c r="K943" s="23"/>
    </row>
    <row r="944" spans="1:11" x14ac:dyDescent="0.2">
      <c r="A944" s="59" t="s">
        <v>6</v>
      </c>
      <c r="B944" s="60"/>
      <c r="C944" s="12" t="str">
        <f t="shared" si="21"/>
        <v/>
      </c>
      <c r="D944" s="60"/>
      <c r="E944" s="68"/>
      <c r="F944" s="60"/>
      <c r="G944" s="68"/>
      <c r="H944" s="60"/>
      <c r="I944" s="68"/>
      <c r="J944" s="69"/>
      <c r="K944" s="23"/>
    </row>
    <row r="945" spans="1:11" x14ac:dyDescent="0.2">
      <c r="A945" s="59" t="s">
        <v>6</v>
      </c>
      <c r="B945" s="60"/>
      <c r="C945" s="12" t="str">
        <f t="shared" si="21"/>
        <v/>
      </c>
      <c r="D945" s="60"/>
      <c r="E945" s="68"/>
      <c r="F945" s="60"/>
      <c r="G945" s="68"/>
      <c r="H945" s="60"/>
      <c r="I945" s="68"/>
      <c r="J945" s="69"/>
      <c r="K945" s="23"/>
    </row>
    <row r="946" spans="1:11" x14ac:dyDescent="0.2">
      <c r="A946" s="59" t="s">
        <v>6</v>
      </c>
      <c r="B946" s="60"/>
      <c r="C946" s="12" t="str">
        <f t="shared" si="21"/>
        <v/>
      </c>
      <c r="D946" s="60"/>
      <c r="E946" s="68"/>
      <c r="F946" s="60"/>
      <c r="G946" s="68"/>
      <c r="H946" s="60"/>
      <c r="I946" s="68"/>
      <c r="J946" s="69"/>
      <c r="K946" s="23"/>
    </row>
    <row r="947" spans="1:11" x14ac:dyDescent="0.2">
      <c r="A947" s="59" t="s">
        <v>6</v>
      </c>
      <c r="B947" s="60"/>
      <c r="C947" s="12" t="str">
        <f t="shared" si="21"/>
        <v/>
      </c>
      <c r="D947" s="60"/>
      <c r="E947" s="68"/>
      <c r="F947" s="60"/>
      <c r="G947" s="68"/>
      <c r="H947" s="60"/>
      <c r="I947" s="68"/>
      <c r="J947" s="69"/>
      <c r="K947" s="23"/>
    </row>
    <row r="948" spans="1:11" x14ac:dyDescent="0.2">
      <c r="A948" s="59" t="s">
        <v>6</v>
      </c>
      <c r="B948" s="60"/>
      <c r="C948" s="12" t="str">
        <f t="shared" si="21"/>
        <v/>
      </c>
      <c r="D948" s="60"/>
      <c r="E948" s="68"/>
      <c r="F948" s="60"/>
      <c r="G948" s="68"/>
      <c r="H948" s="60"/>
      <c r="I948" s="68"/>
      <c r="J948" s="69"/>
      <c r="K948" s="23"/>
    </row>
    <row r="949" spans="1:11" x14ac:dyDescent="0.2">
      <c r="A949" s="59" t="s">
        <v>6</v>
      </c>
      <c r="B949" s="60"/>
      <c r="C949" s="12" t="str">
        <f t="shared" si="21"/>
        <v/>
      </c>
      <c r="D949" s="60"/>
      <c r="E949" s="68"/>
      <c r="F949" s="60"/>
      <c r="G949" s="68"/>
      <c r="H949" s="60"/>
      <c r="I949" s="68"/>
      <c r="J949" s="69"/>
      <c r="K949" s="23"/>
    </row>
    <row r="950" spans="1:11" x14ac:dyDescent="0.2">
      <c r="A950" s="59" t="s">
        <v>6</v>
      </c>
      <c r="B950" s="60"/>
      <c r="C950" s="12" t="str">
        <f t="shared" si="21"/>
        <v/>
      </c>
      <c r="D950" s="60"/>
      <c r="E950" s="68"/>
      <c r="F950" s="60"/>
      <c r="G950" s="68"/>
      <c r="H950" s="60"/>
      <c r="I950" s="68"/>
      <c r="J950" s="69"/>
      <c r="K950" s="23"/>
    </row>
    <row r="951" spans="1:11" x14ac:dyDescent="0.2">
      <c r="A951" s="59" t="s">
        <v>6</v>
      </c>
      <c r="B951" s="60"/>
      <c r="C951" s="12" t="str">
        <f t="shared" si="21"/>
        <v/>
      </c>
      <c r="D951" s="60"/>
      <c r="E951" s="68"/>
      <c r="F951" s="60"/>
      <c r="G951" s="68"/>
      <c r="H951" s="60"/>
      <c r="I951" s="68"/>
      <c r="J951" s="69"/>
      <c r="K951" s="23"/>
    </row>
    <row r="952" spans="1:11" x14ac:dyDescent="0.2">
      <c r="A952" s="59" t="s">
        <v>6</v>
      </c>
      <c r="B952" s="60"/>
      <c r="C952" s="12" t="str">
        <f t="shared" si="21"/>
        <v/>
      </c>
      <c r="D952" s="60"/>
      <c r="E952" s="68"/>
      <c r="F952" s="60"/>
      <c r="G952" s="68"/>
      <c r="H952" s="60"/>
      <c r="I952" s="68"/>
      <c r="J952" s="69"/>
      <c r="K952" s="23"/>
    </row>
    <row r="953" spans="1:11" x14ac:dyDescent="0.2">
      <c r="A953" s="59" t="s">
        <v>6</v>
      </c>
      <c r="B953" s="60"/>
      <c r="C953" s="12" t="str">
        <f t="shared" si="21"/>
        <v/>
      </c>
      <c r="D953" s="60"/>
      <c r="E953" s="68"/>
      <c r="F953" s="60"/>
      <c r="G953" s="68"/>
      <c r="H953" s="60"/>
      <c r="I953" s="68"/>
      <c r="J953" s="69"/>
      <c r="K953" s="23"/>
    </row>
    <row r="954" spans="1:11" x14ac:dyDescent="0.2">
      <c r="A954" s="59" t="s">
        <v>6</v>
      </c>
      <c r="B954" s="60"/>
      <c r="C954" s="12" t="str">
        <f t="shared" si="21"/>
        <v/>
      </c>
      <c r="D954" s="60"/>
      <c r="E954" s="68"/>
      <c r="F954" s="60"/>
      <c r="G954" s="68"/>
      <c r="H954" s="60"/>
      <c r="I954" s="68"/>
      <c r="J954" s="69"/>
      <c r="K954" s="23"/>
    </row>
    <row r="955" spans="1:11" x14ac:dyDescent="0.2">
      <c r="A955" s="59" t="s">
        <v>6</v>
      </c>
      <c r="B955" s="60"/>
      <c r="C955" s="12" t="str">
        <f t="shared" si="21"/>
        <v/>
      </c>
      <c r="D955" s="60"/>
      <c r="E955" s="68"/>
      <c r="F955" s="60"/>
      <c r="G955" s="68"/>
      <c r="H955" s="60"/>
      <c r="I955" s="68"/>
      <c r="J955" s="69"/>
      <c r="K955" s="23"/>
    </row>
    <row r="956" spans="1:11" x14ac:dyDescent="0.2">
      <c r="A956" s="59" t="s">
        <v>6</v>
      </c>
      <c r="B956" s="60"/>
      <c r="C956" s="12" t="str">
        <f t="shared" si="21"/>
        <v/>
      </c>
      <c r="D956" s="60"/>
      <c r="E956" s="68"/>
      <c r="F956" s="60"/>
      <c r="G956" s="68"/>
      <c r="H956" s="60"/>
      <c r="I956" s="68"/>
      <c r="J956" s="69"/>
      <c r="K956" s="23"/>
    </row>
    <row r="957" spans="1:11" x14ac:dyDescent="0.2">
      <c r="A957" s="59" t="s">
        <v>6</v>
      </c>
      <c r="B957" s="60"/>
      <c r="C957" s="12" t="str">
        <f t="shared" si="21"/>
        <v/>
      </c>
      <c r="D957" s="60"/>
      <c r="E957" s="68"/>
      <c r="F957" s="60"/>
      <c r="G957" s="68"/>
      <c r="H957" s="60"/>
      <c r="I957" s="68"/>
      <c r="J957" s="69"/>
      <c r="K957" s="23"/>
    </row>
    <row r="958" spans="1:11" x14ac:dyDescent="0.2">
      <c r="A958" s="59" t="s">
        <v>6</v>
      </c>
      <c r="B958" s="60"/>
      <c r="C958" s="12" t="str">
        <f t="shared" si="21"/>
        <v/>
      </c>
      <c r="D958" s="60"/>
      <c r="E958" s="68"/>
      <c r="F958" s="60"/>
      <c r="G958" s="68"/>
      <c r="H958" s="60"/>
      <c r="I958" s="68"/>
      <c r="J958" s="69"/>
      <c r="K958" s="23"/>
    </row>
    <row r="959" spans="1:11" x14ac:dyDescent="0.2">
      <c r="A959" s="59" t="s">
        <v>6</v>
      </c>
      <c r="B959" s="60"/>
      <c r="C959" s="12" t="str">
        <f t="shared" si="21"/>
        <v/>
      </c>
      <c r="D959" s="60"/>
      <c r="E959" s="68"/>
      <c r="F959" s="60"/>
      <c r="G959" s="68"/>
      <c r="H959" s="60"/>
      <c r="I959" s="68"/>
      <c r="J959" s="69"/>
      <c r="K959" s="23"/>
    </row>
    <row r="960" spans="1:11" x14ac:dyDescent="0.2">
      <c r="A960" s="59" t="s">
        <v>6</v>
      </c>
      <c r="B960" s="60"/>
      <c r="C960" s="12" t="str">
        <f t="shared" si="21"/>
        <v/>
      </c>
      <c r="D960" s="60"/>
      <c r="E960" s="68"/>
      <c r="F960" s="60"/>
      <c r="G960" s="68"/>
      <c r="H960" s="60"/>
      <c r="I960" s="68"/>
      <c r="J960" s="69"/>
      <c r="K960" s="23"/>
    </row>
    <row r="961" spans="1:11" x14ac:dyDescent="0.2">
      <c r="A961" s="59" t="s">
        <v>6</v>
      </c>
      <c r="B961" s="60"/>
      <c r="C961" s="12" t="str">
        <f t="shared" si="21"/>
        <v/>
      </c>
      <c r="D961" s="60"/>
      <c r="E961" s="68"/>
      <c r="F961" s="60"/>
      <c r="G961" s="68"/>
      <c r="H961" s="60"/>
      <c r="I961" s="68"/>
      <c r="J961" s="69"/>
      <c r="K961" s="23"/>
    </row>
    <row r="962" spans="1:11" x14ac:dyDescent="0.2">
      <c r="A962" s="59" t="s">
        <v>6</v>
      </c>
      <c r="B962" s="60"/>
      <c r="C962" s="12" t="str">
        <f t="shared" si="21"/>
        <v/>
      </c>
      <c r="D962" s="60"/>
      <c r="E962" s="68"/>
      <c r="F962" s="60"/>
      <c r="G962" s="68"/>
      <c r="H962" s="60"/>
      <c r="I962" s="68"/>
      <c r="J962" s="69"/>
      <c r="K962" s="23"/>
    </row>
    <row r="963" spans="1:11" x14ac:dyDescent="0.2">
      <c r="A963" s="59" t="s">
        <v>6</v>
      </c>
      <c r="B963" s="60"/>
      <c r="C963" s="12" t="str">
        <f t="shared" si="21"/>
        <v/>
      </c>
      <c r="D963" s="60"/>
      <c r="E963" s="68"/>
      <c r="F963" s="60"/>
      <c r="G963" s="68"/>
      <c r="H963" s="60"/>
      <c r="I963" s="68"/>
      <c r="J963" s="69"/>
      <c r="K963" s="23"/>
    </row>
    <row r="964" spans="1:11" x14ac:dyDescent="0.2">
      <c r="A964" s="59" t="s">
        <v>6</v>
      </c>
      <c r="B964" s="60"/>
      <c r="C964" s="12" t="str">
        <f t="shared" si="21"/>
        <v/>
      </c>
      <c r="D964" s="60"/>
      <c r="E964" s="68"/>
      <c r="F964" s="60"/>
      <c r="G964" s="68"/>
      <c r="H964" s="60"/>
      <c r="I964" s="68"/>
      <c r="J964" s="69"/>
      <c r="K964" s="23"/>
    </row>
    <row r="965" spans="1:11" x14ac:dyDescent="0.2">
      <c r="A965" s="59" t="s">
        <v>6</v>
      </c>
      <c r="B965" s="60"/>
      <c r="C965" s="12" t="str">
        <f t="shared" si="21"/>
        <v/>
      </c>
      <c r="D965" s="60"/>
      <c r="E965" s="68"/>
      <c r="F965" s="60"/>
      <c r="G965" s="68"/>
      <c r="H965" s="60"/>
      <c r="I965" s="68"/>
      <c r="J965" s="69"/>
      <c r="K965" s="23"/>
    </row>
    <row r="966" spans="1:11" x14ac:dyDescent="0.2">
      <c r="A966" s="59" t="s">
        <v>6</v>
      </c>
      <c r="B966" s="60"/>
      <c r="C966" s="12" t="str">
        <f t="shared" si="21"/>
        <v/>
      </c>
      <c r="D966" s="60"/>
      <c r="E966" s="68"/>
      <c r="F966" s="60"/>
      <c r="G966" s="68"/>
      <c r="H966" s="60"/>
      <c r="I966" s="68"/>
      <c r="J966" s="69"/>
      <c r="K966" s="23"/>
    </row>
    <row r="967" spans="1:11" x14ac:dyDescent="0.2">
      <c r="A967" s="59" t="s">
        <v>6</v>
      </c>
      <c r="B967" s="60"/>
      <c r="C967" s="12" t="str">
        <f t="shared" si="21"/>
        <v/>
      </c>
      <c r="D967" s="60"/>
      <c r="E967" s="68"/>
      <c r="F967" s="60"/>
      <c r="G967" s="68"/>
      <c r="H967" s="60"/>
      <c r="I967" s="68"/>
      <c r="J967" s="69"/>
      <c r="K967" s="23"/>
    </row>
    <row r="968" spans="1:11" x14ac:dyDescent="0.2">
      <c r="A968" s="59" t="s">
        <v>6</v>
      </c>
      <c r="B968" s="60"/>
      <c r="C968" s="12" t="str">
        <f t="shared" si="21"/>
        <v/>
      </c>
      <c r="D968" s="60"/>
      <c r="E968" s="68"/>
      <c r="F968" s="60"/>
      <c r="G968" s="68"/>
      <c r="H968" s="60"/>
      <c r="I968" s="68"/>
      <c r="J968" s="69"/>
      <c r="K968" s="23"/>
    </row>
    <row r="969" spans="1:11" ht="15.75" thickBot="1" x14ac:dyDescent="0.25">
      <c r="A969" s="59" t="s">
        <v>6</v>
      </c>
      <c r="B969" s="63"/>
      <c r="C969" s="12" t="str">
        <f t="shared" si="21"/>
        <v/>
      </c>
      <c r="D969" s="63"/>
      <c r="E969" s="64"/>
      <c r="F969" s="63"/>
      <c r="G969" s="64"/>
      <c r="H969" s="63"/>
      <c r="I969" s="64"/>
      <c r="J969" s="70"/>
      <c r="K969" s="23"/>
    </row>
    <row r="970" spans="1:11" x14ac:dyDescent="0.2">
      <c r="A970" s="62"/>
      <c r="B970" s="139">
        <f>SUMIF(A937:A969,$O$6,B937:B969)</f>
        <v>2174.5300000000002</v>
      </c>
      <c r="C970" s="24"/>
      <c r="D970" s="24"/>
      <c r="E970" s="24"/>
      <c r="F970" s="24"/>
      <c r="G970" s="24"/>
      <c r="H970" s="24"/>
      <c r="I970" s="24"/>
      <c r="J970" s="24"/>
      <c r="K970" s="23"/>
    </row>
    <row r="971" spans="1:11" ht="15.75" thickBot="1" x14ac:dyDescent="0.25">
      <c r="A971" s="62"/>
      <c r="B971" s="138"/>
      <c r="C971" s="24"/>
      <c r="D971" s="24"/>
      <c r="E971" s="24"/>
      <c r="F971" s="24"/>
      <c r="G971" s="24"/>
      <c r="H971" s="24"/>
      <c r="I971" s="24"/>
      <c r="J971" s="24"/>
      <c r="K971" s="23"/>
    </row>
    <row r="972" spans="1:11" ht="15.75" thickBot="1" x14ac:dyDescent="0.25">
      <c r="A972" s="62"/>
      <c r="B972" s="24"/>
      <c r="C972" s="24"/>
      <c r="D972" s="24"/>
      <c r="E972" s="24"/>
      <c r="F972" s="24"/>
      <c r="G972" s="24"/>
      <c r="H972" s="24"/>
      <c r="I972" s="24"/>
      <c r="J972" s="24"/>
      <c r="K972" s="23"/>
    </row>
    <row r="973" spans="1:11" ht="15.75" thickBot="1" x14ac:dyDescent="0.25">
      <c r="A973" s="62"/>
      <c r="B973" s="24"/>
      <c r="C973" s="24"/>
      <c r="D973" s="24"/>
      <c r="E973" s="24"/>
      <c r="F973" s="24"/>
      <c r="G973" s="24"/>
      <c r="H973" s="129" t="s">
        <v>22</v>
      </c>
      <c r="I973" s="131"/>
      <c r="J973" s="16"/>
      <c r="K973" s="23"/>
    </row>
    <row r="974" spans="1:11" ht="15.75" thickBot="1" x14ac:dyDescent="0.25">
      <c r="A974" s="62"/>
      <c r="B974" s="13" t="s">
        <v>0</v>
      </c>
      <c r="C974" s="13" t="s">
        <v>13</v>
      </c>
      <c r="D974" s="13" t="s">
        <v>14</v>
      </c>
      <c r="E974" s="13" t="s">
        <v>15</v>
      </c>
      <c r="F974" s="13" t="s">
        <v>5</v>
      </c>
      <c r="G974" s="24"/>
      <c r="H974" s="2" t="s">
        <v>20</v>
      </c>
      <c r="I974" s="2">
        <f>I930</f>
        <v>2477.7200000000003</v>
      </c>
      <c r="J974" s="2"/>
      <c r="K974" s="23"/>
    </row>
    <row r="975" spans="1:11" ht="15.75" thickBot="1" x14ac:dyDescent="0.25">
      <c r="A975" s="62"/>
      <c r="B975" s="21">
        <f>B970</f>
        <v>2174.5300000000002</v>
      </c>
      <c r="C975" s="13">
        <f>SUM(F937:F969)</f>
        <v>15682.26</v>
      </c>
      <c r="D975" s="13">
        <f>B975+C975</f>
        <v>17856.79</v>
      </c>
      <c r="E975" s="13">
        <f>SUM(H937:H969)</f>
        <v>446</v>
      </c>
      <c r="F975" s="15">
        <f>D975-E975</f>
        <v>17410.79</v>
      </c>
      <c r="G975" s="24"/>
      <c r="H975" s="3" t="s">
        <v>19</v>
      </c>
      <c r="I975" s="3">
        <f>F977</f>
        <v>3984</v>
      </c>
      <c r="J975" s="3"/>
      <c r="K975" s="23"/>
    </row>
    <row r="976" spans="1:11" ht="15.75" thickBot="1" x14ac:dyDescent="0.25">
      <c r="A976" s="62"/>
      <c r="B976" s="13" t="s">
        <v>18</v>
      </c>
      <c r="C976" s="13" t="s">
        <v>16</v>
      </c>
      <c r="D976" s="13" t="s">
        <v>3</v>
      </c>
      <c r="E976" s="13" t="s">
        <v>2</v>
      </c>
      <c r="F976" s="13" t="s">
        <v>19</v>
      </c>
      <c r="G976" s="24"/>
      <c r="H976" s="3" t="s">
        <v>21</v>
      </c>
      <c r="I976" s="3">
        <f>I974+I975</f>
        <v>6461.72</v>
      </c>
      <c r="J976" s="3"/>
      <c r="K976" s="23"/>
    </row>
    <row r="977" spans="1:11" ht="15.75" thickBot="1" x14ac:dyDescent="0.25">
      <c r="A977" s="62"/>
      <c r="B977" s="21">
        <f>F975</f>
        <v>17410.79</v>
      </c>
      <c r="C977" s="71"/>
      <c r="D977" s="71">
        <v>11882.26</v>
      </c>
      <c r="E977" s="71">
        <v>1544.53</v>
      </c>
      <c r="F977" s="15">
        <f>B977-(C977+D977+E977)</f>
        <v>3984</v>
      </c>
      <c r="G977" s="24"/>
      <c r="H977" s="3" t="s">
        <v>4</v>
      </c>
      <c r="I977" s="73"/>
      <c r="J977" s="73"/>
      <c r="K977" s="23"/>
    </row>
    <row r="978" spans="1:11" ht="15.75" thickBot="1" x14ac:dyDescent="0.25">
      <c r="A978" s="62"/>
      <c r="B978" s="24"/>
      <c r="C978" s="24"/>
      <c r="D978" s="24"/>
      <c r="E978" s="24"/>
      <c r="F978" s="24"/>
      <c r="G978" s="24"/>
      <c r="H978" s="18" t="s">
        <v>17</v>
      </c>
      <c r="I978" s="18">
        <f>I976-I977</f>
        <v>6461.72</v>
      </c>
      <c r="J978" s="4"/>
      <c r="K978" s="23"/>
    </row>
    <row r="979" spans="1:11" ht="15.75" thickBot="1" x14ac:dyDescent="0.25">
      <c r="A979" s="62"/>
      <c r="B979" s="24"/>
      <c r="C979" s="24"/>
      <c r="D979" s="24"/>
      <c r="E979" s="24"/>
      <c r="F979" s="24"/>
      <c r="G979" s="24"/>
      <c r="H979" s="13" t="s">
        <v>27</v>
      </c>
      <c r="I979" s="17">
        <f>I978</f>
        <v>6461.72</v>
      </c>
      <c r="J979" s="24"/>
      <c r="K979" s="23"/>
    </row>
    <row r="980" spans="1:11" ht="15.75" thickBot="1" x14ac:dyDescent="0.25">
      <c r="A980" s="75"/>
      <c r="B980" s="25"/>
      <c r="C980" s="25"/>
      <c r="D980" s="25"/>
      <c r="E980" s="25"/>
      <c r="F980" s="25"/>
      <c r="G980" s="25"/>
      <c r="H980" s="25"/>
      <c r="I980" s="25"/>
      <c r="J980" s="25"/>
      <c r="K980" s="15"/>
    </row>
    <row r="981" spans="1:11" ht="15.75" thickBot="1" x14ac:dyDescent="0.25">
      <c r="A981" s="76"/>
      <c r="B981" s="29"/>
      <c r="C981" s="29"/>
      <c r="D981" s="29"/>
      <c r="E981" s="29"/>
      <c r="F981" s="29"/>
      <c r="G981" s="29"/>
      <c r="H981" s="29"/>
      <c r="I981" s="29"/>
      <c r="J981" s="29"/>
      <c r="K981" s="29"/>
    </row>
    <row r="982" spans="1:11" ht="15.75" thickBot="1" x14ac:dyDescent="0.25">
      <c r="A982" s="57">
        <v>21</v>
      </c>
      <c r="B982" s="28"/>
      <c r="C982" s="28"/>
      <c r="D982" s="28"/>
      <c r="E982" s="28"/>
      <c r="F982" s="28"/>
      <c r="G982" s="28"/>
      <c r="H982" s="28"/>
      <c r="I982" s="28" t="s">
        <v>35</v>
      </c>
      <c r="J982" s="58" t="s">
        <v>38</v>
      </c>
      <c r="K982" s="22"/>
    </row>
    <row r="983" spans="1:11" ht="15.75" thickBot="1" x14ac:dyDescent="0.25">
      <c r="A983" s="60"/>
      <c r="B983" s="26"/>
      <c r="C983" s="26"/>
      <c r="D983" s="26"/>
      <c r="E983" s="26"/>
      <c r="F983" s="26"/>
      <c r="G983" s="26"/>
      <c r="H983" s="26"/>
      <c r="I983" s="26" t="s">
        <v>36</v>
      </c>
      <c r="J983" s="61">
        <v>44221</v>
      </c>
      <c r="K983" s="22"/>
    </row>
    <row r="984" spans="1:11" x14ac:dyDescent="0.2">
      <c r="A984" s="62"/>
      <c r="B984" s="140" t="s">
        <v>0</v>
      </c>
      <c r="C984" s="141"/>
      <c r="D984" s="140" t="s">
        <v>9</v>
      </c>
      <c r="E984" s="141"/>
      <c r="F984" s="140" t="s">
        <v>13</v>
      </c>
      <c r="G984" s="141"/>
      <c r="H984" s="140" t="s">
        <v>10</v>
      </c>
      <c r="I984" s="141"/>
      <c r="J984" s="135" t="s">
        <v>12</v>
      </c>
      <c r="K984" s="23"/>
    </row>
    <row r="985" spans="1:11" ht="15.75" thickBot="1" x14ac:dyDescent="0.25">
      <c r="A985" s="62"/>
      <c r="B985" s="6" t="s">
        <v>1</v>
      </c>
      <c r="C985" s="8" t="s">
        <v>8</v>
      </c>
      <c r="D985" s="6" t="s">
        <v>1</v>
      </c>
      <c r="E985" s="8" t="s">
        <v>8</v>
      </c>
      <c r="F985" s="6" t="s">
        <v>1</v>
      </c>
      <c r="G985" s="8" t="s">
        <v>11</v>
      </c>
      <c r="H985" s="6" t="s">
        <v>1</v>
      </c>
      <c r="I985" s="8" t="s">
        <v>11</v>
      </c>
      <c r="J985" s="136"/>
      <c r="K985" s="23"/>
    </row>
    <row r="986" spans="1:11" x14ac:dyDescent="0.2">
      <c r="A986" s="59" t="s">
        <v>6</v>
      </c>
      <c r="B986" s="65">
        <v>335</v>
      </c>
      <c r="C986" s="12">
        <v>40504</v>
      </c>
      <c r="D986" s="65"/>
      <c r="E986" s="60" t="s">
        <v>33</v>
      </c>
      <c r="F986" s="65">
        <v>28.75</v>
      </c>
      <c r="G986" s="66">
        <v>40399</v>
      </c>
      <c r="H986" s="60"/>
      <c r="I986" s="68"/>
      <c r="J986" s="67"/>
      <c r="K986" s="23"/>
    </row>
    <row r="987" spans="1:11" x14ac:dyDescent="0.2">
      <c r="A987" s="59" t="s">
        <v>7</v>
      </c>
      <c r="B987" s="60">
        <v>23</v>
      </c>
      <c r="C987" s="12">
        <f t="shared" ref="C987:C1018" si="22">IF(B987&gt;0.005,C986+1,"")</f>
        <v>40505</v>
      </c>
      <c r="D987" s="60" t="s">
        <v>33</v>
      </c>
      <c r="E987" s="68" t="s">
        <v>44</v>
      </c>
      <c r="F987" s="60">
        <v>2737</v>
      </c>
      <c r="G987" s="68">
        <v>40499</v>
      </c>
      <c r="H987" s="60"/>
      <c r="I987" s="68"/>
      <c r="J987" s="69"/>
      <c r="K987" s="23"/>
    </row>
    <row r="988" spans="1:11" x14ac:dyDescent="0.2">
      <c r="A988" s="59" t="s">
        <v>6</v>
      </c>
      <c r="B988" s="60">
        <v>2631</v>
      </c>
      <c r="C988" s="12">
        <f t="shared" si="22"/>
        <v>40506</v>
      </c>
      <c r="D988" s="60"/>
      <c r="E988" s="68"/>
      <c r="F988" s="60"/>
      <c r="G988" s="68"/>
      <c r="H988" s="60"/>
      <c r="I988" s="68"/>
      <c r="J988" s="69"/>
      <c r="K988" s="23"/>
    </row>
    <row r="989" spans="1:11" x14ac:dyDescent="0.2">
      <c r="A989" s="59" t="s">
        <v>6</v>
      </c>
      <c r="B989" s="60">
        <v>449</v>
      </c>
      <c r="C989" s="12">
        <f t="shared" si="22"/>
        <v>40507</v>
      </c>
      <c r="D989" s="60"/>
      <c r="E989" s="68"/>
      <c r="F989" s="60"/>
      <c r="G989" s="68"/>
      <c r="H989" s="60"/>
      <c r="I989" s="68"/>
      <c r="J989" s="69"/>
      <c r="K989" s="23"/>
    </row>
    <row r="990" spans="1:11" x14ac:dyDescent="0.2">
      <c r="A990" s="59" t="s">
        <v>6</v>
      </c>
      <c r="B990" s="60">
        <v>128.32</v>
      </c>
      <c r="C990" s="12">
        <f t="shared" si="22"/>
        <v>40508</v>
      </c>
      <c r="D990" s="60"/>
      <c r="E990" s="68"/>
      <c r="F990" s="60"/>
      <c r="G990" s="68"/>
      <c r="H990" s="60"/>
      <c r="I990" s="68"/>
      <c r="J990" s="69"/>
      <c r="K990" s="23"/>
    </row>
    <row r="991" spans="1:11" x14ac:dyDescent="0.2">
      <c r="A991" s="59" t="s">
        <v>6</v>
      </c>
      <c r="B991" s="60">
        <v>55</v>
      </c>
      <c r="C991" s="12">
        <f t="shared" si="22"/>
        <v>40509</v>
      </c>
      <c r="D991" s="60"/>
      <c r="E991" s="68"/>
      <c r="F991" s="60"/>
      <c r="G991" s="68"/>
      <c r="H991" s="60"/>
      <c r="I991" s="68"/>
      <c r="J991" s="69"/>
      <c r="K991" s="23"/>
    </row>
    <row r="992" spans="1:11" x14ac:dyDescent="0.2">
      <c r="A992" s="59" t="s">
        <v>6</v>
      </c>
      <c r="B992" s="60">
        <v>286</v>
      </c>
      <c r="C992" s="12">
        <f t="shared" si="22"/>
        <v>40510</v>
      </c>
      <c r="D992" s="60"/>
      <c r="E992" s="68"/>
      <c r="F992" s="60"/>
      <c r="G992" s="68"/>
      <c r="H992" s="60"/>
      <c r="I992" s="68"/>
      <c r="J992" s="69"/>
      <c r="K992" s="23"/>
    </row>
    <row r="993" spans="1:11" x14ac:dyDescent="0.2">
      <c r="A993" s="59" t="s">
        <v>6</v>
      </c>
      <c r="B993" s="60">
        <v>471</v>
      </c>
      <c r="C993" s="12">
        <f t="shared" si="22"/>
        <v>40511</v>
      </c>
      <c r="D993" s="60"/>
      <c r="E993" s="68"/>
      <c r="F993" s="60"/>
      <c r="G993" s="68"/>
      <c r="H993" s="60"/>
      <c r="I993" s="68"/>
      <c r="J993" s="69"/>
      <c r="K993" s="23"/>
    </row>
    <row r="994" spans="1:11" x14ac:dyDescent="0.2">
      <c r="A994" s="59" t="s">
        <v>6</v>
      </c>
      <c r="B994" s="60"/>
      <c r="C994" s="12" t="str">
        <f t="shared" si="22"/>
        <v/>
      </c>
      <c r="D994" s="60"/>
      <c r="E994" s="68"/>
      <c r="F994" s="60"/>
      <c r="G994" s="68"/>
      <c r="H994" s="60"/>
      <c r="I994" s="68"/>
      <c r="J994" s="69"/>
      <c r="K994" s="23"/>
    </row>
    <row r="995" spans="1:11" x14ac:dyDescent="0.2">
      <c r="A995" s="59" t="s">
        <v>6</v>
      </c>
      <c r="B995" s="60"/>
      <c r="C995" s="12" t="str">
        <f t="shared" si="22"/>
        <v/>
      </c>
      <c r="D995" s="60"/>
      <c r="E995" s="68"/>
      <c r="F995" s="60"/>
      <c r="G995" s="68"/>
      <c r="H995" s="60"/>
      <c r="I995" s="68"/>
      <c r="J995" s="69"/>
      <c r="K995" s="23"/>
    </row>
    <row r="996" spans="1:11" x14ac:dyDescent="0.2">
      <c r="A996" s="59" t="s">
        <v>6</v>
      </c>
      <c r="B996" s="60"/>
      <c r="C996" s="12" t="str">
        <f t="shared" si="22"/>
        <v/>
      </c>
      <c r="D996" s="60"/>
      <c r="E996" s="68"/>
      <c r="F996" s="60"/>
      <c r="G996" s="68"/>
      <c r="H996" s="60"/>
      <c r="I996" s="68"/>
      <c r="J996" s="69"/>
      <c r="K996" s="23"/>
    </row>
    <row r="997" spans="1:11" x14ac:dyDescent="0.2">
      <c r="A997" s="59" t="s">
        <v>6</v>
      </c>
      <c r="B997" s="60"/>
      <c r="C997" s="12" t="str">
        <f t="shared" si="22"/>
        <v/>
      </c>
      <c r="D997" s="60"/>
      <c r="E997" s="68"/>
      <c r="F997" s="60"/>
      <c r="G997" s="68"/>
      <c r="H997" s="60"/>
      <c r="I997" s="68"/>
      <c r="J997" s="69"/>
      <c r="K997" s="23"/>
    </row>
    <row r="998" spans="1:11" x14ac:dyDescent="0.2">
      <c r="A998" s="59" t="s">
        <v>6</v>
      </c>
      <c r="B998" s="60"/>
      <c r="C998" s="12" t="str">
        <f t="shared" si="22"/>
        <v/>
      </c>
      <c r="D998" s="60"/>
      <c r="E998" s="68"/>
      <c r="F998" s="60"/>
      <c r="G998" s="68"/>
      <c r="H998" s="60"/>
      <c r="I998" s="68"/>
      <c r="J998" s="69"/>
      <c r="K998" s="23"/>
    </row>
    <row r="999" spans="1:11" x14ac:dyDescent="0.2">
      <c r="A999" s="59" t="s">
        <v>6</v>
      </c>
      <c r="B999" s="60"/>
      <c r="C999" s="12" t="str">
        <f t="shared" si="22"/>
        <v/>
      </c>
      <c r="D999" s="60"/>
      <c r="E999" s="68"/>
      <c r="F999" s="60"/>
      <c r="G999" s="68"/>
      <c r="H999" s="60"/>
      <c r="I999" s="68"/>
      <c r="J999" s="69"/>
      <c r="K999" s="23"/>
    </row>
    <row r="1000" spans="1:11" x14ac:dyDescent="0.2">
      <c r="A1000" s="59" t="s">
        <v>6</v>
      </c>
      <c r="B1000" s="60"/>
      <c r="C1000" s="12" t="str">
        <f t="shared" si="22"/>
        <v/>
      </c>
      <c r="D1000" s="60"/>
      <c r="E1000" s="68"/>
      <c r="F1000" s="60"/>
      <c r="G1000" s="68"/>
      <c r="H1000" s="60"/>
      <c r="I1000" s="68"/>
      <c r="J1000" s="69"/>
      <c r="K1000" s="23"/>
    </row>
    <row r="1001" spans="1:11" x14ac:dyDescent="0.2">
      <c r="A1001" s="59" t="s">
        <v>6</v>
      </c>
      <c r="B1001" s="60"/>
      <c r="C1001" s="12" t="str">
        <f t="shared" si="22"/>
        <v/>
      </c>
      <c r="D1001" s="60"/>
      <c r="E1001" s="68"/>
      <c r="F1001" s="60"/>
      <c r="G1001" s="68"/>
      <c r="H1001" s="60"/>
      <c r="I1001" s="68"/>
      <c r="J1001" s="69"/>
      <c r="K1001" s="23"/>
    </row>
    <row r="1002" spans="1:11" x14ac:dyDescent="0.2">
      <c r="A1002" s="59" t="s">
        <v>6</v>
      </c>
      <c r="B1002" s="60"/>
      <c r="C1002" s="12" t="str">
        <f t="shared" si="22"/>
        <v/>
      </c>
      <c r="D1002" s="60"/>
      <c r="E1002" s="68"/>
      <c r="F1002" s="60"/>
      <c r="G1002" s="68"/>
      <c r="H1002" s="60"/>
      <c r="I1002" s="68"/>
      <c r="J1002" s="69"/>
      <c r="K1002" s="23"/>
    </row>
    <row r="1003" spans="1:11" x14ac:dyDescent="0.2">
      <c r="A1003" s="59" t="s">
        <v>6</v>
      </c>
      <c r="B1003" s="60"/>
      <c r="C1003" s="12" t="str">
        <f t="shared" si="22"/>
        <v/>
      </c>
      <c r="D1003" s="60"/>
      <c r="E1003" s="68"/>
      <c r="F1003" s="60"/>
      <c r="G1003" s="68"/>
      <c r="H1003" s="60"/>
      <c r="I1003" s="68"/>
      <c r="J1003" s="69"/>
      <c r="K1003" s="23"/>
    </row>
    <row r="1004" spans="1:11" x14ac:dyDescent="0.2">
      <c r="A1004" s="59" t="s">
        <v>6</v>
      </c>
      <c r="B1004" s="60"/>
      <c r="C1004" s="12" t="str">
        <f t="shared" si="22"/>
        <v/>
      </c>
      <c r="D1004" s="60"/>
      <c r="E1004" s="68"/>
      <c r="F1004" s="60"/>
      <c r="G1004" s="68"/>
      <c r="H1004" s="60"/>
      <c r="I1004" s="68"/>
      <c r="J1004" s="69"/>
      <c r="K1004" s="23"/>
    </row>
    <row r="1005" spans="1:11" x14ac:dyDescent="0.2">
      <c r="A1005" s="59" t="s">
        <v>6</v>
      </c>
      <c r="B1005" s="60"/>
      <c r="C1005" s="12" t="str">
        <f t="shared" si="22"/>
        <v/>
      </c>
      <c r="D1005" s="60"/>
      <c r="E1005" s="68"/>
      <c r="F1005" s="60"/>
      <c r="G1005" s="68"/>
      <c r="H1005" s="60"/>
      <c r="I1005" s="68"/>
      <c r="J1005" s="69"/>
      <c r="K1005" s="23"/>
    </row>
    <row r="1006" spans="1:11" x14ac:dyDescent="0.2">
      <c r="A1006" s="59" t="s">
        <v>6</v>
      </c>
      <c r="B1006" s="60"/>
      <c r="C1006" s="12" t="str">
        <f t="shared" si="22"/>
        <v/>
      </c>
      <c r="D1006" s="60"/>
      <c r="E1006" s="68"/>
      <c r="F1006" s="60"/>
      <c r="G1006" s="68"/>
      <c r="H1006" s="60"/>
      <c r="I1006" s="68"/>
      <c r="J1006" s="69"/>
      <c r="K1006" s="23"/>
    </row>
    <row r="1007" spans="1:11" x14ac:dyDescent="0.2">
      <c r="A1007" s="59" t="s">
        <v>6</v>
      </c>
      <c r="B1007" s="60"/>
      <c r="C1007" s="12" t="str">
        <f t="shared" si="22"/>
        <v/>
      </c>
      <c r="D1007" s="60"/>
      <c r="E1007" s="68"/>
      <c r="F1007" s="60"/>
      <c r="G1007" s="68"/>
      <c r="H1007" s="60"/>
      <c r="I1007" s="68"/>
      <c r="J1007" s="69"/>
      <c r="K1007" s="23"/>
    </row>
    <row r="1008" spans="1:11" x14ac:dyDescent="0.2">
      <c r="A1008" s="59" t="s">
        <v>6</v>
      </c>
      <c r="B1008" s="60"/>
      <c r="C1008" s="12" t="str">
        <f t="shared" si="22"/>
        <v/>
      </c>
      <c r="D1008" s="60"/>
      <c r="E1008" s="68"/>
      <c r="F1008" s="60"/>
      <c r="G1008" s="68"/>
      <c r="H1008" s="60"/>
      <c r="I1008" s="68"/>
      <c r="J1008" s="69"/>
      <c r="K1008" s="23"/>
    </row>
    <row r="1009" spans="1:11" x14ac:dyDescent="0.2">
      <c r="A1009" s="59" t="s">
        <v>6</v>
      </c>
      <c r="B1009" s="60"/>
      <c r="C1009" s="12" t="str">
        <f t="shared" si="22"/>
        <v/>
      </c>
      <c r="D1009" s="60"/>
      <c r="E1009" s="68"/>
      <c r="F1009" s="60"/>
      <c r="G1009" s="68"/>
      <c r="H1009" s="60"/>
      <c r="I1009" s="68"/>
      <c r="J1009" s="69"/>
      <c r="K1009" s="23"/>
    </row>
    <row r="1010" spans="1:11" x14ac:dyDescent="0.2">
      <c r="A1010" s="59" t="s">
        <v>6</v>
      </c>
      <c r="B1010" s="60"/>
      <c r="C1010" s="12" t="str">
        <f t="shared" si="22"/>
        <v/>
      </c>
      <c r="D1010" s="60"/>
      <c r="E1010" s="68"/>
      <c r="F1010" s="60"/>
      <c r="G1010" s="68"/>
      <c r="H1010" s="60"/>
      <c r="I1010" s="68"/>
      <c r="J1010" s="69"/>
      <c r="K1010" s="23"/>
    </row>
    <row r="1011" spans="1:11" x14ac:dyDescent="0.2">
      <c r="A1011" s="59" t="s">
        <v>6</v>
      </c>
      <c r="B1011" s="60"/>
      <c r="C1011" s="12" t="str">
        <f t="shared" si="22"/>
        <v/>
      </c>
      <c r="D1011" s="60"/>
      <c r="E1011" s="68"/>
      <c r="F1011" s="60"/>
      <c r="G1011" s="68"/>
      <c r="H1011" s="60"/>
      <c r="I1011" s="68"/>
      <c r="J1011" s="69"/>
      <c r="K1011" s="23"/>
    </row>
    <row r="1012" spans="1:11" x14ac:dyDescent="0.2">
      <c r="A1012" s="59" t="s">
        <v>6</v>
      </c>
      <c r="B1012" s="60"/>
      <c r="C1012" s="12" t="str">
        <f t="shared" si="22"/>
        <v/>
      </c>
      <c r="D1012" s="60"/>
      <c r="E1012" s="68"/>
      <c r="F1012" s="60"/>
      <c r="G1012" s="68"/>
      <c r="H1012" s="60"/>
      <c r="I1012" s="68"/>
      <c r="J1012" s="69"/>
      <c r="K1012" s="23"/>
    </row>
    <row r="1013" spans="1:11" x14ac:dyDescent="0.2">
      <c r="A1013" s="59" t="s">
        <v>6</v>
      </c>
      <c r="B1013" s="60"/>
      <c r="C1013" s="12" t="str">
        <f t="shared" si="22"/>
        <v/>
      </c>
      <c r="D1013" s="60"/>
      <c r="E1013" s="68"/>
      <c r="F1013" s="60"/>
      <c r="G1013" s="68"/>
      <c r="H1013" s="60"/>
      <c r="I1013" s="68"/>
      <c r="J1013" s="69"/>
      <c r="K1013" s="23"/>
    </row>
    <row r="1014" spans="1:11" x14ac:dyDescent="0.2">
      <c r="A1014" s="59" t="s">
        <v>6</v>
      </c>
      <c r="B1014" s="60"/>
      <c r="C1014" s="12" t="str">
        <f t="shared" si="22"/>
        <v/>
      </c>
      <c r="D1014" s="60"/>
      <c r="E1014" s="68"/>
      <c r="F1014" s="60"/>
      <c r="G1014" s="68"/>
      <c r="H1014" s="60"/>
      <c r="I1014" s="68"/>
      <c r="J1014" s="69"/>
      <c r="K1014" s="23"/>
    </row>
    <row r="1015" spans="1:11" x14ac:dyDescent="0.2">
      <c r="A1015" s="59" t="s">
        <v>6</v>
      </c>
      <c r="B1015" s="60"/>
      <c r="C1015" s="12" t="str">
        <f t="shared" si="22"/>
        <v/>
      </c>
      <c r="D1015" s="60"/>
      <c r="E1015" s="68"/>
      <c r="F1015" s="60"/>
      <c r="G1015" s="68"/>
      <c r="H1015" s="60"/>
      <c r="I1015" s="68"/>
      <c r="J1015" s="69"/>
      <c r="K1015" s="23"/>
    </row>
    <row r="1016" spans="1:11" x14ac:dyDescent="0.2">
      <c r="A1016" s="59" t="s">
        <v>6</v>
      </c>
      <c r="B1016" s="60"/>
      <c r="C1016" s="12" t="str">
        <f t="shared" si="22"/>
        <v/>
      </c>
      <c r="D1016" s="60"/>
      <c r="E1016" s="68"/>
      <c r="F1016" s="60"/>
      <c r="G1016" s="68"/>
      <c r="H1016" s="60"/>
      <c r="I1016" s="68"/>
      <c r="J1016" s="69"/>
      <c r="K1016" s="23"/>
    </row>
    <row r="1017" spans="1:11" x14ac:dyDescent="0.2">
      <c r="A1017" s="59" t="s">
        <v>6</v>
      </c>
      <c r="B1017" s="60"/>
      <c r="C1017" s="12" t="str">
        <f t="shared" si="22"/>
        <v/>
      </c>
      <c r="D1017" s="60"/>
      <c r="E1017" s="68"/>
      <c r="F1017" s="60"/>
      <c r="G1017" s="68"/>
      <c r="H1017" s="60"/>
      <c r="I1017" s="68"/>
      <c r="J1017" s="69"/>
      <c r="K1017" s="23"/>
    </row>
    <row r="1018" spans="1:11" ht="15.75" thickBot="1" x14ac:dyDescent="0.25">
      <c r="A1018" s="59" t="s">
        <v>6</v>
      </c>
      <c r="B1018" s="63"/>
      <c r="C1018" s="12" t="str">
        <f t="shared" si="22"/>
        <v/>
      </c>
      <c r="D1018" s="63"/>
      <c r="E1018" s="64"/>
      <c r="F1018" s="63"/>
      <c r="G1018" s="64"/>
      <c r="H1018" s="63"/>
      <c r="I1018" s="64"/>
      <c r="J1018" s="70"/>
      <c r="K1018" s="23"/>
    </row>
    <row r="1019" spans="1:11" x14ac:dyDescent="0.2">
      <c r="A1019" s="62"/>
      <c r="B1019" s="139">
        <f>SUMIF(A986:A1018,$O$6,B986:B1018)</f>
        <v>4355.32</v>
      </c>
      <c r="C1019" s="24"/>
      <c r="D1019" s="24"/>
      <c r="E1019" s="24"/>
      <c r="F1019" s="24"/>
      <c r="G1019" s="24"/>
      <c r="H1019" s="24"/>
      <c r="I1019" s="24"/>
      <c r="J1019" s="24"/>
      <c r="K1019" s="23"/>
    </row>
    <row r="1020" spans="1:11" ht="15.75" thickBot="1" x14ac:dyDescent="0.25">
      <c r="A1020" s="62"/>
      <c r="B1020" s="138"/>
      <c r="C1020" s="24"/>
      <c r="D1020" s="24"/>
      <c r="E1020" s="24"/>
      <c r="F1020" s="24"/>
      <c r="G1020" s="24"/>
      <c r="H1020" s="24"/>
      <c r="I1020" s="24"/>
      <c r="J1020" s="24"/>
      <c r="K1020" s="23"/>
    </row>
    <row r="1021" spans="1:11" ht="15.75" thickBot="1" x14ac:dyDescent="0.25">
      <c r="A1021" s="62"/>
      <c r="B1021" s="24"/>
      <c r="C1021" s="24"/>
      <c r="D1021" s="24"/>
      <c r="E1021" s="24"/>
      <c r="F1021" s="24"/>
      <c r="G1021" s="24"/>
      <c r="H1021" s="24"/>
      <c r="I1021" s="24"/>
      <c r="J1021" s="24"/>
      <c r="K1021" s="23"/>
    </row>
    <row r="1022" spans="1:11" ht="15.75" thickBot="1" x14ac:dyDescent="0.25">
      <c r="A1022" s="62"/>
      <c r="B1022" s="24"/>
      <c r="C1022" s="24"/>
      <c r="D1022" s="24"/>
      <c r="E1022" s="24"/>
      <c r="F1022" s="24"/>
      <c r="G1022" s="24"/>
      <c r="H1022" s="129" t="s">
        <v>22</v>
      </c>
      <c r="I1022" s="131"/>
      <c r="J1022" s="16"/>
      <c r="K1022" s="23"/>
    </row>
    <row r="1023" spans="1:11" ht="15.75" thickBot="1" x14ac:dyDescent="0.25">
      <c r="A1023" s="62"/>
      <c r="B1023" s="13" t="s">
        <v>0</v>
      </c>
      <c r="C1023" s="13" t="s">
        <v>13</v>
      </c>
      <c r="D1023" s="13" t="s">
        <v>14</v>
      </c>
      <c r="E1023" s="13" t="s">
        <v>15</v>
      </c>
      <c r="F1023" s="13" t="s">
        <v>5</v>
      </c>
      <c r="G1023" s="24"/>
      <c r="H1023" s="2" t="s">
        <v>20</v>
      </c>
      <c r="I1023" s="2">
        <f>I979</f>
        <v>6461.72</v>
      </c>
      <c r="J1023" s="2"/>
      <c r="K1023" s="23"/>
    </row>
    <row r="1024" spans="1:11" ht="15.75" thickBot="1" x14ac:dyDescent="0.25">
      <c r="A1024" s="62"/>
      <c r="B1024" s="21">
        <f>B1019</f>
        <v>4355.32</v>
      </c>
      <c r="C1024" s="13">
        <f>SUM(F986:F1018)</f>
        <v>2765.75</v>
      </c>
      <c r="D1024" s="13">
        <f>B1024+C1024</f>
        <v>7121.07</v>
      </c>
      <c r="E1024" s="13">
        <f>SUM(H986:H1018)</f>
        <v>0</v>
      </c>
      <c r="F1024" s="15">
        <f>D1024-E1024</f>
        <v>7121.07</v>
      </c>
      <c r="G1024" s="24"/>
      <c r="H1024" s="3" t="s">
        <v>19</v>
      </c>
      <c r="I1024" s="3">
        <f>F1026</f>
        <v>4255.75</v>
      </c>
      <c r="J1024" s="3"/>
      <c r="K1024" s="23"/>
    </row>
    <row r="1025" spans="1:11" ht="15.75" thickBot="1" x14ac:dyDescent="0.25">
      <c r="A1025" s="62"/>
      <c r="B1025" s="13" t="s">
        <v>18</v>
      </c>
      <c r="C1025" s="13" t="s">
        <v>16</v>
      </c>
      <c r="D1025" s="13" t="s">
        <v>3</v>
      </c>
      <c r="E1025" s="13" t="s">
        <v>2</v>
      </c>
      <c r="F1025" s="13" t="s">
        <v>19</v>
      </c>
      <c r="G1025" s="24"/>
      <c r="H1025" s="3" t="s">
        <v>21</v>
      </c>
      <c r="I1025" s="3">
        <f>I1023+I1024</f>
        <v>10717.470000000001</v>
      </c>
      <c r="J1025" s="3"/>
      <c r="K1025" s="23"/>
    </row>
    <row r="1026" spans="1:11" ht="15.75" thickBot="1" x14ac:dyDescent="0.25">
      <c r="A1026" s="62"/>
      <c r="B1026" s="21">
        <f>F1024</f>
        <v>7121.07</v>
      </c>
      <c r="C1026" s="71"/>
      <c r="D1026" s="71"/>
      <c r="E1026" s="71">
        <v>2865.32</v>
      </c>
      <c r="F1026" s="15">
        <f>B1026-(C1026+D1026+E1026)</f>
        <v>4255.75</v>
      </c>
      <c r="G1026" s="24"/>
      <c r="H1026" s="3" t="s">
        <v>4</v>
      </c>
      <c r="I1026" s="73"/>
      <c r="J1026" s="73"/>
      <c r="K1026" s="23"/>
    </row>
    <row r="1027" spans="1:11" ht="15.75" thickBot="1" x14ac:dyDescent="0.25">
      <c r="A1027" s="62"/>
      <c r="B1027" s="24"/>
      <c r="C1027" s="24"/>
      <c r="D1027" s="24"/>
      <c r="E1027" s="24"/>
      <c r="F1027" s="24"/>
      <c r="G1027" s="24"/>
      <c r="H1027" s="18" t="s">
        <v>17</v>
      </c>
      <c r="I1027" s="18">
        <f>I1025-I1026</f>
        <v>10717.470000000001</v>
      </c>
      <c r="J1027" s="4"/>
      <c r="K1027" s="23"/>
    </row>
    <row r="1028" spans="1:11" ht="15.75" thickBot="1" x14ac:dyDescent="0.25">
      <c r="A1028" s="62"/>
      <c r="B1028" s="24"/>
      <c r="C1028" s="24"/>
      <c r="D1028" s="24"/>
      <c r="E1028" s="24"/>
      <c r="F1028" s="24"/>
      <c r="G1028" s="24"/>
      <c r="H1028" s="13" t="s">
        <v>27</v>
      </c>
      <c r="I1028" s="17">
        <f>I1027</f>
        <v>10717.470000000001</v>
      </c>
      <c r="J1028" s="24"/>
      <c r="K1028" s="23"/>
    </row>
    <row r="1029" spans="1:11" ht="15.75" thickBot="1" x14ac:dyDescent="0.25">
      <c r="A1029" s="75"/>
      <c r="B1029" s="25"/>
      <c r="C1029" s="25"/>
      <c r="D1029" s="25"/>
      <c r="E1029" s="25"/>
      <c r="F1029" s="25"/>
      <c r="G1029" s="25"/>
      <c r="H1029" s="25"/>
      <c r="I1029" s="25"/>
      <c r="J1029" s="25"/>
      <c r="K1029" s="15"/>
    </row>
    <row r="1030" spans="1:11" ht="15.75" thickBot="1" x14ac:dyDescent="0.25">
      <c r="A1030" s="76"/>
      <c r="B1030" s="29"/>
      <c r="C1030" s="29"/>
      <c r="D1030" s="29"/>
      <c r="E1030" s="29"/>
      <c r="F1030" s="29"/>
      <c r="G1030" s="29"/>
      <c r="H1030" s="29"/>
      <c r="I1030" s="29"/>
      <c r="J1030" s="29"/>
      <c r="K1030" s="29"/>
    </row>
    <row r="1031" spans="1:11" ht="15.75" thickBot="1" x14ac:dyDescent="0.25">
      <c r="A1031" s="57">
        <v>22</v>
      </c>
      <c r="B1031" s="28"/>
      <c r="C1031" s="28"/>
      <c r="D1031" s="28"/>
      <c r="E1031" s="28"/>
      <c r="F1031" s="28"/>
      <c r="G1031" s="28"/>
      <c r="H1031" s="28"/>
      <c r="I1031" s="28" t="s">
        <v>35</v>
      </c>
      <c r="J1031" s="58" t="s">
        <v>40</v>
      </c>
      <c r="K1031" s="22"/>
    </row>
    <row r="1032" spans="1:11" ht="15.75" thickBot="1" x14ac:dyDescent="0.25">
      <c r="A1032" s="60"/>
      <c r="B1032" s="26"/>
      <c r="C1032" s="26"/>
      <c r="D1032" s="26"/>
      <c r="E1032" s="26"/>
      <c r="F1032" s="26"/>
      <c r="G1032" s="26"/>
      <c r="H1032" s="26"/>
      <c r="I1032" s="26" t="s">
        <v>36</v>
      </c>
      <c r="J1032" s="61">
        <v>44222</v>
      </c>
      <c r="K1032" s="22"/>
    </row>
    <row r="1033" spans="1:11" x14ac:dyDescent="0.2">
      <c r="A1033" s="62"/>
      <c r="B1033" s="140" t="s">
        <v>0</v>
      </c>
      <c r="C1033" s="141"/>
      <c r="D1033" s="140" t="s">
        <v>9</v>
      </c>
      <c r="E1033" s="141"/>
      <c r="F1033" s="140" t="s">
        <v>13</v>
      </c>
      <c r="G1033" s="141"/>
      <c r="H1033" s="140" t="s">
        <v>10</v>
      </c>
      <c r="I1033" s="141"/>
      <c r="J1033" s="135" t="s">
        <v>12</v>
      </c>
      <c r="K1033" s="23"/>
    </row>
    <row r="1034" spans="1:11" ht="15.75" thickBot="1" x14ac:dyDescent="0.25">
      <c r="A1034" s="62"/>
      <c r="B1034" s="6" t="s">
        <v>1</v>
      </c>
      <c r="C1034" s="8" t="s">
        <v>8</v>
      </c>
      <c r="D1034" s="6" t="s">
        <v>1</v>
      </c>
      <c r="E1034" s="8" t="s">
        <v>8</v>
      </c>
      <c r="F1034" s="6" t="s">
        <v>1</v>
      </c>
      <c r="G1034" s="8" t="s">
        <v>11</v>
      </c>
      <c r="H1034" s="6" t="s">
        <v>1</v>
      </c>
      <c r="I1034" s="8" t="s">
        <v>11</v>
      </c>
      <c r="J1034" s="136"/>
      <c r="K1034" s="23"/>
    </row>
    <row r="1035" spans="1:11" x14ac:dyDescent="0.2">
      <c r="A1035" s="59" t="s">
        <v>7</v>
      </c>
      <c r="B1035" s="65">
        <v>163.51</v>
      </c>
      <c r="C1035" s="12">
        <v>40512</v>
      </c>
      <c r="D1035" s="65" t="s">
        <v>64</v>
      </c>
      <c r="E1035" s="66" t="s">
        <v>33</v>
      </c>
      <c r="F1035" s="65">
        <v>862</v>
      </c>
      <c r="G1035" s="66">
        <v>40426</v>
      </c>
      <c r="H1035" s="60">
        <v>615</v>
      </c>
      <c r="I1035" s="68">
        <v>6088</v>
      </c>
      <c r="J1035" s="67" t="s">
        <v>108</v>
      </c>
      <c r="K1035" s="23"/>
    </row>
    <row r="1036" spans="1:11" x14ac:dyDescent="0.2">
      <c r="A1036" s="59" t="s">
        <v>6</v>
      </c>
      <c r="B1036" s="60">
        <v>50</v>
      </c>
      <c r="C1036" s="12">
        <f t="shared" ref="C1036:C1067" si="23">IF(B1036&gt;0.005,C1035+1,"")</f>
        <v>40513</v>
      </c>
      <c r="D1036" s="60"/>
      <c r="E1036" s="66" t="s">
        <v>33</v>
      </c>
      <c r="F1036" s="60">
        <v>719</v>
      </c>
      <c r="G1036" s="68">
        <v>40427</v>
      </c>
      <c r="H1036" s="60"/>
      <c r="I1036" s="68"/>
      <c r="J1036" s="69"/>
      <c r="K1036" s="23"/>
    </row>
    <row r="1037" spans="1:11" x14ac:dyDescent="0.2">
      <c r="A1037" s="59" t="s">
        <v>6</v>
      </c>
      <c r="B1037" s="60">
        <v>131</v>
      </c>
      <c r="C1037" s="12">
        <f t="shared" si="23"/>
        <v>40514</v>
      </c>
      <c r="D1037" s="60"/>
      <c r="E1037" s="66" t="s">
        <v>33</v>
      </c>
      <c r="F1037" s="60">
        <v>321</v>
      </c>
      <c r="G1037" s="68">
        <v>40438</v>
      </c>
      <c r="H1037" s="60"/>
      <c r="I1037" s="68"/>
      <c r="J1037" s="69"/>
      <c r="K1037" s="23"/>
    </row>
    <row r="1038" spans="1:11" x14ac:dyDescent="0.2">
      <c r="A1038" s="59" t="s">
        <v>6</v>
      </c>
      <c r="B1038" s="60">
        <v>648.5</v>
      </c>
      <c r="C1038" s="12">
        <f t="shared" si="23"/>
        <v>40515</v>
      </c>
      <c r="D1038" s="60"/>
      <c r="E1038" s="66" t="s">
        <v>33</v>
      </c>
      <c r="F1038" s="60">
        <v>362</v>
      </c>
      <c r="G1038" s="68">
        <v>40458</v>
      </c>
      <c r="H1038" s="60"/>
      <c r="I1038" s="68"/>
      <c r="J1038" s="69"/>
      <c r="K1038" s="23"/>
    </row>
    <row r="1039" spans="1:11" x14ac:dyDescent="0.2">
      <c r="A1039" s="59" t="s">
        <v>6</v>
      </c>
      <c r="B1039" s="60">
        <v>347.3</v>
      </c>
      <c r="C1039" s="12">
        <f t="shared" si="23"/>
        <v>40516</v>
      </c>
      <c r="D1039" s="60"/>
      <c r="E1039" s="66" t="s">
        <v>33</v>
      </c>
      <c r="F1039" s="60">
        <v>208</v>
      </c>
      <c r="G1039" s="68">
        <v>40489</v>
      </c>
      <c r="H1039" s="60"/>
      <c r="I1039" s="68"/>
      <c r="J1039" s="69"/>
      <c r="K1039" s="23"/>
    </row>
    <row r="1040" spans="1:11" x14ac:dyDescent="0.2">
      <c r="A1040" s="59" t="s">
        <v>6</v>
      </c>
      <c r="B1040" s="60">
        <v>165.97</v>
      </c>
      <c r="C1040" s="12">
        <f t="shared" si="23"/>
        <v>40517</v>
      </c>
      <c r="D1040" s="60"/>
      <c r="E1040" s="68" t="s">
        <v>63</v>
      </c>
      <c r="F1040" s="60">
        <v>3100</v>
      </c>
      <c r="G1040" s="68">
        <v>661</v>
      </c>
      <c r="H1040" s="60"/>
      <c r="I1040" s="68"/>
      <c r="J1040" s="69"/>
      <c r="K1040" s="23"/>
    </row>
    <row r="1041" spans="1:11" x14ac:dyDescent="0.2">
      <c r="A1041" s="59" t="s">
        <v>6</v>
      </c>
      <c r="B1041" s="60">
        <v>1676.7</v>
      </c>
      <c r="C1041" s="12">
        <f t="shared" si="23"/>
        <v>40518</v>
      </c>
      <c r="D1041" s="60"/>
      <c r="E1041" s="68"/>
      <c r="F1041" s="60"/>
      <c r="G1041" s="68"/>
      <c r="H1041" s="60"/>
      <c r="I1041" s="68"/>
      <c r="J1041" s="69"/>
      <c r="K1041" s="23"/>
    </row>
    <row r="1042" spans="1:11" x14ac:dyDescent="0.2">
      <c r="A1042" s="59" t="s">
        <v>6</v>
      </c>
      <c r="B1042" s="60">
        <v>524</v>
      </c>
      <c r="C1042" s="12">
        <f t="shared" si="23"/>
        <v>40519</v>
      </c>
      <c r="D1042" s="60"/>
      <c r="E1042" s="68"/>
      <c r="F1042" s="60"/>
      <c r="G1042" s="68"/>
      <c r="H1042" s="60"/>
      <c r="I1042" s="68"/>
      <c r="J1042" s="69"/>
      <c r="K1042" s="23"/>
    </row>
    <row r="1043" spans="1:11" x14ac:dyDescent="0.2">
      <c r="A1043" s="59" t="s">
        <v>6</v>
      </c>
      <c r="B1043" s="60">
        <v>380.12</v>
      </c>
      <c r="C1043" s="12">
        <f t="shared" si="23"/>
        <v>40520</v>
      </c>
      <c r="D1043" s="60"/>
      <c r="E1043" s="68"/>
      <c r="F1043" s="60"/>
      <c r="G1043" s="68"/>
      <c r="H1043" s="60"/>
      <c r="I1043" s="68"/>
      <c r="J1043" s="69"/>
      <c r="K1043" s="23"/>
    </row>
    <row r="1044" spans="1:11" x14ac:dyDescent="0.2">
      <c r="A1044" s="59" t="s">
        <v>6</v>
      </c>
      <c r="B1044" s="60">
        <v>45</v>
      </c>
      <c r="C1044" s="12">
        <f t="shared" si="23"/>
        <v>40521</v>
      </c>
      <c r="D1044" s="60"/>
      <c r="E1044" s="68"/>
      <c r="F1044" s="60"/>
      <c r="G1044" s="68"/>
      <c r="H1044" s="60"/>
      <c r="I1044" s="68"/>
      <c r="J1044" s="69"/>
      <c r="K1044" s="23"/>
    </row>
    <row r="1045" spans="1:11" x14ac:dyDescent="0.2">
      <c r="A1045" s="59" t="s">
        <v>7</v>
      </c>
      <c r="B1045" s="60">
        <v>132.47999999999999</v>
      </c>
      <c r="C1045" s="12">
        <f t="shared" si="23"/>
        <v>40522</v>
      </c>
      <c r="D1045" s="60" t="s">
        <v>66</v>
      </c>
      <c r="E1045" s="68"/>
      <c r="F1045" s="60"/>
      <c r="G1045" s="68"/>
      <c r="H1045" s="60"/>
      <c r="I1045" s="68"/>
      <c r="J1045" s="69"/>
      <c r="K1045" s="23"/>
    </row>
    <row r="1046" spans="1:11" x14ac:dyDescent="0.2">
      <c r="A1046" s="59" t="s">
        <v>6</v>
      </c>
      <c r="B1046" s="60">
        <v>358.73</v>
      </c>
      <c r="C1046" s="12">
        <f t="shared" si="23"/>
        <v>40523</v>
      </c>
      <c r="D1046" s="60"/>
      <c r="E1046" s="68"/>
      <c r="F1046" s="60"/>
      <c r="G1046" s="68"/>
      <c r="H1046" s="60"/>
      <c r="I1046" s="68"/>
      <c r="J1046" s="69"/>
      <c r="K1046" s="23"/>
    </row>
    <row r="1047" spans="1:11" x14ac:dyDescent="0.2">
      <c r="A1047" s="59" t="s">
        <v>6</v>
      </c>
      <c r="B1047" s="60">
        <v>61.33</v>
      </c>
      <c r="C1047" s="12">
        <f t="shared" si="23"/>
        <v>40524</v>
      </c>
      <c r="D1047" s="60"/>
      <c r="E1047" s="68"/>
      <c r="F1047" s="60"/>
      <c r="G1047" s="68"/>
      <c r="H1047" s="60"/>
      <c r="I1047" s="68"/>
      <c r="J1047" s="69"/>
      <c r="K1047" s="23"/>
    </row>
    <row r="1048" spans="1:11" x14ac:dyDescent="0.2">
      <c r="A1048" s="59" t="s">
        <v>6</v>
      </c>
      <c r="B1048" s="60">
        <v>217.27</v>
      </c>
      <c r="C1048" s="12">
        <f t="shared" si="23"/>
        <v>40525</v>
      </c>
      <c r="D1048" s="60"/>
      <c r="E1048" s="68"/>
      <c r="F1048" s="60"/>
      <c r="G1048" s="68"/>
      <c r="H1048" s="60"/>
      <c r="I1048" s="68"/>
      <c r="J1048" s="69"/>
      <c r="K1048" s="23"/>
    </row>
    <row r="1049" spans="1:11" x14ac:dyDescent="0.2">
      <c r="A1049" s="59" t="s">
        <v>6</v>
      </c>
      <c r="B1049" s="60">
        <v>154</v>
      </c>
      <c r="C1049" s="12">
        <f t="shared" si="23"/>
        <v>40526</v>
      </c>
      <c r="D1049" s="60"/>
      <c r="E1049" s="68"/>
      <c r="F1049" s="60"/>
      <c r="G1049" s="68"/>
      <c r="H1049" s="60"/>
      <c r="I1049" s="68"/>
      <c r="J1049" s="69"/>
      <c r="K1049" s="23"/>
    </row>
    <row r="1050" spans="1:11" x14ac:dyDescent="0.2">
      <c r="A1050" s="59" t="s">
        <v>6</v>
      </c>
      <c r="B1050" s="60"/>
      <c r="C1050" s="12" t="str">
        <f t="shared" si="23"/>
        <v/>
      </c>
      <c r="D1050" s="60"/>
      <c r="E1050" s="68"/>
      <c r="F1050" s="60"/>
      <c r="G1050" s="68"/>
      <c r="H1050" s="60"/>
      <c r="I1050" s="68"/>
      <c r="J1050" s="69"/>
      <c r="K1050" s="23"/>
    </row>
    <row r="1051" spans="1:11" x14ac:dyDescent="0.2">
      <c r="A1051" s="59" t="s">
        <v>6</v>
      </c>
      <c r="B1051" s="60"/>
      <c r="C1051" s="12" t="str">
        <f t="shared" si="23"/>
        <v/>
      </c>
      <c r="D1051" s="60"/>
      <c r="E1051" s="68"/>
      <c r="F1051" s="60"/>
      <c r="G1051" s="68"/>
      <c r="H1051" s="60"/>
      <c r="I1051" s="68"/>
      <c r="J1051" s="69"/>
      <c r="K1051" s="23"/>
    </row>
    <row r="1052" spans="1:11" x14ac:dyDescent="0.2">
      <c r="A1052" s="59" t="s">
        <v>6</v>
      </c>
      <c r="B1052" s="60"/>
      <c r="C1052" s="12" t="str">
        <f t="shared" si="23"/>
        <v/>
      </c>
      <c r="D1052" s="60"/>
      <c r="E1052" s="68"/>
      <c r="F1052" s="60"/>
      <c r="G1052" s="68"/>
      <c r="H1052" s="60"/>
      <c r="I1052" s="68"/>
      <c r="J1052" s="69"/>
      <c r="K1052" s="23"/>
    </row>
    <row r="1053" spans="1:11" x14ac:dyDescent="0.2">
      <c r="A1053" s="59" t="s">
        <v>6</v>
      </c>
      <c r="B1053" s="60"/>
      <c r="C1053" s="12" t="str">
        <f t="shared" si="23"/>
        <v/>
      </c>
      <c r="D1053" s="60"/>
      <c r="E1053" s="68"/>
      <c r="F1053" s="60"/>
      <c r="G1053" s="68"/>
      <c r="H1053" s="60"/>
      <c r="I1053" s="68"/>
      <c r="J1053" s="69"/>
      <c r="K1053" s="23"/>
    </row>
    <row r="1054" spans="1:11" x14ac:dyDescent="0.2">
      <c r="A1054" s="59" t="s">
        <v>6</v>
      </c>
      <c r="B1054" s="60"/>
      <c r="C1054" s="12" t="str">
        <f t="shared" si="23"/>
        <v/>
      </c>
      <c r="D1054" s="60"/>
      <c r="E1054" s="68"/>
      <c r="F1054" s="60"/>
      <c r="G1054" s="68"/>
      <c r="H1054" s="60"/>
      <c r="I1054" s="68"/>
      <c r="J1054" s="69"/>
      <c r="K1054" s="23"/>
    </row>
    <row r="1055" spans="1:11" x14ac:dyDescent="0.2">
      <c r="A1055" s="59" t="s">
        <v>6</v>
      </c>
      <c r="B1055" s="60"/>
      <c r="C1055" s="12" t="str">
        <f t="shared" si="23"/>
        <v/>
      </c>
      <c r="D1055" s="60"/>
      <c r="E1055" s="68"/>
      <c r="F1055" s="60"/>
      <c r="G1055" s="68"/>
      <c r="H1055" s="60"/>
      <c r="I1055" s="68"/>
      <c r="J1055" s="69"/>
      <c r="K1055" s="23"/>
    </row>
    <row r="1056" spans="1:11" x14ac:dyDescent="0.2">
      <c r="A1056" s="59" t="s">
        <v>6</v>
      </c>
      <c r="B1056" s="60"/>
      <c r="C1056" s="12" t="str">
        <f t="shared" si="23"/>
        <v/>
      </c>
      <c r="D1056" s="60"/>
      <c r="E1056" s="68"/>
      <c r="F1056" s="60"/>
      <c r="G1056" s="68"/>
      <c r="H1056" s="60"/>
      <c r="I1056" s="68"/>
      <c r="J1056" s="69"/>
      <c r="K1056" s="23"/>
    </row>
    <row r="1057" spans="1:11" x14ac:dyDescent="0.2">
      <c r="A1057" s="59" t="s">
        <v>6</v>
      </c>
      <c r="B1057" s="60"/>
      <c r="C1057" s="12" t="str">
        <f t="shared" si="23"/>
        <v/>
      </c>
      <c r="D1057" s="60"/>
      <c r="E1057" s="68"/>
      <c r="F1057" s="60"/>
      <c r="G1057" s="68"/>
      <c r="H1057" s="60"/>
      <c r="I1057" s="68"/>
      <c r="J1057" s="69"/>
      <c r="K1057" s="23"/>
    </row>
    <row r="1058" spans="1:11" x14ac:dyDescent="0.2">
      <c r="A1058" s="59" t="s">
        <v>6</v>
      </c>
      <c r="B1058" s="60"/>
      <c r="C1058" s="12" t="str">
        <f t="shared" si="23"/>
        <v/>
      </c>
      <c r="D1058" s="60"/>
      <c r="E1058" s="68"/>
      <c r="F1058" s="60"/>
      <c r="G1058" s="68"/>
      <c r="H1058" s="60"/>
      <c r="I1058" s="68"/>
      <c r="J1058" s="69"/>
      <c r="K1058" s="23"/>
    </row>
    <row r="1059" spans="1:11" x14ac:dyDescent="0.2">
      <c r="A1059" s="59" t="s">
        <v>6</v>
      </c>
      <c r="B1059" s="60"/>
      <c r="C1059" s="12" t="str">
        <f t="shared" si="23"/>
        <v/>
      </c>
      <c r="D1059" s="60"/>
      <c r="E1059" s="68"/>
      <c r="F1059" s="60"/>
      <c r="G1059" s="68"/>
      <c r="H1059" s="60"/>
      <c r="I1059" s="68"/>
      <c r="J1059" s="69"/>
      <c r="K1059" s="23"/>
    </row>
    <row r="1060" spans="1:11" x14ac:dyDescent="0.2">
      <c r="A1060" s="59" t="s">
        <v>6</v>
      </c>
      <c r="B1060" s="60"/>
      <c r="C1060" s="12" t="str">
        <f t="shared" si="23"/>
        <v/>
      </c>
      <c r="D1060" s="60"/>
      <c r="E1060" s="68"/>
      <c r="F1060" s="60"/>
      <c r="G1060" s="68"/>
      <c r="H1060" s="60"/>
      <c r="I1060" s="68"/>
      <c r="J1060" s="69"/>
      <c r="K1060" s="23"/>
    </row>
    <row r="1061" spans="1:11" x14ac:dyDescent="0.2">
      <c r="A1061" s="59" t="s">
        <v>6</v>
      </c>
      <c r="B1061" s="60"/>
      <c r="C1061" s="12" t="str">
        <f t="shared" si="23"/>
        <v/>
      </c>
      <c r="D1061" s="60"/>
      <c r="E1061" s="68"/>
      <c r="F1061" s="60"/>
      <c r="G1061" s="68"/>
      <c r="H1061" s="60"/>
      <c r="I1061" s="68"/>
      <c r="J1061" s="69"/>
      <c r="K1061" s="23"/>
    </row>
    <row r="1062" spans="1:11" x14ac:dyDescent="0.2">
      <c r="A1062" s="59" t="s">
        <v>6</v>
      </c>
      <c r="B1062" s="60"/>
      <c r="C1062" s="12" t="str">
        <f t="shared" si="23"/>
        <v/>
      </c>
      <c r="D1062" s="60"/>
      <c r="E1062" s="68"/>
      <c r="F1062" s="60"/>
      <c r="G1062" s="68"/>
      <c r="H1062" s="60"/>
      <c r="I1062" s="68"/>
      <c r="J1062" s="69"/>
      <c r="K1062" s="23"/>
    </row>
    <row r="1063" spans="1:11" x14ac:dyDescent="0.2">
      <c r="A1063" s="59" t="s">
        <v>6</v>
      </c>
      <c r="B1063" s="60"/>
      <c r="C1063" s="12" t="str">
        <f t="shared" si="23"/>
        <v/>
      </c>
      <c r="D1063" s="60"/>
      <c r="E1063" s="68"/>
      <c r="F1063" s="60"/>
      <c r="G1063" s="68"/>
      <c r="H1063" s="60"/>
      <c r="I1063" s="68"/>
      <c r="J1063" s="69"/>
      <c r="K1063" s="23"/>
    </row>
    <row r="1064" spans="1:11" x14ac:dyDescent="0.2">
      <c r="A1064" s="59" t="s">
        <v>6</v>
      </c>
      <c r="B1064" s="60"/>
      <c r="C1064" s="12" t="str">
        <f t="shared" si="23"/>
        <v/>
      </c>
      <c r="D1064" s="60"/>
      <c r="E1064" s="68"/>
      <c r="F1064" s="60"/>
      <c r="G1064" s="68"/>
      <c r="H1064" s="60"/>
      <c r="I1064" s="68"/>
      <c r="J1064" s="69"/>
      <c r="K1064" s="23"/>
    </row>
    <row r="1065" spans="1:11" x14ac:dyDescent="0.2">
      <c r="A1065" s="59" t="s">
        <v>6</v>
      </c>
      <c r="B1065" s="60"/>
      <c r="C1065" s="12" t="str">
        <f t="shared" si="23"/>
        <v/>
      </c>
      <c r="D1065" s="60"/>
      <c r="E1065" s="68"/>
      <c r="F1065" s="60"/>
      <c r="G1065" s="68"/>
      <c r="H1065" s="60"/>
      <c r="I1065" s="68"/>
      <c r="J1065" s="69"/>
      <c r="K1065" s="23"/>
    </row>
    <row r="1066" spans="1:11" x14ac:dyDescent="0.2">
      <c r="A1066" s="59" t="s">
        <v>6</v>
      </c>
      <c r="B1066" s="60"/>
      <c r="C1066" s="12" t="str">
        <f t="shared" si="23"/>
        <v/>
      </c>
      <c r="D1066" s="60"/>
      <c r="E1066" s="68"/>
      <c r="F1066" s="60"/>
      <c r="G1066" s="68"/>
      <c r="H1066" s="60"/>
      <c r="I1066" s="68"/>
      <c r="J1066" s="69"/>
      <c r="K1066" s="23"/>
    </row>
    <row r="1067" spans="1:11" ht="15.75" thickBot="1" x14ac:dyDescent="0.25">
      <c r="A1067" s="59" t="s">
        <v>6</v>
      </c>
      <c r="B1067" s="63"/>
      <c r="C1067" s="12" t="str">
        <f t="shared" si="23"/>
        <v/>
      </c>
      <c r="D1067" s="63"/>
      <c r="E1067" s="64"/>
      <c r="F1067" s="63"/>
      <c r="G1067" s="64"/>
      <c r="H1067" s="63"/>
      <c r="I1067" s="64"/>
      <c r="J1067" s="70"/>
      <c r="K1067" s="23"/>
    </row>
    <row r="1068" spans="1:11" x14ac:dyDescent="0.2">
      <c r="A1068" s="62"/>
      <c r="B1068" s="139">
        <f>SUMIF(A1035:A1067,$O$6,B1035:B1067)</f>
        <v>4759.92</v>
      </c>
      <c r="C1068" s="24"/>
      <c r="D1068" s="24"/>
      <c r="E1068" s="24"/>
      <c r="F1068" s="24"/>
      <c r="G1068" s="24"/>
      <c r="H1068" s="24"/>
      <c r="I1068" s="24"/>
      <c r="J1068" s="24"/>
      <c r="K1068" s="23"/>
    </row>
    <row r="1069" spans="1:11" ht="15.75" thickBot="1" x14ac:dyDescent="0.25">
      <c r="A1069" s="62"/>
      <c r="B1069" s="138"/>
      <c r="C1069" s="24"/>
      <c r="D1069" s="24"/>
      <c r="E1069" s="24"/>
      <c r="F1069" s="24"/>
      <c r="G1069" s="24"/>
      <c r="H1069" s="24"/>
      <c r="I1069" s="24"/>
      <c r="J1069" s="24"/>
      <c r="K1069" s="23"/>
    </row>
    <row r="1070" spans="1:11" ht="15.75" thickBot="1" x14ac:dyDescent="0.25">
      <c r="A1070" s="62"/>
      <c r="B1070" s="24"/>
      <c r="C1070" s="24"/>
      <c r="D1070" s="24"/>
      <c r="E1070" s="24"/>
      <c r="F1070" s="24"/>
      <c r="G1070" s="24"/>
      <c r="H1070" s="24"/>
      <c r="I1070" s="24"/>
      <c r="J1070" s="24"/>
      <c r="K1070" s="23"/>
    </row>
    <row r="1071" spans="1:11" ht="15.75" thickBot="1" x14ac:dyDescent="0.25">
      <c r="A1071" s="62"/>
      <c r="B1071" s="24"/>
      <c r="C1071" s="24"/>
      <c r="D1071" s="24"/>
      <c r="E1071" s="24"/>
      <c r="F1071" s="24"/>
      <c r="G1071" s="24"/>
      <c r="H1071" s="129" t="s">
        <v>22</v>
      </c>
      <c r="I1071" s="131"/>
      <c r="J1071" s="16"/>
      <c r="K1071" s="23"/>
    </row>
    <row r="1072" spans="1:11" ht="15.75" thickBot="1" x14ac:dyDescent="0.25">
      <c r="A1072" s="62"/>
      <c r="B1072" s="13" t="s">
        <v>0</v>
      </c>
      <c r="C1072" s="13" t="s">
        <v>13</v>
      </c>
      <c r="D1072" s="13" t="s">
        <v>14</v>
      </c>
      <c r="E1072" s="13" t="s">
        <v>15</v>
      </c>
      <c r="F1072" s="13" t="s">
        <v>5</v>
      </c>
      <c r="G1072" s="24"/>
      <c r="H1072" s="2" t="s">
        <v>20</v>
      </c>
      <c r="I1072" s="2">
        <f>I1028</f>
        <v>10717.470000000001</v>
      </c>
      <c r="J1072" s="2"/>
      <c r="K1072" s="23"/>
    </row>
    <row r="1073" spans="1:11" ht="15.75" thickBot="1" x14ac:dyDescent="0.25">
      <c r="A1073" s="62"/>
      <c r="B1073" s="21">
        <f>B1068</f>
        <v>4759.92</v>
      </c>
      <c r="C1073" s="13">
        <f>SUM(F1035:F1067)</f>
        <v>5572</v>
      </c>
      <c r="D1073" s="13">
        <f>B1073+C1073</f>
        <v>10331.92</v>
      </c>
      <c r="E1073" s="13">
        <f>SUM(H1035:H1067)</f>
        <v>615</v>
      </c>
      <c r="F1073" s="15">
        <f>D1073-E1073</f>
        <v>9716.92</v>
      </c>
      <c r="G1073" s="24"/>
      <c r="H1073" s="3" t="s">
        <v>19</v>
      </c>
      <c r="I1073" s="3">
        <f>F1075</f>
        <v>6823.23</v>
      </c>
      <c r="J1073" s="3"/>
      <c r="K1073" s="23"/>
    </row>
    <row r="1074" spans="1:11" ht="15.75" thickBot="1" x14ac:dyDescent="0.25">
      <c r="A1074" s="62"/>
      <c r="B1074" s="13" t="s">
        <v>18</v>
      </c>
      <c r="C1074" s="13" t="s">
        <v>16</v>
      </c>
      <c r="D1074" s="13" t="s">
        <v>3</v>
      </c>
      <c r="E1074" s="13" t="s">
        <v>2</v>
      </c>
      <c r="F1074" s="13" t="s">
        <v>19</v>
      </c>
      <c r="G1074" s="24"/>
      <c r="H1074" s="3" t="s">
        <v>21</v>
      </c>
      <c r="I1074" s="3">
        <f>I1072+I1073</f>
        <v>17540.7</v>
      </c>
      <c r="J1074" s="3"/>
      <c r="K1074" s="23"/>
    </row>
    <row r="1075" spans="1:11" ht="15.75" thickBot="1" x14ac:dyDescent="0.25">
      <c r="A1075" s="62"/>
      <c r="B1075" s="21">
        <f>F1073</f>
        <v>9716.92</v>
      </c>
      <c r="C1075" s="71"/>
      <c r="D1075" s="71"/>
      <c r="E1075" s="71">
        <v>2893.69</v>
      </c>
      <c r="F1075" s="15">
        <f>B1075-(C1075+D1075+E1075)</f>
        <v>6823.23</v>
      </c>
      <c r="G1075" s="24"/>
      <c r="H1075" s="3" t="s">
        <v>4</v>
      </c>
      <c r="I1075" s="73">
        <v>17200</v>
      </c>
      <c r="J1075" s="73" t="s">
        <v>23</v>
      </c>
      <c r="K1075" s="23"/>
    </row>
    <row r="1076" spans="1:11" ht="15.75" thickBot="1" x14ac:dyDescent="0.25">
      <c r="A1076" s="62"/>
      <c r="B1076" s="24"/>
      <c r="C1076" s="24"/>
      <c r="D1076" s="24"/>
      <c r="E1076" s="24"/>
      <c r="F1076" s="24"/>
      <c r="G1076" s="24"/>
      <c r="H1076" s="18" t="s">
        <v>17</v>
      </c>
      <c r="I1076" s="18">
        <f>I1074-I1075</f>
        <v>340.70000000000073</v>
      </c>
      <c r="J1076" s="4"/>
      <c r="K1076" s="23"/>
    </row>
    <row r="1077" spans="1:11" ht="15.75" thickBot="1" x14ac:dyDescent="0.25">
      <c r="A1077" s="62"/>
      <c r="B1077" s="24"/>
      <c r="C1077" s="24"/>
      <c r="D1077" s="24"/>
      <c r="E1077" s="24"/>
      <c r="F1077" s="24"/>
      <c r="G1077" s="24"/>
      <c r="H1077" s="13" t="s">
        <v>27</v>
      </c>
      <c r="I1077" s="17">
        <f>I1076</f>
        <v>340.70000000000073</v>
      </c>
      <c r="J1077" s="24"/>
      <c r="K1077" s="23"/>
    </row>
    <row r="1078" spans="1:11" ht="15.75" thickBot="1" x14ac:dyDescent="0.25">
      <c r="A1078" s="75"/>
      <c r="B1078" s="25"/>
      <c r="C1078" s="25"/>
      <c r="D1078" s="25"/>
      <c r="E1078" s="25"/>
      <c r="F1078" s="25"/>
      <c r="G1078" s="25"/>
      <c r="H1078" s="25"/>
      <c r="I1078" s="25"/>
      <c r="J1078" s="25"/>
      <c r="K1078" s="15"/>
    </row>
    <row r="1079" spans="1:11" ht="15.75" thickBot="1" x14ac:dyDescent="0.25">
      <c r="A1079" s="76"/>
      <c r="B1079" s="29"/>
      <c r="C1079" s="29"/>
      <c r="D1079" s="29"/>
      <c r="E1079" s="29"/>
      <c r="F1079" s="29"/>
      <c r="G1079" s="29"/>
      <c r="H1079" s="29"/>
      <c r="I1079" s="29"/>
      <c r="J1079" s="29"/>
      <c r="K1079" s="29"/>
    </row>
    <row r="1080" spans="1:11" ht="15.75" thickBot="1" x14ac:dyDescent="0.25">
      <c r="A1080" s="57">
        <v>23</v>
      </c>
      <c r="B1080" s="28"/>
      <c r="C1080" s="28"/>
      <c r="D1080" s="28"/>
      <c r="E1080" s="28"/>
      <c r="F1080" s="28"/>
      <c r="G1080" s="28"/>
      <c r="H1080" s="28"/>
      <c r="I1080" s="28" t="s">
        <v>35</v>
      </c>
      <c r="J1080" s="58" t="s">
        <v>41</v>
      </c>
      <c r="K1080" s="22"/>
    </row>
    <row r="1081" spans="1:11" ht="15.75" thickBot="1" x14ac:dyDescent="0.25">
      <c r="A1081" s="60"/>
      <c r="B1081" s="26"/>
      <c r="C1081" s="26"/>
      <c r="D1081" s="26"/>
      <c r="E1081" s="26"/>
      <c r="F1081" s="26"/>
      <c r="G1081" s="26"/>
      <c r="H1081" s="26"/>
      <c r="I1081" s="26" t="s">
        <v>36</v>
      </c>
      <c r="J1081" s="61">
        <v>44223</v>
      </c>
      <c r="K1081" s="22"/>
    </row>
    <row r="1082" spans="1:11" x14ac:dyDescent="0.2">
      <c r="A1082" s="62"/>
      <c r="B1082" s="140" t="s">
        <v>0</v>
      </c>
      <c r="C1082" s="141"/>
      <c r="D1082" s="140" t="s">
        <v>9</v>
      </c>
      <c r="E1082" s="141"/>
      <c r="F1082" s="140" t="s">
        <v>13</v>
      </c>
      <c r="G1082" s="141"/>
      <c r="H1082" s="140" t="s">
        <v>10</v>
      </c>
      <c r="I1082" s="141"/>
      <c r="J1082" s="135" t="s">
        <v>12</v>
      </c>
      <c r="K1082" s="23"/>
    </row>
    <row r="1083" spans="1:11" ht="15.75" thickBot="1" x14ac:dyDescent="0.25">
      <c r="A1083" s="62"/>
      <c r="B1083" s="6" t="s">
        <v>1</v>
      </c>
      <c r="C1083" s="8" t="s">
        <v>8</v>
      </c>
      <c r="D1083" s="6" t="s">
        <v>1</v>
      </c>
      <c r="E1083" s="8" t="s">
        <v>8</v>
      </c>
      <c r="F1083" s="6" t="s">
        <v>1</v>
      </c>
      <c r="G1083" s="8" t="s">
        <v>11</v>
      </c>
      <c r="H1083" s="6" t="s">
        <v>1</v>
      </c>
      <c r="I1083" s="8" t="s">
        <v>11</v>
      </c>
      <c r="J1083" s="136"/>
      <c r="K1083" s="23"/>
    </row>
    <row r="1084" spans="1:11" x14ac:dyDescent="0.2">
      <c r="A1084" s="59" t="s">
        <v>6</v>
      </c>
      <c r="B1084" s="65">
        <v>505.94</v>
      </c>
      <c r="C1084" s="12">
        <v>40527</v>
      </c>
      <c r="D1084" s="65"/>
      <c r="E1084" s="66" t="s">
        <v>63</v>
      </c>
      <c r="F1084" s="65">
        <v>2600</v>
      </c>
      <c r="G1084" s="66"/>
      <c r="H1084" s="60">
        <v>359</v>
      </c>
      <c r="I1084" s="68">
        <v>40523</v>
      </c>
      <c r="J1084" s="67" t="s">
        <v>86</v>
      </c>
      <c r="K1084" s="23"/>
    </row>
    <row r="1085" spans="1:11" x14ac:dyDescent="0.2">
      <c r="A1085" s="59" t="s">
        <v>6</v>
      </c>
      <c r="B1085" s="60">
        <v>51.75</v>
      </c>
      <c r="C1085" s="12">
        <f t="shared" ref="C1085:C1116" si="24">IF(B1085&gt;0.005,C1084+1,"")</f>
        <v>40528</v>
      </c>
      <c r="D1085" s="60"/>
      <c r="E1085" s="68" t="s">
        <v>64</v>
      </c>
      <c r="F1085" s="60">
        <v>414</v>
      </c>
      <c r="G1085" s="68"/>
      <c r="H1085" s="60">
        <v>48</v>
      </c>
      <c r="I1085" s="68">
        <v>15652</v>
      </c>
      <c r="J1085" s="69" t="s">
        <v>110</v>
      </c>
      <c r="K1085" s="23"/>
    </row>
    <row r="1086" spans="1:11" x14ac:dyDescent="0.2">
      <c r="A1086" s="59" t="s">
        <v>6</v>
      </c>
      <c r="B1086" s="60">
        <v>2484</v>
      </c>
      <c r="C1086" s="12">
        <f t="shared" si="24"/>
        <v>40529</v>
      </c>
      <c r="D1086" s="60"/>
      <c r="E1086" s="68" t="s">
        <v>64</v>
      </c>
      <c r="F1086" s="60">
        <v>220</v>
      </c>
      <c r="G1086" s="68"/>
      <c r="H1086" s="60"/>
      <c r="I1086" s="68"/>
      <c r="J1086" s="69"/>
      <c r="K1086" s="23"/>
    </row>
    <row r="1087" spans="1:11" x14ac:dyDescent="0.2">
      <c r="A1087" s="59" t="s">
        <v>6</v>
      </c>
      <c r="B1087" s="60">
        <v>84</v>
      </c>
      <c r="C1087" s="12">
        <f t="shared" si="24"/>
        <v>40530</v>
      </c>
      <c r="D1087" s="60"/>
      <c r="E1087" s="68" t="s">
        <v>64</v>
      </c>
      <c r="F1087" s="60">
        <v>288.64999999999998</v>
      </c>
      <c r="G1087" s="68"/>
      <c r="H1087" s="60"/>
      <c r="I1087" s="68"/>
      <c r="J1087" s="69"/>
      <c r="K1087" s="23"/>
    </row>
    <row r="1088" spans="1:11" x14ac:dyDescent="0.2">
      <c r="A1088" s="59" t="s">
        <v>6</v>
      </c>
      <c r="B1088" s="60">
        <v>169.33</v>
      </c>
      <c r="C1088" s="12">
        <f t="shared" si="24"/>
        <v>40531</v>
      </c>
      <c r="D1088" s="60"/>
      <c r="E1088" s="68" t="s">
        <v>64</v>
      </c>
      <c r="F1088" s="60">
        <v>163.51</v>
      </c>
      <c r="G1088" s="68"/>
      <c r="H1088" s="60"/>
      <c r="I1088" s="68"/>
      <c r="J1088" s="69"/>
      <c r="K1088" s="23"/>
    </row>
    <row r="1089" spans="1:11" x14ac:dyDescent="0.2">
      <c r="A1089" s="59" t="s">
        <v>6</v>
      </c>
      <c r="B1089" s="60">
        <v>152</v>
      </c>
      <c r="C1089" s="12">
        <f t="shared" si="24"/>
        <v>40532</v>
      </c>
      <c r="D1089" s="60"/>
      <c r="E1089" s="68"/>
      <c r="F1089" s="60"/>
      <c r="G1089" s="68"/>
      <c r="H1089" s="60"/>
      <c r="I1089" s="68"/>
      <c r="J1089" s="69"/>
      <c r="K1089" s="23"/>
    </row>
    <row r="1090" spans="1:11" x14ac:dyDescent="0.2">
      <c r="A1090" s="59" t="s">
        <v>6</v>
      </c>
      <c r="B1090" s="60">
        <v>269.36</v>
      </c>
      <c r="C1090" s="12">
        <f t="shared" si="24"/>
        <v>40533</v>
      </c>
      <c r="D1090" s="60"/>
      <c r="E1090" s="68"/>
      <c r="F1090" s="60"/>
      <c r="G1090" s="68"/>
      <c r="H1090" s="60"/>
      <c r="I1090" s="68"/>
      <c r="J1090" s="69"/>
      <c r="K1090" s="23"/>
    </row>
    <row r="1091" spans="1:11" x14ac:dyDescent="0.2">
      <c r="A1091" s="59" t="s">
        <v>6</v>
      </c>
      <c r="B1091" s="60">
        <v>12</v>
      </c>
      <c r="C1091" s="12">
        <f t="shared" si="24"/>
        <v>40534</v>
      </c>
      <c r="D1091" s="60"/>
      <c r="E1091" s="68"/>
      <c r="F1091" s="60"/>
      <c r="G1091" s="68"/>
      <c r="H1091" s="60"/>
      <c r="I1091" s="68"/>
      <c r="J1091" s="69"/>
      <c r="K1091" s="23"/>
    </row>
    <row r="1092" spans="1:11" x14ac:dyDescent="0.2">
      <c r="A1092" s="59" t="s">
        <v>6</v>
      </c>
      <c r="B1092" s="60">
        <v>1900</v>
      </c>
      <c r="C1092" s="12">
        <f t="shared" si="24"/>
        <v>40535</v>
      </c>
      <c r="D1092" s="60"/>
      <c r="E1092" s="68"/>
      <c r="F1092" s="60"/>
      <c r="G1092" s="68"/>
      <c r="H1092" s="60"/>
      <c r="I1092" s="68"/>
      <c r="J1092" s="69"/>
      <c r="K1092" s="23"/>
    </row>
    <row r="1093" spans="1:11" x14ac:dyDescent="0.2">
      <c r="A1093" s="59" t="s">
        <v>6</v>
      </c>
      <c r="B1093" s="60">
        <v>17</v>
      </c>
      <c r="C1093" s="12">
        <f t="shared" si="24"/>
        <v>40536</v>
      </c>
      <c r="D1093" s="60"/>
      <c r="E1093" s="68"/>
      <c r="F1093" s="60"/>
      <c r="G1093" s="68"/>
      <c r="H1093" s="60"/>
      <c r="I1093" s="68"/>
      <c r="J1093" s="69"/>
      <c r="K1093" s="23"/>
    </row>
    <row r="1094" spans="1:11" x14ac:dyDescent="0.2">
      <c r="A1094" s="59" t="s">
        <v>6</v>
      </c>
      <c r="B1094" s="60">
        <v>776.25</v>
      </c>
      <c r="C1094" s="12">
        <f t="shared" si="24"/>
        <v>40537</v>
      </c>
      <c r="D1094" s="60"/>
      <c r="E1094" s="68"/>
      <c r="F1094" s="60"/>
      <c r="G1094" s="68"/>
      <c r="H1094" s="60"/>
      <c r="I1094" s="68"/>
      <c r="J1094" s="69"/>
      <c r="K1094" s="23"/>
    </row>
    <row r="1095" spans="1:11" x14ac:dyDescent="0.2">
      <c r="A1095" s="59" t="s">
        <v>6</v>
      </c>
      <c r="B1095" s="60">
        <v>165.6</v>
      </c>
      <c r="C1095" s="12">
        <f t="shared" si="24"/>
        <v>40538</v>
      </c>
      <c r="D1095" s="60"/>
      <c r="E1095" s="68"/>
      <c r="F1095" s="60"/>
      <c r="G1095" s="68"/>
      <c r="H1095" s="60"/>
      <c r="I1095" s="68"/>
      <c r="J1095" s="69"/>
      <c r="K1095" s="23"/>
    </row>
    <row r="1096" spans="1:11" x14ac:dyDescent="0.2">
      <c r="A1096" s="59" t="s">
        <v>6</v>
      </c>
      <c r="B1096" s="60">
        <v>393</v>
      </c>
      <c r="C1096" s="12">
        <f t="shared" si="24"/>
        <v>40539</v>
      </c>
      <c r="D1096" s="60"/>
      <c r="E1096" s="68"/>
      <c r="F1096" s="60"/>
      <c r="G1096" s="68"/>
      <c r="H1096" s="60"/>
      <c r="I1096" s="68"/>
      <c r="J1096" s="69"/>
      <c r="K1096" s="23"/>
    </row>
    <row r="1097" spans="1:11" x14ac:dyDescent="0.2">
      <c r="A1097" s="59" t="s">
        <v>6</v>
      </c>
      <c r="B1097" s="60">
        <v>196</v>
      </c>
      <c r="C1097" s="12">
        <f t="shared" si="24"/>
        <v>40540</v>
      </c>
      <c r="D1097" s="60"/>
      <c r="E1097" s="68"/>
      <c r="F1097" s="60"/>
      <c r="G1097" s="68"/>
      <c r="H1097" s="60"/>
      <c r="I1097" s="68"/>
      <c r="J1097" s="69"/>
      <c r="K1097" s="23"/>
    </row>
    <row r="1098" spans="1:11" x14ac:dyDescent="0.2">
      <c r="A1098" s="59" t="s">
        <v>6</v>
      </c>
      <c r="B1098" s="60">
        <v>119</v>
      </c>
      <c r="C1098" s="12">
        <f t="shared" si="24"/>
        <v>40541</v>
      </c>
      <c r="D1098" s="60"/>
      <c r="E1098" s="68"/>
      <c r="F1098" s="60"/>
      <c r="G1098" s="68"/>
      <c r="H1098" s="60"/>
      <c r="I1098" s="68"/>
      <c r="J1098" s="69"/>
      <c r="K1098" s="23"/>
    </row>
    <row r="1099" spans="1:11" x14ac:dyDescent="0.2">
      <c r="A1099" s="59" t="s">
        <v>6</v>
      </c>
      <c r="B1099" s="60">
        <v>481</v>
      </c>
      <c r="C1099" s="12">
        <f t="shared" si="24"/>
        <v>40542</v>
      </c>
      <c r="D1099" s="60"/>
      <c r="E1099" s="68"/>
      <c r="F1099" s="60"/>
      <c r="G1099" s="68"/>
      <c r="H1099" s="60"/>
      <c r="I1099" s="68"/>
      <c r="J1099" s="69"/>
      <c r="K1099" s="23"/>
    </row>
    <row r="1100" spans="1:11" x14ac:dyDescent="0.2">
      <c r="A1100" s="59" t="s">
        <v>6</v>
      </c>
      <c r="B1100" s="60">
        <v>55</v>
      </c>
      <c r="C1100" s="12">
        <f t="shared" si="24"/>
        <v>40543</v>
      </c>
      <c r="D1100" s="60"/>
      <c r="E1100" s="68"/>
      <c r="F1100" s="60"/>
      <c r="G1100" s="68"/>
      <c r="H1100" s="60"/>
      <c r="I1100" s="68"/>
      <c r="J1100" s="69"/>
      <c r="K1100" s="23"/>
    </row>
    <row r="1101" spans="1:11" x14ac:dyDescent="0.2">
      <c r="A1101" s="59" t="s">
        <v>6</v>
      </c>
      <c r="B1101" s="60">
        <v>94</v>
      </c>
      <c r="C1101" s="12">
        <f t="shared" si="24"/>
        <v>40544</v>
      </c>
      <c r="D1101" s="60"/>
      <c r="E1101" s="68"/>
      <c r="F1101" s="60"/>
      <c r="G1101" s="68"/>
      <c r="H1101" s="60"/>
      <c r="I1101" s="68"/>
      <c r="J1101" s="69"/>
      <c r="K1101" s="23"/>
    </row>
    <row r="1102" spans="1:11" x14ac:dyDescent="0.2">
      <c r="A1102" s="59" t="s">
        <v>6</v>
      </c>
      <c r="B1102" s="60">
        <v>102</v>
      </c>
      <c r="C1102" s="12">
        <f t="shared" si="24"/>
        <v>40545</v>
      </c>
      <c r="D1102" s="60"/>
      <c r="E1102" s="68"/>
      <c r="F1102" s="60"/>
      <c r="G1102" s="68"/>
      <c r="H1102" s="60"/>
      <c r="I1102" s="68"/>
      <c r="J1102" s="69"/>
      <c r="K1102" s="23"/>
    </row>
    <row r="1103" spans="1:11" x14ac:dyDescent="0.2">
      <c r="A1103" s="59" t="s">
        <v>6</v>
      </c>
      <c r="B1103" s="60">
        <v>110</v>
      </c>
      <c r="C1103" s="12">
        <f t="shared" si="24"/>
        <v>40546</v>
      </c>
      <c r="D1103" s="60"/>
      <c r="E1103" s="68"/>
      <c r="F1103" s="60"/>
      <c r="G1103" s="68"/>
      <c r="H1103" s="60"/>
      <c r="I1103" s="68"/>
      <c r="J1103" s="69"/>
      <c r="K1103" s="23"/>
    </row>
    <row r="1104" spans="1:11" x14ac:dyDescent="0.2">
      <c r="A1104" s="59" t="s">
        <v>6</v>
      </c>
      <c r="B1104" s="60">
        <v>60</v>
      </c>
      <c r="C1104" s="12">
        <f t="shared" si="24"/>
        <v>40547</v>
      </c>
      <c r="D1104" s="60"/>
      <c r="E1104" s="68"/>
      <c r="F1104" s="60"/>
      <c r="G1104" s="68"/>
      <c r="H1104" s="60"/>
      <c r="I1104" s="68"/>
      <c r="J1104" s="69"/>
      <c r="K1104" s="23"/>
    </row>
    <row r="1105" spans="1:11" x14ac:dyDescent="0.2">
      <c r="A1105" s="59" t="s">
        <v>6</v>
      </c>
      <c r="B1105" s="60">
        <v>282.79000000000002</v>
      </c>
      <c r="C1105" s="12">
        <f t="shared" si="24"/>
        <v>40548</v>
      </c>
      <c r="D1105" s="60"/>
      <c r="E1105" s="68"/>
      <c r="F1105" s="60"/>
      <c r="G1105" s="68"/>
      <c r="H1105" s="60"/>
      <c r="I1105" s="68"/>
      <c r="J1105" s="69"/>
      <c r="K1105" s="23"/>
    </row>
    <row r="1106" spans="1:11" x14ac:dyDescent="0.2">
      <c r="A1106" s="59" t="s">
        <v>6</v>
      </c>
      <c r="B1106" s="60">
        <v>172.5</v>
      </c>
      <c r="C1106" s="12">
        <f t="shared" si="24"/>
        <v>40549</v>
      </c>
      <c r="D1106" s="60"/>
      <c r="E1106" s="68"/>
      <c r="F1106" s="60"/>
      <c r="G1106" s="68"/>
      <c r="H1106" s="60"/>
      <c r="I1106" s="68"/>
      <c r="J1106" s="69"/>
      <c r="K1106" s="23"/>
    </row>
    <row r="1107" spans="1:11" x14ac:dyDescent="0.2">
      <c r="A1107" s="59" t="s">
        <v>6</v>
      </c>
      <c r="B1107" s="60">
        <v>103.5</v>
      </c>
      <c r="C1107" s="12">
        <f t="shared" si="24"/>
        <v>40550</v>
      </c>
      <c r="D1107" s="60"/>
      <c r="E1107" s="68"/>
      <c r="F1107" s="60"/>
      <c r="G1107" s="68"/>
      <c r="H1107" s="60"/>
      <c r="I1107" s="68"/>
      <c r="J1107" s="69"/>
      <c r="K1107" s="23"/>
    </row>
    <row r="1108" spans="1:11" x14ac:dyDescent="0.2">
      <c r="A1108" s="59" t="s">
        <v>6</v>
      </c>
      <c r="B1108" s="60"/>
      <c r="C1108" s="12" t="str">
        <f t="shared" si="24"/>
        <v/>
      </c>
      <c r="D1108" s="60"/>
      <c r="E1108" s="68"/>
      <c r="F1108" s="60"/>
      <c r="G1108" s="68"/>
      <c r="H1108" s="60"/>
      <c r="I1108" s="68"/>
      <c r="J1108" s="69"/>
      <c r="K1108" s="23"/>
    </row>
    <row r="1109" spans="1:11" x14ac:dyDescent="0.2">
      <c r="A1109" s="59" t="s">
        <v>6</v>
      </c>
      <c r="B1109" s="60"/>
      <c r="C1109" s="12" t="str">
        <f t="shared" si="24"/>
        <v/>
      </c>
      <c r="D1109" s="60"/>
      <c r="E1109" s="68"/>
      <c r="F1109" s="60"/>
      <c r="G1109" s="68"/>
      <c r="H1109" s="60"/>
      <c r="I1109" s="68"/>
      <c r="J1109" s="69"/>
      <c r="K1109" s="23"/>
    </row>
    <row r="1110" spans="1:11" x14ac:dyDescent="0.2">
      <c r="A1110" s="59" t="s">
        <v>6</v>
      </c>
      <c r="B1110" s="60"/>
      <c r="C1110" s="12" t="str">
        <f t="shared" si="24"/>
        <v/>
      </c>
      <c r="D1110" s="60"/>
      <c r="E1110" s="68"/>
      <c r="F1110" s="60"/>
      <c r="G1110" s="68"/>
      <c r="H1110" s="60"/>
      <c r="I1110" s="68"/>
      <c r="J1110" s="69"/>
      <c r="K1110" s="23"/>
    </row>
    <row r="1111" spans="1:11" x14ac:dyDescent="0.2">
      <c r="A1111" s="59" t="s">
        <v>6</v>
      </c>
      <c r="B1111" s="60"/>
      <c r="C1111" s="12" t="str">
        <f t="shared" si="24"/>
        <v/>
      </c>
      <c r="D1111" s="60"/>
      <c r="E1111" s="68"/>
      <c r="F1111" s="60"/>
      <c r="G1111" s="68"/>
      <c r="H1111" s="60"/>
      <c r="I1111" s="68"/>
      <c r="J1111" s="69"/>
      <c r="K1111" s="23"/>
    </row>
    <row r="1112" spans="1:11" x14ac:dyDescent="0.2">
      <c r="A1112" s="59" t="s">
        <v>6</v>
      </c>
      <c r="B1112" s="60"/>
      <c r="C1112" s="12" t="str">
        <f t="shared" si="24"/>
        <v/>
      </c>
      <c r="D1112" s="60"/>
      <c r="E1112" s="68"/>
      <c r="F1112" s="60"/>
      <c r="G1112" s="68"/>
      <c r="H1112" s="60"/>
      <c r="I1112" s="68"/>
      <c r="J1112" s="69"/>
      <c r="K1112" s="23"/>
    </row>
    <row r="1113" spans="1:11" x14ac:dyDescent="0.2">
      <c r="A1113" s="59" t="s">
        <v>6</v>
      </c>
      <c r="B1113" s="60"/>
      <c r="C1113" s="12" t="str">
        <f t="shared" si="24"/>
        <v/>
      </c>
      <c r="D1113" s="60"/>
      <c r="E1113" s="68"/>
      <c r="F1113" s="60"/>
      <c r="G1113" s="68"/>
      <c r="H1113" s="60"/>
      <c r="I1113" s="68"/>
      <c r="J1113" s="69"/>
      <c r="K1113" s="23"/>
    </row>
    <row r="1114" spans="1:11" x14ac:dyDescent="0.2">
      <c r="A1114" s="59" t="s">
        <v>6</v>
      </c>
      <c r="B1114" s="60"/>
      <c r="C1114" s="12" t="str">
        <f t="shared" si="24"/>
        <v/>
      </c>
      <c r="D1114" s="60"/>
      <c r="E1114" s="68"/>
      <c r="F1114" s="60"/>
      <c r="G1114" s="68"/>
      <c r="H1114" s="60"/>
      <c r="I1114" s="68"/>
      <c r="J1114" s="69"/>
      <c r="K1114" s="23"/>
    </row>
    <row r="1115" spans="1:11" x14ac:dyDescent="0.2">
      <c r="A1115" s="59" t="s">
        <v>6</v>
      </c>
      <c r="B1115" s="60"/>
      <c r="C1115" s="12" t="str">
        <f t="shared" si="24"/>
        <v/>
      </c>
      <c r="D1115" s="60"/>
      <c r="E1115" s="68"/>
      <c r="F1115" s="60"/>
      <c r="G1115" s="68"/>
      <c r="H1115" s="60"/>
      <c r="I1115" s="68"/>
      <c r="J1115" s="69"/>
      <c r="K1115" s="23"/>
    </row>
    <row r="1116" spans="1:11" ht="15.75" thickBot="1" x14ac:dyDescent="0.25">
      <c r="A1116" s="59" t="s">
        <v>6</v>
      </c>
      <c r="B1116" s="63"/>
      <c r="C1116" s="12" t="str">
        <f t="shared" si="24"/>
        <v/>
      </c>
      <c r="D1116" s="63"/>
      <c r="E1116" s="64"/>
      <c r="F1116" s="63"/>
      <c r="G1116" s="64"/>
      <c r="H1116" s="63"/>
      <c r="I1116" s="64"/>
      <c r="J1116" s="70"/>
      <c r="K1116" s="23"/>
    </row>
    <row r="1117" spans="1:11" x14ac:dyDescent="0.2">
      <c r="A1117" s="62"/>
      <c r="B1117" s="139">
        <f>SUMIF(A1084:A1116,$O$6,B1084:B1116)</f>
        <v>8756.02</v>
      </c>
      <c r="C1117" s="24"/>
      <c r="D1117" s="24"/>
      <c r="E1117" s="24"/>
      <c r="F1117" s="24"/>
      <c r="G1117" s="24"/>
      <c r="H1117" s="24"/>
      <c r="I1117" s="24"/>
      <c r="J1117" s="24"/>
      <c r="K1117" s="23"/>
    </row>
    <row r="1118" spans="1:11" ht="15.75" thickBot="1" x14ac:dyDescent="0.25">
      <c r="A1118" s="62"/>
      <c r="B1118" s="138"/>
      <c r="C1118" s="24"/>
      <c r="D1118" s="24"/>
      <c r="E1118" s="24"/>
      <c r="F1118" s="24"/>
      <c r="G1118" s="24"/>
      <c r="H1118" s="24"/>
      <c r="I1118" s="24"/>
      <c r="J1118" s="24"/>
      <c r="K1118" s="23"/>
    </row>
    <row r="1119" spans="1:11" ht="15.75" thickBot="1" x14ac:dyDescent="0.25">
      <c r="A1119" s="62"/>
      <c r="B1119" s="24"/>
      <c r="C1119" s="24"/>
      <c r="D1119" s="24"/>
      <c r="E1119" s="24"/>
      <c r="F1119" s="24"/>
      <c r="G1119" s="24"/>
      <c r="H1119" s="24"/>
      <c r="I1119" s="24"/>
      <c r="J1119" s="24"/>
      <c r="K1119" s="23"/>
    </row>
    <row r="1120" spans="1:11" ht="15.75" thickBot="1" x14ac:dyDescent="0.25">
      <c r="A1120" s="62"/>
      <c r="B1120" s="24"/>
      <c r="C1120" s="24"/>
      <c r="D1120" s="24"/>
      <c r="E1120" s="24"/>
      <c r="F1120" s="24"/>
      <c r="G1120" s="24"/>
      <c r="H1120" s="129" t="s">
        <v>22</v>
      </c>
      <c r="I1120" s="131"/>
      <c r="J1120" s="16"/>
      <c r="K1120" s="23"/>
    </row>
    <row r="1121" spans="1:11" ht="15.75" thickBot="1" x14ac:dyDescent="0.25">
      <c r="A1121" s="62"/>
      <c r="B1121" s="13" t="s">
        <v>0</v>
      </c>
      <c r="C1121" s="13" t="s">
        <v>13</v>
      </c>
      <c r="D1121" s="13" t="s">
        <v>14</v>
      </c>
      <c r="E1121" s="13" t="s">
        <v>15</v>
      </c>
      <c r="F1121" s="13" t="s">
        <v>5</v>
      </c>
      <c r="G1121" s="24"/>
      <c r="H1121" s="2" t="s">
        <v>20</v>
      </c>
      <c r="I1121" s="2">
        <f>I1077</f>
        <v>340.70000000000073</v>
      </c>
      <c r="J1121" s="2"/>
      <c r="K1121" s="23"/>
    </row>
    <row r="1122" spans="1:11" ht="15.75" thickBot="1" x14ac:dyDescent="0.25">
      <c r="A1122" s="62"/>
      <c r="B1122" s="21">
        <f>B1117</f>
        <v>8756.02</v>
      </c>
      <c r="C1122" s="13">
        <f>SUM(F1084:F1116)</f>
        <v>3686.16</v>
      </c>
      <c r="D1122" s="13">
        <f>B1122+C1122</f>
        <v>12442.18</v>
      </c>
      <c r="E1122" s="13">
        <f>SUM(H1084:H1116)</f>
        <v>407</v>
      </c>
      <c r="F1122" s="15">
        <f>D1122-E1122</f>
        <v>12035.18</v>
      </c>
      <c r="G1122" s="24"/>
      <c r="H1122" s="3" t="s">
        <v>19</v>
      </c>
      <c r="I1122" s="3">
        <f>F1124</f>
        <v>5142.66</v>
      </c>
      <c r="J1122" s="3"/>
      <c r="K1122" s="23"/>
    </row>
    <row r="1123" spans="1:11" ht="15.75" thickBot="1" x14ac:dyDescent="0.25">
      <c r="A1123" s="62"/>
      <c r="B1123" s="13" t="s">
        <v>18</v>
      </c>
      <c r="C1123" s="13" t="s">
        <v>16</v>
      </c>
      <c r="D1123" s="13" t="s">
        <v>3</v>
      </c>
      <c r="E1123" s="13" t="s">
        <v>2</v>
      </c>
      <c r="F1123" s="13" t="s">
        <v>19</v>
      </c>
      <c r="G1123" s="24"/>
      <c r="H1123" s="3" t="s">
        <v>21</v>
      </c>
      <c r="I1123" s="3">
        <f>I1121+I1122</f>
        <v>5483.3600000000006</v>
      </c>
      <c r="J1123" s="3"/>
      <c r="K1123" s="23"/>
    </row>
    <row r="1124" spans="1:11" ht="15.75" thickBot="1" x14ac:dyDescent="0.25">
      <c r="A1124" s="62"/>
      <c r="B1124" s="21">
        <f>F1122</f>
        <v>12035.18</v>
      </c>
      <c r="C1124" s="71"/>
      <c r="D1124" s="71">
        <v>2484</v>
      </c>
      <c r="E1124" s="71">
        <v>4408.5200000000004</v>
      </c>
      <c r="F1124" s="15">
        <f>B1124-(C1124+D1124+E1124)</f>
        <v>5142.66</v>
      </c>
      <c r="G1124" s="24"/>
      <c r="H1124" s="3" t="s">
        <v>4</v>
      </c>
      <c r="I1124" s="73"/>
      <c r="J1124" s="73"/>
      <c r="K1124" s="23"/>
    </row>
    <row r="1125" spans="1:11" ht="15.75" thickBot="1" x14ac:dyDescent="0.25">
      <c r="A1125" s="62"/>
      <c r="B1125" s="24"/>
      <c r="C1125" s="24"/>
      <c r="D1125" s="24"/>
      <c r="E1125" s="24"/>
      <c r="F1125" s="24"/>
      <c r="G1125" s="24"/>
      <c r="H1125" s="18" t="s">
        <v>17</v>
      </c>
      <c r="I1125" s="18">
        <f>I1123-I1124</f>
        <v>5483.3600000000006</v>
      </c>
      <c r="J1125" s="4"/>
      <c r="K1125" s="23"/>
    </row>
    <row r="1126" spans="1:11" ht="15.75" thickBot="1" x14ac:dyDescent="0.25">
      <c r="A1126" s="62"/>
      <c r="B1126" s="24"/>
      <c r="C1126" s="24"/>
      <c r="D1126" s="24"/>
      <c r="E1126" s="24"/>
      <c r="F1126" s="24"/>
      <c r="G1126" s="24"/>
      <c r="H1126" s="13" t="s">
        <v>27</v>
      </c>
      <c r="I1126" s="17">
        <f>I1125</f>
        <v>5483.3600000000006</v>
      </c>
      <c r="J1126" s="24"/>
      <c r="K1126" s="23"/>
    </row>
    <row r="1127" spans="1:11" ht="15.75" thickBot="1" x14ac:dyDescent="0.25">
      <c r="A1127" s="75"/>
      <c r="B1127" s="25"/>
      <c r="C1127" s="25"/>
      <c r="D1127" s="25"/>
      <c r="E1127" s="25"/>
      <c r="F1127" s="25"/>
      <c r="G1127" s="25"/>
      <c r="H1127" s="25"/>
      <c r="I1127" s="25"/>
      <c r="J1127" s="25"/>
      <c r="K1127" s="15"/>
    </row>
    <row r="1128" spans="1:11" ht="15.75" thickBot="1" x14ac:dyDescent="0.25">
      <c r="A1128" s="76"/>
      <c r="B1128" s="29"/>
      <c r="C1128" s="29"/>
      <c r="D1128" s="29"/>
      <c r="E1128" s="29"/>
      <c r="F1128" s="29"/>
      <c r="G1128" s="29"/>
      <c r="H1128" s="29"/>
      <c r="I1128" s="29"/>
      <c r="J1128" s="29"/>
      <c r="K1128" s="29"/>
    </row>
    <row r="1129" spans="1:11" ht="15.75" thickBot="1" x14ac:dyDescent="0.25">
      <c r="A1129" s="57">
        <v>24</v>
      </c>
      <c r="B1129" s="28"/>
      <c r="C1129" s="28"/>
      <c r="D1129" s="28"/>
      <c r="E1129" s="28"/>
      <c r="F1129" s="28"/>
      <c r="G1129" s="28"/>
      <c r="H1129" s="28"/>
      <c r="I1129" s="28" t="s">
        <v>35</v>
      </c>
      <c r="J1129" s="58" t="s">
        <v>42</v>
      </c>
      <c r="K1129" s="22"/>
    </row>
    <row r="1130" spans="1:11" ht="15.75" thickBot="1" x14ac:dyDescent="0.25">
      <c r="A1130" s="60"/>
      <c r="B1130" s="26"/>
      <c r="C1130" s="26"/>
      <c r="D1130" s="26"/>
      <c r="E1130" s="26"/>
      <c r="F1130" s="26"/>
      <c r="G1130" s="26"/>
      <c r="H1130" s="26"/>
      <c r="I1130" s="26" t="s">
        <v>36</v>
      </c>
      <c r="J1130" s="61">
        <v>44224</v>
      </c>
      <c r="K1130" s="22"/>
    </row>
    <row r="1131" spans="1:11" x14ac:dyDescent="0.2">
      <c r="A1131" s="62"/>
      <c r="B1131" s="140" t="s">
        <v>0</v>
      </c>
      <c r="C1131" s="141"/>
      <c r="D1131" s="140" t="s">
        <v>9</v>
      </c>
      <c r="E1131" s="141"/>
      <c r="F1131" s="140" t="s">
        <v>13</v>
      </c>
      <c r="G1131" s="141"/>
      <c r="H1131" s="140" t="s">
        <v>10</v>
      </c>
      <c r="I1131" s="141"/>
      <c r="J1131" s="135" t="s">
        <v>12</v>
      </c>
      <c r="K1131" s="23"/>
    </row>
    <row r="1132" spans="1:11" ht="15.75" thickBot="1" x14ac:dyDescent="0.25">
      <c r="A1132" s="62"/>
      <c r="B1132" s="6" t="s">
        <v>1</v>
      </c>
      <c r="C1132" s="8" t="s">
        <v>8</v>
      </c>
      <c r="D1132" s="6" t="s">
        <v>1</v>
      </c>
      <c r="E1132" s="8" t="s">
        <v>8</v>
      </c>
      <c r="F1132" s="6" t="s">
        <v>1</v>
      </c>
      <c r="G1132" s="8" t="s">
        <v>11</v>
      </c>
      <c r="H1132" s="6" t="s">
        <v>1</v>
      </c>
      <c r="I1132" s="8" t="s">
        <v>11</v>
      </c>
      <c r="J1132" s="136"/>
      <c r="K1132" s="23"/>
    </row>
    <row r="1133" spans="1:11" x14ac:dyDescent="0.2">
      <c r="A1133" s="59" t="s">
        <v>6</v>
      </c>
      <c r="B1133" s="65">
        <v>102</v>
      </c>
      <c r="C1133" s="12">
        <v>40551</v>
      </c>
      <c r="D1133" s="65"/>
      <c r="E1133" s="66" t="s">
        <v>112</v>
      </c>
      <c r="F1133" s="65">
        <v>1350</v>
      </c>
      <c r="G1133" s="66">
        <v>662</v>
      </c>
      <c r="H1133" s="60">
        <v>500</v>
      </c>
      <c r="I1133" s="79">
        <v>43</v>
      </c>
      <c r="J1133" s="67" t="s">
        <v>113</v>
      </c>
      <c r="K1133" s="23"/>
    </row>
    <row r="1134" spans="1:11" x14ac:dyDescent="0.2">
      <c r="A1134" s="59" t="s">
        <v>7</v>
      </c>
      <c r="B1134" s="60">
        <v>1610</v>
      </c>
      <c r="C1134" s="12">
        <f t="shared" ref="C1134:C1165" si="25">IF(B1134&gt;0.005,C1133+1,"")</f>
        <v>40552</v>
      </c>
      <c r="D1134" s="60" t="s">
        <v>111</v>
      </c>
      <c r="E1134" s="68"/>
      <c r="F1134" s="60"/>
      <c r="G1134" s="68"/>
      <c r="H1134" s="60">
        <v>165.5</v>
      </c>
      <c r="I1134" s="68">
        <v>40538</v>
      </c>
      <c r="J1134" s="69" t="s">
        <v>86</v>
      </c>
      <c r="K1134" s="23"/>
    </row>
    <row r="1135" spans="1:11" x14ac:dyDescent="0.2">
      <c r="A1135" s="59" t="s">
        <v>6</v>
      </c>
      <c r="B1135" s="60">
        <v>157.71</v>
      </c>
      <c r="C1135" s="12">
        <f t="shared" si="25"/>
        <v>40553</v>
      </c>
      <c r="D1135" s="60"/>
      <c r="E1135" s="68"/>
      <c r="F1135" s="60"/>
      <c r="G1135" s="68"/>
      <c r="H1135" s="60">
        <v>481</v>
      </c>
      <c r="I1135" s="68">
        <v>40542</v>
      </c>
      <c r="J1135" s="69" t="s">
        <v>86</v>
      </c>
      <c r="K1135" s="23"/>
    </row>
    <row r="1136" spans="1:11" x14ac:dyDescent="0.2">
      <c r="A1136" s="59" t="s">
        <v>6</v>
      </c>
      <c r="B1136" s="60">
        <v>159.85</v>
      </c>
      <c r="C1136" s="12">
        <f t="shared" si="25"/>
        <v>40554</v>
      </c>
      <c r="D1136" s="60"/>
      <c r="E1136" s="68"/>
      <c r="F1136" s="60"/>
      <c r="G1136" s="68"/>
      <c r="H1136" s="60">
        <v>650</v>
      </c>
      <c r="I1136" s="68">
        <v>4412</v>
      </c>
      <c r="J1136" s="69" t="s">
        <v>114</v>
      </c>
      <c r="K1136" s="23"/>
    </row>
    <row r="1137" spans="1:11" x14ac:dyDescent="0.2">
      <c r="A1137" s="59" t="s">
        <v>6</v>
      </c>
      <c r="B1137" s="60">
        <v>504</v>
      </c>
      <c r="C1137" s="12">
        <f t="shared" si="25"/>
        <v>40555</v>
      </c>
      <c r="D1137" s="60"/>
      <c r="E1137" s="68"/>
      <c r="F1137" s="60"/>
      <c r="G1137" s="68"/>
      <c r="H1137" s="60">
        <v>35</v>
      </c>
      <c r="I1137" s="68">
        <v>1276</v>
      </c>
      <c r="J1137" s="69" t="s">
        <v>115</v>
      </c>
      <c r="K1137" s="23"/>
    </row>
    <row r="1138" spans="1:11" x14ac:dyDescent="0.2">
      <c r="A1138" s="59" t="s">
        <v>6</v>
      </c>
      <c r="B1138" s="60">
        <v>476</v>
      </c>
      <c r="C1138" s="12">
        <f t="shared" si="25"/>
        <v>40556</v>
      </c>
      <c r="D1138" s="60"/>
      <c r="E1138" s="68"/>
      <c r="F1138" s="60"/>
      <c r="G1138" s="68"/>
      <c r="H1138" s="60"/>
      <c r="I1138" s="68"/>
      <c r="J1138" s="69"/>
      <c r="K1138" s="23"/>
    </row>
    <row r="1139" spans="1:11" x14ac:dyDescent="0.2">
      <c r="A1139" s="59" t="s">
        <v>6</v>
      </c>
      <c r="B1139" s="60">
        <v>445</v>
      </c>
      <c r="C1139" s="12">
        <f t="shared" si="25"/>
        <v>40557</v>
      </c>
      <c r="D1139" s="60"/>
      <c r="E1139" s="68"/>
      <c r="F1139" s="60"/>
      <c r="G1139" s="68"/>
      <c r="H1139" s="60"/>
      <c r="I1139" s="68"/>
      <c r="J1139" s="69"/>
      <c r="K1139" s="23"/>
    </row>
    <row r="1140" spans="1:11" x14ac:dyDescent="0.2">
      <c r="A1140" s="59" t="s">
        <v>6</v>
      </c>
      <c r="B1140" s="60">
        <v>98.9</v>
      </c>
      <c r="C1140" s="12">
        <f t="shared" si="25"/>
        <v>40558</v>
      </c>
      <c r="D1140" s="60"/>
      <c r="E1140" s="68"/>
      <c r="F1140" s="60"/>
      <c r="G1140" s="68"/>
      <c r="H1140" s="60"/>
      <c r="I1140" s="68"/>
      <c r="J1140" s="69"/>
      <c r="K1140" s="23"/>
    </row>
    <row r="1141" spans="1:11" x14ac:dyDescent="0.2">
      <c r="A1141" s="59" t="s">
        <v>6</v>
      </c>
      <c r="B1141" s="60">
        <v>60.92</v>
      </c>
      <c r="C1141" s="12">
        <f t="shared" si="25"/>
        <v>40559</v>
      </c>
      <c r="D1141" s="60"/>
      <c r="E1141" s="68"/>
      <c r="F1141" s="60"/>
      <c r="G1141" s="68"/>
      <c r="H1141" s="60"/>
      <c r="I1141" s="68"/>
      <c r="J1141" s="69"/>
      <c r="K1141" s="23"/>
    </row>
    <row r="1142" spans="1:11" x14ac:dyDescent="0.2">
      <c r="A1142" s="59" t="s">
        <v>6</v>
      </c>
      <c r="B1142" s="60">
        <v>94.7</v>
      </c>
      <c r="C1142" s="12">
        <f t="shared" si="25"/>
        <v>40560</v>
      </c>
      <c r="D1142" s="60"/>
      <c r="E1142" s="68"/>
      <c r="F1142" s="60"/>
      <c r="G1142" s="68"/>
      <c r="H1142" s="60"/>
      <c r="I1142" s="68"/>
      <c r="J1142" s="69"/>
      <c r="K1142" s="23"/>
    </row>
    <row r="1143" spans="1:11" x14ac:dyDescent="0.2">
      <c r="A1143" s="59" t="s">
        <v>6</v>
      </c>
      <c r="B1143" s="60">
        <v>58.88</v>
      </c>
      <c r="C1143" s="12">
        <f t="shared" si="25"/>
        <v>40561</v>
      </c>
      <c r="D1143" s="60"/>
      <c r="E1143" s="68"/>
      <c r="F1143" s="60"/>
      <c r="G1143" s="68"/>
      <c r="H1143" s="60"/>
      <c r="I1143" s="68"/>
      <c r="J1143" s="69"/>
      <c r="K1143" s="23"/>
    </row>
    <row r="1144" spans="1:11" x14ac:dyDescent="0.2">
      <c r="A1144" s="59" t="s">
        <v>7</v>
      </c>
      <c r="B1144" s="60">
        <v>2671</v>
      </c>
      <c r="C1144" s="12">
        <f t="shared" si="25"/>
        <v>40562</v>
      </c>
      <c r="D1144" s="60" t="s">
        <v>111</v>
      </c>
      <c r="E1144" s="68"/>
      <c r="F1144" s="60"/>
      <c r="G1144" s="68"/>
      <c r="H1144" s="60"/>
      <c r="I1144" s="68"/>
      <c r="J1144" s="69"/>
      <c r="K1144" s="23"/>
    </row>
    <row r="1145" spans="1:11" x14ac:dyDescent="0.2">
      <c r="A1145" s="59" t="s">
        <v>6</v>
      </c>
      <c r="B1145" s="60">
        <v>5</v>
      </c>
      <c r="C1145" s="12">
        <f t="shared" si="25"/>
        <v>40563</v>
      </c>
      <c r="D1145" s="60"/>
      <c r="E1145" s="68"/>
      <c r="F1145" s="60"/>
      <c r="G1145" s="68"/>
      <c r="H1145" s="60"/>
      <c r="I1145" s="68"/>
      <c r="J1145" s="69"/>
      <c r="K1145" s="23"/>
    </row>
    <row r="1146" spans="1:11" x14ac:dyDescent="0.2">
      <c r="A1146" s="59" t="s">
        <v>6</v>
      </c>
      <c r="B1146" s="60">
        <v>10</v>
      </c>
      <c r="C1146" s="12">
        <f t="shared" si="25"/>
        <v>40564</v>
      </c>
      <c r="D1146" s="60"/>
      <c r="E1146" s="68"/>
      <c r="F1146" s="60"/>
      <c r="G1146" s="68"/>
      <c r="H1146" s="60"/>
      <c r="I1146" s="68"/>
      <c r="J1146" s="69"/>
      <c r="K1146" s="23"/>
    </row>
    <row r="1147" spans="1:11" x14ac:dyDescent="0.2">
      <c r="A1147" s="59" t="s">
        <v>6</v>
      </c>
      <c r="B1147" s="60"/>
      <c r="C1147" s="12" t="str">
        <f t="shared" si="25"/>
        <v/>
      </c>
      <c r="D1147" s="60"/>
      <c r="E1147" s="68"/>
      <c r="F1147" s="60"/>
      <c r="G1147" s="68"/>
      <c r="H1147" s="60"/>
      <c r="I1147" s="68"/>
      <c r="J1147" s="69"/>
      <c r="K1147" s="23"/>
    </row>
    <row r="1148" spans="1:11" x14ac:dyDescent="0.2">
      <c r="A1148" s="59" t="s">
        <v>6</v>
      </c>
      <c r="B1148" s="60"/>
      <c r="C1148" s="12" t="str">
        <f t="shared" si="25"/>
        <v/>
      </c>
      <c r="D1148" s="60"/>
      <c r="E1148" s="68"/>
      <c r="F1148" s="60"/>
      <c r="G1148" s="68"/>
      <c r="H1148" s="60"/>
      <c r="I1148" s="68"/>
      <c r="J1148" s="69"/>
      <c r="K1148" s="23"/>
    </row>
    <row r="1149" spans="1:11" x14ac:dyDescent="0.2">
      <c r="A1149" s="59" t="s">
        <v>6</v>
      </c>
      <c r="B1149" s="60"/>
      <c r="C1149" s="12" t="str">
        <f t="shared" si="25"/>
        <v/>
      </c>
      <c r="D1149" s="60"/>
      <c r="E1149" s="68"/>
      <c r="F1149" s="60"/>
      <c r="G1149" s="68"/>
      <c r="H1149" s="60"/>
      <c r="I1149" s="68"/>
      <c r="J1149" s="69"/>
      <c r="K1149" s="23"/>
    </row>
    <row r="1150" spans="1:11" x14ac:dyDescent="0.2">
      <c r="A1150" s="59" t="s">
        <v>6</v>
      </c>
      <c r="B1150" s="60"/>
      <c r="C1150" s="12" t="str">
        <f t="shared" si="25"/>
        <v/>
      </c>
      <c r="D1150" s="60"/>
      <c r="E1150" s="68"/>
      <c r="F1150" s="60"/>
      <c r="G1150" s="68"/>
      <c r="H1150" s="60"/>
      <c r="I1150" s="68"/>
      <c r="J1150" s="69"/>
      <c r="K1150" s="23"/>
    </row>
    <row r="1151" spans="1:11" x14ac:dyDescent="0.2">
      <c r="A1151" s="59" t="s">
        <v>6</v>
      </c>
      <c r="B1151" s="60"/>
      <c r="C1151" s="12" t="str">
        <f t="shared" si="25"/>
        <v/>
      </c>
      <c r="D1151" s="60"/>
      <c r="E1151" s="68"/>
      <c r="F1151" s="60"/>
      <c r="G1151" s="68"/>
      <c r="H1151" s="60"/>
      <c r="I1151" s="68"/>
      <c r="J1151" s="69"/>
      <c r="K1151" s="23"/>
    </row>
    <row r="1152" spans="1:11" x14ac:dyDescent="0.2">
      <c r="A1152" s="59" t="s">
        <v>6</v>
      </c>
      <c r="B1152" s="60"/>
      <c r="C1152" s="12" t="str">
        <f t="shared" si="25"/>
        <v/>
      </c>
      <c r="D1152" s="60"/>
      <c r="E1152" s="68"/>
      <c r="F1152" s="60"/>
      <c r="G1152" s="68"/>
      <c r="H1152" s="60"/>
      <c r="I1152" s="68"/>
      <c r="J1152" s="69"/>
      <c r="K1152" s="23"/>
    </row>
    <row r="1153" spans="1:11" x14ac:dyDescent="0.2">
      <c r="A1153" s="59" t="s">
        <v>6</v>
      </c>
      <c r="B1153" s="60"/>
      <c r="C1153" s="12" t="str">
        <f t="shared" si="25"/>
        <v/>
      </c>
      <c r="D1153" s="60"/>
      <c r="E1153" s="68"/>
      <c r="F1153" s="60"/>
      <c r="G1153" s="68"/>
      <c r="H1153" s="60"/>
      <c r="I1153" s="68"/>
      <c r="J1153" s="69"/>
      <c r="K1153" s="23"/>
    </row>
    <row r="1154" spans="1:11" x14ac:dyDescent="0.2">
      <c r="A1154" s="59" t="s">
        <v>6</v>
      </c>
      <c r="B1154" s="60"/>
      <c r="C1154" s="12" t="str">
        <f t="shared" si="25"/>
        <v/>
      </c>
      <c r="D1154" s="60"/>
      <c r="E1154" s="68"/>
      <c r="F1154" s="60"/>
      <c r="G1154" s="68"/>
      <c r="H1154" s="60"/>
      <c r="I1154" s="68"/>
      <c r="J1154" s="69"/>
      <c r="K1154" s="23"/>
    </row>
    <row r="1155" spans="1:11" x14ac:dyDescent="0.2">
      <c r="A1155" s="59" t="s">
        <v>6</v>
      </c>
      <c r="B1155" s="60"/>
      <c r="C1155" s="12" t="str">
        <f t="shared" si="25"/>
        <v/>
      </c>
      <c r="D1155" s="60"/>
      <c r="E1155" s="68"/>
      <c r="F1155" s="60"/>
      <c r="G1155" s="68"/>
      <c r="H1155" s="60"/>
      <c r="I1155" s="68"/>
      <c r="J1155" s="69"/>
      <c r="K1155" s="23"/>
    </row>
    <row r="1156" spans="1:11" x14ac:dyDescent="0.2">
      <c r="A1156" s="59" t="s">
        <v>6</v>
      </c>
      <c r="B1156" s="60"/>
      <c r="C1156" s="12" t="str">
        <f t="shared" si="25"/>
        <v/>
      </c>
      <c r="D1156" s="60"/>
      <c r="E1156" s="68"/>
      <c r="F1156" s="60"/>
      <c r="G1156" s="68"/>
      <c r="H1156" s="60"/>
      <c r="I1156" s="68"/>
      <c r="J1156" s="69"/>
      <c r="K1156" s="23"/>
    </row>
    <row r="1157" spans="1:11" x14ac:dyDescent="0.2">
      <c r="A1157" s="59" t="s">
        <v>6</v>
      </c>
      <c r="B1157" s="60"/>
      <c r="C1157" s="12" t="str">
        <f t="shared" si="25"/>
        <v/>
      </c>
      <c r="D1157" s="60"/>
      <c r="E1157" s="68"/>
      <c r="F1157" s="60"/>
      <c r="G1157" s="68"/>
      <c r="H1157" s="60"/>
      <c r="I1157" s="68"/>
      <c r="J1157" s="69"/>
      <c r="K1157" s="23"/>
    </row>
    <row r="1158" spans="1:11" x14ac:dyDescent="0.2">
      <c r="A1158" s="59" t="s">
        <v>6</v>
      </c>
      <c r="B1158" s="60"/>
      <c r="C1158" s="12" t="str">
        <f t="shared" si="25"/>
        <v/>
      </c>
      <c r="D1158" s="60"/>
      <c r="E1158" s="68"/>
      <c r="F1158" s="60"/>
      <c r="G1158" s="68"/>
      <c r="H1158" s="60"/>
      <c r="I1158" s="68"/>
      <c r="J1158" s="69"/>
      <c r="K1158" s="23"/>
    </row>
    <row r="1159" spans="1:11" x14ac:dyDescent="0.2">
      <c r="A1159" s="59" t="s">
        <v>6</v>
      </c>
      <c r="B1159" s="60"/>
      <c r="C1159" s="12" t="str">
        <f t="shared" si="25"/>
        <v/>
      </c>
      <c r="D1159" s="60"/>
      <c r="E1159" s="68"/>
      <c r="F1159" s="60"/>
      <c r="G1159" s="68"/>
      <c r="H1159" s="60"/>
      <c r="I1159" s="68"/>
      <c r="J1159" s="69"/>
      <c r="K1159" s="23"/>
    </row>
    <row r="1160" spans="1:11" x14ac:dyDescent="0.2">
      <c r="A1160" s="59" t="s">
        <v>6</v>
      </c>
      <c r="B1160" s="60"/>
      <c r="C1160" s="12" t="str">
        <f t="shared" si="25"/>
        <v/>
      </c>
      <c r="D1160" s="60"/>
      <c r="E1160" s="68"/>
      <c r="F1160" s="60"/>
      <c r="G1160" s="68"/>
      <c r="H1160" s="60"/>
      <c r="I1160" s="68"/>
      <c r="J1160" s="69"/>
      <c r="K1160" s="23"/>
    </row>
    <row r="1161" spans="1:11" x14ac:dyDescent="0.2">
      <c r="A1161" s="59" t="s">
        <v>6</v>
      </c>
      <c r="B1161" s="60"/>
      <c r="C1161" s="12" t="str">
        <f t="shared" si="25"/>
        <v/>
      </c>
      <c r="D1161" s="60"/>
      <c r="E1161" s="68"/>
      <c r="F1161" s="60"/>
      <c r="G1161" s="68"/>
      <c r="H1161" s="60"/>
      <c r="I1161" s="68"/>
      <c r="J1161" s="69"/>
      <c r="K1161" s="23"/>
    </row>
    <row r="1162" spans="1:11" x14ac:dyDescent="0.2">
      <c r="A1162" s="59" t="s">
        <v>6</v>
      </c>
      <c r="B1162" s="60"/>
      <c r="C1162" s="12" t="str">
        <f t="shared" si="25"/>
        <v/>
      </c>
      <c r="D1162" s="60"/>
      <c r="E1162" s="68"/>
      <c r="F1162" s="60"/>
      <c r="G1162" s="68"/>
      <c r="H1162" s="60"/>
      <c r="I1162" s="68"/>
      <c r="J1162" s="69"/>
      <c r="K1162" s="23"/>
    </row>
    <row r="1163" spans="1:11" x14ac:dyDescent="0.2">
      <c r="A1163" s="59" t="s">
        <v>6</v>
      </c>
      <c r="B1163" s="60"/>
      <c r="C1163" s="12" t="str">
        <f t="shared" si="25"/>
        <v/>
      </c>
      <c r="D1163" s="60"/>
      <c r="E1163" s="68"/>
      <c r="F1163" s="60"/>
      <c r="G1163" s="68"/>
      <c r="H1163" s="60"/>
      <c r="I1163" s="68"/>
      <c r="J1163" s="69"/>
      <c r="K1163" s="23"/>
    </row>
    <row r="1164" spans="1:11" x14ac:dyDescent="0.2">
      <c r="A1164" s="59" t="s">
        <v>6</v>
      </c>
      <c r="B1164" s="60"/>
      <c r="C1164" s="12" t="str">
        <f t="shared" si="25"/>
        <v/>
      </c>
      <c r="D1164" s="60"/>
      <c r="E1164" s="68"/>
      <c r="F1164" s="60"/>
      <c r="G1164" s="68"/>
      <c r="H1164" s="60"/>
      <c r="I1164" s="68"/>
      <c r="J1164" s="69"/>
      <c r="K1164" s="23"/>
    </row>
    <row r="1165" spans="1:11" ht="15.75" thickBot="1" x14ac:dyDescent="0.25">
      <c r="A1165" s="59" t="s">
        <v>6</v>
      </c>
      <c r="B1165" s="63"/>
      <c r="C1165" s="12" t="str">
        <f t="shared" si="25"/>
        <v/>
      </c>
      <c r="D1165" s="63"/>
      <c r="E1165" s="64"/>
      <c r="F1165" s="63"/>
      <c r="G1165" s="64"/>
      <c r="H1165" s="63"/>
      <c r="I1165" s="64"/>
      <c r="J1165" s="70"/>
      <c r="K1165" s="23"/>
    </row>
    <row r="1166" spans="1:11" x14ac:dyDescent="0.2">
      <c r="A1166" s="62"/>
      <c r="B1166" s="139">
        <f>SUMIF(A1133:A1165,$O$6,B1133:B1165)</f>
        <v>2172.96</v>
      </c>
      <c r="C1166" s="24"/>
      <c r="D1166" s="24"/>
      <c r="E1166" s="24"/>
      <c r="F1166" s="24"/>
      <c r="G1166" s="24"/>
      <c r="H1166" s="24"/>
      <c r="I1166" s="24"/>
      <c r="J1166" s="24"/>
      <c r="K1166" s="23"/>
    </row>
    <row r="1167" spans="1:11" ht="15.75" thickBot="1" x14ac:dyDescent="0.25">
      <c r="A1167" s="62"/>
      <c r="B1167" s="138"/>
      <c r="C1167" s="24"/>
      <c r="D1167" s="24"/>
      <c r="E1167" s="24"/>
      <c r="F1167" s="24"/>
      <c r="G1167" s="24"/>
      <c r="H1167" s="24"/>
      <c r="I1167" s="24"/>
      <c r="J1167" s="24"/>
      <c r="K1167" s="23"/>
    </row>
    <row r="1168" spans="1:11" ht="15.75" thickBot="1" x14ac:dyDescent="0.25">
      <c r="A1168" s="62"/>
      <c r="B1168" s="24"/>
      <c r="C1168" s="24"/>
      <c r="D1168" s="24"/>
      <c r="E1168" s="24"/>
      <c r="F1168" s="24"/>
      <c r="G1168" s="24"/>
      <c r="H1168" s="24"/>
      <c r="I1168" s="24"/>
      <c r="J1168" s="24"/>
      <c r="K1168" s="23"/>
    </row>
    <row r="1169" spans="1:11" ht="15.75" thickBot="1" x14ac:dyDescent="0.25">
      <c r="A1169" s="62"/>
      <c r="B1169" s="24"/>
      <c r="C1169" s="24"/>
      <c r="D1169" s="24"/>
      <c r="E1169" s="24"/>
      <c r="F1169" s="24"/>
      <c r="G1169" s="24"/>
      <c r="H1169" s="129" t="s">
        <v>22</v>
      </c>
      <c r="I1169" s="131"/>
      <c r="J1169" s="16"/>
      <c r="K1169" s="23"/>
    </row>
    <row r="1170" spans="1:11" ht="15.75" thickBot="1" x14ac:dyDescent="0.25">
      <c r="A1170" s="62"/>
      <c r="B1170" s="13" t="s">
        <v>0</v>
      </c>
      <c r="C1170" s="13" t="s">
        <v>13</v>
      </c>
      <c r="D1170" s="13" t="s">
        <v>14</v>
      </c>
      <c r="E1170" s="13" t="s">
        <v>15</v>
      </c>
      <c r="F1170" s="13" t="s">
        <v>5</v>
      </c>
      <c r="G1170" s="24"/>
      <c r="H1170" s="2" t="s">
        <v>20</v>
      </c>
      <c r="I1170" s="2">
        <f>I1126</f>
        <v>5483.3600000000006</v>
      </c>
      <c r="J1170" s="2"/>
      <c r="K1170" s="23"/>
    </row>
    <row r="1171" spans="1:11" ht="15.75" thickBot="1" x14ac:dyDescent="0.25">
      <c r="A1171" s="62"/>
      <c r="B1171" s="21">
        <f>B1166</f>
        <v>2172.96</v>
      </c>
      <c r="C1171" s="13">
        <f>SUM(F1133:F1165)</f>
        <v>1350</v>
      </c>
      <c r="D1171" s="13">
        <f>B1171+C1171</f>
        <v>3522.96</v>
      </c>
      <c r="E1171" s="13">
        <f>SUM(H1133:H1165)</f>
        <v>1831.5</v>
      </c>
      <c r="F1171" s="15">
        <f>D1171-E1171</f>
        <v>1691.46</v>
      </c>
      <c r="G1171" s="24"/>
      <c r="H1171" s="3" t="s">
        <v>19</v>
      </c>
      <c r="I1171" s="3">
        <f>F1173</f>
        <v>1162.3600000000001</v>
      </c>
      <c r="J1171" s="3"/>
      <c r="K1171" s="23"/>
    </row>
    <row r="1172" spans="1:11" ht="15.75" thickBot="1" x14ac:dyDescent="0.25">
      <c r="A1172" s="62"/>
      <c r="B1172" s="13" t="s">
        <v>18</v>
      </c>
      <c r="C1172" s="13" t="s">
        <v>16</v>
      </c>
      <c r="D1172" s="13" t="s">
        <v>3</v>
      </c>
      <c r="E1172" s="13" t="s">
        <v>2</v>
      </c>
      <c r="F1172" s="13" t="s">
        <v>19</v>
      </c>
      <c r="G1172" s="24"/>
      <c r="H1172" s="3" t="s">
        <v>21</v>
      </c>
      <c r="I1172" s="3">
        <f>I1170+I1171</f>
        <v>6645.7200000000012</v>
      </c>
      <c r="J1172" s="3"/>
      <c r="K1172" s="23"/>
    </row>
    <row r="1173" spans="1:11" ht="15.75" thickBot="1" x14ac:dyDescent="0.25">
      <c r="A1173" s="62"/>
      <c r="B1173" s="21">
        <f>F1171</f>
        <v>1691.46</v>
      </c>
      <c r="C1173" s="71"/>
      <c r="D1173" s="71"/>
      <c r="E1173" s="71">
        <v>529.1</v>
      </c>
      <c r="F1173" s="15">
        <f>B1173-(C1173+D1173+E1173)</f>
        <v>1162.3600000000001</v>
      </c>
      <c r="G1173" s="24"/>
      <c r="H1173" s="3" t="s">
        <v>4</v>
      </c>
      <c r="I1173" s="73">
        <v>5150</v>
      </c>
      <c r="J1173" s="73" t="s">
        <v>23</v>
      </c>
      <c r="K1173" s="23"/>
    </row>
    <row r="1174" spans="1:11" ht="15.75" thickBot="1" x14ac:dyDescent="0.25">
      <c r="A1174" s="62"/>
      <c r="B1174" s="24"/>
      <c r="C1174" s="24"/>
      <c r="D1174" s="24"/>
      <c r="E1174" s="24"/>
      <c r="F1174" s="24"/>
      <c r="G1174" s="24"/>
      <c r="H1174" s="18" t="s">
        <v>17</v>
      </c>
      <c r="I1174" s="18">
        <f>I1172-I1173</f>
        <v>1495.7200000000012</v>
      </c>
      <c r="J1174" s="4"/>
      <c r="K1174" s="23"/>
    </row>
    <row r="1175" spans="1:11" ht="15.75" thickBot="1" x14ac:dyDescent="0.25">
      <c r="A1175" s="62"/>
      <c r="B1175" s="24"/>
      <c r="C1175" s="24"/>
      <c r="D1175" s="24"/>
      <c r="E1175" s="24"/>
      <c r="F1175" s="24"/>
      <c r="G1175" s="24"/>
      <c r="H1175" s="13" t="s">
        <v>27</v>
      </c>
      <c r="I1175" s="17">
        <f>I1174</f>
        <v>1495.7200000000012</v>
      </c>
      <c r="J1175" s="24"/>
      <c r="K1175" s="23"/>
    </row>
    <row r="1176" spans="1:11" ht="15.75" thickBot="1" x14ac:dyDescent="0.25">
      <c r="A1176" s="75"/>
      <c r="B1176" s="25"/>
      <c r="C1176" s="25"/>
      <c r="D1176" s="25"/>
      <c r="E1176" s="25"/>
      <c r="F1176" s="25"/>
      <c r="G1176" s="25"/>
      <c r="H1176" s="25"/>
      <c r="I1176" s="25"/>
      <c r="J1176" s="25"/>
      <c r="K1176" s="15"/>
    </row>
    <row r="1177" spans="1:11" ht="15.75" thickBot="1" x14ac:dyDescent="0.25">
      <c r="A1177" s="76"/>
      <c r="B1177" s="29"/>
      <c r="C1177" s="29"/>
      <c r="D1177" s="29"/>
      <c r="E1177" s="29"/>
      <c r="F1177" s="29"/>
      <c r="G1177" s="29"/>
      <c r="H1177" s="29"/>
      <c r="I1177" s="29"/>
      <c r="J1177" s="29"/>
      <c r="K1177" s="29"/>
    </row>
    <row r="1178" spans="1:11" ht="15.75" thickBot="1" x14ac:dyDescent="0.25">
      <c r="A1178" s="57">
        <v>25</v>
      </c>
      <c r="B1178" s="28"/>
      <c r="C1178" s="28"/>
      <c r="D1178" s="28"/>
      <c r="E1178" s="28"/>
      <c r="F1178" s="28"/>
      <c r="G1178" s="28"/>
      <c r="H1178" s="28"/>
      <c r="I1178" s="28" t="s">
        <v>35</v>
      </c>
      <c r="J1178" s="58" t="s">
        <v>39</v>
      </c>
      <c r="K1178" s="22"/>
    </row>
    <row r="1179" spans="1:11" ht="15.75" thickBot="1" x14ac:dyDescent="0.25">
      <c r="A1179" s="60"/>
      <c r="B1179" s="26"/>
      <c r="C1179" s="26"/>
      <c r="D1179" s="26"/>
      <c r="E1179" s="26"/>
      <c r="F1179" s="26"/>
      <c r="G1179" s="26"/>
      <c r="H1179" s="26"/>
      <c r="I1179" s="26" t="s">
        <v>36</v>
      </c>
      <c r="J1179" s="61">
        <v>44226</v>
      </c>
      <c r="K1179" s="22"/>
    </row>
    <row r="1180" spans="1:11" x14ac:dyDescent="0.2">
      <c r="A1180" s="62"/>
      <c r="B1180" s="140" t="s">
        <v>0</v>
      </c>
      <c r="C1180" s="141"/>
      <c r="D1180" s="140" t="s">
        <v>9</v>
      </c>
      <c r="E1180" s="141"/>
      <c r="F1180" s="140" t="s">
        <v>13</v>
      </c>
      <c r="G1180" s="141"/>
      <c r="H1180" s="140" t="s">
        <v>10</v>
      </c>
      <c r="I1180" s="141"/>
      <c r="J1180" s="135" t="s">
        <v>12</v>
      </c>
      <c r="K1180" s="23"/>
    </row>
    <row r="1181" spans="1:11" ht="15.75" thickBot="1" x14ac:dyDescent="0.25">
      <c r="A1181" s="62"/>
      <c r="B1181" s="6" t="s">
        <v>1</v>
      </c>
      <c r="C1181" s="8" t="s">
        <v>8</v>
      </c>
      <c r="D1181" s="6" t="s">
        <v>1</v>
      </c>
      <c r="E1181" s="8" t="s">
        <v>8</v>
      </c>
      <c r="F1181" s="6" t="s">
        <v>1</v>
      </c>
      <c r="G1181" s="8" t="s">
        <v>11</v>
      </c>
      <c r="H1181" s="6" t="s">
        <v>1</v>
      </c>
      <c r="I1181" s="8" t="s">
        <v>11</v>
      </c>
      <c r="J1181" s="136"/>
      <c r="K1181" s="23"/>
    </row>
    <row r="1182" spans="1:11" x14ac:dyDescent="0.2">
      <c r="A1182" s="59" t="s">
        <v>7</v>
      </c>
      <c r="B1182" s="65">
        <v>3381</v>
      </c>
      <c r="C1182" s="12">
        <v>40565</v>
      </c>
      <c r="D1182" s="65" t="s">
        <v>116</v>
      </c>
      <c r="E1182" s="66" t="s">
        <v>68</v>
      </c>
      <c r="F1182" s="65">
        <v>192</v>
      </c>
      <c r="G1182" s="66">
        <v>40182</v>
      </c>
      <c r="H1182" s="60"/>
      <c r="I1182" s="68"/>
      <c r="J1182" s="67"/>
      <c r="K1182" s="23"/>
    </row>
    <row r="1183" spans="1:11" x14ac:dyDescent="0.2">
      <c r="A1183" s="59" t="s">
        <v>6</v>
      </c>
      <c r="B1183" s="60">
        <v>327</v>
      </c>
      <c r="C1183" s="12">
        <f t="shared" ref="C1183:C1214" si="26">IF(B1183&gt;0.005,C1182+1,"")</f>
        <v>40566</v>
      </c>
      <c r="D1183" s="60"/>
      <c r="E1183" s="66" t="s">
        <v>68</v>
      </c>
      <c r="F1183" s="60">
        <v>820.7</v>
      </c>
      <c r="G1183" s="68">
        <v>40222</v>
      </c>
      <c r="H1183" s="60"/>
      <c r="I1183" s="68"/>
      <c r="J1183" s="69"/>
      <c r="K1183" s="23"/>
    </row>
    <row r="1184" spans="1:11" x14ac:dyDescent="0.2">
      <c r="A1184" s="59" t="s">
        <v>6</v>
      </c>
      <c r="B1184" s="60">
        <v>34</v>
      </c>
      <c r="C1184" s="12">
        <f t="shared" si="26"/>
        <v>40567</v>
      </c>
      <c r="D1184" s="60"/>
      <c r="E1184" s="66" t="s">
        <v>68</v>
      </c>
      <c r="F1184" s="60">
        <v>444</v>
      </c>
      <c r="G1184" s="68">
        <v>40296</v>
      </c>
      <c r="H1184" s="60"/>
      <c r="I1184" s="68"/>
      <c r="J1184" s="69"/>
      <c r="K1184" s="23"/>
    </row>
    <row r="1185" spans="1:11" x14ac:dyDescent="0.2">
      <c r="A1185" s="59" t="s">
        <v>6</v>
      </c>
      <c r="B1185" s="60">
        <v>487</v>
      </c>
      <c r="C1185" s="12">
        <f t="shared" si="26"/>
        <v>40568</v>
      </c>
      <c r="D1185" s="60"/>
      <c r="E1185" s="66" t="s">
        <v>68</v>
      </c>
      <c r="F1185" s="60">
        <v>1293</v>
      </c>
      <c r="G1185" s="68">
        <v>40379</v>
      </c>
      <c r="H1185" s="60"/>
      <c r="I1185" s="68"/>
      <c r="J1185" s="69"/>
      <c r="K1185" s="23"/>
    </row>
    <row r="1186" spans="1:11" x14ac:dyDescent="0.2">
      <c r="A1186" s="59" t="s">
        <v>6</v>
      </c>
      <c r="B1186" s="60">
        <v>45</v>
      </c>
      <c r="C1186" s="12">
        <f t="shared" si="26"/>
        <v>40569</v>
      </c>
      <c r="D1186" s="60"/>
      <c r="E1186" s="68" t="s">
        <v>117</v>
      </c>
      <c r="F1186" s="60">
        <v>1308</v>
      </c>
      <c r="G1186" s="68">
        <v>40361</v>
      </c>
      <c r="H1186" s="60"/>
      <c r="I1186" s="68"/>
      <c r="J1186" s="69"/>
      <c r="K1186" s="23"/>
    </row>
    <row r="1187" spans="1:11" x14ac:dyDescent="0.2">
      <c r="A1187" s="59" t="s">
        <v>6</v>
      </c>
      <c r="B1187" s="60">
        <v>299</v>
      </c>
      <c r="C1187" s="12">
        <f t="shared" si="26"/>
        <v>40570</v>
      </c>
      <c r="D1187" s="60"/>
      <c r="E1187" s="68" t="s">
        <v>118</v>
      </c>
      <c r="F1187" s="60">
        <v>3686</v>
      </c>
      <c r="G1187" s="68">
        <v>40389</v>
      </c>
      <c r="H1187" s="60"/>
      <c r="I1187" s="68"/>
      <c r="J1187" s="69"/>
      <c r="K1187" s="23"/>
    </row>
    <row r="1188" spans="1:11" x14ac:dyDescent="0.2">
      <c r="A1188" s="59" t="s">
        <v>6</v>
      </c>
      <c r="B1188" s="60">
        <v>121</v>
      </c>
      <c r="C1188" s="12">
        <f t="shared" si="26"/>
        <v>40571</v>
      </c>
      <c r="D1188" s="60"/>
      <c r="E1188" s="68" t="s">
        <v>118</v>
      </c>
      <c r="F1188" s="60">
        <v>1889.53</v>
      </c>
      <c r="G1188" s="68">
        <v>40492</v>
      </c>
      <c r="H1188" s="60"/>
      <c r="I1188" s="68"/>
      <c r="J1188" s="69"/>
      <c r="K1188" s="23"/>
    </row>
    <row r="1189" spans="1:11" x14ac:dyDescent="0.2">
      <c r="A1189" s="59" t="s">
        <v>6</v>
      </c>
      <c r="B1189" s="60">
        <v>192</v>
      </c>
      <c r="C1189" s="12">
        <f t="shared" si="26"/>
        <v>40572</v>
      </c>
      <c r="D1189" s="60"/>
      <c r="E1189" s="68" t="s">
        <v>119</v>
      </c>
      <c r="F1189" s="60">
        <v>601</v>
      </c>
      <c r="G1189" s="68">
        <v>40284</v>
      </c>
      <c r="H1189" s="60"/>
      <c r="I1189" s="68"/>
      <c r="J1189" s="69"/>
      <c r="K1189" s="23"/>
    </row>
    <row r="1190" spans="1:11" x14ac:dyDescent="0.2">
      <c r="A1190" s="59" t="s">
        <v>6</v>
      </c>
      <c r="B1190" s="60"/>
      <c r="C1190" s="12" t="str">
        <f t="shared" si="26"/>
        <v/>
      </c>
      <c r="D1190" s="60"/>
      <c r="E1190" s="68" t="s">
        <v>119</v>
      </c>
      <c r="F1190" s="60">
        <v>40</v>
      </c>
      <c r="G1190" s="68">
        <v>40391</v>
      </c>
      <c r="H1190" s="60"/>
      <c r="I1190" s="68"/>
      <c r="J1190" s="69"/>
      <c r="K1190" s="23"/>
    </row>
    <row r="1191" spans="1:11" x14ac:dyDescent="0.2">
      <c r="A1191" s="59" t="s">
        <v>6</v>
      </c>
      <c r="B1191" s="60"/>
      <c r="C1191" s="12" t="str">
        <f t="shared" si="26"/>
        <v/>
      </c>
      <c r="D1191" s="60"/>
      <c r="E1191" s="68" t="s">
        <v>63</v>
      </c>
      <c r="F1191" s="60">
        <v>2200</v>
      </c>
      <c r="G1191" s="68">
        <v>663</v>
      </c>
      <c r="H1191" s="60"/>
      <c r="I1191" s="68"/>
      <c r="J1191" s="69"/>
      <c r="K1191" s="23"/>
    </row>
    <row r="1192" spans="1:11" x14ac:dyDescent="0.2">
      <c r="A1192" s="59" t="s">
        <v>6</v>
      </c>
      <c r="B1192" s="60"/>
      <c r="C1192" s="12" t="str">
        <f t="shared" si="26"/>
        <v/>
      </c>
      <c r="D1192" s="60"/>
      <c r="E1192" s="68"/>
      <c r="F1192" s="60"/>
      <c r="G1192" s="68"/>
      <c r="H1192" s="60"/>
      <c r="I1192" s="68"/>
      <c r="J1192" s="69"/>
      <c r="K1192" s="23"/>
    </row>
    <row r="1193" spans="1:11" x14ac:dyDescent="0.2">
      <c r="A1193" s="59" t="s">
        <v>6</v>
      </c>
      <c r="B1193" s="60"/>
      <c r="C1193" s="12" t="str">
        <f t="shared" si="26"/>
        <v/>
      </c>
      <c r="D1193" s="60"/>
      <c r="E1193" s="68"/>
      <c r="F1193" s="60"/>
      <c r="G1193" s="68"/>
      <c r="H1193" s="60"/>
      <c r="I1193" s="68"/>
      <c r="J1193" s="69"/>
      <c r="K1193" s="23"/>
    </row>
    <row r="1194" spans="1:11" x14ac:dyDescent="0.2">
      <c r="A1194" s="59" t="s">
        <v>6</v>
      </c>
      <c r="B1194" s="60"/>
      <c r="C1194" s="12" t="str">
        <f t="shared" si="26"/>
        <v/>
      </c>
      <c r="D1194" s="60"/>
      <c r="E1194" s="68"/>
      <c r="F1194" s="60"/>
      <c r="G1194" s="68"/>
      <c r="H1194" s="60"/>
      <c r="I1194" s="68"/>
      <c r="J1194" s="69"/>
      <c r="K1194" s="23"/>
    </row>
    <row r="1195" spans="1:11" x14ac:dyDescent="0.2">
      <c r="A1195" s="59" t="s">
        <v>6</v>
      </c>
      <c r="B1195" s="60"/>
      <c r="C1195" s="12" t="str">
        <f t="shared" si="26"/>
        <v/>
      </c>
      <c r="D1195" s="60"/>
      <c r="E1195" s="68"/>
      <c r="F1195" s="60"/>
      <c r="G1195" s="68"/>
      <c r="H1195" s="60"/>
      <c r="I1195" s="68"/>
      <c r="J1195" s="69"/>
      <c r="K1195" s="23"/>
    </row>
    <row r="1196" spans="1:11" x14ac:dyDescent="0.2">
      <c r="A1196" s="59" t="s">
        <v>6</v>
      </c>
      <c r="B1196" s="60"/>
      <c r="C1196" s="12" t="str">
        <f t="shared" si="26"/>
        <v/>
      </c>
      <c r="D1196" s="60"/>
      <c r="E1196" s="68"/>
      <c r="F1196" s="60"/>
      <c r="G1196" s="68"/>
      <c r="H1196" s="60"/>
      <c r="I1196" s="68"/>
      <c r="J1196" s="69"/>
      <c r="K1196" s="23"/>
    </row>
    <row r="1197" spans="1:11" x14ac:dyDescent="0.2">
      <c r="A1197" s="59" t="s">
        <v>6</v>
      </c>
      <c r="B1197" s="60"/>
      <c r="C1197" s="12" t="str">
        <f t="shared" si="26"/>
        <v/>
      </c>
      <c r="D1197" s="60"/>
      <c r="E1197" s="68"/>
      <c r="F1197" s="60"/>
      <c r="G1197" s="68"/>
      <c r="H1197" s="60"/>
      <c r="I1197" s="68"/>
      <c r="J1197" s="69"/>
      <c r="K1197" s="23"/>
    </row>
    <row r="1198" spans="1:11" x14ac:dyDescent="0.2">
      <c r="A1198" s="59" t="s">
        <v>6</v>
      </c>
      <c r="B1198" s="60"/>
      <c r="C1198" s="12" t="str">
        <f t="shared" si="26"/>
        <v/>
      </c>
      <c r="D1198" s="60"/>
      <c r="E1198" s="68"/>
      <c r="F1198" s="60"/>
      <c r="G1198" s="68"/>
      <c r="H1198" s="60"/>
      <c r="I1198" s="68"/>
      <c r="J1198" s="69"/>
      <c r="K1198" s="23"/>
    </row>
    <row r="1199" spans="1:11" x14ac:dyDescent="0.2">
      <c r="A1199" s="59" t="s">
        <v>6</v>
      </c>
      <c r="B1199" s="60"/>
      <c r="C1199" s="12" t="str">
        <f t="shared" si="26"/>
        <v/>
      </c>
      <c r="D1199" s="60"/>
      <c r="E1199" s="68"/>
      <c r="F1199" s="60"/>
      <c r="G1199" s="68"/>
      <c r="H1199" s="60"/>
      <c r="I1199" s="68"/>
      <c r="J1199" s="69"/>
      <c r="K1199" s="23"/>
    </row>
    <row r="1200" spans="1:11" x14ac:dyDescent="0.2">
      <c r="A1200" s="59" t="s">
        <v>6</v>
      </c>
      <c r="B1200" s="60"/>
      <c r="C1200" s="12" t="str">
        <f t="shared" si="26"/>
        <v/>
      </c>
      <c r="D1200" s="60"/>
      <c r="E1200" s="68"/>
      <c r="F1200" s="60"/>
      <c r="G1200" s="68"/>
      <c r="H1200" s="60"/>
      <c r="I1200" s="68"/>
      <c r="J1200" s="69"/>
      <c r="K1200" s="23"/>
    </row>
    <row r="1201" spans="1:11" x14ac:dyDescent="0.2">
      <c r="A1201" s="59" t="s">
        <v>6</v>
      </c>
      <c r="B1201" s="60"/>
      <c r="C1201" s="12" t="str">
        <f t="shared" si="26"/>
        <v/>
      </c>
      <c r="D1201" s="60"/>
      <c r="E1201" s="68"/>
      <c r="F1201" s="60"/>
      <c r="G1201" s="68"/>
      <c r="H1201" s="60"/>
      <c r="I1201" s="68"/>
      <c r="J1201" s="69"/>
      <c r="K1201" s="23"/>
    </row>
    <row r="1202" spans="1:11" x14ac:dyDescent="0.2">
      <c r="A1202" s="59" t="s">
        <v>6</v>
      </c>
      <c r="B1202" s="60"/>
      <c r="C1202" s="12" t="str">
        <f t="shared" si="26"/>
        <v/>
      </c>
      <c r="D1202" s="60"/>
      <c r="E1202" s="68"/>
      <c r="F1202" s="60"/>
      <c r="G1202" s="68"/>
      <c r="H1202" s="60"/>
      <c r="I1202" s="68"/>
      <c r="J1202" s="69"/>
      <c r="K1202" s="23"/>
    </row>
    <row r="1203" spans="1:11" x14ac:dyDescent="0.2">
      <c r="A1203" s="59" t="s">
        <v>6</v>
      </c>
      <c r="B1203" s="60"/>
      <c r="C1203" s="12" t="str">
        <f t="shared" si="26"/>
        <v/>
      </c>
      <c r="D1203" s="60"/>
      <c r="E1203" s="68"/>
      <c r="F1203" s="60"/>
      <c r="G1203" s="68"/>
      <c r="H1203" s="60"/>
      <c r="I1203" s="68"/>
      <c r="J1203" s="69"/>
      <c r="K1203" s="23"/>
    </row>
    <row r="1204" spans="1:11" x14ac:dyDescent="0.2">
      <c r="A1204" s="59" t="s">
        <v>6</v>
      </c>
      <c r="B1204" s="60"/>
      <c r="C1204" s="12" t="str">
        <f t="shared" si="26"/>
        <v/>
      </c>
      <c r="D1204" s="60"/>
      <c r="E1204" s="68"/>
      <c r="F1204" s="60"/>
      <c r="G1204" s="68"/>
      <c r="H1204" s="60"/>
      <c r="I1204" s="68"/>
      <c r="J1204" s="69"/>
      <c r="K1204" s="23"/>
    </row>
    <row r="1205" spans="1:11" x14ac:dyDescent="0.2">
      <c r="A1205" s="59" t="s">
        <v>6</v>
      </c>
      <c r="B1205" s="60"/>
      <c r="C1205" s="12" t="str">
        <f t="shared" si="26"/>
        <v/>
      </c>
      <c r="D1205" s="60"/>
      <c r="E1205" s="68"/>
      <c r="F1205" s="60"/>
      <c r="G1205" s="68"/>
      <c r="H1205" s="60"/>
      <c r="I1205" s="68"/>
      <c r="J1205" s="69"/>
      <c r="K1205" s="23"/>
    </row>
    <row r="1206" spans="1:11" x14ac:dyDescent="0.2">
      <c r="A1206" s="59" t="s">
        <v>6</v>
      </c>
      <c r="B1206" s="60"/>
      <c r="C1206" s="12" t="str">
        <f t="shared" si="26"/>
        <v/>
      </c>
      <c r="D1206" s="60"/>
      <c r="E1206" s="68"/>
      <c r="F1206" s="60"/>
      <c r="G1206" s="68"/>
      <c r="H1206" s="60"/>
      <c r="I1206" s="68"/>
      <c r="J1206" s="69"/>
      <c r="K1206" s="23"/>
    </row>
    <row r="1207" spans="1:11" x14ac:dyDescent="0.2">
      <c r="A1207" s="59" t="s">
        <v>6</v>
      </c>
      <c r="B1207" s="60"/>
      <c r="C1207" s="12" t="str">
        <f t="shared" si="26"/>
        <v/>
      </c>
      <c r="D1207" s="60"/>
      <c r="E1207" s="68"/>
      <c r="F1207" s="60"/>
      <c r="G1207" s="68"/>
      <c r="H1207" s="60"/>
      <c r="I1207" s="68"/>
      <c r="J1207" s="69"/>
      <c r="K1207" s="23"/>
    </row>
    <row r="1208" spans="1:11" x14ac:dyDescent="0.2">
      <c r="A1208" s="59" t="s">
        <v>6</v>
      </c>
      <c r="B1208" s="60"/>
      <c r="C1208" s="12" t="str">
        <f t="shared" si="26"/>
        <v/>
      </c>
      <c r="D1208" s="60"/>
      <c r="E1208" s="68"/>
      <c r="F1208" s="60"/>
      <c r="G1208" s="68"/>
      <c r="H1208" s="60"/>
      <c r="I1208" s="68"/>
      <c r="J1208" s="69"/>
      <c r="K1208" s="23"/>
    </row>
    <row r="1209" spans="1:11" x14ac:dyDescent="0.2">
      <c r="A1209" s="59" t="s">
        <v>6</v>
      </c>
      <c r="B1209" s="60"/>
      <c r="C1209" s="12" t="str">
        <f t="shared" si="26"/>
        <v/>
      </c>
      <c r="D1209" s="60"/>
      <c r="E1209" s="68"/>
      <c r="F1209" s="60"/>
      <c r="G1209" s="68"/>
      <c r="H1209" s="60"/>
      <c r="I1209" s="68"/>
      <c r="J1209" s="69"/>
      <c r="K1209" s="23"/>
    </row>
    <row r="1210" spans="1:11" x14ac:dyDescent="0.2">
      <c r="A1210" s="59" t="s">
        <v>6</v>
      </c>
      <c r="B1210" s="60"/>
      <c r="C1210" s="12" t="str">
        <f t="shared" si="26"/>
        <v/>
      </c>
      <c r="D1210" s="60"/>
      <c r="E1210" s="68"/>
      <c r="F1210" s="60"/>
      <c r="G1210" s="68"/>
      <c r="H1210" s="60"/>
      <c r="I1210" s="68"/>
      <c r="J1210" s="69"/>
      <c r="K1210" s="23"/>
    </row>
    <row r="1211" spans="1:11" x14ac:dyDescent="0.2">
      <c r="A1211" s="59" t="s">
        <v>6</v>
      </c>
      <c r="B1211" s="60"/>
      <c r="C1211" s="12" t="str">
        <f t="shared" si="26"/>
        <v/>
      </c>
      <c r="D1211" s="60"/>
      <c r="E1211" s="68"/>
      <c r="F1211" s="60"/>
      <c r="G1211" s="68"/>
      <c r="H1211" s="60"/>
      <c r="I1211" s="68"/>
      <c r="J1211" s="69"/>
      <c r="K1211" s="23"/>
    </row>
    <row r="1212" spans="1:11" x14ac:dyDescent="0.2">
      <c r="A1212" s="59" t="s">
        <v>6</v>
      </c>
      <c r="B1212" s="60"/>
      <c r="C1212" s="12" t="str">
        <f t="shared" si="26"/>
        <v/>
      </c>
      <c r="D1212" s="60"/>
      <c r="E1212" s="68"/>
      <c r="F1212" s="60"/>
      <c r="G1212" s="68"/>
      <c r="H1212" s="60"/>
      <c r="I1212" s="68"/>
      <c r="J1212" s="69"/>
      <c r="K1212" s="23"/>
    </row>
    <row r="1213" spans="1:11" x14ac:dyDescent="0.2">
      <c r="A1213" s="59" t="s">
        <v>6</v>
      </c>
      <c r="B1213" s="60"/>
      <c r="C1213" s="12" t="str">
        <f t="shared" si="26"/>
        <v/>
      </c>
      <c r="D1213" s="60"/>
      <c r="E1213" s="68"/>
      <c r="F1213" s="60"/>
      <c r="G1213" s="68"/>
      <c r="H1213" s="60"/>
      <c r="I1213" s="68"/>
      <c r="J1213" s="69"/>
      <c r="K1213" s="23"/>
    </row>
    <row r="1214" spans="1:11" ht="15.75" thickBot="1" x14ac:dyDescent="0.25">
      <c r="A1214" s="59" t="s">
        <v>6</v>
      </c>
      <c r="B1214" s="63"/>
      <c r="C1214" s="12" t="str">
        <f t="shared" si="26"/>
        <v/>
      </c>
      <c r="D1214" s="63"/>
      <c r="E1214" s="64"/>
      <c r="F1214" s="63"/>
      <c r="G1214" s="64"/>
      <c r="H1214" s="63"/>
      <c r="I1214" s="64"/>
      <c r="J1214" s="70"/>
      <c r="K1214" s="23"/>
    </row>
    <row r="1215" spans="1:11" x14ac:dyDescent="0.2">
      <c r="A1215" s="62"/>
      <c r="B1215" s="139">
        <f>SUMIF(A1182:A1214,$O$6,B1182:B1214)</f>
        <v>1505</v>
      </c>
      <c r="C1215" s="24"/>
      <c r="D1215" s="24"/>
      <c r="E1215" s="24"/>
      <c r="F1215" s="24"/>
      <c r="G1215" s="24"/>
      <c r="H1215" s="24"/>
      <c r="I1215" s="24"/>
      <c r="J1215" s="24"/>
      <c r="K1215" s="23"/>
    </row>
    <row r="1216" spans="1:11" ht="15.75" thickBot="1" x14ac:dyDescent="0.25">
      <c r="A1216" s="62"/>
      <c r="B1216" s="138"/>
      <c r="C1216" s="24"/>
      <c r="D1216" s="24"/>
      <c r="E1216" s="24"/>
      <c r="F1216" s="24"/>
      <c r="G1216" s="24"/>
      <c r="H1216" s="24"/>
      <c r="I1216" s="24"/>
      <c r="J1216" s="24"/>
      <c r="K1216" s="23"/>
    </row>
    <row r="1217" spans="1:11" ht="15.75" thickBot="1" x14ac:dyDescent="0.25">
      <c r="A1217" s="62"/>
      <c r="B1217" s="24"/>
      <c r="C1217" s="24"/>
      <c r="D1217" s="24"/>
      <c r="E1217" s="24"/>
      <c r="F1217" s="24"/>
      <c r="G1217" s="24"/>
      <c r="H1217" s="24"/>
      <c r="I1217" s="24"/>
      <c r="J1217" s="24"/>
      <c r="K1217" s="23"/>
    </row>
    <row r="1218" spans="1:11" ht="15.75" thickBot="1" x14ac:dyDescent="0.25">
      <c r="A1218" s="62"/>
      <c r="B1218" s="24"/>
      <c r="C1218" s="24"/>
      <c r="D1218" s="24"/>
      <c r="E1218" s="24"/>
      <c r="F1218" s="24"/>
      <c r="G1218" s="24"/>
      <c r="H1218" s="129" t="s">
        <v>22</v>
      </c>
      <c r="I1218" s="131"/>
      <c r="J1218" s="16"/>
      <c r="K1218" s="23"/>
    </row>
    <row r="1219" spans="1:11" ht="15.75" thickBot="1" x14ac:dyDescent="0.25">
      <c r="A1219" s="62"/>
      <c r="B1219" s="13" t="s">
        <v>0</v>
      </c>
      <c r="C1219" s="13" t="s">
        <v>13</v>
      </c>
      <c r="D1219" s="13" t="s">
        <v>14</v>
      </c>
      <c r="E1219" s="13" t="s">
        <v>15</v>
      </c>
      <c r="F1219" s="13" t="s">
        <v>5</v>
      </c>
      <c r="G1219" s="24"/>
      <c r="H1219" s="2" t="s">
        <v>20</v>
      </c>
      <c r="I1219" s="2">
        <f>I1175</f>
        <v>1495.7200000000012</v>
      </c>
      <c r="J1219" s="2"/>
      <c r="K1219" s="23"/>
    </row>
    <row r="1220" spans="1:11" ht="15.75" thickBot="1" x14ac:dyDescent="0.25">
      <c r="A1220" s="62"/>
      <c r="B1220" s="21">
        <f>B1215</f>
        <v>1505</v>
      </c>
      <c r="C1220" s="13">
        <f>SUM(F1182:F1214)</f>
        <v>12474.23</v>
      </c>
      <c r="D1220" s="13">
        <f>B1220+C1220</f>
        <v>13979.23</v>
      </c>
      <c r="E1220" s="13">
        <f>SUM(H1182:H1214)</f>
        <v>0</v>
      </c>
      <c r="F1220" s="15">
        <f>D1220-E1220</f>
        <v>13979.23</v>
      </c>
      <c r="G1220" s="24"/>
      <c r="H1220" s="3" t="s">
        <v>19</v>
      </c>
      <c r="I1220" s="3">
        <f>F1222</f>
        <v>13652.23</v>
      </c>
      <c r="J1220" s="3"/>
      <c r="K1220" s="23"/>
    </row>
    <row r="1221" spans="1:11" ht="15.75" thickBot="1" x14ac:dyDescent="0.25">
      <c r="A1221" s="62"/>
      <c r="B1221" s="13" t="s">
        <v>18</v>
      </c>
      <c r="C1221" s="13" t="s">
        <v>16</v>
      </c>
      <c r="D1221" s="13" t="s">
        <v>3</v>
      </c>
      <c r="E1221" s="13" t="s">
        <v>2</v>
      </c>
      <c r="F1221" s="13" t="s">
        <v>19</v>
      </c>
      <c r="G1221" s="24"/>
      <c r="H1221" s="3" t="s">
        <v>21</v>
      </c>
      <c r="I1221" s="3">
        <f>I1219+I1220</f>
        <v>15147.95</v>
      </c>
      <c r="J1221" s="3"/>
      <c r="K1221" s="23"/>
    </row>
    <row r="1222" spans="1:11" ht="15.75" thickBot="1" x14ac:dyDescent="0.25">
      <c r="A1222" s="62"/>
      <c r="B1222" s="21">
        <f>F1220</f>
        <v>13979.23</v>
      </c>
      <c r="C1222" s="71"/>
      <c r="D1222" s="71"/>
      <c r="E1222" s="71">
        <v>327</v>
      </c>
      <c r="F1222" s="15">
        <f>B1222-(C1222+D1222+E1222)</f>
        <v>13652.23</v>
      </c>
      <c r="G1222" s="24"/>
      <c r="H1222" s="3" t="s">
        <v>4</v>
      </c>
      <c r="I1222" s="73"/>
      <c r="J1222" s="73"/>
      <c r="K1222" s="23"/>
    </row>
    <row r="1223" spans="1:11" ht="15.75" thickBot="1" x14ac:dyDescent="0.25">
      <c r="A1223" s="62"/>
      <c r="B1223" s="24"/>
      <c r="C1223" s="24"/>
      <c r="D1223" s="24"/>
      <c r="E1223" s="24"/>
      <c r="F1223" s="24"/>
      <c r="G1223" s="24"/>
      <c r="H1223" s="18" t="s">
        <v>17</v>
      </c>
      <c r="I1223" s="18">
        <f>I1221-I1222</f>
        <v>15147.95</v>
      </c>
      <c r="J1223" s="4"/>
      <c r="K1223" s="23"/>
    </row>
    <row r="1224" spans="1:11" ht="15.75" thickBot="1" x14ac:dyDescent="0.25">
      <c r="A1224" s="62"/>
      <c r="B1224" s="24"/>
      <c r="C1224" s="24"/>
      <c r="D1224" s="24"/>
      <c r="E1224" s="24"/>
      <c r="F1224" s="24"/>
      <c r="G1224" s="24"/>
      <c r="H1224" s="13" t="s">
        <v>27</v>
      </c>
      <c r="I1224" s="17">
        <f>I1223</f>
        <v>15147.95</v>
      </c>
      <c r="J1224" s="24"/>
      <c r="K1224" s="23"/>
    </row>
    <row r="1225" spans="1:11" ht="15.75" thickBot="1" x14ac:dyDescent="0.25">
      <c r="A1225" s="75"/>
      <c r="B1225" s="25"/>
      <c r="C1225" s="25"/>
      <c r="D1225" s="25"/>
      <c r="E1225" s="25"/>
      <c r="F1225" s="25"/>
      <c r="G1225" s="25"/>
      <c r="H1225" s="25"/>
      <c r="I1225" s="25"/>
      <c r="J1225" s="25"/>
      <c r="K1225" s="15"/>
    </row>
    <row r="1226" spans="1:11" ht="15.75" thickBot="1" x14ac:dyDescent="0.25">
      <c r="A1226" s="76"/>
      <c r="B1226" s="29"/>
      <c r="C1226" s="29"/>
      <c r="D1226" s="29"/>
      <c r="E1226" s="29"/>
      <c r="F1226" s="29"/>
      <c r="G1226" s="29"/>
      <c r="H1226" s="29"/>
      <c r="I1226" s="29"/>
      <c r="J1226" s="29"/>
      <c r="K1226" s="29"/>
    </row>
    <row r="1227" spans="1:11" ht="15.75" thickBot="1" x14ac:dyDescent="0.25">
      <c r="A1227" s="57">
        <v>26</v>
      </c>
      <c r="B1227" s="28"/>
      <c r="C1227" s="28"/>
      <c r="D1227" s="28"/>
      <c r="E1227" s="28"/>
      <c r="F1227" s="28"/>
      <c r="G1227" s="28"/>
      <c r="H1227" s="28"/>
      <c r="I1227" s="28" t="s">
        <v>35</v>
      </c>
      <c r="J1227" s="58" t="s">
        <v>37</v>
      </c>
      <c r="K1227" s="22"/>
    </row>
    <row r="1228" spans="1:11" ht="15.75" thickBot="1" x14ac:dyDescent="0.25">
      <c r="A1228" s="60"/>
      <c r="B1228" s="26"/>
      <c r="C1228" s="26"/>
      <c r="D1228" s="26"/>
      <c r="E1228" s="26"/>
      <c r="F1228" s="26"/>
      <c r="G1228" s="26"/>
      <c r="H1228" s="26"/>
      <c r="I1228" s="26" t="s">
        <v>36</v>
      </c>
      <c r="J1228" s="61">
        <v>44227</v>
      </c>
      <c r="K1228" s="22"/>
    </row>
    <row r="1229" spans="1:11" x14ac:dyDescent="0.2">
      <c r="A1229" s="62"/>
      <c r="B1229" s="140" t="s">
        <v>0</v>
      </c>
      <c r="C1229" s="141"/>
      <c r="D1229" s="140" t="s">
        <v>9</v>
      </c>
      <c r="E1229" s="141"/>
      <c r="F1229" s="140" t="s">
        <v>13</v>
      </c>
      <c r="G1229" s="141"/>
      <c r="H1229" s="140" t="s">
        <v>10</v>
      </c>
      <c r="I1229" s="141"/>
      <c r="J1229" s="135" t="s">
        <v>12</v>
      </c>
      <c r="K1229" s="23"/>
    </row>
    <row r="1230" spans="1:11" ht="15.75" thickBot="1" x14ac:dyDescent="0.25">
      <c r="A1230" s="62"/>
      <c r="B1230" s="6" t="s">
        <v>1</v>
      </c>
      <c r="C1230" s="8" t="s">
        <v>8</v>
      </c>
      <c r="D1230" s="6" t="s">
        <v>1</v>
      </c>
      <c r="E1230" s="8" t="s">
        <v>8</v>
      </c>
      <c r="F1230" s="6" t="s">
        <v>1</v>
      </c>
      <c r="G1230" s="8" t="s">
        <v>11</v>
      </c>
      <c r="H1230" s="6" t="s">
        <v>1</v>
      </c>
      <c r="I1230" s="8" t="s">
        <v>11</v>
      </c>
      <c r="J1230" s="136"/>
      <c r="K1230" s="23"/>
    </row>
    <row r="1231" spans="1:11" x14ac:dyDescent="0.2">
      <c r="A1231" s="59" t="s">
        <v>7</v>
      </c>
      <c r="B1231" s="57">
        <v>2081.5</v>
      </c>
      <c r="C1231" s="46">
        <v>40573</v>
      </c>
      <c r="D1231" s="65" t="s">
        <v>120</v>
      </c>
      <c r="E1231" s="60" t="s">
        <v>82</v>
      </c>
      <c r="F1231" s="65">
        <v>3479</v>
      </c>
      <c r="G1231" s="66">
        <v>40414</v>
      </c>
      <c r="H1231" s="60">
        <v>3300</v>
      </c>
      <c r="I1231" s="79">
        <v>57</v>
      </c>
      <c r="J1231" s="67" t="s">
        <v>124</v>
      </c>
      <c r="K1231" s="23"/>
    </row>
    <row r="1232" spans="1:11" x14ac:dyDescent="0.2">
      <c r="A1232" s="59" t="s">
        <v>6</v>
      </c>
      <c r="B1232" s="60">
        <v>128</v>
      </c>
      <c r="C1232" s="12">
        <f t="shared" ref="C1232:C1263" si="27">IF(B1232&gt;0.005,C1231+1,"")</f>
        <v>40574</v>
      </c>
      <c r="D1232" s="60"/>
      <c r="E1232" s="60" t="s">
        <v>82</v>
      </c>
      <c r="F1232" s="60">
        <v>676</v>
      </c>
      <c r="G1232" s="68">
        <v>40417</v>
      </c>
      <c r="H1232" s="60"/>
      <c r="I1232" s="68"/>
      <c r="J1232" s="69"/>
      <c r="K1232" s="23"/>
    </row>
    <row r="1233" spans="1:11" x14ac:dyDescent="0.2">
      <c r="A1233" s="59" t="s">
        <v>7</v>
      </c>
      <c r="B1233" s="60">
        <v>6325</v>
      </c>
      <c r="C1233" s="12">
        <f t="shared" si="27"/>
        <v>40575</v>
      </c>
      <c r="D1233" s="60" t="s">
        <v>120</v>
      </c>
      <c r="E1233" s="68" t="s">
        <v>122</v>
      </c>
      <c r="F1233" s="60">
        <v>2000</v>
      </c>
      <c r="G1233" s="68"/>
      <c r="H1233" s="60"/>
      <c r="I1233" s="68"/>
      <c r="J1233" s="69"/>
      <c r="K1233" s="23"/>
    </row>
    <row r="1234" spans="1:11" x14ac:dyDescent="0.2">
      <c r="A1234" s="59" t="s">
        <v>6</v>
      </c>
      <c r="B1234" s="60">
        <v>83</v>
      </c>
      <c r="C1234" s="12">
        <f t="shared" si="27"/>
        <v>40576</v>
      </c>
      <c r="D1234" s="60"/>
      <c r="E1234" s="68" t="s">
        <v>123</v>
      </c>
      <c r="F1234" s="60">
        <v>1700</v>
      </c>
      <c r="G1234" s="68">
        <v>664</v>
      </c>
      <c r="H1234" s="60"/>
      <c r="I1234" s="68"/>
      <c r="J1234" s="69"/>
      <c r="K1234" s="23"/>
    </row>
    <row r="1235" spans="1:11" x14ac:dyDescent="0.2">
      <c r="A1235" s="59" t="s">
        <v>6</v>
      </c>
      <c r="B1235" s="60">
        <v>75</v>
      </c>
      <c r="C1235" s="12">
        <f t="shared" si="27"/>
        <v>40577</v>
      </c>
      <c r="D1235" s="60"/>
      <c r="E1235" s="68"/>
      <c r="F1235" s="60"/>
      <c r="G1235" s="68"/>
      <c r="H1235" s="60"/>
      <c r="I1235" s="68"/>
      <c r="J1235" s="69"/>
      <c r="K1235" s="23"/>
    </row>
    <row r="1236" spans="1:11" x14ac:dyDescent="0.2">
      <c r="A1236" s="59" t="s">
        <v>6</v>
      </c>
      <c r="B1236" s="60">
        <v>83.84</v>
      </c>
      <c r="C1236" s="12">
        <f t="shared" si="27"/>
        <v>40578</v>
      </c>
      <c r="D1236" s="60"/>
      <c r="E1236" s="68"/>
      <c r="F1236" s="60"/>
      <c r="G1236" s="68"/>
      <c r="H1236" s="60"/>
      <c r="I1236" s="68"/>
      <c r="J1236" s="69"/>
      <c r="K1236" s="23"/>
    </row>
    <row r="1237" spans="1:11" x14ac:dyDescent="0.2">
      <c r="A1237" s="59" t="s">
        <v>6</v>
      </c>
      <c r="B1237" s="60">
        <v>365</v>
      </c>
      <c r="C1237" s="12">
        <f t="shared" si="27"/>
        <v>40579</v>
      </c>
      <c r="D1237" s="60"/>
      <c r="E1237" s="68"/>
      <c r="F1237" s="60"/>
      <c r="G1237" s="68"/>
      <c r="H1237" s="60"/>
      <c r="I1237" s="68"/>
      <c r="J1237" s="69"/>
      <c r="K1237" s="23"/>
    </row>
    <row r="1238" spans="1:11" x14ac:dyDescent="0.2">
      <c r="A1238" s="59" t="s">
        <v>6</v>
      </c>
      <c r="B1238" s="60">
        <v>57</v>
      </c>
      <c r="C1238" s="12">
        <f t="shared" si="27"/>
        <v>40580</v>
      </c>
      <c r="D1238" s="60"/>
      <c r="E1238" s="68"/>
      <c r="F1238" s="60"/>
      <c r="G1238" s="68"/>
      <c r="H1238" s="60"/>
      <c r="I1238" s="68"/>
      <c r="J1238" s="69"/>
      <c r="K1238" s="23"/>
    </row>
    <row r="1239" spans="1:11" x14ac:dyDescent="0.2">
      <c r="A1239" s="59" t="s">
        <v>6</v>
      </c>
      <c r="B1239" s="60">
        <v>80</v>
      </c>
      <c r="C1239" s="12">
        <f t="shared" si="27"/>
        <v>40581</v>
      </c>
      <c r="D1239" s="60"/>
      <c r="E1239" s="68"/>
      <c r="F1239" s="60"/>
      <c r="G1239" s="68"/>
      <c r="H1239" s="60"/>
      <c r="I1239" s="68"/>
      <c r="J1239" s="69"/>
      <c r="K1239" s="23"/>
    </row>
    <row r="1240" spans="1:11" x14ac:dyDescent="0.2">
      <c r="A1240" s="59" t="s">
        <v>6</v>
      </c>
      <c r="B1240" s="60">
        <v>172</v>
      </c>
      <c r="C1240" s="12">
        <f t="shared" si="27"/>
        <v>40582</v>
      </c>
      <c r="D1240" s="60"/>
      <c r="E1240" s="68"/>
      <c r="F1240" s="60"/>
      <c r="G1240" s="68"/>
      <c r="H1240" s="60"/>
      <c r="I1240" s="68"/>
      <c r="J1240" s="69"/>
      <c r="K1240" s="23"/>
    </row>
    <row r="1241" spans="1:11" x14ac:dyDescent="0.2">
      <c r="A1241" s="59" t="s">
        <v>6</v>
      </c>
      <c r="B1241" s="60">
        <v>303.75</v>
      </c>
      <c r="C1241" s="12">
        <f t="shared" si="27"/>
        <v>40583</v>
      </c>
      <c r="D1241" s="60"/>
      <c r="E1241" s="68"/>
      <c r="F1241" s="60"/>
      <c r="G1241" s="68"/>
      <c r="H1241" s="60"/>
      <c r="I1241" s="68"/>
      <c r="J1241" s="69"/>
      <c r="K1241" s="23"/>
    </row>
    <row r="1242" spans="1:11" x14ac:dyDescent="0.2">
      <c r="A1242" s="59" t="s">
        <v>7</v>
      </c>
      <c r="B1242" s="60">
        <v>213</v>
      </c>
      <c r="C1242" s="12">
        <f t="shared" si="27"/>
        <v>40584</v>
      </c>
      <c r="D1242" s="60"/>
      <c r="E1242" s="68"/>
      <c r="F1242" s="60"/>
      <c r="G1242" s="68"/>
      <c r="H1242" s="60"/>
      <c r="I1242" s="68"/>
      <c r="J1242" s="69"/>
      <c r="K1242" s="23"/>
    </row>
    <row r="1243" spans="1:11" x14ac:dyDescent="0.2">
      <c r="A1243" s="59" t="s">
        <v>7</v>
      </c>
      <c r="B1243" s="60">
        <v>550</v>
      </c>
      <c r="C1243" s="12">
        <f t="shared" si="27"/>
        <v>40585</v>
      </c>
      <c r="D1243" s="60" t="s">
        <v>121</v>
      </c>
      <c r="E1243" s="68"/>
      <c r="F1243" s="60"/>
      <c r="G1243" s="68"/>
      <c r="H1243" s="60"/>
      <c r="I1243" s="68"/>
      <c r="J1243" s="69"/>
      <c r="K1243" s="23"/>
    </row>
    <row r="1244" spans="1:11" x14ac:dyDescent="0.2">
      <c r="A1244" s="59" t="s">
        <v>6</v>
      </c>
      <c r="B1244" s="60">
        <v>45</v>
      </c>
      <c r="C1244" s="12">
        <f t="shared" si="27"/>
        <v>40586</v>
      </c>
      <c r="D1244" s="60" t="s">
        <v>82</v>
      </c>
      <c r="E1244" s="68"/>
      <c r="F1244" s="60"/>
      <c r="G1244" s="68"/>
      <c r="H1244" s="60"/>
      <c r="I1244" s="68"/>
      <c r="J1244" s="69"/>
      <c r="K1244" s="23"/>
    </row>
    <row r="1245" spans="1:11" x14ac:dyDescent="0.2">
      <c r="A1245" s="59" t="s">
        <v>6</v>
      </c>
      <c r="B1245" s="60"/>
      <c r="C1245" s="12" t="str">
        <f t="shared" si="27"/>
        <v/>
      </c>
      <c r="D1245" s="60"/>
      <c r="E1245" s="68"/>
      <c r="F1245" s="60"/>
      <c r="G1245" s="68"/>
      <c r="H1245" s="60"/>
      <c r="I1245" s="68"/>
      <c r="J1245" s="69"/>
      <c r="K1245" s="23"/>
    </row>
    <row r="1246" spans="1:11" x14ac:dyDescent="0.2">
      <c r="A1246" s="59" t="s">
        <v>6</v>
      </c>
      <c r="B1246" s="60"/>
      <c r="C1246" s="12" t="str">
        <f t="shared" si="27"/>
        <v/>
      </c>
      <c r="D1246" s="60"/>
      <c r="E1246" s="68"/>
      <c r="F1246" s="60"/>
      <c r="G1246" s="68"/>
      <c r="H1246" s="60"/>
      <c r="I1246" s="68"/>
      <c r="J1246" s="69"/>
      <c r="K1246" s="23"/>
    </row>
    <row r="1247" spans="1:11" x14ac:dyDescent="0.2">
      <c r="A1247" s="59" t="s">
        <v>6</v>
      </c>
      <c r="B1247" s="60"/>
      <c r="C1247" s="12" t="str">
        <f t="shared" si="27"/>
        <v/>
      </c>
      <c r="D1247" s="60"/>
      <c r="E1247" s="68"/>
      <c r="F1247" s="60"/>
      <c r="G1247" s="68"/>
      <c r="H1247" s="60"/>
      <c r="I1247" s="68"/>
      <c r="J1247" s="69"/>
      <c r="K1247" s="23"/>
    </row>
    <row r="1248" spans="1:11" x14ac:dyDescent="0.2">
      <c r="A1248" s="59" t="s">
        <v>6</v>
      </c>
      <c r="B1248" s="60"/>
      <c r="C1248" s="12" t="str">
        <f t="shared" si="27"/>
        <v/>
      </c>
      <c r="D1248" s="60"/>
      <c r="E1248" s="68"/>
      <c r="F1248" s="60"/>
      <c r="G1248" s="68"/>
      <c r="H1248" s="60"/>
      <c r="I1248" s="68"/>
      <c r="J1248" s="69"/>
      <c r="K1248" s="23"/>
    </row>
    <row r="1249" spans="1:11" x14ac:dyDescent="0.2">
      <c r="A1249" s="59" t="s">
        <v>6</v>
      </c>
      <c r="B1249" s="60"/>
      <c r="C1249" s="12" t="str">
        <f t="shared" si="27"/>
        <v/>
      </c>
      <c r="D1249" s="60"/>
      <c r="E1249" s="68"/>
      <c r="F1249" s="60"/>
      <c r="G1249" s="68"/>
      <c r="H1249" s="60"/>
      <c r="I1249" s="68"/>
      <c r="J1249" s="69"/>
      <c r="K1249" s="23"/>
    </row>
    <row r="1250" spans="1:11" x14ac:dyDescent="0.2">
      <c r="A1250" s="59" t="s">
        <v>6</v>
      </c>
      <c r="B1250" s="60"/>
      <c r="C1250" s="12" t="str">
        <f t="shared" si="27"/>
        <v/>
      </c>
      <c r="D1250" s="60"/>
      <c r="E1250" s="68"/>
      <c r="F1250" s="60"/>
      <c r="G1250" s="68"/>
      <c r="H1250" s="60"/>
      <c r="I1250" s="68"/>
      <c r="J1250" s="69"/>
      <c r="K1250" s="23"/>
    </row>
    <row r="1251" spans="1:11" x14ac:dyDescent="0.2">
      <c r="A1251" s="59" t="s">
        <v>6</v>
      </c>
      <c r="B1251" s="60"/>
      <c r="C1251" s="12" t="str">
        <f t="shared" si="27"/>
        <v/>
      </c>
      <c r="D1251" s="60"/>
      <c r="E1251" s="68"/>
      <c r="F1251" s="60"/>
      <c r="G1251" s="68"/>
      <c r="H1251" s="60"/>
      <c r="I1251" s="68"/>
      <c r="J1251" s="69"/>
      <c r="K1251" s="23"/>
    </row>
    <row r="1252" spans="1:11" x14ac:dyDescent="0.2">
      <c r="A1252" s="59" t="s">
        <v>6</v>
      </c>
      <c r="B1252" s="60"/>
      <c r="C1252" s="12" t="str">
        <f t="shared" si="27"/>
        <v/>
      </c>
      <c r="D1252" s="60"/>
      <c r="E1252" s="68"/>
      <c r="F1252" s="60"/>
      <c r="G1252" s="68"/>
      <c r="H1252" s="60"/>
      <c r="I1252" s="68"/>
      <c r="J1252" s="69"/>
      <c r="K1252" s="23"/>
    </row>
    <row r="1253" spans="1:11" x14ac:dyDescent="0.2">
      <c r="A1253" s="59" t="s">
        <v>6</v>
      </c>
      <c r="B1253" s="60"/>
      <c r="C1253" s="12" t="str">
        <f t="shared" si="27"/>
        <v/>
      </c>
      <c r="D1253" s="60"/>
      <c r="E1253" s="68"/>
      <c r="F1253" s="60"/>
      <c r="G1253" s="68"/>
      <c r="H1253" s="60"/>
      <c r="I1253" s="68"/>
      <c r="J1253" s="69"/>
      <c r="K1253" s="23"/>
    </row>
    <row r="1254" spans="1:11" x14ac:dyDescent="0.2">
      <c r="A1254" s="59" t="s">
        <v>6</v>
      </c>
      <c r="B1254" s="60"/>
      <c r="C1254" s="12" t="str">
        <f t="shared" si="27"/>
        <v/>
      </c>
      <c r="D1254" s="60"/>
      <c r="E1254" s="68"/>
      <c r="F1254" s="60"/>
      <c r="G1254" s="68"/>
      <c r="H1254" s="60"/>
      <c r="I1254" s="68"/>
      <c r="J1254" s="69"/>
      <c r="K1254" s="23"/>
    </row>
    <row r="1255" spans="1:11" x14ac:dyDescent="0.2">
      <c r="A1255" s="59" t="s">
        <v>6</v>
      </c>
      <c r="B1255" s="60"/>
      <c r="C1255" s="12" t="str">
        <f t="shared" si="27"/>
        <v/>
      </c>
      <c r="D1255" s="60"/>
      <c r="E1255" s="68"/>
      <c r="F1255" s="60"/>
      <c r="G1255" s="68"/>
      <c r="H1255" s="60"/>
      <c r="I1255" s="68"/>
      <c r="J1255" s="69"/>
      <c r="K1255" s="23"/>
    </row>
    <row r="1256" spans="1:11" x14ac:dyDescent="0.2">
      <c r="A1256" s="59" t="s">
        <v>6</v>
      </c>
      <c r="B1256" s="60"/>
      <c r="C1256" s="12" t="str">
        <f t="shared" si="27"/>
        <v/>
      </c>
      <c r="D1256" s="60"/>
      <c r="E1256" s="68"/>
      <c r="F1256" s="60"/>
      <c r="G1256" s="68"/>
      <c r="H1256" s="60"/>
      <c r="I1256" s="68"/>
      <c r="J1256" s="69"/>
      <c r="K1256" s="23"/>
    </row>
    <row r="1257" spans="1:11" x14ac:dyDescent="0.2">
      <c r="A1257" s="59" t="s">
        <v>6</v>
      </c>
      <c r="B1257" s="60"/>
      <c r="C1257" s="12" t="str">
        <f t="shared" si="27"/>
        <v/>
      </c>
      <c r="D1257" s="60"/>
      <c r="E1257" s="68"/>
      <c r="F1257" s="60"/>
      <c r="G1257" s="68"/>
      <c r="H1257" s="60"/>
      <c r="I1257" s="68"/>
      <c r="J1257" s="69"/>
      <c r="K1257" s="23"/>
    </row>
    <row r="1258" spans="1:11" x14ac:dyDescent="0.2">
      <c r="A1258" s="59" t="s">
        <v>6</v>
      </c>
      <c r="B1258" s="60"/>
      <c r="C1258" s="12" t="str">
        <f t="shared" si="27"/>
        <v/>
      </c>
      <c r="D1258" s="60"/>
      <c r="E1258" s="68"/>
      <c r="F1258" s="60"/>
      <c r="G1258" s="68"/>
      <c r="H1258" s="60"/>
      <c r="I1258" s="68"/>
      <c r="J1258" s="69"/>
      <c r="K1258" s="23"/>
    </row>
    <row r="1259" spans="1:11" x14ac:dyDescent="0.2">
      <c r="A1259" s="59" t="s">
        <v>6</v>
      </c>
      <c r="B1259" s="60"/>
      <c r="C1259" s="12" t="str">
        <f t="shared" si="27"/>
        <v/>
      </c>
      <c r="D1259" s="60"/>
      <c r="E1259" s="68"/>
      <c r="F1259" s="60"/>
      <c r="G1259" s="68"/>
      <c r="H1259" s="60"/>
      <c r="I1259" s="68"/>
      <c r="J1259" s="69"/>
      <c r="K1259" s="23"/>
    </row>
    <row r="1260" spans="1:11" x14ac:dyDescent="0.2">
      <c r="A1260" s="59" t="s">
        <v>6</v>
      </c>
      <c r="B1260" s="60"/>
      <c r="C1260" s="12" t="str">
        <f t="shared" si="27"/>
        <v/>
      </c>
      <c r="D1260" s="60"/>
      <c r="E1260" s="68"/>
      <c r="F1260" s="60"/>
      <c r="G1260" s="68"/>
      <c r="H1260" s="60"/>
      <c r="I1260" s="68"/>
      <c r="J1260" s="69"/>
      <c r="K1260" s="23"/>
    </row>
    <row r="1261" spans="1:11" x14ac:dyDescent="0.2">
      <c r="A1261" s="59" t="s">
        <v>6</v>
      </c>
      <c r="B1261" s="60"/>
      <c r="C1261" s="12" t="str">
        <f t="shared" si="27"/>
        <v/>
      </c>
      <c r="D1261" s="60"/>
      <c r="E1261" s="68"/>
      <c r="F1261" s="60"/>
      <c r="G1261" s="68"/>
      <c r="H1261" s="60"/>
      <c r="I1261" s="68"/>
      <c r="J1261" s="69"/>
      <c r="K1261" s="23"/>
    </row>
    <row r="1262" spans="1:11" x14ac:dyDescent="0.2">
      <c r="A1262" s="59" t="s">
        <v>6</v>
      </c>
      <c r="B1262" s="60"/>
      <c r="C1262" s="12" t="str">
        <f t="shared" si="27"/>
        <v/>
      </c>
      <c r="D1262" s="60"/>
      <c r="E1262" s="68"/>
      <c r="F1262" s="60"/>
      <c r="G1262" s="68"/>
      <c r="H1262" s="60"/>
      <c r="I1262" s="68"/>
      <c r="J1262" s="69"/>
      <c r="K1262" s="23"/>
    </row>
    <row r="1263" spans="1:11" ht="15.75" thickBot="1" x14ac:dyDescent="0.25">
      <c r="A1263" s="59" t="s">
        <v>6</v>
      </c>
      <c r="B1263" s="63"/>
      <c r="C1263" s="47" t="str">
        <f t="shared" si="27"/>
        <v/>
      </c>
      <c r="D1263" s="63"/>
      <c r="E1263" s="64"/>
      <c r="F1263" s="63"/>
      <c r="G1263" s="64"/>
      <c r="H1263" s="63"/>
      <c r="I1263" s="64"/>
      <c r="J1263" s="70"/>
      <c r="K1263" s="23"/>
    </row>
    <row r="1264" spans="1:11" x14ac:dyDescent="0.2">
      <c r="A1264" s="62"/>
      <c r="B1264" s="137">
        <f>SUMIF(A1231:A1263,$O$6,B1231:B1263)</f>
        <v>1392.5900000000001</v>
      </c>
      <c r="C1264" s="24"/>
      <c r="D1264" s="24"/>
      <c r="E1264" s="24"/>
      <c r="F1264" s="24"/>
      <c r="G1264" s="24"/>
      <c r="H1264" s="24"/>
      <c r="I1264" s="24"/>
      <c r="J1264" s="24"/>
      <c r="K1264" s="23"/>
    </row>
    <row r="1265" spans="1:12" ht="15.75" thickBot="1" x14ac:dyDescent="0.25">
      <c r="A1265" s="62"/>
      <c r="B1265" s="138"/>
      <c r="C1265" s="24"/>
      <c r="D1265" s="24"/>
      <c r="E1265" s="24"/>
      <c r="F1265" s="24"/>
      <c r="G1265" s="24"/>
      <c r="H1265" s="24"/>
      <c r="I1265" s="24"/>
      <c r="J1265" s="24"/>
      <c r="K1265" s="23"/>
    </row>
    <row r="1266" spans="1:12" ht="15.75" thickBot="1" x14ac:dyDescent="0.25">
      <c r="A1266" s="62"/>
      <c r="B1266" s="24"/>
      <c r="C1266" s="24"/>
      <c r="D1266" s="24"/>
      <c r="E1266" s="24"/>
      <c r="F1266" s="24"/>
      <c r="G1266" s="24"/>
      <c r="H1266" s="24"/>
      <c r="I1266" s="24"/>
      <c r="J1266" s="24"/>
      <c r="K1266" s="23"/>
    </row>
    <row r="1267" spans="1:12" ht="15.75" thickBot="1" x14ac:dyDescent="0.25">
      <c r="A1267" s="62"/>
      <c r="B1267" s="24"/>
      <c r="C1267" s="24"/>
      <c r="D1267" s="24"/>
      <c r="E1267" s="24"/>
      <c r="F1267" s="24"/>
      <c r="G1267" s="24"/>
      <c r="H1267" s="129" t="s">
        <v>22</v>
      </c>
      <c r="I1267" s="131"/>
      <c r="J1267" s="16"/>
      <c r="K1267" s="23"/>
    </row>
    <row r="1268" spans="1:12" ht="15.75" thickBot="1" x14ac:dyDescent="0.25">
      <c r="A1268" s="62"/>
      <c r="B1268" s="13" t="s">
        <v>0</v>
      </c>
      <c r="C1268" s="13" t="s">
        <v>13</v>
      </c>
      <c r="D1268" s="13" t="s">
        <v>14</v>
      </c>
      <c r="E1268" s="13" t="s">
        <v>15</v>
      </c>
      <c r="F1268" s="13" t="s">
        <v>5</v>
      </c>
      <c r="G1268" s="24"/>
      <c r="H1268" s="2" t="s">
        <v>20</v>
      </c>
      <c r="I1268" s="2">
        <f>I1224</f>
        <v>15147.95</v>
      </c>
      <c r="J1268" s="2"/>
      <c r="K1268" s="23"/>
    </row>
    <row r="1269" spans="1:12" ht="15.75" thickBot="1" x14ac:dyDescent="0.25">
      <c r="A1269" s="62"/>
      <c r="B1269" s="21">
        <f>B1264</f>
        <v>1392.5900000000001</v>
      </c>
      <c r="C1269" s="13">
        <f>SUM(F1231:F1263)</f>
        <v>7855</v>
      </c>
      <c r="D1269" s="13">
        <f>B1269+C1269</f>
        <v>9247.59</v>
      </c>
      <c r="E1269" s="13">
        <f>SUM(H1231:H1263)</f>
        <v>3300</v>
      </c>
      <c r="F1269" s="15">
        <f>D1269-E1269</f>
        <v>5947.59</v>
      </c>
      <c r="G1269" s="24"/>
      <c r="H1269" s="3" t="s">
        <v>19</v>
      </c>
      <c r="I1269" s="3">
        <f>F1271</f>
        <v>1781</v>
      </c>
      <c r="J1269" s="3"/>
      <c r="K1269" s="23"/>
    </row>
    <row r="1270" spans="1:12" ht="15.75" thickBot="1" x14ac:dyDescent="0.25">
      <c r="A1270" s="62"/>
      <c r="B1270" s="13" t="s">
        <v>18</v>
      </c>
      <c r="C1270" s="13" t="s">
        <v>16</v>
      </c>
      <c r="D1270" s="13" t="s">
        <v>3</v>
      </c>
      <c r="E1270" s="13" t="s">
        <v>2</v>
      </c>
      <c r="F1270" s="13" t="s">
        <v>19</v>
      </c>
      <c r="G1270" s="24"/>
      <c r="H1270" s="3" t="s">
        <v>21</v>
      </c>
      <c r="I1270" s="3">
        <f>I1268+I1269</f>
        <v>16928.95</v>
      </c>
      <c r="J1270" s="3"/>
      <c r="K1270" s="23"/>
    </row>
    <row r="1271" spans="1:12" ht="15.75" thickBot="1" x14ac:dyDescent="0.25">
      <c r="A1271" s="62"/>
      <c r="B1271" s="21">
        <f>F1269</f>
        <v>5947.59</v>
      </c>
      <c r="C1271" s="71"/>
      <c r="D1271" s="71"/>
      <c r="E1271" s="71">
        <v>4166.59</v>
      </c>
      <c r="F1271" s="15">
        <f>B1271-(C1271+D1271+E1271)</f>
        <v>1781</v>
      </c>
      <c r="G1271" s="24"/>
      <c r="H1271" s="3" t="s">
        <v>4</v>
      </c>
      <c r="I1271" s="73">
        <v>14900</v>
      </c>
      <c r="J1271" s="73" t="s">
        <v>23</v>
      </c>
      <c r="K1271" s="23"/>
    </row>
    <row r="1272" spans="1:12" ht="15.75" thickBot="1" x14ac:dyDescent="0.25">
      <c r="A1272" s="62"/>
      <c r="B1272" s="24"/>
      <c r="C1272" s="24"/>
      <c r="D1272" s="24"/>
      <c r="E1272" s="24"/>
      <c r="F1272" s="24"/>
      <c r="G1272" s="24"/>
      <c r="H1272" s="18" t="s">
        <v>17</v>
      </c>
      <c r="I1272" s="18">
        <f>I1270-I1271</f>
        <v>2028.9500000000007</v>
      </c>
      <c r="J1272" s="4"/>
      <c r="K1272" s="23"/>
    </row>
    <row r="1273" spans="1:12" ht="15.75" thickBot="1" x14ac:dyDescent="0.25">
      <c r="A1273" s="62"/>
      <c r="B1273" s="24"/>
      <c r="C1273" s="24"/>
      <c r="D1273" s="24"/>
      <c r="E1273" s="24"/>
      <c r="F1273" s="24"/>
      <c r="G1273" s="24"/>
      <c r="H1273" s="13" t="s">
        <v>27</v>
      </c>
      <c r="I1273" s="17">
        <f>I1272</f>
        <v>2028.9500000000007</v>
      </c>
      <c r="J1273" s="24"/>
      <c r="K1273" s="23"/>
    </row>
    <row r="1274" spans="1:12" ht="15.75" thickBot="1" x14ac:dyDescent="0.25">
      <c r="A1274" s="75"/>
      <c r="B1274" s="25"/>
      <c r="C1274" s="25"/>
      <c r="D1274" s="25"/>
      <c r="E1274" s="25"/>
      <c r="F1274" s="25"/>
      <c r="G1274" s="25"/>
      <c r="H1274" s="25"/>
      <c r="I1274" s="25"/>
      <c r="J1274" s="25"/>
      <c r="K1274" s="15"/>
    </row>
    <row r="1275" spans="1:12" x14ac:dyDescent="0.2">
      <c r="B1275" s="142" t="s">
        <v>100</v>
      </c>
      <c r="C1275" s="142"/>
      <c r="D1275" s="142"/>
      <c r="E1275" s="142"/>
      <c r="F1275" s="142"/>
      <c r="G1275" s="142"/>
      <c r="H1275" s="142"/>
    </row>
    <row r="1276" spans="1:12" x14ac:dyDescent="0.2">
      <c r="B1276" s="143"/>
      <c r="C1276" s="143"/>
      <c r="D1276" s="143"/>
      <c r="E1276" s="143"/>
      <c r="F1276" s="143"/>
      <c r="G1276" s="143"/>
      <c r="H1276" s="143"/>
    </row>
    <row r="1277" spans="1:12" ht="15.75" thickBot="1" x14ac:dyDescent="0.25"/>
    <row r="1278" spans="1:12" ht="26.25" thickBot="1" x14ac:dyDescent="0.25">
      <c r="A1278" s="81" t="s">
        <v>107</v>
      </c>
      <c r="B1278" s="45" t="s">
        <v>0</v>
      </c>
      <c r="C1278" s="13" t="s">
        <v>101</v>
      </c>
      <c r="D1278" s="13" t="s">
        <v>102</v>
      </c>
      <c r="E1278" s="13" t="s">
        <v>103</v>
      </c>
      <c r="F1278" s="22" t="s">
        <v>106</v>
      </c>
      <c r="G1278" s="34" t="s">
        <v>104</v>
      </c>
      <c r="H1278" s="37" t="s">
        <v>105</v>
      </c>
      <c r="I1278" s="38" t="s">
        <v>106</v>
      </c>
      <c r="J1278" s="43" t="s">
        <v>9</v>
      </c>
      <c r="K1278" s="43" t="s">
        <v>8</v>
      </c>
      <c r="L1278" s="13" t="s">
        <v>125</v>
      </c>
    </row>
    <row r="1279" spans="1:12" x14ac:dyDescent="0.2">
      <c r="A1279" s="82">
        <v>1</v>
      </c>
      <c r="B1279" s="39">
        <f>B39</f>
        <v>6781.11</v>
      </c>
      <c r="C1279" s="44">
        <f>C44</f>
        <v>0</v>
      </c>
      <c r="D1279" s="44">
        <f>E44</f>
        <v>481</v>
      </c>
      <c r="E1279" s="51">
        <f>D46</f>
        <v>0</v>
      </c>
      <c r="F1279" s="72"/>
      <c r="G1279" s="49">
        <f>E46</f>
        <v>1111.6099999999999</v>
      </c>
      <c r="H1279" s="39">
        <f>I46</f>
        <v>9400</v>
      </c>
      <c r="I1279" s="72">
        <f>J46</f>
        <v>0</v>
      </c>
      <c r="J1279" s="49"/>
      <c r="K1279" s="48"/>
      <c r="L1279" s="80"/>
    </row>
    <row r="1280" spans="1:12" x14ac:dyDescent="0.2">
      <c r="A1280" s="83">
        <v>2</v>
      </c>
      <c r="B1280" s="40">
        <f>B88</f>
        <v>3810.1800000000003</v>
      </c>
      <c r="C1280" s="44">
        <f>C93</f>
        <v>1450</v>
      </c>
      <c r="D1280" s="44">
        <f>E93</f>
        <v>122</v>
      </c>
      <c r="E1280" s="51">
        <f>D95</f>
        <v>0</v>
      </c>
      <c r="F1280" s="73"/>
      <c r="G1280" s="50">
        <f>E95</f>
        <v>943</v>
      </c>
      <c r="H1280" s="40">
        <f>I95</f>
        <v>0</v>
      </c>
      <c r="I1280" s="73" t="s">
        <v>26</v>
      </c>
      <c r="J1280" s="50"/>
      <c r="K1280" s="7"/>
      <c r="L1280" s="68"/>
    </row>
    <row r="1281" spans="1:12" x14ac:dyDescent="0.2">
      <c r="A1281" s="83">
        <v>3</v>
      </c>
      <c r="B1281" s="40">
        <f>B137</f>
        <v>2451.71</v>
      </c>
      <c r="C1281" s="3">
        <f>C142</f>
        <v>1800</v>
      </c>
      <c r="D1281" s="3">
        <f>E142</f>
        <v>31</v>
      </c>
      <c r="E1281" s="51">
        <f>D144</f>
        <v>0</v>
      </c>
      <c r="F1281" s="73"/>
      <c r="G1281" s="50">
        <f>E144</f>
        <v>1714.71</v>
      </c>
      <c r="H1281" s="40">
        <f>I144</f>
        <v>0</v>
      </c>
      <c r="I1281" s="73" t="s">
        <v>26</v>
      </c>
      <c r="J1281" s="50"/>
      <c r="K1281" s="7"/>
      <c r="L1281" s="68"/>
    </row>
    <row r="1282" spans="1:12" x14ac:dyDescent="0.2">
      <c r="A1282" s="83">
        <v>4</v>
      </c>
      <c r="B1282" s="40">
        <f>B186</f>
        <v>2738.06</v>
      </c>
      <c r="C1282" s="3">
        <f>C191</f>
        <v>1700</v>
      </c>
      <c r="D1282" s="3">
        <f>E191</f>
        <v>0</v>
      </c>
      <c r="E1282" s="40">
        <f>D193</f>
        <v>0</v>
      </c>
      <c r="F1282" s="73"/>
      <c r="G1282" s="50">
        <f>E193</f>
        <v>2133.06</v>
      </c>
      <c r="H1282" s="40">
        <f>I193</f>
        <v>0</v>
      </c>
      <c r="I1282" s="73" t="s">
        <v>26</v>
      </c>
      <c r="J1282" s="50"/>
      <c r="K1282" s="7"/>
      <c r="L1282" s="68"/>
    </row>
    <row r="1283" spans="1:12" x14ac:dyDescent="0.2">
      <c r="A1283" s="83">
        <v>5</v>
      </c>
      <c r="B1283" s="40">
        <f>B235</f>
        <v>731.75</v>
      </c>
      <c r="C1283" s="3">
        <f>C240</f>
        <v>2550</v>
      </c>
      <c r="D1283" s="3">
        <f>E240</f>
        <v>525</v>
      </c>
      <c r="E1283" s="40">
        <f>D242</f>
        <v>0</v>
      </c>
      <c r="F1283" s="73"/>
      <c r="G1283" s="50">
        <f>E242</f>
        <v>487.75</v>
      </c>
      <c r="H1283" s="40">
        <f>I242</f>
        <v>0</v>
      </c>
      <c r="I1283" s="73" t="s">
        <v>26</v>
      </c>
      <c r="J1283" s="50"/>
      <c r="K1283" s="7"/>
      <c r="L1283" s="68"/>
    </row>
    <row r="1284" spans="1:12" x14ac:dyDescent="0.2">
      <c r="A1284" s="83">
        <v>6</v>
      </c>
      <c r="B1284" s="40">
        <f>B284</f>
        <v>2181.91</v>
      </c>
      <c r="C1284" s="3">
        <f>C289</f>
        <v>2922.5</v>
      </c>
      <c r="D1284" s="3">
        <f>E289</f>
        <v>1761.5</v>
      </c>
      <c r="E1284" s="40">
        <f>D291</f>
        <v>0</v>
      </c>
      <c r="F1284" s="73"/>
      <c r="G1284" s="50">
        <f>E291</f>
        <v>928.41</v>
      </c>
      <c r="H1284" s="40">
        <f>I291</f>
        <v>11500</v>
      </c>
      <c r="I1284" s="73" t="str">
        <f>J291</f>
        <v>الانماء</v>
      </c>
      <c r="J1284" s="50"/>
      <c r="K1284" s="7"/>
      <c r="L1284" s="68"/>
    </row>
    <row r="1285" spans="1:12" x14ac:dyDescent="0.2">
      <c r="A1285" s="83">
        <v>7</v>
      </c>
      <c r="B1285" s="40">
        <f>B333</f>
        <v>3770.75</v>
      </c>
      <c r="C1285" s="3">
        <f>C383</f>
        <v>0</v>
      </c>
      <c r="D1285" s="3">
        <f>E383</f>
        <v>0</v>
      </c>
      <c r="E1285" s="40">
        <f>D340</f>
        <v>0</v>
      </c>
      <c r="F1285" s="73"/>
      <c r="G1285" s="50">
        <f>E340</f>
        <v>1292.75</v>
      </c>
      <c r="H1285" s="40">
        <f>I340</f>
        <v>0</v>
      </c>
      <c r="I1285" s="73" t="s">
        <v>26</v>
      </c>
      <c r="J1285" s="50"/>
      <c r="K1285" s="7"/>
      <c r="L1285" s="68"/>
    </row>
    <row r="1286" spans="1:12" x14ac:dyDescent="0.2">
      <c r="A1286" s="83">
        <v>8</v>
      </c>
      <c r="B1286" s="40">
        <f>B382</f>
        <v>1812</v>
      </c>
      <c r="C1286" s="3">
        <f>C387</f>
        <v>13534</v>
      </c>
      <c r="D1286" s="3">
        <f>E387</f>
        <v>212</v>
      </c>
      <c r="E1286" s="40">
        <f>D389</f>
        <v>2534</v>
      </c>
      <c r="F1286" s="73"/>
      <c r="G1286" s="50">
        <f>E389</f>
        <v>318</v>
      </c>
      <c r="H1286" s="40">
        <f>I389</f>
        <v>0</v>
      </c>
      <c r="I1286" s="73" t="s">
        <v>26</v>
      </c>
      <c r="J1286" s="50"/>
      <c r="K1286" s="7"/>
      <c r="L1286" s="68"/>
    </row>
    <row r="1287" spans="1:12" x14ac:dyDescent="0.2">
      <c r="A1287" s="83">
        <v>9</v>
      </c>
      <c r="B1287" s="40">
        <f>B431</f>
        <v>8233.9699999999993</v>
      </c>
      <c r="C1287" s="3">
        <f>C436</f>
        <v>8270</v>
      </c>
      <c r="D1287" s="3">
        <f>E436</f>
        <v>851</v>
      </c>
      <c r="E1287" s="40">
        <f>D438</f>
        <v>1456.15</v>
      </c>
      <c r="F1287" s="73"/>
      <c r="G1287" s="50">
        <f>E438</f>
        <v>3761.32</v>
      </c>
      <c r="H1287" s="40">
        <f>I438</f>
        <v>25000</v>
      </c>
      <c r="I1287" s="73" t="str">
        <f>J438</f>
        <v>الأهلي</v>
      </c>
      <c r="J1287" s="50"/>
      <c r="K1287" s="7"/>
      <c r="L1287" s="68"/>
    </row>
    <row r="1288" spans="1:12" x14ac:dyDescent="0.2">
      <c r="A1288" s="83">
        <v>10</v>
      </c>
      <c r="B1288" s="40">
        <f>B480</f>
        <v>4968.1900000000005</v>
      </c>
      <c r="C1288" s="3">
        <f>C485</f>
        <v>3035.75</v>
      </c>
      <c r="D1288" s="3">
        <f>E485</f>
        <v>472</v>
      </c>
      <c r="E1288" s="40">
        <f>D487</f>
        <v>543.32000000000005</v>
      </c>
      <c r="F1288" s="73"/>
      <c r="G1288" s="50">
        <f>E487</f>
        <v>2130.12</v>
      </c>
      <c r="H1288" s="40">
        <f>I487</f>
        <v>0</v>
      </c>
      <c r="I1288" s="73" t="str">
        <f>J487</f>
        <v>لم يودع</v>
      </c>
      <c r="J1288" s="50"/>
      <c r="K1288" s="7"/>
      <c r="L1288" s="68"/>
    </row>
    <row r="1289" spans="1:12" x14ac:dyDescent="0.2">
      <c r="A1289" s="83">
        <v>11</v>
      </c>
      <c r="B1289" s="40">
        <f>B529</f>
        <v>1946.12</v>
      </c>
      <c r="C1289" s="3">
        <f>C534</f>
        <v>3799.96</v>
      </c>
      <c r="D1289" s="3">
        <f>E534</f>
        <v>1038</v>
      </c>
      <c r="E1289" s="40">
        <f>D536</f>
        <v>500</v>
      </c>
      <c r="F1289" s="73"/>
      <c r="G1289" s="50">
        <f>E536</f>
        <v>612.12</v>
      </c>
      <c r="H1289" s="40">
        <f>I536</f>
        <v>10650</v>
      </c>
      <c r="I1289" s="73" t="str">
        <f>J536</f>
        <v>الأهلي</v>
      </c>
      <c r="J1289" s="50"/>
      <c r="K1289" s="7"/>
      <c r="L1289" s="68"/>
    </row>
    <row r="1290" spans="1:12" x14ac:dyDescent="0.2">
      <c r="A1290" s="83">
        <v>12</v>
      </c>
      <c r="B1290" s="40">
        <f>B578</f>
        <v>3465.94</v>
      </c>
      <c r="C1290" s="3">
        <f>C583</f>
        <v>2447</v>
      </c>
      <c r="D1290" s="3">
        <f>E583</f>
        <v>2671</v>
      </c>
      <c r="E1290" s="40">
        <f>D585</f>
        <v>0</v>
      </c>
      <c r="F1290" s="73"/>
      <c r="G1290" s="50">
        <f>E585</f>
        <v>2895.87</v>
      </c>
      <c r="H1290" s="40">
        <f>I585</f>
        <v>0</v>
      </c>
      <c r="I1290" s="73" t="s">
        <v>26</v>
      </c>
      <c r="J1290" s="50"/>
      <c r="K1290" s="7"/>
      <c r="L1290" s="68"/>
    </row>
    <row r="1291" spans="1:12" x14ac:dyDescent="0.2">
      <c r="A1291" s="83">
        <v>13</v>
      </c>
      <c r="B1291" s="40">
        <f>B627</f>
        <v>2385.19</v>
      </c>
      <c r="C1291" s="3">
        <f>C632</f>
        <v>2115</v>
      </c>
      <c r="D1291" s="3">
        <f>E632</f>
        <v>425.5</v>
      </c>
      <c r="E1291" s="40">
        <f>D634</f>
        <v>0</v>
      </c>
      <c r="F1291" s="73"/>
      <c r="G1291" s="50">
        <f>E634</f>
        <v>1255.92</v>
      </c>
      <c r="H1291" s="40">
        <f>I634</f>
        <v>0</v>
      </c>
      <c r="I1291" s="73" t="s">
        <v>26</v>
      </c>
      <c r="J1291" s="50"/>
      <c r="K1291" s="7"/>
      <c r="L1291" s="68"/>
    </row>
    <row r="1292" spans="1:12" x14ac:dyDescent="0.2">
      <c r="A1292" s="83">
        <v>14</v>
      </c>
      <c r="B1292" s="40">
        <f>B676</f>
        <v>3309.4799999999996</v>
      </c>
      <c r="C1292" s="3">
        <f>C681</f>
        <v>3096</v>
      </c>
      <c r="D1292" s="3">
        <f>E681</f>
        <v>3124.5</v>
      </c>
      <c r="E1292" s="40">
        <f>D683</f>
        <v>0</v>
      </c>
      <c r="F1292" s="73"/>
      <c r="G1292" s="50">
        <f>E683</f>
        <v>1434.43</v>
      </c>
      <c r="H1292" s="40">
        <f>I683</f>
        <v>0</v>
      </c>
      <c r="I1292" s="73" t="str">
        <f>J683</f>
        <v>لم يودع</v>
      </c>
      <c r="J1292" s="50"/>
      <c r="K1292" s="7"/>
      <c r="L1292" s="68"/>
    </row>
    <row r="1293" spans="1:12" x14ac:dyDescent="0.2">
      <c r="A1293" s="83">
        <v>15</v>
      </c>
      <c r="B1293" s="40">
        <f>B725</f>
        <v>7169.09</v>
      </c>
      <c r="C1293" s="3">
        <f>C730</f>
        <v>2504</v>
      </c>
      <c r="D1293" s="3">
        <f>E730</f>
        <v>1203</v>
      </c>
      <c r="E1293" s="40">
        <f>D732</f>
        <v>0</v>
      </c>
      <c r="F1293" s="73"/>
      <c r="G1293" s="50">
        <f>E732</f>
        <v>4263.1899999999996</v>
      </c>
      <c r="H1293" s="40">
        <f>I732</f>
        <v>5750</v>
      </c>
      <c r="I1293" s="73" t="str">
        <f>J732</f>
        <v>الأهلي</v>
      </c>
      <c r="J1293" s="50"/>
      <c r="K1293" s="7"/>
      <c r="L1293" s="68"/>
    </row>
    <row r="1294" spans="1:12" x14ac:dyDescent="0.2">
      <c r="A1294" s="83">
        <v>16</v>
      </c>
      <c r="B1294" s="40">
        <f>B774</f>
        <v>9348.7999999999993</v>
      </c>
      <c r="C1294" s="3">
        <f>C779</f>
        <v>1615</v>
      </c>
      <c r="D1294" s="3">
        <f>E779</f>
        <v>935</v>
      </c>
      <c r="E1294" s="40">
        <f>D781</f>
        <v>0</v>
      </c>
      <c r="F1294" s="73"/>
      <c r="G1294" s="50">
        <f>E781</f>
        <v>5500.3</v>
      </c>
      <c r="H1294" s="40">
        <f>I781</f>
        <v>7000</v>
      </c>
      <c r="I1294" s="73" t="str">
        <f>J781</f>
        <v>الأهلي</v>
      </c>
      <c r="J1294" s="50"/>
      <c r="K1294" s="7"/>
      <c r="L1294" s="68"/>
    </row>
    <row r="1295" spans="1:12" x14ac:dyDescent="0.2">
      <c r="A1295" s="83">
        <v>17</v>
      </c>
      <c r="B1295" s="40">
        <f>B823</f>
        <v>4307.1100000000006</v>
      </c>
      <c r="C1295" s="3">
        <f>C828</f>
        <v>11871</v>
      </c>
      <c r="D1295" s="3">
        <f>E828</f>
        <v>1975</v>
      </c>
      <c r="E1295" s="40">
        <f>D830</f>
        <v>0</v>
      </c>
      <c r="F1295" s="73"/>
      <c r="G1295" s="50">
        <f>E830</f>
        <v>1422.61</v>
      </c>
      <c r="H1295" s="40">
        <f>I830</f>
        <v>14000</v>
      </c>
      <c r="I1295" s="73" t="str">
        <f>J830</f>
        <v>الانماء</v>
      </c>
      <c r="J1295" s="50"/>
      <c r="K1295" s="7"/>
      <c r="L1295" s="68"/>
    </row>
    <row r="1296" spans="1:12" x14ac:dyDescent="0.2">
      <c r="A1296" s="83">
        <v>18</v>
      </c>
      <c r="B1296" s="40">
        <f>B872</f>
        <v>12662.77</v>
      </c>
      <c r="C1296" s="3">
        <f>C877</f>
        <v>2543.3000000000002</v>
      </c>
      <c r="D1296" s="3">
        <f>E877</f>
        <v>633</v>
      </c>
      <c r="E1296" s="40">
        <f>D879</f>
        <v>743.3</v>
      </c>
      <c r="F1296" s="73"/>
      <c r="G1296" s="50">
        <f>E879</f>
        <v>313.77</v>
      </c>
      <c r="H1296" s="40">
        <f>I879</f>
        <v>13000</v>
      </c>
      <c r="I1296" s="73" t="str">
        <f>J879</f>
        <v>الأهلي</v>
      </c>
      <c r="J1296" s="50"/>
      <c r="K1296" s="7"/>
      <c r="L1296" s="68"/>
    </row>
    <row r="1297" spans="1:12" x14ac:dyDescent="0.2">
      <c r="A1297" s="83">
        <v>19</v>
      </c>
      <c r="B1297" s="40">
        <f>B921</f>
        <v>3374.35</v>
      </c>
      <c r="C1297" s="3">
        <f>C926</f>
        <v>0</v>
      </c>
      <c r="D1297" s="3">
        <f>E926</f>
        <v>83</v>
      </c>
      <c r="E1297" s="40">
        <f>D928</f>
        <v>0</v>
      </c>
      <c r="F1297" s="73"/>
      <c r="G1297" s="50">
        <f>E928</f>
        <v>1468.9</v>
      </c>
      <c r="H1297" s="40">
        <f>I928</f>
        <v>0</v>
      </c>
      <c r="I1297" s="73" t="s">
        <v>26</v>
      </c>
      <c r="J1297" s="50"/>
      <c r="K1297" s="7"/>
      <c r="L1297" s="68"/>
    </row>
    <row r="1298" spans="1:12" x14ac:dyDescent="0.2">
      <c r="A1298" s="83">
        <v>20</v>
      </c>
      <c r="B1298" s="40">
        <f>B970</f>
        <v>2174.5300000000002</v>
      </c>
      <c r="C1298" s="3">
        <f>C975</f>
        <v>15682.26</v>
      </c>
      <c r="D1298" s="3">
        <f>E975</f>
        <v>446</v>
      </c>
      <c r="E1298" s="40">
        <f>D977</f>
        <v>11882.26</v>
      </c>
      <c r="F1298" s="73"/>
      <c r="G1298" s="50">
        <f>E977</f>
        <v>1544.53</v>
      </c>
      <c r="H1298" s="40">
        <f>I977</f>
        <v>0</v>
      </c>
      <c r="I1298" s="73" t="s">
        <v>26</v>
      </c>
      <c r="J1298" s="50"/>
      <c r="K1298" s="7"/>
      <c r="L1298" s="68"/>
    </row>
    <row r="1299" spans="1:12" x14ac:dyDescent="0.2">
      <c r="A1299" s="83">
        <v>21</v>
      </c>
      <c r="B1299" s="40">
        <f>B1019</f>
        <v>4355.32</v>
      </c>
      <c r="C1299" s="3">
        <f>C1024</f>
        <v>2765.75</v>
      </c>
      <c r="D1299" s="3">
        <f>E1024</f>
        <v>0</v>
      </c>
      <c r="E1299" s="40">
        <f>D1026</f>
        <v>0</v>
      </c>
      <c r="F1299" s="73"/>
      <c r="G1299" s="50">
        <f>E1026</f>
        <v>2865.32</v>
      </c>
      <c r="H1299" s="40">
        <f>I1026</f>
        <v>0</v>
      </c>
      <c r="I1299" s="73" t="s">
        <v>26</v>
      </c>
      <c r="J1299" s="50"/>
      <c r="K1299" s="7"/>
      <c r="L1299" s="68"/>
    </row>
    <row r="1300" spans="1:12" x14ac:dyDescent="0.2">
      <c r="A1300" s="83">
        <v>22</v>
      </c>
      <c r="B1300" s="40">
        <f>B1068</f>
        <v>4759.92</v>
      </c>
      <c r="C1300" s="3">
        <f>C1073</f>
        <v>5572</v>
      </c>
      <c r="D1300" s="3">
        <f>E1073</f>
        <v>615</v>
      </c>
      <c r="E1300" s="40">
        <f>D1075</f>
        <v>0</v>
      </c>
      <c r="F1300" s="73"/>
      <c r="G1300" s="50">
        <f>E1075</f>
        <v>2893.69</v>
      </c>
      <c r="H1300" s="40">
        <f>I1075</f>
        <v>17200</v>
      </c>
      <c r="I1300" s="73" t="str">
        <f>J1075</f>
        <v>الانماء</v>
      </c>
      <c r="J1300" s="50"/>
      <c r="K1300" s="7"/>
      <c r="L1300" s="68"/>
    </row>
    <row r="1301" spans="1:12" x14ac:dyDescent="0.2">
      <c r="A1301" s="83">
        <v>23</v>
      </c>
      <c r="B1301" s="40">
        <f>B1117</f>
        <v>8756.02</v>
      </c>
      <c r="C1301" s="3">
        <f>C1122</f>
        <v>3686.16</v>
      </c>
      <c r="D1301" s="3">
        <f>E1122</f>
        <v>407</v>
      </c>
      <c r="E1301" s="40">
        <f>D1124</f>
        <v>2484</v>
      </c>
      <c r="F1301" s="73"/>
      <c r="G1301" s="50">
        <f>E1124</f>
        <v>4408.5200000000004</v>
      </c>
      <c r="H1301" s="40">
        <f>I1124</f>
        <v>0</v>
      </c>
      <c r="I1301" s="73" t="s">
        <v>26</v>
      </c>
      <c r="J1301" s="50"/>
      <c r="K1301" s="7"/>
      <c r="L1301" s="68"/>
    </row>
    <row r="1302" spans="1:12" x14ac:dyDescent="0.2">
      <c r="A1302" s="83">
        <v>24</v>
      </c>
      <c r="B1302" s="40">
        <f>B1166</f>
        <v>2172.96</v>
      </c>
      <c r="C1302" s="3">
        <f>C1171</f>
        <v>1350</v>
      </c>
      <c r="D1302" s="3">
        <f>E1171</f>
        <v>1831.5</v>
      </c>
      <c r="E1302" s="40">
        <f>D1173</f>
        <v>0</v>
      </c>
      <c r="F1302" s="73"/>
      <c r="G1302" s="50">
        <f>E1173</f>
        <v>529.1</v>
      </c>
      <c r="H1302" s="40">
        <f>I1173</f>
        <v>5150</v>
      </c>
      <c r="I1302" s="73" t="str">
        <f>J1173</f>
        <v>الانماء</v>
      </c>
      <c r="J1302" s="50"/>
      <c r="K1302" s="7"/>
      <c r="L1302" s="68"/>
    </row>
    <row r="1303" spans="1:12" x14ac:dyDescent="0.2">
      <c r="A1303" s="83">
        <v>25</v>
      </c>
      <c r="B1303" s="40">
        <f>B1215</f>
        <v>1505</v>
      </c>
      <c r="C1303" s="3">
        <f>C1220</f>
        <v>12474.23</v>
      </c>
      <c r="D1303" s="3">
        <f>E1220</f>
        <v>0</v>
      </c>
      <c r="E1303" s="40">
        <f>D1222</f>
        <v>0</v>
      </c>
      <c r="F1303" s="73"/>
      <c r="G1303" s="50">
        <f>E1222</f>
        <v>327</v>
      </c>
      <c r="H1303" s="40">
        <f>I1222</f>
        <v>0</v>
      </c>
      <c r="I1303" s="73" t="s">
        <v>26</v>
      </c>
      <c r="J1303" s="50"/>
      <c r="K1303" s="7"/>
      <c r="L1303" s="68"/>
    </row>
    <row r="1304" spans="1:12" ht="15.75" thickBot="1" x14ac:dyDescent="0.25">
      <c r="A1304" s="84">
        <v>26</v>
      </c>
      <c r="B1304" s="41">
        <f>B1264</f>
        <v>1392.5900000000001</v>
      </c>
      <c r="C1304" s="42">
        <f>C1269</f>
        <v>7855</v>
      </c>
      <c r="D1304" s="42">
        <f>E1269</f>
        <v>3300</v>
      </c>
      <c r="E1304" s="41">
        <f>D1271</f>
        <v>0</v>
      </c>
      <c r="F1304" s="74"/>
      <c r="G1304" s="10">
        <f>E1271</f>
        <v>4166.59</v>
      </c>
      <c r="H1304" s="41">
        <f>I1271</f>
        <v>14900</v>
      </c>
      <c r="I1304" s="74" t="str">
        <f>J1271</f>
        <v>الانماء</v>
      </c>
      <c r="J1304" s="10"/>
      <c r="K1304" s="8"/>
      <c r="L1304" s="64"/>
    </row>
    <row r="1305" spans="1:12" ht="24.95" customHeight="1" x14ac:dyDescent="0.2">
      <c r="A1305" s="59" t="s">
        <v>109</v>
      </c>
      <c r="B1305" s="1">
        <f>SUM(B1279:B1304)</f>
        <v>110564.82000000002</v>
      </c>
      <c r="C1305" s="1">
        <f>SUM(C1280:C1304)</f>
        <v>114638.91</v>
      </c>
      <c r="D1305" s="1">
        <f>SUM(D1280:D1304)</f>
        <v>22662</v>
      </c>
      <c r="E1305" s="1">
        <f>SUM(E1279:E1304)</f>
        <v>20143.03</v>
      </c>
      <c r="G1305" s="1">
        <f>SUM(G1279:G1304)</f>
        <v>50722.59</v>
      </c>
      <c r="H1305" s="1">
        <f>SUM(H1279:H1304)</f>
        <v>133550</v>
      </c>
    </row>
    <row r="1306" spans="1:12" ht="15.75" thickBot="1" x14ac:dyDescent="0.25"/>
    <row r="1307" spans="1:12" ht="24.95" customHeight="1" thickBot="1" x14ac:dyDescent="0.25">
      <c r="A1307" s="123" t="s">
        <v>152</v>
      </c>
      <c r="B1307" s="124"/>
      <c r="C1307" s="125"/>
      <c r="E1307" s="129" t="s">
        <v>153</v>
      </c>
      <c r="F1307" s="130"/>
      <c r="G1307" s="131"/>
    </row>
    <row r="1308" spans="1:12" ht="24.95" customHeight="1" thickBot="1" x14ac:dyDescent="0.25">
      <c r="A1308" s="71" t="s">
        <v>146</v>
      </c>
      <c r="B1308" s="13">
        <f>B1305</f>
        <v>110564.82000000002</v>
      </c>
      <c r="C1308" s="126">
        <f>B1308+B1309-B1310</f>
        <v>202541.73000000004</v>
      </c>
      <c r="E1308" s="13" t="s">
        <v>148</v>
      </c>
      <c r="F1308" s="13">
        <f>E1305</f>
        <v>20143.03</v>
      </c>
      <c r="G1308" s="132">
        <f>F1308+F1309+F1310</f>
        <v>204415.62</v>
      </c>
    </row>
    <row r="1309" spans="1:12" ht="24.95" customHeight="1" thickBot="1" x14ac:dyDescent="0.25">
      <c r="A1309" s="71" t="s">
        <v>147</v>
      </c>
      <c r="B1309" s="13">
        <f>C1305</f>
        <v>114638.91</v>
      </c>
      <c r="C1309" s="127"/>
      <c r="E1309" s="13" t="s">
        <v>149</v>
      </c>
      <c r="F1309" s="13">
        <f>G1305</f>
        <v>50722.59</v>
      </c>
      <c r="G1309" s="133"/>
      <c r="H1309" s="105">
        <f>G1308-F1314</f>
        <v>144739.91</v>
      </c>
      <c r="I1309" s="122">
        <f>H1309+H1313</f>
        <v>234477.02000000002</v>
      </c>
    </row>
    <row r="1310" spans="1:12" ht="24.95" customHeight="1" thickBot="1" x14ac:dyDescent="0.25">
      <c r="A1310" s="71" t="s">
        <v>10</v>
      </c>
      <c r="B1310" s="13">
        <f>D1305</f>
        <v>22662</v>
      </c>
      <c r="C1310" s="128"/>
      <c r="E1310" s="13" t="s">
        <v>150</v>
      </c>
      <c r="F1310" s="13">
        <f>H1305</f>
        <v>133550</v>
      </c>
      <c r="G1310" s="134"/>
      <c r="I1310" s="122"/>
    </row>
    <row r="1311" spans="1:12" ht="24.95" customHeight="1" thickBot="1" x14ac:dyDescent="0.25">
      <c r="A1311" s="123" t="s">
        <v>151</v>
      </c>
      <c r="B1311" s="124"/>
      <c r="C1311" s="125"/>
      <c r="E1311" s="129" t="s">
        <v>154</v>
      </c>
      <c r="F1311" s="130"/>
      <c r="G1311" s="131"/>
      <c r="I1311" s="122"/>
    </row>
    <row r="1312" spans="1:12" ht="24.95" customHeight="1" thickBot="1" x14ac:dyDescent="0.25">
      <c r="A1312" s="71" t="s">
        <v>146</v>
      </c>
      <c r="B1312" s="13">
        <f>'[1]يناير 21-JAN 21'!$B$1305</f>
        <v>91477.06</v>
      </c>
      <c r="C1312" s="126">
        <f>B1312+B1313-B1314</f>
        <v>89790.73000000001</v>
      </c>
      <c r="E1312" s="13" t="s">
        <v>148</v>
      </c>
      <c r="F1312" s="13">
        <f>'[1]يناير 21-JAN 21'!$E$1305</f>
        <v>0</v>
      </c>
      <c r="G1312" s="132">
        <f>F1312+F1313+F1314</f>
        <v>89098.15</v>
      </c>
      <c r="I1312" s="122"/>
    </row>
    <row r="1313" spans="1:9" ht="24.95" customHeight="1" thickBot="1" x14ac:dyDescent="0.25">
      <c r="A1313" s="71" t="s">
        <v>147</v>
      </c>
      <c r="B1313" s="13">
        <f>'[1]يناير 21-JAN 21'!$C$1305</f>
        <v>638.96</v>
      </c>
      <c r="C1313" s="127"/>
      <c r="E1313" s="13" t="s">
        <v>149</v>
      </c>
      <c r="F1313" s="13">
        <f>'[1]يناير 21-JAN 21'!$G$1305</f>
        <v>29422.439999999995</v>
      </c>
      <c r="G1313" s="133"/>
      <c r="H1313" s="105">
        <f>G1312+B1313</f>
        <v>89737.11</v>
      </c>
      <c r="I1313" s="122"/>
    </row>
    <row r="1314" spans="1:9" ht="24.95" customHeight="1" thickBot="1" x14ac:dyDescent="0.25">
      <c r="A1314" s="71" t="s">
        <v>10</v>
      </c>
      <c r="B1314" s="13">
        <f>'[1]يناير 21-JAN 21'!$D$1305</f>
        <v>2325.29</v>
      </c>
      <c r="C1314" s="128"/>
      <c r="E1314" s="13" t="s">
        <v>150</v>
      </c>
      <c r="F1314" s="13">
        <f>'[1]يناير 21-JAN 21'!$H$1305</f>
        <v>59675.71</v>
      </c>
      <c r="G1314" s="134"/>
    </row>
    <row r="1317" spans="1:9" x14ac:dyDescent="0.2">
      <c r="F1317" s="1">
        <f>F1308+F1309+F1310+F1313</f>
        <v>233838.06</v>
      </c>
    </row>
    <row r="1319" spans="1:9" x14ac:dyDescent="0.2">
      <c r="F1319" s="1">
        <f>B1309-F1314</f>
        <v>54963.200000000004</v>
      </c>
    </row>
    <row r="1320" spans="1:9" x14ac:dyDescent="0.2">
      <c r="F1320" s="1">
        <f>F1319+B1308</f>
        <v>165528.02000000002</v>
      </c>
    </row>
    <row r="1321" spans="1:9" x14ac:dyDescent="0.2">
      <c r="F1321" s="1">
        <f>F1320-B1310</f>
        <v>142866.02000000002</v>
      </c>
    </row>
    <row r="1322" spans="1:9" x14ac:dyDescent="0.2">
      <c r="F1322" s="1">
        <f>F1321+F1309</f>
        <v>193588.61000000002</v>
      </c>
    </row>
  </sheetData>
  <mergeCells count="192">
    <mergeCell ref="B1275:H1276"/>
    <mergeCell ref="J4:J5"/>
    <mergeCell ref="B39:B40"/>
    <mergeCell ref="H42:I42"/>
    <mergeCell ref="B4:C4"/>
    <mergeCell ref="D4:E4"/>
    <mergeCell ref="F4:G4"/>
    <mergeCell ref="H4:I4"/>
    <mergeCell ref="J53:J54"/>
    <mergeCell ref="B88:B89"/>
    <mergeCell ref="H91:I91"/>
    <mergeCell ref="B102:C102"/>
    <mergeCell ref="D102:E102"/>
    <mergeCell ref="F102:G102"/>
    <mergeCell ref="H102:I102"/>
    <mergeCell ref="J102:J103"/>
    <mergeCell ref="B53:C53"/>
    <mergeCell ref="D53:E53"/>
    <mergeCell ref="F53:G53"/>
    <mergeCell ref="H53:I53"/>
    <mergeCell ref="J151:J152"/>
    <mergeCell ref="B186:B187"/>
    <mergeCell ref="H189:I189"/>
    <mergeCell ref="B200:C200"/>
    <mergeCell ref="D200:E200"/>
    <mergeCell ref="F200:G200"/>
    <mergeCell ref="H200:I200"/>
    <mergeCell ref="J200:J201"/>
    <mergeCell ref="B137:B138"/>
    <mergeCell ref="H140:I140"/>
    <mergeCell ref="B151:C151"/>
    <mergeCell ref="D151:E151"/>
    <mergeCell ref="F151:G151"/>
    <mergeCell ref="H151:I151"/>
    <mergeCell ref="J249:J250"/>
    <mergeCell ref="B284:B285"/>
    <mergeCell ref="H287:I287"/>
    <mergeCell ref="B298:C298"/>
    <mergeCell ref="D298:E298"/>
    <mergeCell ref="F298:G298"/>
    <mergeCell ref="H298:I298"/>
    <mergeCell ref="J298:J299"/>
    <mergeCell ref="B235:B236"/>
    <mergeCell ref="H238:I238"/>
    <mergeCell ref="B249:C249"/>
    <mergeCell ref="D249:E249"/>
    <mergeCell ref="F249:G249"/>
    <mergeCell ref="H249:I249"/>
    <mergeCell ref="J347:J348"/>
    <mergeCell ref="B382:B383"/>
    <mergeCell ref="H385:I385"/>
    <mergeCell ref="B396:C396"/>
    <mergeCell ref="D396:E396"/>
    <mergeCell ref="F396:G396"/>
    <mergeCell ref="H396:I396"/>
    <mergeCell ref="J396:J397"/>
    <mergeCell ref="B333:B334"/>
    <mergeCell ref="H336:I336"/>
    <mergeCell ref="B347:C347"/>
    <mergeCell ref="D347:E347"/>
    <mergeCell ref="F347:G347"/>
    <mergeCell ref="H347:I347"/>
    <mergeCell ref="J445:J446"/>
    <mergeCell ref="B480:B481"/>
    <mergeCell ref="H483:I483"/>
    <mergeCell ref="B494:C494"/>
    <mergeCell ref="D494:E494"/>
    <mergeCell ref="F494:G494"/>
    <mergeCell ref="H494:I494"/>
    <mergeCell ref="J494:J495"/>
    <mergeCell ref="B431:B432"/>
    <mergeCell ref="H434:I434"/>
    <mergeCell ref="B445:C445"/>
    <mergeCell ref="D445:E445"/>
    <mergeCell ref="F445:G445"/>
    <mergeCell ref="H445:I445"/>
    <mergeCell ref="J543:J544"/>
    <mergeCell ref="B578:B579"/>
    <mergeCell ref="H581:I581"/>
    <mergeCell ref="B592:C592"/>
    <mergeCell ref="D592:E592"/>
    <mergeCell ref="F592:G592"/>
    <mergeCell ref="H592:I592"/>
    <mergeCell ref="J592:J593"/>
    <mergeCell ref="B529:B530"/>
    <mergeCell ref="H532:I532"/>
    <mergeCell ref="B543:C543"/>
    <mergeCell ref="D543:E543"/>
    <mergeCell ref="F543:G543"/>
    <mergeCell ref="H543:I543"/>
    <mergeCell ref="J641:J642"/>
    <mergeCell ref="B676:B677"/>
    <mergeCell ref="H679:I679"/>
    <mergeCell ref="B690:C690"/>
    <mergeCell ref="D690:E690"/>
    <mergeCell ref="F690:G690"/>
    <mergeCell ref="H690:I690"/>
    <mergeCell ref="J690:J691"/>
    <mergeCell ref="B627:B628"/>
    <mergeCell ref="H630:I630"/>
    <mergeCell ref="B641:C641"/>
    <mergeCell ref="D641:E641"/>
    <mergeCell ref="F641:G641"/>
    <mergeCell ref="H641:I641"/>
    <mergeCell ref="J739:J740"/>
    <mergeCell ref="B774:B775"/>
    <mergeCell ref="H777:I777"/>
    <mergeCell ref="B788:C788"/>
    <mergeCell ref="D788:E788"/>
    <mergeCell ref="F788:G788"/>
    <mergeCell ref="H788:I788"/>
    <mergeCell ref="J788:J789"/>
    <mergeCell ref="B725:B726"/>
    <mergeCell ref="H728:I728"/>
    <mergeCell ref="B739:C739"/>
    <mergeCell ref="D739:E739"/>
    <mergeCell ref="F739:G739"/>
    <mergeCell ref="H739:I739"/>
    <mergeCell ref="J837:J838"/>
    <mergeCell ref="B872:B873"/>
    <mergeCell ref="H875:I875"/>
    <mergeCell ref="B886:C886"/>
    <mergeCell ref="D886:E886"/>
    <mergeCell ref="F886:G886"/>
    <mergeCell ref="H886:I886"/>
    <mergeCell ref="J886:J887"/>
    <mergeCell ref="B823:B824"/>
    <mergeCell ref="H826:I826"/>
    <mergeCell ref="B837:C837"/>
    <mergeCell ref="D837:E837"/>
    <mergeCell ref="F837:G837"/>
    <mergeCell ref="H837:I837"/>
    <mergeCell ref="J935:J936"/>
    <mergeCell ref="B970:B971"/>
    <mergeCell ref="H973:I973"/>
    <mergeCell ref="B984:C984"/>
    <mergeCell ref="D984:E984"/>
    <mergeCell ref="F984:G984"/>
    <mergeCell ref="H984:I984"/>
    <mergeCell ref="J984:J985"/>
    <mergeCell ref="B921:B922"/>
    <mergeCell ref="H924:I924"/>
    <mergeCell ref="B935:C935"/>
    <mergeCell ref="D935:E935"/>
    <mergeCell ref="F935:G935"/>
    <mergeCell ref="H935:I935"/>
    <mergeCell ref="J1033:J1034"/>
    <mergeCell ref="B1068:B1069"/>
    <mergeCell ref="H1071:I1071"/>
    <mergeCell ref="B1082:C1082"/>
    <mergeCell ref="D1082:E1082"/>
    <mergeCell ref="F1082:G1082"/>
    <mergeCell ref="H1082:I1082"/>
    <mergeCell ref="J1082:J1083"/>
    <mergeCell ref="B1019:B1020"/>
    <mergeCell ref="H1022:I1022"/>
    <mergeCell ref="B1033:C1033"/>
    <mergeCell ref="D1033:E1033"/>
    <mergeCell ref="F1033:G1033"/>
    <mergeCell ref="H1033:I1033"/>
    <mergeCell ref="J1131:J1132"/>
    <mergeCell ref="B1166:B1167"/>
    <mergeCell ref="H1169:I1169"/>
    <mergeCell ref="B1180:C1180"/>
    <mergeCell ref="D1180:E1180"/>
    <mergeCell ref="F1180:G1180"/>
    <mergeCell ref="H1180:I1180"/>
    <mergeCell ref="J1180:J1181"/>
    <mergeCell ref="B1117:B1118"/>
    <mergeCell ref="H1120:I1120"/>
    <mergeCell ref="B1131:C1131"/>
    <mergeCell ref="D1131:E1131"/>
    <mergeCell ref="F1131:G1131"/>
    <mergeCell ref="H1131:I1131"/>
    <mergeCell ref="J1229:J1230"/>
    <mergeCell ref="B1264:B1265"/>
    <mergeCell ref="H1267:I1267"/>
    <mergeCell ref="B1215:B1216"/>
    <mergeCell ref="H1218:I1218"/>
    <mergeCell ref="B1229:C1229"/>
    <mergeCell ref="D1229:E1229"/>
    <mergeCell ref="F1229:G1229"/>
    <mergeCell ref="H1229:I1229"/>
    <mergeCell ref="I1309:I1313"/>
    <mergeCell ref="A1307:C1307"/>
    <mergeCell ref="C1308:C1310"/>
    <mergeCell ref="E1307:G1307"/>
    <mergeCell ref="G1308:G1310"/>
    <mergeCell ref="A1311:C1311"/>
    <mergeCell ref="C1312:C1314"/>
    <mergeCell ref="E1311:G1311"/>
    <mergeCell ref="G1312:G1314"/>
  </mergeCells>
  <dataValidations count="5">
    <dataValidation type="list" allowBlank="1" showInputMessage="1" showErrorMessage="1" sqref="A6:A38 A55:A87 A116:A136 A153:A185 A202:A234 A251:A283 A300:A332 A349:A381 A398:A430 A447:A479 A496:A528 A545:A577 A594:A626 A643:A675 A692:A724 A741:A773 A790:A822 A839:A871 A888:A920 A937:A969 A986:A1018 A1035:A1067 A1084:A1116 A1133:A1165 A1182:A1214 A1231:A1263">
      <formula1>$O$6:$O$7</formula1>
    </dataValidation>
    <dataValidation type="list" allowBlank="1" showInputMessage="1" showErrorMessage="1" sqref="J46 J95 J144 J291 J340 J389 J438 J487 J536 J585 J634 J683 J732 J781 J830 J879 J1075 J1173 J1222 J1271">
      <formula1>$Q$48:$Q$51</formula1>
    </dataValidation>
    <dataValidation type="list" allowBlank="1" showInputMessage="1" showErrorMessage="1" sqref="J2 J51 J100 J149 J198 J247 J296 J345 J394 J443 J492 J541 J590 J639 J688 J737 J786 J835 J884 J933 J982 J1031 J1080 J1129 J1178 J1227">
      <formula1>$P$4:$P$9</formula1>
    </dataValidation>
    <dataValidation type="list" allowBlank="1" showInputMessage="1" showErrorMessage="1" sqref="A104:A115">
      <formula1>$O$4:$O$5</formula1>
    </dataValidation>
    <dataValidation type="list" allowBlank="1" showInputMessage="1" showErrorMessage="1" sqref="F1279:F1304">
      <formula1>$Q$48:$Q$50</formula1>
    </dataValidation>
  </dataValidations>
  <pageMargins left="0.7" right="0.7" top="0.75" bottom="0.75" header="0.3" footer="0.3"/>
  <pageSetup paperSize="9" orientation="portrait" r:id="rId1"/>
  <ignoredErrors>
    <ignoredError sqref="D387" formula="1"/>
  </ignoredErrors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49"/>
  <sheetViews>
    <sheetView rightToLeft="1" workbookViewId="0">
      <selection sqref="A1:XFD1048576"/>
    </sheetView>
  </sheetViews>
  <sheetFormatPr defaultRowHeight="15" x14ac:dyDescent="0.2"/>
  <cols>
    <col min="1" max="1" width="9" style="1"/>
    <col min="2" max="10" width="15.625" style="1" customWidth="1"/>
    <col min="11" max="16384" width="9" style="1"/>
  </cols>
  <sheetData>
    <row r="1" spans="1:15" ht="15.75" thickBot="1" x14ac:dyDescent="0.25"/>
    <row r="2" spans="1:15" x14ac:dyDescent="0.2">
      <c r="B2" s="140" t="s">
        <v>0</v>
      </c>
      <c r="C2" s="141"/>
      <c r="D2" s="140" t="s">
        <v>9</v>
      </c>
      <c r="E2" s="141"/>
      <c r="F2" s="140" t="s">
        <v>13</v>
      </c>
      <c r="G2" s="141"/>
      <c r="H2" s="140" t="s">
        <v>10</v>
      </c>
      <c r="I2" s="141"/>
      <c r="J2" s="146" t="s">
        <v>12</v>
      </c>
    </row>
    <row r="3" spans="1:15" ht="15.75" thickBot="1" x14ac:dyDescent="0.25">
      <c r="B3" s="6" t="s">
        <v>1</v>
      </c>
      <c r="C3" s="8" t="s">
        <v>8</v>
      </c>
      <c r="D3" s="6" t="s">
        <v>1</v>
      </c>
      <c r="E3" s="8" t="s">
        <v>8</v>
      </c>
      <c r="F3" s="6" t="s">
        <v>1</v>
      </c>
      <c r="G3" s="8" t="s">
        <v>11</v>
      </c>
      <c r="H3" s="5" t="s">
        <v>1</v>
      </c>
      <c r="I3" s="7" t="s">
        <v>11</v>
      </c>
      <c r="J3" s="147"/>
    </row>
    <row r="4" spans="1:15" x14ac:dyDescent="0.2">
      <c r="A4" s="1" t="s">
        <v>6</v>
      </c>
      <c r="B4" s="11"/>
      <c r="C4" s="12"/>
      <c r="D4" s="11"/>
      <c r="E4" s="12"/>
      <c r="F4" s="11"/>
      <c r="G4" s="12"/>
      <c r="H4" s="5"/>
      <c r="I4" s="7"/>
      <c r="J4" s="19"/>
      <c r="O4" s="1" t="s">
        <v>6</v>
      </c>
    </row>
    <row r="5" spans="1:15" x14ac:dyDescent="0.2">
      <c r="A5" s="1" t="s">
        <v>6</v>
      </c>
      <c r="B5" s="5"/>
      <c r="C5" s="7" t="str">
        <f>IF(B5&gt;0.005,C4+1,"")</f>
        <v/>
      </c>
      <c r="D5" s="5"/>
      <c r="E5" s="7"/>
      <c r="F5" s="5"/>
      <c r="G5" s="7"/>
      <c r="H5" s="5"/>
      <c r="I5" s="7"/>
      <c r="J5" s="19"/>
      <c r="O5" s="1" t="s">
        <v>7</v>
      </c>
    </row>
    <row r="6" spans="1:15" x14ac:dyDescent="0.2">
      <c r="A6" s="1" t="s">
        <v>6</v>
      </c>
      <c r="B6" s="5"/>
      <c r="C6" s="7" t="str">
        <f t="shared" ref="C6:C36" si="0">IF(B6&gt;0.005,C5+1,"")</f>
        <v/>
      </c>
      <c r="D6" s="5"/>
      <c r="E6" s="7"/>
      <c r="F6" s="5"/>
      <c r="G6" s="7"/>
      <c r="H6" s="5"/>
      <c r="I6" s="7"/>
      <c r="J6" s="19"/>
    </row>
    <row r="7" spans="1:15" x14ac:dyDescent="0.2">
      <c r="A7" s="1" t="s">
        <v>6</v>
      </c>
      <c r="B7" s="5"/>
      <c r="C7" s="7" t="str">
        <f t="shared" si="0"/>
        <v/>
      </c>
      <c r="D7" s="5"/>
      <c r="E7" s="7"/>
      <c r="F7" s="5"/>
      <c r="G7" s="7"/>
      <c r="H7" s="5"/>
      <c r="I7" s="7"/>
      <c r="J7" s="19"/>
    </row>
    <row r="8" spans="1:15" x14ac:dyDescent="0.2">
      <c r="A8" s="1" t="s">
        <v>6</v>
      </c>
      <c r="B8" s="5"/>
      <c r="C8" s="7" t="str">
        <f t="shared" si="0"/>
        <v/>
      </c>
      <c r="D8" s="5"/>
      <c r="E8" s="7"/>
      <c r="F8" s="5"/>
      <c r="G8" s="7"/>
      <c r="H8" s="5"/>
      <c r="I8" s="7"/>
      <c r="J8" s="19"/>
    </row>
    <row r="9" spans="1:15" x14ac:dyDescent="0.2">
      <c r="A9" s="1" t="s">
        <v>6</v>
      </c>
      <c r="B9" s="5"/>
      <c r="C9" s="7" t="str">
        <f t="shared" si="0"/>
        <v/>
      </c>
      <c r="D9" s="5"/>
      <c r="E9" s="7"/>
      <c r="F9" s="5"/>
      <c r="G9" s="7"/>
      <c r="H9" s="5"/>
      <c r="I9" s="7"/>
      <c r="J9" s="19"/>
    </row>
    <row r="10" spans="1:15" x14ac:dyDescent="0.2">
      <c r="A10" s="1" t="s">
        <v>6</v>
      </c>
      <c r="B10" s="5"/>
      <c r="C10" s="7" t="str">
        <f t="shared" si="0"/>
        <v/>
      </c>
      <c r="D10" s="5"/>
      <c r="E10" s="7"/>
      <c r="F10" s="5"/>
      <c r="G10" s="7"/>
      <c r="H10" s="5"/>
      <c r="I10" s="7"/>
      <c r="J10" s="19"/>
    </row>
    <row r="11" spans="1:15" x14ac:dyDescent="0.2">
      <c r="A11" s="1" t="s">
        <v>6</v>
      </c>
      <c r="B11" s="5"/>
      <c r="C11" s="7" t="str">
        <f t="shared" si="0"/>
        <v/>
      </c>
      <c r="D11" s="5"/>
      <c r="E11" s="7"/>
      <c r="F11" s="5"/>
      <c r="G11" s="7"/>
      <c r="H11" s="5"/>
      <c r="I11" s="7"/>
      <c r="J11" s="19"/>
    </row>
    <row r="12" spans="1:15" x14ac:dyDescent="0.2">
      <c r="A12" s="1" t="s">
        <v>6</v>
      </c>
      <c r="B12" s="5"/>
      <c r="C12" s="7" t="str">
        <f t="shared" si="0"/>
        <v/>
      </c>
      <c r="D12" s="5"/>
      <c r="E12" s="7"/>
      <c r="F12" s="5"/>
      <c r="G12" s="7"/>
      <c r="H12" s="5"/>
      <c r="I12" s="7"/>
      <c r="J12" s="19"/>
    </row>
    <row r="13" spans="1:15" x14ac:dyDescent="0.2">
      <c r="A13" s="1" t="s">
        <v>6</v>
      </c>
      <c r="B13" s="5"/>
      <c r="C13" s="7" t="str">
        <f t="shared" si="0"/>
        <v/>
      </c>
      <c r="D13" s="5"/>
      <c r="E13" s="7"/>
      <c r="F13" s="5"/>
      <c r="G13" s="7"/>
      <c r="H13" s="5"/>
      <c r="I13" s="7"/>
      <c r="J13" s="19"/>
    </row>
    <row r="14" spans="1:15" x14ac:dyDescent="0.2">
      <c r="A14" s="1" t="s">
        <v>6</v>
      </c>
      <c r="B14" s="5"/>
      <c r="C14" s="7" t="str">
        <f t="shared" si="0"/>
        <v/>
      </c>
      <c r="D14" s="5"/>
      <c r="E14" s="7"/>
      <c r="F14" s="5"/>
      <c r="G14" s="7"/>
      <c r="H14" s="5"/>
      <c r="I14" s="7"/>
      <c r="J14" s="19"/>
    </row>
    <row r="15" spans="1:15" x14ac:dyDescent="0.2">
      <c r="A15" s="1" t="s">
        <v>6</v>
      </c>
      <c r="B15" s="5"/>
      <c r="C15" s="7" t="str">
        <f t="shared" si="0"/>
        <v/>
      </c>
      <c r="D15" s="5"/>
      <c r="E15" s="7"/>
      <c r="F15" s="5"/>
      <c r="G15" s="7"/>
      <c r="H15" s="5"/>
      <c r="I15" s="7"/>
      <c r="J15" s="19"/>
    </row>
    <row r="16" spans="1:15" x14ac:dyDescent="0.2">
      <c r="A16" s="1" t="s">
        <v>6</v>
      </c>
      <c r="B16" s="5"/>
      <c r="C16" s="7" t="str">
        <f t="shared" si="0"/>
        <v/>
      </c>
      <c r="D16" s="5"/>
      <c r="E16" s="7"/>
      <c r="F16" s="5"/>
      <c r="G16" s="7"/>
      <c r="H16" s="5"/>
      <c r="I16" s="7"/>
      <c r="J16" s="19"/>
    </row>
    <row r="17" spans="1:10" x14ac:dyDescent="0.2">
      <c r="A17" s="1" t="s">
        <v>6</v>
      </c>
      <c r="B17" s="5"/>
      <c r="C17" s="7" t="str">
        <f t="shared" si="0"/>
        <v/>
      </c>
      <c r="D17" s="5"/>
      <c r="E17" s="7"/>
      <c r="F17" s="5"/>
      <c r="G17" s="7"/>
      <c r="H17" s="5"/>
      <c r="I17" s="7"/>
      <c r="J17" s="19"/>
    </row>
    <row r="18" spans="1:10" x14ac:dyDescent="0.2">
      <c r="A18" s="1" t="s">
        <v>6</v>
      </c>
      <c r="B18" s="5"/>
      <c r="C18" s="7" t="str">
        <f t="shared" si="0"/>
        <v/>
      </c>
      <c r="D18" s="5"/>
      <c r="E18" s="7"/>
      <c r="F18" s="5"/>
      <c r="G18" s="7"/>
      <c r="H18" s="5"/>
      <c r="I18" s="7"/>
      <c r="J18" s="19"/>
    </row>
    <row r="19" spans="1:10" x14ac:dyDescent="0.2">
      <c r="A19" s="1" t="s">
        <v>6</v>
      </c>
      <c r="B19" s="5"/>
      <c r="C19" s="7" t="str">
        <f t="shared" si="0"/>
        <v/>
      </c>
      <c r="D19" s="5"/>
      <c r="E19" s="7"/>
      <c r="F19" s="5"/>
      <c r="G19" s="7"/>
      <c r="H19" s="5"/>
      <c r="I19" s="7"/>
      <c r="J19" s="19"/>
    </row>
    <row r="20" spans="1:10" x14ac:dyDescent="0.2">
      <c r="A20" s="1" t="s">
        <v>6</v>
      </c>
      <c r="B20" s="5"/>
      <c r="C20" s="7" t="str">
        <f t="shared" si="0"/>
        <v/>
      </c>
      <c r="D20" s="5"/>
      <c r="E20" s="7"/>
      <c r="F20" s="5"/>
      <c r="G20" s="7"/>
      <c r="H20" s="5"/>
      <c r="I20" s="7"/>
      <c r="J20" s="19"/>
    </row>
    <row r="21" spans="1:10" x14ac:dyDescent="0.2">
      <c r="A21" s="1" t="s">
        <v>6</v>
      </c>
      <c r="B21" s="5"/>
      <c r="C21" s="7" t="str">
        <f t="shared" si="0"/>
        <v/>
      </c>
      <c r="D21" s="5"/>
      <c r="E21" s="7"/>
      <c r="F21" s="5"/>
      <c r="G21" s="7"/>
      <c r="H21" s="5"/>
      <c r="I21" s="7"/>
      <c r="J21" s="19"/>
    </row>
    <row r="22" spans="1:10" x14ac:dyDescent="0.2">
      <c r="A22" s="1" t="s">
        <v>6</v>
      </c>
      <c r="B22" s="5"/>
      <c r="C22" s="7" t="str">
        <f t="shared" si="0"/>
        <v/>
      </c>
      <c r="D22" s="5"/>
      <c r="E22" s="7"/>
      <c r="F22" s="5"/>
      <c r="G22" s="7"/>
      <c r="H22" s="5"/>
      <c r="I22" s="7"/>
      <c r="J22" s="19"/>
    </row>
    <row r="23" spans="1:10" x14ac:dyDescent="0.2">
      <c r="A23" s="1" t="s">
        <v>6</v>
      </c>
      <c r="B23" s="5"/>
      <c r="C23" s="7" t="str">
        <f t="shared" si="0"/>
        <v/>
      </c>
      <c r="D23" s="5"/>
      <c r="E23" s="7"/>
      <c r="F23" s="5"/>
      <c r="G23" s="7"/>
      <c r="H23" s="5"/>
      <c r="I23" s="7"/>
      <c r="J23" s="19"/>
    </row>
    <row r="24" spans="1:10" x14ac:dyDescent="0.2">
      <c r="A24" s="1" t="s">
        <v>6</v>
      </c>
      <c r="B24" s="5"/>
      <c r="C24" s="7" t="str">
        <f t="shared" si="0"/>
        <v/>
      </c>
      <c r="D24" s="5"/>
      <c r="E24" s="7"/>
      <c r="F24" s="5"/>
      <c r="G24" s="7"/>
      <c r="H24" s="5"/>
      <c r="I24" s="7"/>
      <c r="J24" s="19"/>
    </row>
    <row r="25" spans="1:10" x14ac:dyDescent="0.2">
      <c r="A25" s="1" t="s">
        <v>6</v>
      </c>
      <c r="B25" s="5"/>
      <c r="C25" s="7" t="str">
        <f t="shared" si="0"/>
        <v/>
      </c>
      <c r="D25" s="5"/>
      <c r="E25" s="7"/>
      <c r="F25" s="5"/>
      <c r="G25" s="7"/>
      <c r="H25" s="5"/>
      <c r="I25" s="7"/>
      <c r="J25" s="19"/>
    </row>
    <row r="26" spans="1:10" x14ac:dyDescent="0.2">
      <c r="A26" s="1" t="s">
        <v>6</v>
      </c>
      <c r="B26" s="5"/>
      <c r="C26" s="7" t="str">
        <f t="shared" si="0"/>
        <v/>
      </c>
      <c r="D26" s="5"/>
      <c r="E26" s="7"/>
      <c r="F26" s="5"/>
      <c r="G26" s="7"/>
      <c r="H26" s="5"/>
      <c r="I26" s="7"/>
      <c r="J26" s="19"/>
    </row>
    <row r="27" spans="1:10" x14ac:dyDescent="0.2">
      <c r="A27" s="1" t="s">
        <v>6</v>
      </c>
      <c r="B27" s="5"/>
      <c r="C27" s="7" t="str">
        <f t="shared" si="0"/>
        <v/>
      </c>
      <c r="D27" s="5"/>
      <c r="E27" s="7"/>
      <c r="F27" s="5"/>
      <c r="G27" s="7"/>
      <c r="H27" s="5"/>
      <c r="I27" s="7"/>
      <c r="J27" s="19"/>
    </row>
    <row r="28" spans="1:10" x14ac:dyDescent="0.2">
      <c r="A28" s="1" t="s">
        <v>6</v>
      </c>
      <c r="B28" s="5"/>
      <c r="C28" s="7" t="str">
        <f t="shared" si="0"/>
        <v/>
      </c>
      <c r="D28" s="5"/>
      <c r="E28" s="7"/>
      <c r="F28" s="5"/>
      <c r="G28" s="7"/>
      <c r="H28" s="5"/>
      <c r="I28" s="7"/>
      <c r="J28" s="19"/>
    </row>
    <row r="29" spans="1:10" x14ac:dyDescent="0.2">
      <c r="A29" s="1" t="s">
        <v>6</v>
      </c>
      <c r="B29" s="5"/>
      <c r="C29" s="7" t="str">
        <f t="shared" si="0"/>
        <v/>
      </c>
      <c r="D29" s="5"/>
      <c r="E29" s="7"/>
      <c r="F29" s="5"/>
      <c r="G29" s="7"/>
      <c r="H29" s="5"/>
      <c r="I29" s="7"/>
      <c r="J29" s="19"/>
    </row>
    <row r="30" spans="1:10" x14ac:dyDescent="0.2">
      <c r="A30" s="1" t="s">
        <v>6</v>
      </c>
      <c r="B30" s="5"/>
      <c r="C30" s="7" t="str">
        <f t="shared" si="0"/>
        <v/>
      </c>
      <c r="D30" s="5"/>
      <c r="E30" s="7"/>
      <c r="F30" s="5"/>
      <c r="G30" s="7"/>
      <c r="H30" s="5"/>
      <c r="I30" s="7"/>
      <c r="J30" s="19"/>
    </row>
    <row r="31" spans="1:10" x14ac:dyDescent="0.2">
      <c r="A31" s="1" t="s">
        <v>6</v>
      </c>
      <c r="B31" s="5"/>
      <c r="C31" s="7" t="str">
        <f t="shared" si="0"/>
        <v/>
      </c>
      <c r="D31" s="5"/>
      <c r="E31" s="7"/>
      <c r="F31" s="5"/>
      <c r="G31" s="7"/>
      <c r="H31" s="5"/>
      <c r="I31" s="7"/>
      <c r="J31" s="19"/>
    </row>
    <row r="32" spans="1:10" x14ac:dyDescent="0.2">
      <c r="A32" s="1" t="s">
        <v>6</v>
      </c>
      <c r="B32" s="5"/>
      <c r="C32" s="7" t="str">
        <f t="shared" si="0"/>
        <v/>
      </c>
      <c r="D32" s="5"/>
      <c r="E32" s="7"/>
      <c r="F32" s="5"/>
      <c r="G32" s="7"/>
      <c r="H32" s="5"/>
      <c r="I32" s="7"/>
      <c r="J32" s="19"/>
    </row>
    <row r="33" spans="1:17" ht="20.100000000000001" customHeight="1" x14ac:dyDescent="0.2">
      <c r="A33" s="1" t="s">
        <v>6</v>
      </c>
      <c r="B33" s="5"/>
      <c r="C33" s="7" t="str">
        <f t="shared" si="0"/>
        <v/>
      </c>
      <c r="D33" s="5"/>
      <c r="E33" s="7"/>
      <c r="F33" s="5"/>
      <c r="G33" s="7"/>
      <c r="H33" s="5"/>
      <c r="I33" s="7"/>
      <c r="J33" s="19"/>
    </row>
    <row r="34" spans="1:17" ht="20.100000000000001" customHeight="1" x14ac:dyDescent="0.2">
      <c r="A34" s="1" t="s">
        <v>6</v>
      </c>
      <c r="B34" s="5"/>
      <c r="C34" s="7" t="str">
        <f t="shared" si="0"/>
        <v/>
      </c>
      <c r="D34" s="5"/>
      <c r="E34" s="7"/>
      <c r="F34" s="5"/>
      <c r="G34" s="7"/>
      <c r="H34" s="5"/>
      <c r="I34" s="7"/>
      <c r="J34" s="19"/>
    </row>
    <row r="35" spans="1:17" ht="20.100000000000001" customHeight="1" x14ac:dyDescent="0.2">
      <c r="A35" s="1" t="s">
        <v>6</v>
      </c>
      <c r="B35" s="5"/>
      <c r="C35" s="7" t="str">
        <f t="shared" si="0"/>
        <v/>
      </c>
      <c r="D35" s="5"/>
      <c r="E35" s="7"/>
      <c r="F35" s="5"/>
      <c r="G35" s="7"/>
      <c r="H35" s="5"/>
      <c r="I35" s="7"/>
      <c r="J35" s="19"/>
    </row>
    <row r="36" spans="1:17" ht="20.100000000000001" customHeight="1" thickBot="1" x14ac:dyDescent="0.25">
      <c r="A36" s="1" t="s">
        <v>6</v>
      </c>
      <c r="B36" s="6"/>
      <c r="C36" s="7" t="str">
        <f t="shared" si="0"/>
        <v/>
      </c>
      <c r="D36" s="6"/>
      <c r="E36" s="8"/>
      <c r="F36" s="6"/>
      <c r="G36" s="8"/>
      <c r="H36" s="6"/>
      <c r="I36" s="8"/>
      <c r="J36" s="10"/>
    </row>
    <row r="37" spans="1:17" ht="20.100000000000001" customHeight="1" x14ac:dyDescent="0.2">
      <c r="B37" s="139">
        <f>SUMIF($A$4:$A$36,O4,$B$4:$B$36)</f>
        <v>0</v>
      </c>
    </row>
    <row r="38" spans="1:17" ht="20.100000000000001" customHeight="1" thickBot="1" x14ac:dyDescent="0.25">
      <c r="B38" s="138"/>
    </row>
    <row r="39" spans="1:17" ht="20.100000000000001" customHeight="1" thickBot="1" x14ac:dyDescent="0.25"/>
    <row r="40" spans="1:17" ht="20.100000000000001" customHeight="1" thickBot="1" x14ac:dyDescent="0.25">
      <c r="H40" s="129" t="s">
        <v>22</v>
      </c>
      <c r="I40" s="130"/>
      <c r="J40" s="16"/>
    </row>
    <row r="41" spans="1:17" ht="20.100000000000001" customHeight="1" thickBot="1" x14ac:dyDescent="0.25">
      <c r="B41" s="13" t="s">
        <v>0</v>
      </c>
      <c r="C41" s="13" t="s">
        <v>13</v>
      </c>
      <c r="D41" s="13" t="s">
        <v>14</v>
      </c>
      <c r="E41" s="13" t="s">
        <v>15</v>
      </c>
      <c r="F41" s="13" t="s">
        <v>5</v>
      </c>
      <c r="H41" s="2" t="s">
        <v>20</v>
      </c>
      <c r="I41" s="2">
        <f>'مارس 21-MAR 21'!I46</f>
        <v>0</v>
      </c>
      <c r="J41" s="2"/>
    </row>
    <row r="42" spans="1:17" ht="24.95" customHeight="1" thickBot="1" x14ac:dyDescent="0.25">
      <c r="B42" s="20">
        <f>B37</f>
        <v>0</v>
      </c>
      <c r="C42" s="13">
        <f>SUM($F$4:$F$36)</f>
        <v>0</v>
      </c>
      <c r="D42" s="13">
        <f>B42+C42</f>
        <v>0</v>
      </c>
      <c r="E42" s="13">
        <f>SUM(H4:$H$36)</f>
        <v>0</v>
      </c>
      <c r="F42" s="15">
        <f>D42-E42</f>
        <v>0</v>
      </c>
      <c r="H42" s="3" t="s">
        <v>19</v>
      </c>
      <c r="I42" s="3">
        <f>F44</f>
        <v>0</v>
      </c>
      <c r="J42" s="3"/>
    </row>
    <row r="43" spans="1:17" ht="20.100000000000001" customHeight="1" thickBot="1" x14ac:dyDescent="0.25">
      <c r="B43" s="13" t="s">
        <v>18</v>
      </c>
      <c r="C43" s="13" t="s">
        <v>16</v>
      </c>
      <c r="D43" s="13" t="s">
        <v>3</v>
      </c>
      <c r="E43" s="13" t="s">
        <v>2</v>
      </c>
      <c r="F43" s="13" t="s">
        <v>19</v>
      </c>
      <c r="H43" s="3" t="s">
        <v>21</v>
      </c>
      <c r="I43" s="3">
        <f>I41+I42</f>
        <v>0</v>
      </c>
      <c r="J43" s="3"/>
    </row>
    <row r="44" spans="1:17" ht="24.95" customHeight="1" thickBot="1" x14ac:dyDescent="0.25">
      <c r="B44" s="20">
        <f>F42</f>
        <v>0</v>
      </c>
      <c r="C44" s="13"/>
      <c r="D44" s="13"/>
      <c r="E44" s="13"/>
      <c r="F44" s="15">
        <f>B44-(C44+D44+E44)</f>
        <v>0</v>
      </c>
      <c r="H44" s="3" t="s">
        <v>4</v>
      </c>
      <c r="I44" s="3"/>
      <c r="J44" s="3"/>
    </row>
    <row r="45" spans="1:17" ht="20.100000000000001" customHeight="1" thickBot="1" x14ac:dyDescent="0.25">
      <c r="H45" s="18" t="s">
        <v>17</v>
      </c>
      <c r="I45" s="18">
        <f>I43-I44</f>
        <v>0</v>
      </c>
      <c r="J45" s="4"/>
    </row>
    <row r="46" spans="1:17" ht="20.100000000000001" customHeight="1" thickBot="1" x14ac:dyDescent="0.25">
      <c r="H46" s="13" t="s">
        <v>27</v>
      </c>
      <c r="I46" s="17">
        <f>I45</f>
        <v>0</v>
      </c>
      <c r="Q46" s="1" t="s">
        <v>23</v>
      </c>
    </row>
    <row r="47" spans="1:17" x14ac:dyDescent="0.2">
      <c r="Q47" s="1" t="s">
        <v>24</v>
      </c>
    </row>
    <row r="48" spans="1:17" x14ac:dyDescent="0.2">
      <c r="Q48" s="1" t="s">
        <v>25</v>
      </c>
    </row>
    <row r="49" spans="17:17" x14ac:dyDescent="0.2">
      <c r="Q49" s="1" t="s">
        <v>26</v>
      </c>
    </row>
  </sheetData>
  <mergeCells count="7">
    <mergeCell ref="J2:J3"/>
    <mergeCell ref="B37:B38"/>
    <mergeCell ref="H40:I40"/>
    <mergeCell ref="B2:C2"/>
    <mergeCell ref="D2:E2"/>
    <mergeCell ref="F2:G2"/>
    <mergeCell ref="H2:I2"/>
  </mergeCells>
  <dataValidations count="2">
    <dataValidation type="list" allowBlank="1" showInputMessage="1" showErrorMessage="1" sqref="A4:A36">
      <formula1>$O$4:$O$5</formula1>
    </dataValidation>
    <dataValidation type="list" allowBlank="1" showInputMessage="1" showErrorMessage="1" sqref="J44">
      <formula1>$Q$46:$Q$49</formula1>
    </dataValidation>
  </dataValidation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49"/>
  <sheetViews>
    <sheetView rightToLeft="1" workbookViewId="0">
      <selection sqref="A1:XFD1048576"/>
    </sheetView>
  </sheetViews>
  <sheetFormatPr defaultRowHeight="15" x14ac:dyDescent="0.2"/>
  <cols>
    <col min="1" max="1" width="9" style="1"/>
    <col min="2" max="10" width="15.625" style="1" customWidth="1"/>
    <col min="11" max="16384" width="9" style="1"/>
  </cols>
  <sheetData>
    <row r="1" spans="1:15" ht="15.75" thickBot="1" x14ac:dyDescent="0.25"/>
    <row r="2" spans="1:15" x14ac:dyDescent="0.2">
      <c r="B2" s="140" t="s">
        <v>0</v>
      </c>
      <c r="C2" s="141"/>
      <c r="D2" s="140" t="s">
        <v>9</v>
      </c>
      <c r="E2" s="141"/>
      <c r="F2" s="140" t="s">
        <v>13</v>
      </c>
      <c r="G2" s="141"/>
      <c r="H2" s="140" t="s">
        <v>10</v>
      </c>
      <c r="I2" s="141"/>
      <c r="J2" s="146" t="s">
        <v>12</v>
      </c>
    </row>
    <row r="3" spans="1:15" ht="15.75" thickBot="1" x14ac:dyDescent="0.25">
      <c r="B3" s="6" t="s">
        <v>1</v>
      </c>
      <c r="C3" s="8" t="s">
        <v>8</v>
      </c>
      <c r="D3" s="6" t="s">
        <v>1</v>
      </c>
      <c r="E3" s="8" t="s">
        <v>8</v>
      </c>
      <c r="F3" s="6" t="s">
        <v>1</v>
      </c>
      <c r="G3" s="8" t="s">
        <v>11</v>
      </c>
      <c r="H3" s="5" t="s">
        <v>1</v>
      </c>
      <c r="I3" s="7" t="s">
        <v>11</v>
      </c>
      <c r="J3" s="147"/>
    </row>
    <row r="4" spans="1:15" x14ac:dyDescent="0.2">
      <c r="A4" s="1" t="s">
        <v>6</v>
      </c>
      <c r="B4" s="11"/>
      <c r="C4" s="12"/>
      <c r="D4" s="11"/>
      <c r="E4" s="12"/>
      <c r="F4" s="11"/>
      <c r="G4" s="12"/>
      <c r="H4" s="5"/>
      <c r="I4" s="7"/>
      <c r="J4" s="19"/>
      <c r="O4" s="1" t="s">
        <v>6</v>
      </c>
    </row>
    <row r="5" spans="1:15" x14ac:dyDescent="0.2">
      <c r="A5" s="1" t="s">
        <v>6</v>
      </c>
      <c r="B5" s="5"/>
      <c r="C5" s="7" t="str">
        <f>IF(B5&gt;0.005,C4+1,"")</f>
        <v/>
      </c>
      <c r="D5" s="5"/>
      <c r="E5" s="7"/>
      <c r="F5" s="5"/>
      <c r="G5" s="7"/>
      <c r="H5" s="5"/>
      <c r="I5" s="7"/>
      <c r="J5" s="19"/>
      <c r="O5" s="1" t="s">
        <v>7</v>
      </c>
    </row>
    <row r="6" spans="1:15" x14ac:dyDescent="0.2">
      <c r="A6" s="1" t="s">
        <v>6</v>
      </c>
      <c r="B6" s="5"/>
      <c r="C6" s="7" t="str">
        <f t="shared" ref="C6:C36" si="0">IF(B6&gt;0.005,C5+1,"")</f>
        <v/>
      </c>
      <c r="D6" s="5"/>
      <c r="E6" s="7"/>
      <c r="F6" s="5"/>
      <c r="G6" s="7"/>
      <c r="H6" s="5"/>
      <c r="I6" s="7"/>
      <c r="J6" s="19"/>
    </row>
    <row r="7" spans="1:15" x14ac:dyDescent="0.2">
      <c r="A7" s="1" t="s">
        <v>6</v>
      </c>
      <c r="B7" s="5"/>
      <c r="C7" s="7" t="str">
        <f t="shared" si="0"/>
        <v/>
      </c>
      <c r="D7" s="5"/>
      <c r="E7" s="7"/>
      <c r="F7" s="5"/>
      <c r="G7" s="7"/>
      <c r="H7" s="5"/>
      <c r="I7" s="7"/>
      <c r="J7" s="19"/>
    </row>
    <row r="8" spans="1:15" x14ac:dyDescent="0.2">
      <c r="A8" s="1" t="s">
        <v>6</v>
      </c>
      <c r="B8" s="5"/>
      <c r="C8" s="7" t="str">
        <f t="shared" si="0"/>
        <v/>
      </c>
      <c r="D8" s="5"/>
      <c r="E8" s="7"/>
      <c r="F8" s="5"/>
      <c r="G8" s="7"/>
      <c r="H8" s="5"/>
      <c r="I8" s="7"/>
      <c r="J8" s="19"/>
    </row>
    <row r="9" spans="1:15" x14ac:dyDescent="0.2">
      <c r="A9" s="1" t="s">
        <v>6</v>
      </c>
      <c r="B9" s="5"/>
      <c r="C9" s="7" t="str">
        <f t="shared" si="0"/>
        <v/>
      </c>
      <c r="D9" s="5"/>
      <c r="E9" s="7"/>
      <c r="F9" s="5"/>
      <c r="G9" s="7"/>
      <c r="H9" s="5"/>
      <c r="I9" s="7"/>
      <c r="J9" s="19"/>
    </row>
    <row r="10" spans="1:15" x14ac:dyDescent="0.2">
      <c r="A10" s="1" t="s">
        <v>6</v>
      </c>
      <c r="B10" s="5"/>
      <c r="C10" s="7" t="str">
        <f t="shared" si="0"/>
        <v/>
      </c>
      <c r="D10" s="5"/>
      <c r="E10" s="7"/>
      <c r="F10" s="5"/>
      <c r="G10" s="7"/>
      <c r="H10" s="5"/>
      <c r="I10" s="7"/>
      <c r="J10" s="19"/>
    </row>
    <row r="11" spans="1:15" x14ac:dyDescent="0.2">
      <c r="A11" s="1" t="s">
        <v>6</v>
      </c>
      <c r="B11" s="5"/>
      <c r="C11" s="7" t="str">
        <f t="shared" si="0"/>
        <v/>
      </c>
      <c r="D11" s="5"/>
      <c r="E11" s="7"/>
      <c r="F11" s="5"/>
      <c r="G11" s="7"/>
      <c r="H11" s="5"/>
      <c r="I11" s="7"/>
      <c r="J11" s="19"/>
    </row>
    <row r="12" spans="1:15" x14ac:dyDescent="0.2">
      <c r="A12" s="1" t="s">
        <v>6</v>
      </c>
      <c r="B12" s="5"/>
      <c r="C12" s="7" t="str">
        <f t="shared" si="0"/>
        <v/>
      </c>
      <c r="D12" s="5"/>
      <c r="E12" s="7"/>
      <c r="F12" s="5"/>
      <c r="G12" s="7"/>
      <c r="H12" s="5"/>
      <c r="I12" s="7"/>
      <c r="J12" s="19"/>
    </row>
    <row r="13" spans="1:15" x14ac:dyDescent="0.2">
      <c r="A13" s="1" t="s">
        <v>6</v>
      </c>
      <c r="B13" s="5"/>
      <c r="C13" s="7" t="str">
        <f t="shared" si="0"/>
        <v/>
      </c>
      <c r="D13" s="5"/>
      <c r="E13" s="7"/>
      <c r="F13" s="5"/>
      <c r="G13" s="7"/>
      <c r="H13" s="5"/>
      <c r="I13" s="7"/>
      <c r="J13" s="19"/>
    </row>
    <row r="14" spans="1:15" x14ac:dyDescent="0.2">
      <c r="A14" s="1" t="s">
        <v>6</v>
      </c>
      <c r="B14" s="5"/>
      <c r="C14" s="7" t="str">
        <f t="shared" si="0"/>
        <v/>
      </c>
      <c r="D14" s="5"/>
      <c r="E14" s="7"/>
      <c r="F14" s="5"/>
      <c r="G14" s="7"/>
      <c r="H14" s="5"/>
      <c r="I14" s="7"/>
      <c r="J14" s="19"/>
    </row>
    <row r="15" spans="1:15" x14ac:dyDescent="0.2">
      <c r="A15" s="1" t="s">
        <v>6</v>
      </c>
      <c r="B15" s="5"/>
      <c r="C15" s="7" t="str">
        <f t="shared" si="0"/>
        <v/>
      </c>
      <c r="D15" s="5"/>
      <c r="E15" s="7"/>
      <c r="F15" s="5"/>
      <c r="G15" s="7"/>
      <c r="H15" s="5"/>
      <c r="I15" s="7"/>
      <c r="J15" s="19"/>
    </row>
    <row r="16" spans="1:15" x14ac:dyDescent="0.2">
      <c r="A16" s="1" t="s">
        <v>6</v>
      </c>
      <c r="B16" s="5"/>
      <c r="C16" s="7" t="str">
        <f t="shared" si="0"/>
        <v/>
      </c>
      <c r="D16" s="5"/>
      <c r="E16" s="7"/>
      <c r="F16" s="5"/>
      <c r="G16" s="7"/>
      <c r="H16" s="5"/>
      <c r="I16" s="7"/>
      <c r="J16" s="19"/>
    </row>
    <row r="17" spans="1:10" x14ac:dyDescent="0.2">
      <c r="A17" s="1" t="s">
        <v>6</v>
      </c>
      <c r="B17" s="5"/>
      <c r="C17" s="7" t="str">
        <f t="shared" si="0"/>
        <v/>
      </c>
      <c r="D17" s="5"/>
      <c r="E17" s="7"/>
      <c r="F17" s="5"/>
      <c r="G17" s="7"/>
      <c r="H17" s="5"/>
      <c r="I17" s="7"/>
      <c r="J17" s="19"/>
    </row>
    <row r="18" spans="1:10" x14ac:dyDescent="0.2">
      <c r="A18" s="1" t="s">
        <v>6</v>
      </c>
      <c r="B18" s="5"/>
      <c r="C18" s="7" t="str">
        <f t="shared" si="0"/>
        <v/>
      </c>
      <c r="D18" s="5"/>
      <c r="E18" s="7"/>
      <c r="F18" s="5"/>
      <c r="G18" s="7"/>
      <c r="H18" s="5"/>
      <c r="I18" s="7"/>
      <c r="J18" s="19"/>
    </row>
    <row r="19" spans="1:10" x14ac:dyDescent="0.2">
      <c r="A19" s="1" t="s">
        <v>6</v>
      </c>
      <c r="B19" s="5"/>
      <c r="C19" s="7" t="str">
        <f t="shared" si="0"/>
        <v/>
      </c>
      <c r="D19" s="5"/>
      <c r="E19" s="7"/>
      <c r="F19" s="5"/>
      <c r="G19" s="7"/>
      <c r="H19" s="5"/>
      <c r="I19" s="7"/>
      <c r="J19" s="19"/>
    </row>
    <row r="20" spans="1:10" x14ac:dyDescent="0.2">
      <c r="A20" s="1" t="s">
        <v>6</v>
      </c>
      <c r="B20" s="5"/>
      <c r="C20" s="7" t="str">
        <f t="shared" si="0"/>
        <v/>
      </c>
      <c r="D20" s="5"/>
      <c r="E20" s="7"/>
      <c r="F20" s="5"/>
      <c r="G20" s="7"/>
      <c r="H20" s="5"/>
      <c r="I20" s="7"/>
      <c r="J20" s="19"/>
    </row>
    <row r="21" spans="1:10" x14ac:dyDescent="0.2">
      <c r="A21" s="1" t="s">
        <v>6</v>
      </c>
      <c r="B21" s="5"/>
      <c r="C21" s="7" t="str">
        <f t="shared" si="0"/>
        <v/>
      </c>
      <c r="D21" s="5"/>
      <c r="E21" s="7"/>
      <c r="F21" s="5"/>
      <c r="G21" s="7"/>
      <c r="H21" s="5"/>
      <c r="I21" s="7"/>
      <c r="J21" s="19"/>
    </row>
    <row r="22" spans="1:10" x14ac:dyDescent="0.2">
      <c r="A22" s="1" t="s">
        <v>6</v>
      </c>
      <c r="B22" s="5"/>
      <c r="C22" s="7" t="str">
        <f t="shared" si="0"/>
        <v/>
      </c>
      <c r="D22" s="5"/>
      <c r="E22" s="7"/>
      <c r="F22" s="5"/>
      <c r="G22" s="7"/>
      <c r="H22" s="5"/>
      <c r="I22" s="7"/>
      <c r="J22" s="19"/>
    </row>
    <row r="23" spans="1:10" x14ac:dyDescent="0.2">
      <c r="A23" s="1" t="s">
        <v>6</v>
      </c>
      <c r="B23" s="5"/>
      <c r="C23" s="7" t="str">
        <f t="shared" si="0"/>
        <v/>
      </c>
      <c r="D23" s="5"/>
      <c r="E23" s="7"/>
      <c r="F23" s="5"/>
      <c r="G23" s="7"/>
      <c r="H23" s="5"/>
      <c r="I23" s="7"/>
      <c r="J23" s="19"/>
    </row>
    <row r="24" spans="1:10" x14ac:dyDescent="0.2">
      <c r="A24" s="1" t="s">
        <v>6</v>
      </c>
      <c r="B24" s="5"/>
      <c r="C24" s="7" t="str">
        <f t="shared" si="0"/>
        <v/>
      </c>
      <c r="D24" s="5"/>
      <c r="E24" s="7"/>
      <c r="F24" s="5"/>
      <c r="G24" s="7"/>
      <c r="H24" s="5"/>
      <c r="I24" s="7"/>
      <c r="J24" s="19"/>
    </row>
    <row r="25" spans="1:10" x14ac:dyDescent="0.2">
      <c r="A25" s="1" t="s">
        <v>6</v>
      </c>
      <c r="B25" s="5"/>
      <c r="C25" s="7" t="str">
        <f t="shared" si="0"/>
        <v/>
      </c>
      <c r="D25" s="5"/>
      <c r="E25" s="7"/>
      <c r="F25" s="5"/>
      <c r="G25" s="7"/>
      <c r="H25" s="5"/>
      <c r="I25" s="7"/>
      <c r="J25" s="19"/>
    </row>
    <row r="26" spans="1:10" x14ac:dyDescent="0.2">
      <c r="A26" s="1" t="s">
        <v>6</v>
      </c>
      <c r="B26" s="5"/>
      <c r="C26" s="7" t="str">
        <f t="shared" si="0"/>
        <v/>
      </c>
      <c r="D26" s="5"/>
      <c r="E26" s="7"/>
      <c r="F26" s="5"/>
      <c r="G26" s="7"/>
      <c r="H26" s="5"/>
      <c r="I26" s="7"/>
      <c r="J26" s="19"/>
    </row>
    <row r="27" spans="1:10" x14ac:dyDescent="0.2">
      <c r="A27" s="1" t="s">
        <v>6</v>
      </c>
      <c r="B27" s="5"/>
      <c r="C27" s="7" t="str">
        <f t="shared" si="0"/>
        <v/>
      </c>
      <c r="D27" s="5"/>
      <c r="E27" s="7"/>
      <c r="F27" s="5"/>
      <c r="G27" s="7"/>
      <c r="H27" s="5"/>
      <c r="I27" s="7"/>
      <c r="J27" s="19"/>
    </row>
    <row r="28" spans="1:10" x14ac:dyDescent="0.2">
      <c r="A28" s="1" t="s">
        <v>6</v>
      </c>
      <c r="B28" s="5"/>
      <c r="C28" s="7" t="str">
        <f t="shared" si="0"/>
        <v/>
      </c>
      <c r="D28" s="5"/>
      <c r="E28" s="7"/>
      <c r="F28" s="5"/>
      <c r="G28" s="7"/>
      <c r="H28" s="5"/>
      <c r="I28" s="7"/>
      <c r="J28" s="19"/>
    </row>
    <row r="29" spans="1:10" x14ac:dyDescent="0.2">
      <c r="A29" s="1" t="s">
        <v>6</v>
      </c>
      <c r="B29" s="5"/>
      <c r="C29" s="7" t="str">
        <f t="shared" si="0"/>
        <v/>
      </c>
      <c r="D29" s="5"/>
      <c r="E29" s="7"/>
      <c r="F29" s="5"/>
      <c r="G29" s="7"/>
      <c r="H29" s="5"/>
      <c r="I29" s="7"/>
      <c r="J29" s="19"/>
    </row>
    <row r="30" spans="1:10" x14ac:dyDescent="0.2">
      <c r="A30" s="1" t="s">
        <v>6</v>
      </c>
      <c r="B30" s="5"/>
      <c r="C30" s="7" t="str">
        <f t="shared" si="0"/>
        <v/>
      </c>
      <c r="D30" s="5"/>
      <c r="E30" s="7"/>
      <c r="F30" s="5"/>
      <c r="G30" s="7"/>
      <c r="H30" s="5"/>
      <c r="I30" s="7"/>
      <c r="J30" s="19"/>
    </row>
    <row r="31" spans="1:10" x14ac:dyDescent="0.2">
      <c r="A31" s="1" t="s">
        <v>6</v>
      </c>
      <c r="B31" s="5"/>
      <c r="C31" s="7" t="str">
        <f t="shared" si="0"/>
        <v/>
      </c>
      <c r="D31" s="5"/>
      <c r="E31" s="7"/>
      <c r="F31" s="5"/>
      <c r="G31" s="7"/>
      <c r="H31" s="5"/>
      <c r="I31" s="7"/>
      <c r="J31" s="19"/>
    </row>
    <row r="32" spans="1:10" x14ac:dyDescent="0.2">
      <c r="A32" s="1" t="s">
        <v>6</v>
      </c>
      <c r="B32" s="5"/>
      <c r="C32" s="7" t="str">
        <f t="shared" si="0"/>
        <v/>
      </c>
      <c r="D32" s="5"/>
      <c r="E32" s="7"/>
      <c r="F32" s="5"/>
      <c r="G32" s="7"/>
      <c r="H32" s="5"/>
      <c r="I32" s="7"/>
      <c r="J32" s="19"/>
    </row>
    <row r="33" spans="1:17" ht="20.100000000000001" customHeight="1" x14ac:dyDescent="0.2">
      <c r="A33" s="1" t="s">
        <v>6</v>
      </c>
      <c r="B33" s="5"/>
      <c r="C33" s="7" t="str">
        <f t="shared" si="0"/>
        <v/>
      </c>
      <c r="D33" s="5"/>
      <c r="E33" s="7"/>
      <c r="F33" s="5"/>
      <c r="G33" s="7"/>
      <c r="H33" s="5"/>
      <c r="I33" s="7"/>
      <c r="J33" s="19"/>
    </row>
    <row r="34" spans="1:17" ht="20.100000000000001" customHeight="1" x14ac:dyDescent="0.2">
      <c r="A34" s="1" t="s">
        <v>6</v>
      </c>
      <c r="B34" s="5"/>
      <c r="C34" s="7" t="str">
        <f t="shared" si="0"/>
        <v/>
      </c>
      <c r="D34" s="5"/>
      <c r="E34" s="7"/>
      <c r="F34" s="5"/>
      <c r="G34" s="7"/>
      <c r="H34" s="5"/>
      <c r="I34" s="7"/>
      <c r="J34" s="19"/>
    </row>
    <row r="35" spans="1:17" ht="20.100000000000001" customHeight="1" x14ac:dyDescent="0.2">
      <c r="A35" s="1" t="s">
        <v>6</v>
      </c>
      <c r="B35" s="5"/>
      <c r="C35" s="7" t="str">
        <f t="shared" si="0"/>
        <v/>
      </c>
      <c r="D35" s="5"/>
      <c r="E35" s="7"/>
      <c r="F35" s="5"/>
      <c r="G35" s="7"/>
      <c r="H35" s="5"/>
      <c r="I35" s="7"/>
      <c r="J35" s="19"/>
    </row>
    <row r="36" spans="1:17" ht="20.100000000000001" customHeight="1" thickBot="1" x14ac:dyDescent="0.25">
      <c r="A36" s="1" t="s">
        <v>6</v>
      </c>
      <c r="B36" s="6"/>
      <c r="C36" s="7" t="str">
        <f t="shared" si="0"/>
        <v/>
      </c>
      <c r="D36" s="6"/>
      <c r="E36" s="8"/>
      <c r="F36" s="6"/>
      <c r="G36" s="8"/>
      <c r="H36" s="6"/>
      <c r="I36" s="8"/>
      <c r="J36" s="10"/>
    </row>
    <row r="37" spans="1:17" ht="20.100000000000001" customHeight="1" x14ac:dyDescent="0.2">
      <c r="B37" s="139">
        <f>SUMIF($A$4:$A$36,O4,$B$4:$B$36)</f>
        <v>0</v>
      </c>
    </row>
    <row r="38" spans="1:17" ht="20.100000000000001" customHeight="1" thickBot="1" x14ac:dyDescent="0.25">
      <c r="B38" s="138"/>
    </row>
    <row r="39" spans="1:17" ht="20.100000000000001" customHeight="1" thickBot="1" x14ac:dyDescent="0.25"/>
    <row r="40" spans="1:17" ht="20.100000000000001" customHeight="1" thickBot="1" x14ac:dyDescent="0.25">
      <c r="H40" s="129" t="s">
        <v>22</v>
      </c>
      <c r="I40" s="130"/>
      <c r="J40" s="16"/>
    </row>
    <row r="41" spans="1:17" ht="20.100000000000001" customHeight="1" thickBot="1" x14ac:dyDescent="0.25">
      <c r="B41" s="13" t="s">
        <v>0</v>
      </c>
      <c r="C41" s="13" t="s">
        <v>13</v>
      </c>
      <c r="D41" s="13" t="s">
        <v>14</v>
      </c>
      <c r="E41" s="13" t="s">
        <v>15</v>
      </c>
      <c r="F41" s="13" t="s">
        <v>5</v>
      </c>
      <c r="H41" s="2" t="s">
        <v>20</v>
      </c>
      <c r="I41" s="2">
        <f>'مارس 21-MAR 21'!I46</f>
        <v>0</v>
      </c>
      <c r="J41" s="2"/>
    </row>
    <row r="42" spans="1:17" ht="24.95" customHeight="1" thickBot="1" x14ac:dyDescent="0.25">
      <c r="B42" s="20">
        <f>B37</f>
        <v>0</v>
      </c>
      <c r="C42" s="13">
        <f>SUM($F$4:$F$36)</f>
        <v>0</v>
      </c>
      <c r="D42" s="13">
        <f>B42+C42</f>
        <v>0</v>
      </c>
      <c r="E42" s="13">
        <f>SUM(H4:$H$36)</f>
        <v>0</v>
      </c>
      <c r="F42" s="15">
        <f>D42-E42</f>
        <v>0</v>
      </c>
      <c r="H42" s="3" t="s">
        <v>19</v>
      </c>
      <c r="I42" s="3">
        <f>F44</f>
        <v>0</v>
      </c>
      <c r="J42" s="3"/>
    </row>
    <row r="43" spans="1:17" ht="20.100000000000001" customHeight="1" thickBot="1" x14ac:dyDescent="0.25">
      <c r="B43" s="13" t="s">
        <v>18</v>
      </c>
      <c r="C43" s="13" t="s">
        <v>16</v>
      </c>
      <c r="D43" s="13" t="s">
        <v>3</v>
      </c>
      <c r="E43" s="13" t="s">
        <v>2</v>
      </c>
      <c r="F43" s="13" t="s">
        <v>19</v>
      </c>
      <c r="H43" s="3" t="s">
        <v>21</v>
      </c>
      <c r="I43" s="3">
        <f>I41+I42</f>
        <v>0</v>
      </c>
      <c r="J43" s="3"/>
    </row>
    <row r="44" spans="1:17" ht="24.95" customHeight="1" thickBot="1" x14ac:dyDescent="0.25">
      <c r="B44" s="20">
        <f>F42</f>
        <v>0</v>
      </c>
      <c r="C44" s="13"/>
      <c r="D44" s="13"/>
      <c r="E44" s="13"/>
      <c r="F44" s="15">
        <f>B44-(C44+D44+E44)</f>
        <v>0</v>
      </c>
      <c r="H44" s="3" t="s">
        <v>4</v>
      </c>
      <c r="I44" s="3"/>
      <c r="J44" s="3"/>
    </row>
    <row r="45" spans="1:17" ht="20.100000000000001" customHeight="1" thickBot="1" x14ac:dyDescent="0.25">
      <c r="H45" s="18" t="s">
        <v>17</v>
      </c>
      <c r="I45" s="18">
        <f>I43-I44</f>
        <v>0</v>
      </c>
      <c r="J45" s="4"/>
    </row>
    <row r="46" spans="1:17" ht="20.100000000000001" customHeight="1" thickBot="1" x14ac:dyDescent="0.25">
      <c r="H46" s="13" t="s">
        <v>27</v>
      </c>
      <c r="I46" s="17">
        <f>I45</f>
        <v>0</v>
      </c>
      <c r="Q46" s="1" t="s">
        <v>23</v>
      </c>
    </row>
    <row r="47" spans="1:17" x14ac:dyDescent="0.2">
      <c r="Q47" s="1" t="s">
        <v>24</v>
      </c>
    </row>
    <row r="48" spans="1:17" x14ac:dyDescent="0.2">
      <c r="Q48" s="1" t="s">
        <v>25</v>
      </c>
    </row>
    <row r="49" spans="17:17" x14ac:dyDescent="0.2">
      <c r="Q49" s="1" t="s">
        <v>26</v>
      </c>
    </row>
  </sheetData>
  <mergeCells count="7">
    <mergeCell ref="J2:J3"/>
    <mergeCell ref="B37:B38"/>
    <mergeCell ref="H40:I40"/>
    <mergeCell ref="B2:C2"/>
    <mergeCell ref="D2:E2"/>
    <mergeCell ref="F2:G2"/>
    <mergeCell ref="H2:I2"/>
  </mergeCells>
  <dataValidations count="2">
    <dataValidation type="list" allowBlank="1" showInputMessage="1" showErrorMessage="1" sqref="A4:A36">
      <formula1>$O$4:$O$5</formula1>
    </dataValidation>
    <dataValidation type="list" allowBlank="1" showInputMessage="1" showErrorMessage="1" sqref="J44">
      <formula1>$Q$46:$Q$49</formula1>
    </dataValidation>
  </dataValidation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49"/>
  <sheetViews>
    <sheetView rightToLeft="1" topLeftCell="A15" workbookViewId="0">
      <selection sqref="A1:XFD1048576"/>
    </sheetView>
  </sheetViews>
  <sheetFormatPr defaultRowHeight="15" x14ac:dyDescent="0.2"/>
  <cols>
    <col min="1" max="1" width="9" style="1"/>
    <col min="2" max="10" width="15.625" style="1" customWidth="1"/>
    <col min="11" max="16384" width="9" style="1"/>
  </cols>
  <sheetData>
    <row r="1" spans="1:15" ht="15.75" thickBot="1" x14ac:dyDescent="0.25"/>
    <row r="2" spans="1:15" x14ac:dyDescent="0.2">
      <c r="B2" s="140" t="s">
        <v>0</v>
      </c>
      <c r="C2" s="141"/>
      <c r="D2" s="140" t="s">
        <v>9</v>
      </c>
      <c r="E2" s="141"/>
      <c r="F2" s="140" t="s">
        <v>13</v>
      </c>
      <c r="G2" s="141"/>
      <c r="H2" s="140" t="s">
        <v>10</v>
      </c>
      <c r="I2" s="141"/>
      <c r="J2" s="146" t="s">
        <v>12</v>
      </c>
    </row>
    <row r="3" spans="1:15" ht="15.75" thickBot="1" x14ac:dyDescent="0.25">
      <c r="B3" s="6" t="s">
        <v>1</v>
      </c>
      <c r="C3" s="8" t="s">
        <v>8</v>
      </c>
      <c r="D3" s="6" t="s">
        <v>1</v>
      </c>
      <c r="E3" s="8" t="s">
        <v>8</v>
      </c>
      <c r="F3" s="6" t="s">
        <v>1</v>
      </c>
      <c r="G3" s="8" t="s">
        <v>11</v>
      </c>
      <c r="H3" s="5" t="s">
        <v>1</v>
      </c>
      <c r="I3" s="7" t="s">
        <v>11</v>
      </c>
      <c r="J3" s="147"/>
    </row>
    <row r="4" spans="1:15" x14ac:dyDescent="0.2">
      <c r="A4" s="1" t="s">
        <v>6</v>
      </c>
      <c r="B4" s="11"/>
      <c r="C4" s="12"/>
      <c r="D4" s="11"/>
      <c r="E4" s="12"/>
      <c r="F4" s="11"/>
      <c r="G4" s="12"/>
      <c r="H4" s="5"/>
      <c r="I4" s="7"/>
      <c r="J4" s="19"/>
      <c r="O4" s="1" t="s">
        <v>6</v>
      </c>
    </row>
    <row r="5" spans="1:15" x14ac:dyDescent="0.2">
      <c r="A5" s="1" t="s">
        <v>6</v>
      </c>
      <c r="B5" s="5"/>
      <c r="C5" s="7" t="str">
        <f>IF(B5&gt;0.005,C4+1,"")</f>
        <v/>
      </c>
      <c r="D5" s="5"/>
      <c r="E5" s="7"/>
      <c r="F5" s="5"/>
      <c r="G5" s="7"/>
      <c r="H5" s="5"/>
      <c r="I5" s="7"/>
      <c r="J5" s="19"/>
      <c r="O5" s="1" t="s">
        <v>7</v>
      </c>
    </row>
    <row r="6" spans="1:15" x14ac:dyDescent="0.2">
      <c r="A6" s="1" t="s">
        <v>6</v>
      </c>
      <c r="B6" s="5"/>
      <c r="C6" s="7" t="str">
        <f t="shared" ref="C6:C36" si="0">IF(B6&gt;0.005,C5+1,"")</f>
        <v/>
      </c>
      <c r="D6" s="5"/>
      <c r="E6" s="7"/>
      <c r="F6" s="5"/>
      <c r="G6" s="7"/>
      <c r="H6" s="5"/>
      <c r="I6" s="7"/>
      <c r="J6" s="19"/>
    </row>
    <row r="7" spans="1:15" x14ac:dyDescent="0.2">
      <c r="A7" s="1" t="s">
        <v>6</v>
      </c>
      <c r="B7" s="5"/>
      <c r="C7" s="7" t="str">
        <f t="shared" si="0"/>
        <v/>
      </c>
      <c r="D7" s="5"/>
      <c r="E7" s="7"/>
      <c r="F7" s="5"/>
      <c r="G7" s="7"/>
      <c r="H7" s="5"/>
      <c r="I7" s="7"/>
      <c r="J7" s="19"/>
    </row>
    <row r="8" spans="1:15" x14ac:dyDescent="0.2">
      <c r="A8" s="1" t="s">
        <v>6</v>
      </c>
      <c r="B8" s="5"/>
      <c r="C8" s="7" t="str">
        <f t="shared" si="0"/>
        <v/>
      </c>
      <c r="D8" s="5"/>
      <c r="E8" s="7"/>
      <c r="F8" s="5"/>
      <c r="G8" s="7"/>
      <c r="H8" s="5"/>
      <c r="I8" s="7"/>
      <c r="J8" s="19"/>
    </row>
    <row r="9" spans="1:15" x14ac:dyDescent="0.2">
      <c r="A9" s="1" t="s">
        <v>6</v>
      </c>
      <c r="B9" s="5"/>
      <c r="C9" s="7" t="str">
        <f t="shared" si="0"/>
        <v/>
      </c>
      <c r="D9" s="5"/>
      <c r="E9" s="7"/>
      <c r="F9" s="5"/>
      <c r="G9" s="7"/>
      <c r="H9" s="5"/>
      <c r="I9" s="7"/>
      <c r="J9" s="19"/>
    </row>
    <row r="10" spans="1:15" x14ac:dyDescent="0.2">
      <c r="A10" s="1" t="s">
        <v>6</v>
      </c>
      <c r="B10" s="5"/>
      <c r="C10" s="7" t="str">
        <f t="shared" si="0"/>
        <v/>
      </c>
      <c r="D10" s="5"/>
      <c r="E10" s="7"/>
      <c r="F10" s="5"/>
      <c r="G10" s="7"/>
      <c r="H10" s="5"/>
      <c r="I10" s="7"/>
      <c r="J10" s="19"/>
    </row>
    <row r="11" spans="1:15" x14ac:dyDescent="0.2">
      <c r="A11" s="1" t="s">
        <v>6</v>
      </c>
      <c r="B11" s="5"/>
      <c r="C11" s="7" t="str">
        <f t="shared" si="0"/>
        <v/>
      </c>
      <c r="D11" s="5"/>
      <c r="E11" s="7"/>
      <c r="F11" s="5"/>
      <c r="G11" s="7"/>
      <c r="H11" s="5"/>
      <c r="I11" s="7"/>
      <c r="J11" s="19"/>
    </row>
    <row r="12" spans="1:15" x14ac:dyDescent="0.2">
      <c r="A12" s="1" t="s">
        <v>6</v>
      </c>
      <c r="B12" s="5"/>
      <c r="C12" s="7" t="str">
        <f t="shared" si="0"/>
        <v/>
      </c>
      <c r="D12" s="5"/>
      <c r="E12" s="7"/>
      <c r="F12" s="5"/>
      <c r="G12" s="7"/>
      <c r="H12" s="5"/>
      <c r="I12" s="7"/>
      <c r="J12" s="19"/>
    </row>
    <row r="13" spans="1:15" x14ac:dyDescent="0.2">
      <c r="A13" s="1" t="s">
        <v>6</v>
      </c>
      <c r="B13" s="5"/>
      <c r="C13" s="7" t="str">
        <f t="shared" si="0"/>
        <v/>
      </c>
      <c r="D13" s="5"/>
      <c r="E13" s="7"/>
      <c r="F13" s="5"/>
      <c r="G13" s="7"/>
      <c r="H13" s="5"/>
      <c r="I13" s="7"/>
      <c r="J13" s="19"/>
    </row>
    <row r="14" spans="1:15" x14ac:dyDescent="0.2">
      <c r="A14" s="1" t="s">
        <v>6</v>
      </c>
      <c r="B14" s="5"/>
      <c r="C14" s="7" t="str">
        <f t="shared" si="0"/>
        <v/>
      </c>
      <c r="D14" s="5"/>
      <c r="E14" s="7"/>
      <c r="F14" s="5"/>
      <c r="G14" s="7"/>
      <c r="H14" s="5"/>
      <c r="I14" s="7"/>
      <c r="J14" s="19"/>
    </row>
    <row r="15" spans="1:15" x14ac:dyDescent="0.2">
      <c r="A15" s="1" t="s">
        <v>6</v>
      </c>
      <c r="B15" s="5"/>
      <c r="C15" s="7" t="str">
        <f t="shared" si="0"/>
        <v/>
      </c>
      <c r="D15" s="5"/>
      <c r="E15" s="7"/>
      <c r="F15" s="5"/>
      <c r="G15" s="7"/>
      <c r="H15" s="5"/>
      <c r="I15" s="7"/>
      <c r="J15" s="19"/>
    </row>
    <row r="16" spans="1:15" x14ac:dyDescent="0.2">
      <c r="A16" s="1" t="s">
        <v>6</v>
      </c>
      <c r="B16" s="5"/>
      <c r="C16" s="7" t="str">
        <f t="shared" si="0"/>
        <v/>
      </c>
      <c r="D16" s="5"/>
      <c r="E16" s="7"/>
      <c r="F16" s="5"/>
      <c r="G16" s="7"/>
      <c r="H16" s="5"/>
      <c r="I16" s="7"/>
      <c r="J16" s="19"/>
    </row>
    <row r="17" spans="1:10" x14ac:dyDescent="0.2">
      <c r="A17" s="1" t="s">
        <v>6</v>
      </c>
      <c r="B17" s="5"/>
      <c r="C17" s="7" t="str">
        <f t="shared" si="0"/>
        <v/>
      </c>
      <c r="D17" s="5"/>
      <c r="E17" s="7"/>
      <c r="F17" s="5"/>
      <c r="G17" s="7"/>
      <c r="H17" s="5"/>
      <c r="I17" s="7"/>
      <c r="J17" s="19"/>
    </row>
    <row r="18" spans="1:10" x14ac:dyDescent="0.2">
      <c r="A18" s="1" t="s">
        <v>6</v>
      </c>
      <c r="B18" s="5"/>
      <c r="C18" s="7" t="str">
        <f t="shared" si="0"/>
        <v/>
      </c>
      <c r="D18" s="5"/>
      <c r="E18" s="7"/>
      <c r="F18" s="5"/>
      <c r="G18" s="7"/>
      <c r="H18" s="5"/>
      <c r="I18" s="7"/>
      <c r="J18" s="19"/>
    </row>
    <row r="19" spans="1:10" x14ac:dyDescent="0.2">
      <c r="A19" s="1" t="s">
        <v>6</v>
      </c>
      <c r="B19" s="5"/>
      <c r="C19" s="7" t="str">
        <f t="shared" si="0"/>
        <v/>
      </c>
      <c r="D19" s="5"/>
      <c r="E19" s="7"/>
      <c r="F19" s="5"/>
      <c r="G19" s="7"/>
      <c r="H19" s="5"/>
      <c r="I19" s="7"/>
      <c r="J19" s="19"/>
    </row>
    <row r="20" spans="1:10" x14ac:dyDescent="0.2">
      <c r="A20" s="1" t="s">
        <v>6</v>
      </c>
      <c r="B20" s="5"/>
      <c r="C20" s="7" t="str">
        <f t="shared" si="0"/>
        <v/>
      </c>
      <c r="D20" s="5"/>
      <c r="E20" s="7"/>
      <c r="F20" s="5"/>
      <c r="G20" s="7"/>
      <c r="H20" s="5"/>
      <c r="I20" s="7"/>
      <c r="J20" s="19"/>
    </row>
    <row r="21" spans="1:10" x14ac:dyDescent="0.2">
      <c r="A21" s="1" t="s">
        <v>6</v>
      </c>
      <c r="B21" s="5"/>
      <c r="C21" s="7" t="str">
        <f t="shared" si="0"/>
        <v/>
      </c>
      <c r="D21" s="5"/>
      <c r="E21" s="7"/>
      <c r="F21" s="5"/>
      <c r="G21" s="7"/>
      <c r="H21" s="5"/>
      <c r="I21" s="7"/>
      <c r="J21" s="19"/>
    </row>
    <row r="22" spans="1:10" x14ac:dyDescent="0.2">
      <c r="A22" s="1" t="s">
        <v>6</v>
      </c>
      <c r="B22" s="5"/>
      <c r="C22" s="7" t="str">
        <f t="shared" si="0"/>
        <v/>
      </c>
      <c r="D22" s="5"/>
      <c r="E22" s="7"/>
      <c r="F22" s="5"/>
      <c r="G22" s="7"/>
      <c r="H22" s="5"/>
      <c r="I22" s="7"/>
      <c r="J22" s="19"/>
    </row>
    <row r="23" spans="1:10" x14ac:dyDescent="0.2">
      <c r="A23" s="1" t="s">
        <v>6</v>
      </c>
      <c r="B23" s="5"/>
      <c r="C23" s="7" t="str">
        <f t="shared" si="0"/>
        <v/>
      </c>
      <c r="D23" s="5"/>
      <c r="E23" s="7"/>
      <c r="F23" s="5"/>
      <c r="G23" s="7"/>
      <c r="H23" s="5"/>
      <c r="I23" s="7"/>
      <c r="J23" s="19"/>
    </row>
    <row r="24" spans="1:10" x14ac:dyDescent="0.2">
      <c r="A24" s="1" t="s">
        <v>6</v>
      </c>
      <c r="B24" s="5"/>
      <c r="C24" s="7" t="str">
        <f t="shared" si="0"/>
        <v/>
      </c>
      <c r="D24" s="5"/>
      <c r="E24" s="7"/>
      <c r="F24" s="5"/>
      <c r="G24" s="7"/>
      <c r="H24" s="5"/>
      <c r="I24" s="7"/>
      <c r="J24" s="19"/>
    </row>
    <row r="25" spans="1:10" x14ac:dyDescent="0.2">
      <c r="A25" s="1" t="s">
        <v>6</v>
      </c>
      <c r="B25" s="5"/>
      <c r="C25" s="7" t="str">
        <f t="shared" si="0"/>
        <v/>
      </c>
      <c r="D25" s="5"/>
      <c r="E25" s="7"/>
      <c r="F25" s="5"/>
      <c r="G25" s="7"/>
      <c r="H25" s="5"/>
      <c r="I25" s="7"/>
      <c r="J25" s="19"/>
    </row>
    <row r="26" spans="1:10" x14ac:dyDescent="0.2">
      <c r="A26" s="1" t="s">
        <v>6</v>
      </c>
      <c r="B26" s="5"/>
      <c r="C26" s="7" t="str">
        <f t="shared" si="0"/>
        <v/>
      </c>
      <c r="D26" s="5"/>
      <c r="E26" s="7"/>
      <c r="F26" s="5"/>
      <c r="G26" s="7"/>
      <c r="H26" s="5"/>
      <c r="I26" s="7"/>
      <c r="J26" s="19"/>
    </row>
    <row r="27" spans="1:10" x14ac:dyDescent="0.2">
      <c r="A27" s="1" t="s">
        <v>6</v>
      </c>
      <c r="B27" s="5"/>
      <c r="C27" s="7" t="str">
        <f t="shared" si="0"/>
        <v/>
      </c>
      <c r="D27" s="5"/>
      <c r="E27" s="7"/>
      <c r="F27" s="5"/>
      <c r="G27" s="7"/>
      <c r="H27" s="5"/>
      <c r="I27" s="7"/>
      <c r="J27" s="19"/>
    </row>
    <row r="28" spans="1:10" x14ac:dyDescent="0.2">
      <c r="A28" s="1" t="s">
        <v>6</v>
      </c>
      <c r="B28" s="5"/>
      <c r="C28" s="7" t="str">
        <f t="shared" si="0"/>
        <v/>
      </c>
      <c r="D28" s="5"/>
      <c r="E28" s="7"/>
      <c r="F28" s="5"/>
      <c r="G28" s="7"/>
      <c r="H28" s="5"/>
      <c r="I28" s="7"/>
      <c r="J28" s="19"/>
    </row>
    <row r="29" spans="1:10" x14ac:dyDescent="0.2">
      <c r="A29" s="1" t="s">
        <v>6</v>
      </c>
      <c r="B29" s="5"/>
      <c r="C29" s="7" t="str">
        <f t="shared" si="0"/>
        <v/>
      </c>
      <c r="D29" s="5"/>
      <c r="E29" s="7"/>
      <c r="F29" s="5"/>
      <c r="G29" s="7"/>
      <c r="H29" s="5"/>
      <c r="I29" s="7"/>
      <c r="J29" s="19"/>
    </row>
    <row r="30" spans="1:10" x14ac:dyDescent="0.2">
      <c r="A30" s="1" t="s">
        <v>6</v>
      </c>
      <c r="B30" s="5"/>
      <c r="C30" s="7" t="str">
        <f t="shared" si="0"/>
        <v/>
      </c>
      <c r="D30" s="5"/>
      <c r="E30" s="7"/>
      <c r="F30" s="5"/>
      <c r="G30" s="7"/>
      <c r="H30" s="5"/>
      <c r="I30" s="7"/>
      <c r="J30" s="19"/>
    </row>
    <row r="31" spans="1:10" x14ac:dyDescent="0.2">
      <c r="A31" s="1" t="s">
        <v>6</v>
      </c>
      <c r="B31" s="5"/>
      <c r="C31" s="7" t="str">
        <f t="shared" si="0"/>
        <v/>
      </c>
      <c r="D31" s="5"/>
      <c r="E31" s="7"/>
      <c r="F31" s="5"/>
      <c r="G31" s="7"/>
      <c r="H31" s="5"/>
      <c r="I31" s="7"/>
      <c r="J31" s="19"/>
    </row>
    <row r="32" spans="1:10" x14ac:dyDescent="0.2">
      <c r="A32" s="1" t="s">
        <v>6</v>
      </c>
      <c r="B32" s="5"/>
      <c r="C32" s="7" t="str">
        <f t="shared" si="0"/>
        <v/>
      </c>
      <c r="D32" s="5"/>
      <c r="E32" s="7"/>
      <c r="F32" s="5"/>
      <c r="G32" s="7"/>
      <c r="H32" s="5"/>
      <c r="I32" s="7"/>
      <c r="J32" s="19"/>
    </row>
    <row r="33" spans="1:17" ht="20.100000000000001" customHeight="1" x14ac:dyDescent="0.2">
      <c r="A33" s="1" t="s">
        <v>6</v>
      </c>
      <c r="B33" s="5"/>
      <c r="C33" s="7" t="str">
        <f t="shared" si="0"/>
        <v/>
      </c>
      <c r="D33" s="5"/>
      <c r="E33" s="7"/>
      <c r="F33" s="5"/>
      <c r="G33" s="7"/>
      <c r="H33" s="5"/>
      <c r="I33" s="7"/>
      <c r="J33" s="19"/>
    </row>
    <row r="34" spans="1:17" ht="20.100000000000001" customHeight="1" x14ac:dyDescent="0.2">
      <c r="A34" s="1" t="s">
        <v>6</v>
      </c>
      <c r="B34" s="5"/>
      <c r="C34" s="7" t="str">
        <f t="shared" si="0"/>
        <v/>
      </c>
      <c r="D34" s="5"/>
      <c r="E34" s="7"/>
      <c r="F34" s="5"/>
      <c r="G34" s="7"/>
      <c r="H34" s="5"/>
      <c r="I34" s="7"/>
      <c r="J34" s="19"/>
    </row>
    <row r="35" spans="1:17" ht="20.100000000000001" customHeight="1" x14ac:dyDescent="0.2">
      <c r="A35" s="1" t="s">
        <v>6</v>
      </c>
      <c r="B35" s="5"/>
      <c r="C35" s="7" t="str">
        <f t="shared" si="0"/>
        <v/>
      </c>
      <c r="D35" s="5"/>
      <c r="E35" s="7"/>
      <c r="F35" s="5"/>
      <c r="G35" s="7"/>
      <c r="H35" s="5"/>
      <c r="I35" s="7"/>
      <c r="J35" s="19"/>
    </row>
    <row r="36" spans="1:17" ht="20.100000000000001" customHeight="1" thickBot="1" x14ac:dyDescent="0.25">
      <c r="A36" s="1" t="s">
        <v>6</v>
      </c>
      <c r="B36" s="6"/>
      <c r="C36" s="7" t="str">
        <f t="shared" si="0"/>
        <v/>
      </c>
      <c r="D36" s="6"/>
      <c r="E36" s="8"/>
      <c r="F36" s="6"/>
      <c r="G36" s="8"/>
      <c r="H36" s="6"/>
      <c r="I36" s="8"/>
      <c r="J36" s="10"/>
    </row>
    <row r="37" spans="1:17" ht="20.100000000000001" customHeight="1" x14ac:dyDescent="0.2">
      <c r="B37" s="139">
        <f>SUMIF($A$4:$A$36,O4,$B$4:$B$36)</f>
        <v>0</v>
      </c>
    </row>
    <row r="38" spans="1:17" ht="20.100000000000001" customHeight="1" thickBot="1" x14ac:dyDescent="0.25">
      <c r="B38" s="138"/>
    </row>
    <row r="39" spans="1:17" ht="20.100000000000001" customHeight="1" thickBot="1" x14ac:dyDescent="0.25"/>
    <row r="40" spans="1:17" ht="20.100000000000001" customHeight="1" thickBot="1" x14ac:dyDescent="0.25">
      <c r="H40" s="129" t="s">
        <v>22</v>
      </c>
      <c r="I40" s="130"/>
      <c r="J40" s="16"/>
    </row>
    <row r="41" spans="1:17" ht="20.100000000000001" customHeight="1" thickBot="1" x14ac:dyDescent="0.25">
      <c r="B41" s="13" t="s">
        <v>0</v>
      </c>
      <c r="C41" s="13" t="s">
        <v>13</v>
      </c>
      <c r="D41" s="13" t="s">
        <v>14</v>
      </c>
      <c r="E41" s="13" t="s">
        <v>15</v>
      </c>
      <c r="F41" s="13" t="s">
        <v>5</v>
      </c>
      <c r="H41" s="2" t="s">
        <v>20</v>
      </c>
      <c r="I41" s="2">
        <f>'مارس 21-MAR 21'!I46</f>
        <v>0</v>
      </c>
      <c r="J41" s="2"/>
    </row>
    <row r="42" spans="1:17" ht="24.95" customHeight="1" thickBot="1" x14ac:dyDescent="0.25">
      <c r="B42" s="20">
        <f>B37</f>
        <v>0</v>
      </c>
      <c r="C42" s="13">
        <f>SUM($F$4:$F$36)</f>
        <v>0</v>
      </c>
      <c r="D42" s="13">
        <f>B42+C42</f>
        <v>0</v>
      </c>
      <c r="E42" s="13">
        <f>SUM(H4:$H$36)</f>
        <v>0</v>
      </c>
      <c r="F42" s="15">
        <f>D42-E42</f>
        <v>0</v>
      </c>
      <c r="H42" s="3" t="s">
        <v>19</v>
      </c>
      <c r="I42" s="3">
        <f>F44</f>
        <v>0</v>
      </c>
      <c r="J42" s="3"/>
    </row>
    <row r="43" spans="1:17" ht="20.100000000000001" customHeight="1" thickBot="1" x14ac:dyDescent="0.25">
      <c r="B43" s="13" t="s">
        <v>18</v>
      </c>
      <c r="C43" s="13" t="s">
        <v>16</v>
      </c>
      <c r="D43" s="13" t="s">
        <v>3</v>
      </c>
      <c r="E43" s="13" t="s">
        <v>2</v>
      </c>
      <c r="F43" s="13" t="s">
        <v>19</v>
      </c>
      <c r="H43" s="3" t="s">
        <v>21</v>
      </c>
      <c r="I43" s="3">
        <f>I41+I42</f>
        <v>0</v>
      </c>
      <c r="J43" s="3"/>
    </row>
    <row r="44" spans="1:17" ht="24.95" customHeight="1" thickBot="1" x14ac:dyDescent="0.25">
      <c r="B44" s="20">
        <f>F42</f>
        <v>0</v>
      </c>
      <c r="C44" s="13"/>
      <c r="D44" s="13"/>
      <c r="E44" s="13"/>
      <c r="F44" s="15">
        <f>B44-(C44+D44+E44)</f>
        <v>0</v>
      </c>
      <c r="H44" s="3" t="s">
        <v>4</v>
      </c>
      <c r="I44" s="3"/>
      <c r="J44" s="3"/>
    </row>
    <row r="45" spans="1:17" ht="20.100000000000001" customHeight="1" thickBot="1" x14ac:dyDescent="0.25">
      <c r="H45" s="18" t="s">
        <v>17</v>
      </c>
      <c r="I45" s="18">
        <f>I43-I44</f>
        <v>0</v>
      </c>
      <c r="J45" s="4"/>
    </row>
    <row r="46" spans="1:17" ht="20.100000000000001" customHeight="1" thickBot="1" x14ac:dyDescent="0.25">
      <c r="H46" s="13" t="s">
        <v>27</v>
      </c>
      <c r="I46" s="17">
        <f>I45</f>
        <v>0</v>
      </c>
      <c r="Q46" s="1" t="s">
        <v>23</v>
      </c>
    </row>
    <row r="47" spans="1:17" x14ac:dyDescent="0.2">
      <c r="Q47" s="1" t="s">
        <v>24</v>
      </c>
    </row>
    <row r="48" spans="1:17" x14ac:dyDescent="0.2">
      <c r="Q48" s="1" t="s">
        <v>25</v>
      </c>
    </row>
    <row r="49" spans="17:17" x14ac:dyDescent="0.2">
      <c r="Q49" s="1" t="s">
        <v>26</v>
      </c>
    </row>
  </sheetData>
  <mergeCells count="7">
    <mergeCell ref="J2:J3"/>
    <mergeCell ref="B37:B38"/>
    <mergeCell ref="H40:I40"/>
    <mergeCell ref="B2:C2"/>
    <mergeCell ref="D2:E2"/>
    <mergeCell ref="F2:G2"/>
    <mergeCell ref="H2:I2"/>
  </mergeCells>
  <dataValidations count="2">
    <dataValidation type="list" allowBlank="1" showInputMessage="1" showErrorMessage="1" sqref="A4:A36">
      <formula1>$O$4:$O$5</formula1>
    </dataValidation>
    <dataValidation type="list" allowBlank="1" showInputMessage="1" showErrorMessage="1" sqref="J44">
      <formula1>$Q$46:$Q$49</formula1>
    </dataValidation>
  </dataValidations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I16"/>
  <sheetViews>
    <sheetView rightToLeft="1" workbookViewId="0">
      <selection activeCell="B2" sqref="B2"/>
    </sheetView>
  </sheetViews>
  <sheetFormatPr defaultRowHeight="15" x14ac:dyDescent="0.2"/>
  <cols>
    <col min="1" max="16384" width="9" style="104"/>
  </cols>
  <sheetData>
    <row r="1" spans="2:9" ht="27" customHeight="1" x14ac:dyDescent="0.2">
      <c r="B1" s="148" t="s">
        <v>144</v>
      </c>
      <c r="C1" s="148"/>
      <c r="D1" s="148"/>
      <c r="E1" s="148"/>
      <c r="F1" s="148"/>
      <c r="G1" s="148"/>
      <c r="H1" s="148"/>
      <c r="I1" s="148"/>
    </row>
    <row r="2" spans="2:9" ht="20.100000000000001" customHeight="1" x14ac:dyDescent="0.2">
      <c r="B2" s="104" t="s">
        <v>145</v>
      </c>
    </row>
    <row r="3" spans="2:9" ht="20.100000000000001" customHeight="1" x14ac:dyDescent="0.2"/>
    <row r="4" spans="2:9" ht="20.100000000000001" customHeight="1" x14ac:dyDescent="0.2"/>
    <row r="5" spans="2:9" ht="20.100000000000001" customHeight="1" x14ac:dyDescent="0.2"/>
    <row r="6" spans="2:9" ht="20.100000000000001" customHeight="1" x14ac:dyDescent="0.2"/>
    <row r="7" spans="2:9" ht="20.100000000000001" customHeight="1" x14ac:dyDescent="0.2"/>
    <row r="8" spans="2:9" ht="20.100000000000001" customHeight="1" x14ac:dyDescent="0.2"/>
    <row r="9" spans="2:9" ht="20.100000000000001" customHeight="1" x14ac:dyDescent="0.2"/>
    <row r="10" spans="2:9" ht="20.100000000000001" customHeight="1" x14ac:dyDescent="0.2"/>
    <row r="11" spans="2:9" ht="20.100000000000001" customHeight="1" x14ac:dyDescent="0.2"/>
    <row r="12" spans="2:9" ht="20.100000000000001" customHeight="1" x14ac:dyDescent="0.2"/>
    <row r="13" spans="2:9" ht="20.100000000000001" customHeight="1" x14ac:dyDescent="0.2"/>
    <row r="14" spans="2:9" ht="20.100000000000001" customHeight="1" x14ac:dyDescent="0.2"/>
    <row r="15" spans="2:9" ht="20.100000000000001" customHeight="1" x14ac:dyDescent="0.2"/>
    <row r="16" spans="2:9" ht="20.100000000000001" customHeight="1" x14ac:dyDescent="0.2"/>
  </sheetData>
  <mergeCells count="1">
    <mergeCell ref="B1:I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Q1343"/>
  <sheetViews>
    <sheetView rightToLeft="1" tabSelected="1" topLeftCell="A1313" zoomScale="90" zoomScaleNormal="90" workbookViewId="0">
      <selection activeCell="H1327" sqref="H1327"/>
    </sheetView>
  </sheetViews>
  <sheetFormatPr defaultRowHeight="15" x14ac:dyDescent="0.2"/>
  <cols>
    <col min="1" max="1" width="9" style="56"/>
    <col min="2" max="10" width="15.625" style="56" customWidth="1"/>
    <col min="11" max="16384" width="9" style="56"/>
  </cols>
  <sheetData>
    <row r="1" spans="1:16" ht="15.75" thickBot="1" x14ac:dyDescent="0.25">
      <c r="A1" s="76"/>
      <c r="B1" s="29"/>
      <c r="C1" s="29"/>
      <c r="D1" s="29"/>
      <c r="E1" s="29"/>
      <c r="F1" s="29"/>
      <c r="G1" s="29"/>
      <c r="H1" s="29"/>
      <c r="I1" s="29"/>
      <c r="J1" s="29"/>
      <c r="K1" s="29"/>
    </row>
    <row r="2" spans="1:16" ht="15.75" thickBot="1" x14ac:dyDescent="0.25">
      <c r="A2" s="57"/>
      <c r="B2" s="28"/>
      <c r="C2" s="28"/>
      <c r="D2" s="28"/>
      <c r="E2" s="28"/>
      <c r="F2" s="28"/>
      <c r="G2" s="28"/>
      <c r="H2" s="28"/>
      <c r="I2" s="28" t="s">
        <v>35</v>
      </c>
      <c r="J2" s="58" t="s">
        <v>38</v>
      </c>
      <c r="K2" s="22"/>
    </row>
    <row r="3" spans="1:16" ht="15.75" thickBot="1" x14ac:dyDescent="0.25">
      <c r="A3" s="60">
        <v>1</v>
      </c>
      <c r="B3" s="26"/>
      <c r="C3" s="26"/>
      <c r="D3" s="26"/>
      <c r="E3" s="26"/>
      <c r="F3" s="26"/>
      <c r="G3" s="26"/>
      <c r="H3" s="26"/>
      <c r="I3" s="26" t="s">
        <v>36</v>
      </c>
      <c r="J3" s="61">
        <v>44228</v>
      </c>
      <c r="K3" s="22"/>
    </row>
    <row r="4" spans="1:16" x14ac:dyDescent="0.2">
      <c r="A4" s="62"/>
      <c r="B4" s="140" t="s">
        <v>0</v>
      </c>
      <c r="C4" s="141"/>
      <c r="D4" s="140" t="s">
        <v>9</v>
      </c>
      <c r="E4" s="141"/>
      <c r="F4" s="140" t="s">
        <v>13</v>
      </c>
      <c r="G4" s="141"/>
      <c r="H4" s="140" t="s">
        <v>10</v>
      </c>
      <c r="I4" s="141"/>
      <c r="J4" s="135" t="s">
        <v>12</v>
      </c>
      <c r="K4" s="23"/>
      <c r="P4" s="56" t="s">
        <v>39</v>
      </c>
    </row>
    <row r="5" spans="1:16" ht="15.75" thickBot="1" x14ac:dyDescent="0.25">
      <c r="A5" s="62"/>
      <c r="B5" s="6" t="s">
        <v>1</v>
      </c>
      <c r="C5" s="8" t="s">
        <v>8</v>
      </c>
      <c r="D5" s="6" t="s">
        <v>1</v>
      </c>
      <c r="E5" s="8" t="s">
        <v>8</v>
      </c>
      <c r="F5" s="6" t="s">
        <v>1</v>
      </c>
      <c r="G5" s="8" t="s">
        <v>11</v>
      </c>
      <c r="H5" s="6" t="s">
        <v>1</v>
      </c>
      <c r="I5" s="8" t="s">
        <v>11</v>
      </c>
      <c r="J5" s="136"/>
      <c r="K5" s="23"/>
      <c r="P5" s="56" t="s">
        <v>37</v>
      </c>
    </row>
    <row r="6" spans="1:16" x14ac:dyDescent="0.2">
      <c r="A6" s="62" t="s">
        <v>6</v>
      </c>
      <c r="B6" s="65">
        <v>87</v>
      </c>
      <c r="C6" s="66">
        <v>40587</v>
      </c>
      <c r="D6" s="65"/>
      <c r="E6" s="66" t="s">
        <v>131</v>
      </c>
      <c r="F6" s="65">
        <v>500</v>
      </c>
      <c r="G6" s="66"/>
      <c r="H6" s="65">
        <v>3300</v>
      </c>
      <c r="I6" s="66">
        <v>58</v>
      </c>
      <c r="J6" s="67" t="s">
        <v>132</v>
      </c>
      <c r="K6" s="23"/>
      <c r="O6" s="56" t="s">
        <v>6</v>
      </c>
      <c r="P6" s="56" t="s">
        <v>38</v>
      </c>
    </row>
    <row r="7" spans="1:16" x14ac:dyDescent="0.2">
      <c r="A7" s="62" t="s">
        <v>6</v>
      </c>
      <c r="B7" s="60">
        <v>441.6</v>
      </c>
      <c r="C7" s="7">
        <f>IF(B7&gt;0.005,C6+1,"")</f>
        <v>40588</v>
      </c>
      <c r="D7" s="60"/>
      <c r="E7" s="68" t="s">
        <v>111</v>
      </c>
      <c r="F7" s="60">
        <v>101</v>
      </c>
      <c r="G7" s="68">
        <v>40490</v>
      </c>
      <c r="H7" s="60">
        <v>27</v>
      </c>
      <c r="I7" s="68">
        <v>45172</v>
      </c>
      <c r="J7" s="69" t="s">
        <v>133</v>
      </c>
      <c r="K7" s="23"/>
      <c r="O7" s="56" t="s">
        <v>7</v>
      </c>
      <c r="P7" s="56" t="s">
        <v>40</v>
      </c>
    </row>
    <row r="8" spans="1:16" x14ac:dyDescent="0.2">
      <c r="A8" s="62" t="s">
        <v>6</v>
      </c>
      <c r="B8" s="60">
        <v>136</v>
      </c>
      <c r="C8" s="7">
        <f t="shared" ref="C8:C37" si="0">IF(B8&gt;0.005,C7+1,"")</f>
        <v>40589</v>
      </c>
      <c r="D8" s="60"/>
      <c r="E8" s="68" t="s">
        <v>111</v>
      </c>
      <c r="F8" s="60">
        <v>418</v>
      </c>
      <c r="G8" s="68">
        <v>40494</v>
      </c>
      <c r="H8" s="60">
        <v>96.6</v>
      </c>
      <c r="I8" s="68">
        <v>1777</v>
      </c>
      <c r="J8" s="69" t="s">
        <v>134</v>
      </c>
      <c r="K8" s="23"/>
      <c r="P8" s="56" t="s">
        <v>41</v>
      </c>
    </row>
    <row r="9" spans="1:16" x14ac:dyDescent="0.2">
      <c r="A9" s="62" t="s">
        <v>7</v>
      </c>
      <c r="B9" s="60">
        <v>460</v>
      </c>
      <c r="C9" s="7">
        <f t="shared" si="0"/>
        <v>40590</v>
      </c>
      <c r="D9" s="60" t="s">
        <v>127</v>
      </c>
      <c r="E9" s="68" t="s">
        <v>129</v>
      </c>
      <c r="F9" s="60">
        <v>800</v>
      </c>
      <c r="G9" s="68">
        <v>665</v>
      </c>
      <c r="H9" s="60">
        <v>1146</v>
      </c>
      <c r="I9" s="68">
        <v>633802</v>
      </c>
      <c r="J9" s="69" t="s">
        <v>135</v>
      </c>
      <c r="K9" s="23"/>
      <c r="P9" s="56" t="s">
        <v>42</v>
      </c>
    </row>
    <row r="10" spans="1:16" x14ac:dyDescent="0.2">
      <c r="A10" s="62" t="s">
        <v>7</v>
      </c>
      <c r="B10" s="60">
        <v>202.4</v>
      </c>
      <c r="C10" s="7">
        <f t="shared" si="0"/>
        <v>40591</v>
      </c>
      <c r="D10" s="60" t="s">
        <v>127</v>
      </c>
      <c r="E10" s="68" t="s">
        <v>130</v>
      </c>
      <c r="F10" s="60">
        <v>268</v>
      </c>
      <c r="G10" s="68">
        <v>665</v>
      </c>
      <c r="H10" s="60"/>
      <c r="I10" s="68"/>
      <c r="J10" s="69"/>
      <c r="K10" s="23"/>
    </row>
    <row r="11" spans="1:16" x14ac:dyDescent="0.2">
      <c r="A11" s="62" t="s">
        <v>6</v>
      </c>
      <c r="B11" s="60">
        <v>159.44</v>
      </c>
      <c r="C11" s="7">
        <f>IF(B11&gt;0.005,C10+1,"")</f>
        <v>40592</v>
      </c>
      <c r="D11" s="60"/>
      <c r="E11" s="68"/>
      <c r="F11" s="60"/>
      <c r="G11" s="68"/>
      <c r="H11" s="60"/>
      <c r="I11" s="68"/>
      <c r="J11" s="69"/>
      <c r="K11" s="23"/>
    </row>
    <row r="12" spans="1:16" x14ac:dyDescent="0.2">
      <c r="A12" s="62" t="s">
        <v>6</v>
      </c>
      <c r="B12" s="60">
        <v>149</v>
      </c>
      <c r="C12" s="7">
        <f t="shared" si="0"/>
        <v>40593</v>
      </c>
      <c r="D12" s="60"/>
      <c r="E12" s="68"/>
      <c r="F12" s="60"/>
      <c r="G12" s="68"/>
      <c r="H12" s="60"/>
      <c r="I12" s="68"/>
      <c r="J12" s="69"/>
      <c r="K12" s="23"/>
    </row>
    <row r="13" spans="1:16" x14ac:dyDescent="0.2">
      <c r="A13" s="62" t="s">
        <v>6</v>
      </c>
      <c r="B13" s="60">
        <v>166.75</v>
      </c>
      <c r="C13" s="7">
        <f t="shared" si="0"/>
        <v>40594</v>
      </c>
      <c r="D13" s="60"/>
      <c r="E13" s="68"/>
      <c r="F13" s="60"/>
      <c r="G13" s="68"/>
      <c r="H13" s="60"/>
      <c r="I13" s="68"/>
      <c r="J13" s="69"/>
      <c r="K13" s="23"/>
    </row>
    <row r="14" spans="1:16" x14ac:dyDescent="0.2">
      <c r="A14" s="62" t="s">
        <v>6</v>
      </c>
      <c r="B14" s="60">
        <v>459</v>
      </c>
      <c r="C14" s="7">
        <f t="shared" si="0"/>
        <v>40595</v>
      </c>
      <c r="D14" s="60"/>
      <c r="E14" s="68"/>
      <c r="F14" s="60"/>
      <c r="G14" s="68"/>
      <c r="H14" s="60"/>
      <c r="I14" s="68"/>
      <c r="J14" s="69"/>
      <c r="K14" s="23"/>
    </row>
    <row r="15" spans="1:16" x14ac:dyDescent="0.2">
      <c r="A15" s="62" t="s">
        <v>6</v>
      </c>
      <c r="B15" s="60">
        <v>65</v>
      </c>
      <c r="C15" s="7">
        <f t="shared" si="0"/>
        <v>40596</v>
      </c>
      <c r="D15" s="60"/>
      <c r="E15" s="68"/>
      <c r="F15" s="60"/>
      <c r="G15" s="68"/>
      <c r="H15" s="60"/>
      <c r="I15" s="68"/>
      <c r="J15" s="69"/>
      <c r="K15" s="23"/>
    </row>
    <row r="16" spans="1:16" x14ac:dyDescent="0.2">
      <c r="A16" s="62" t="s">
        <v>6</v>
      </c>
      <c r="B16" s="60">
        <v>376</v>
      </c>
      <c r="C16" s="7">
        <f t="shared" si="0"/>
        <v>40597</v>
      </c>
      <c r="D16" s="60"/>
      <c r="E16" s="68"/>
      <c r="F16" s="60"/>
      <c r="G16" s="68"/>
      <c r="H16" s="60"/>
      <c r="I16" s="68"/>
      <c r="J16" s="69"/>
      <c r="K16" s="23"/>
    </row>
    <row r="17" spans="1:11" x14ac:dyDescent="0.2">
      <c r="A17" s="62" t="s">
        <v>6</v>
      </c>
      <c r="B17" s="60">
        <v>60.12</v>
      </c>
      <c r="C17" s="7">
        <f t="shared" si="0"/>
        <v>40598</v>
      </c>
      <c r="D17" s="60"/>
      <c r="E17" s="68"/>
      <c r="F17" s="60"/>
      <c r="G17" s="68"/>
      <c r="H17" s="60"/>
      <c r="I17" s="68"/>
      <c r="J17" s="69"/>
      <c r="K17" s="23"/>
    </row>
    <row r="18" spans="1:11" x14ac:dyDescent="0.2">
      <c r="A18" s="62" t="s">
        <v>7</v>
      </c>
      <c r="B18" s="60">
        <v>42.55</v>
      </c>
      <c r="C18" s="7">
        <f t="shared" si="0"/>
        <v>40599</v>
      </c>
      <c r="D18" s="60" t="s">
        <v>128</v>
      </c>
      <c r="E18" s="68"/>
      <c r="F18" s="60"/>
      <c r="G18" s="68"/>
      <c r="H18" s="60"/>
      <c r="I18" s="68"/>
      <c r="J18" s="69"/>
      <c r="K18" s="23"/>
    </row>
    <row r="19" spans="1:11" x14ac:dyDescent="0.2">
      <c r="A19" s="62" t="s">
        <v>6</v>
      </c>
      <c r="B19" s="60">
        <v>66.13</v>
      </c>
      <c r="C19" s="7">
        <f t="shared" si="0"/>
        <v>40600</v>
      </c>
      <c r="D19" s="60"/>
      <c r="E19" s="68"/>
      <c r="F19" s="60"/>
      <c r="G19" s="68"/>
      <c r="H19" s="60"/>
      <c r="I19" s="68"/>
      <c r="J19" s="69"/>
      <c r="K19" s="23"/>
    </row>
    <row r="20" spans="1:11" x14ac:dyDescent="0.2">
      <c r="A20" s="62" t="s">
        <v>6</v>
      </c>
      <c r="B20" s="60">
        <v>16.100000000000001</v>
      </c>
      <c r="C20" s="7">
        <f t="shared" si="0"/>
        <v>40601</v>
      </c>
      <c r="D20" s="60"/>
      <c r="E20" s="68"/>
      <c r="F20" s="60"/>
      <c r="G20" s="68"/>
      <c r="H20" s="60"/>
      <c r="I20" s="68"/>
      <c r="J20" s="69"/>
      <c r="K20" s="23"/>
    </row>
    <row r="21" spans="1:11" x14ac:dyDescent="0.2">
      <c r="A21" s="62" t="s">
        <v>6</v>
      </c>
      <c r="B21" s="60">
        <v>480.7</v>
      </c>
      <c r="C21" s="7">
        <f t="shared" si="0"/>
        <v>40602</v>
      </c>
      <c r="D21" s="60"/>
      <c r="E21" s="68"/>
      <c r="F21" s="60"/>
      <c r="G21" s="68"/>
      <c r="H21" s="60"/>
      <c r="I21" s="68"/>
      <c r="J21" s="69"/>
      <c r="K21" s="23"/>
    </row>
    <row r="22" spans="1:11" x14ac:dyDescent="0.2">
      <c r="A22" s="62" t="s">
        <v>7</v>
      </c>
      <c r="B22" s="60">
        <v>319</v>
      </c>
      <c r="C22" s="7">
        <f t="shared" si="0"/>
        <v>40603</v>
      </c>
      <c r="D22" s="60" t="s">
        <v>111</v>
      </c>
      <c r="E22" s="68"/>
      <c r="F22" s="60"/>
      <c r="G22" s="68"/>
      <c r="H22" s="60"/>
      <c r="I22" s="68"/>
      <c r="J22" s="69"/>
      <c r="K22" s="23"/>
    </row>
    <row r="23" spans="1:11" x14ac:dyDescent="0.2">
      <c r="A23" s="62" t="s">
        <v>6</v>
      </c>
      <c r="B23" s="60">
        <v>7</v>
      </c>
      <c r="C23" s="7">
        <f t="shared" si="0"/>
        <v>40604</v>
      </c>
      <c r="D23" s="60"/>
      <c r="E23" s="68"/>
      <c r="F23" s="60"/>
      <c r="G23" s="68"/>
      <c r="H23" s="60"/>
      <c r="I23" s="68"/>
      <c r="J23" s="69"/>
      <c r="K23" s="23"/>
    </row>
    <row r="24" spans="1:11" x14ac:dyDescent="0.2">
      <c r="A24" s="62" t="s">
        <v>6</v>
      </c>
      <c r="B24" s="60">
        <v>28</v>
      </c>
      <c r="C24" s="7">
        <f t="shared" si="0"/>
        <v>40605</v>
      </c>
      <c r="D24" s="60"/>
      <c r="E24" s="68"/>
      <c r="F24" s="60"/>
      <c r="G24" s="68"/>
      <c r="H24" s="60"/>
      <c r="I24" s="68"/>
      <c r="J24" s="69"/>
      <c r="K24" s="23"/>
    </row>
    <row r="25" spans="1:11" x14ac:dyDescent="0.2">
      <c r="A25" s="62" t="s">
        <v>6</v>
      </c>
      <c r="B25" s="60"/>
      <c r="C25" s="7" t="str">
        <f t="shared" si="0"/>
        <v/>
      </c>
      <c r="D25" s="60"/>
      <c r="E25" s="68"/>
      <c r="F25" s="60"/>
      <c r="G25" s="68"/>
      <c r="H25" s="60"/>
      <c r="I25" s="68"/>
      <c r="J25" s="69"/>
      <c r="K25" s="23"/>
    </row>
    <row r="26" spans="1:11" x14ac:dyDescent="0.2">
      <c r="A26" s="62" t="s">
        <v>6</v>
      </c>
      <c r="B26" s="60"/>
      <c r="C26" s="7" t="str">
        <f t="shared" si="0"/>
        <v/>
      </c>
      <c r="D26" s="60"/>
      <c r="E26" s="68"/>
      <c r="F26" s="60"/>
      <c r="G26" s="68"/>
      <c r="H26" s="60"/>
      <c r="I26" s="68"/>
      <c r="J26" s="69"/>
      <c r="K26" s="23"/>
    </row>
    <row r="27" spans="1:11" x14ac:dyDescent="0.2">
      <c r="A27" s="62" t="s">
        <v>6</v>
      </c>
      <c r="B27" s="60"/>
      <c r="C27" s="7" t="str">
        <f t="shared" si="0"/>
        <v/>
      </c>
      <c r="D27" s="60"/>
      <c r="E27" s="68"/>
      <c r="F27" s="60"/>
      <c r="G27" s="68"/>
      <c r="H27" s="60"/>
      <c r="I27" s="68"/>
      <c r="J27" s="69"/>
      <c r="K27" s="23"/>
    </row>
    <row r="28" spans="1:11" x14ac:dyDescent="0.2">
      <c r="A28" s="62" t="s">
        <v>6</v>
      </c>
      <c r="B28" s="60"/>
      <c r="C28" s="7" t="str">
        <f t="shared" si="0"/>
        <v/>
      </c>
      <c r="D28" s="60"/>
      <c r="E28" s="68"/>
      <c r="F28" s="60"/>
      <c r="G28" s="68"/>
      <c r="H28" s="60"/>
      <c r="I28" s="68"/>
      <c r="J28" s="69"/>
      <c r="K28" s="23"/>
    </row>
    <row r="29" spans="1:11" x14ac:dyDescent="0.2">
      <c r="A29" s="62" t="s">
        <v>6</v>
      </c>
      <c r="B29" s="60"/>
      <c r="C29" s="7" t="str">
        <f t="shared" si="0"/>
        <v/>
      </c>
      <c r="D29" s="60"/>
      <c r="E29" s="68"/>
      <c r="F29" s="60"/>
      <c r="G29" s="68"/>
      <c r="H29" s="60"/>
      <c r="I29" s="68"/>
      <c r="J29" s="69"/>
      <c r="K29" s="23"/>
    </row>
    <row r="30" spans="1:11" x14ac:dyDescent="0.2">
      <c r="A30" s="62" t="s">
        <v>6</v>
      </c>
      <c r="B30" s="60"/>
      <c r="C30" s="7" t="str">
        <f t="shared" si="0"/>
        <v/>
      </c>
      <c r="D30" s="60"/>
      <c r="E30" s="68"/>
      <c r="F30" s="60"/>
      <c r="G30" s="68"/>
      <c r="H30" s="60"/>
      <c r="I30" s="68"/>
      <c r="J30" s="69"/>
      <c r="K30" s="23"/>
    </row>
    <row r="31" spans="1:11" x14ac:dyDescent="0.2">
      <c r="A31" s="62" t="s">
        <v>6</v>
      </c>
      <c r="B31" s="60"/>
      <c r="C31" s="7" t="str">
        <f t="shared" si="0"/>
        <v/>
      </c>
      <c r="D31" s="60"/>
      <c r="E31" s="68"/>
      <c r="F31" s="60"/>
      <c r="G31" s="68"/>
      <c r="H31" s="60"/>
      <c r="I31" s="68"/>
      <c r="J31" s="69"/>
      <c r="K31" s="23"/>
    </row>
    <row r="32" spans="1:11" x14ac:dyDescent="0.2">
      <c r="A32" s="62" t="s">
        <v>6</v>
      </c>
      <c r="B32" s="60"/>
      <c r="C32" s="7" t="str">
        <f t="shared" si="0"/>
        <v/>
      </c>
      <c r="D32" s="60"/>
      <c r="E32" s="68"/>
      <c r="F32" s="60"/>
      <c r="G32" s="68"/>
      <c r="H32" s="60"/>
      <c r="I32" s="68"/>
      <c r="J32" s="69"/>
      <c r="K32" s="23"/>
    </row>
    <row r="33" spans="1:17" ht="20.100000000000001" customHeight="1" x14ac:dyDescent="0.2">
      <c r="A33" s="62" t="s">
        <v>6</v>
      </c>
      <c r="B33" s="60"/>
      <c r="C33" s="7" t="str">
        <f t="shared" si="0"/>
        <v/>
      </c>
      <c r="D33" s="60"/>
      <c r="E33" s="68"/>
      <c r="F33" s="60"/>
      <c r="G33" s="68"/>
      <c r="H33" s="60"/>
      <c r="I33" s="68"/>
      <c r="J33" s="69"/>
      <c r="K33" s="23"/>
    </row>
    <row r="34" spans="1:17" ht="20.100000000000001" customHeight="1" x14ac:dyDescent="0.2">
      <c r="A34" s="62" t="s">
        <v>6</v>
      </c>
      <c r="B34" s="60"/>
      <c r="C34" s="7" t="str">
        <f t="shared" si="0"/>
        <v/>
      </c>
      <c r="D34" s="60"/>
      <c r="E34" s="68"/>
      <c r="F34" s="60"/>
      <c r="G34" s="68"/>
      <c r="H34" s="60"/>
      <c r="I34" s="68"/>
      <c r="J34" s="69"/>
      <c r="K34" s="23"/>
    </row>
    <row r="35" spans="1:17" ht="20.100000000000001" customHeight="1" x14ac:dyDescent="0.2">
      <c r="A35" s="62" t="s">
        <v>6</v>
      </c>
      <c r="B35" s="60"/>
      <c r="C35" s="7" t="str">
        <f t="shared" si="0"/>
        <v/>
      </c>
      <c r="D35" s="60"/>
      <c r="E35" s="68"/>
      <c r="F35" s="60"/>
      <c r="G35" s="68"/>
      <c r="H35" s="60"/>
      <c r="I35" s="68"/>
      <c r="J35" s="69"/>
      <c r="K35" s="23"/>
    </row>
    <row r="36" spans="1:17" ht="20.100000000000001" customHeight="1" x14ac:dyDescent="0.2">
      <c r="A36" s="62" t="s">
        <v>6</v>
      </c>
      <c r="B36" s="60"/>
      <c r="C36" s="7" t="str">
        <f t="shared" si="0"/>
        <v/>
      </c>
      <c r="D36" s="60"/>
      <c r="E36" s="68"/>
      <c r="F36" s="60"/>
      <c r="G36" s="68"/>
      <c r="H36" s="60"/>
      <c r="I36" s="68"/>
      <c r="J36" s="69"/>
      <c r="K36" s="23"/>
    </row>
    <row r="37" spans="1:17" ht="20.100000000000001" customHeight="1" x14ac:dyDescent="0.2">
      <c r="A37" s="62" t="s">
        <v>6</v>
      </c>
      <c r="B37" s="60"/>
      <c r="C37" s="7" t="str">
        <f t="shared" si="0"/>
        <v/>
      </c>
      <c r="D37" s="60"/>
      <c r="E37" s="68"/>
      <c r="F37" s="60"/>
      <c r="G37" s="68"/>
      <c r="H37" s="60"/>
      <c r="I37" s="68"/>
      <c r="J37" s="69"/>
      <c r="K37" s="23"/>
    </row>
    <row r="38" spans="1:17" ht="20.100000000000001" customHeight="1" thickBot="1" x14ac:dyDescent="0.25">
      <c r="A38" s="62" t="s">
        <v>6</v>
      </c>
      <c r="B38" s="63"/>
      <c r="C38" s="8" t="str">
        <f>IF(B38&gt;0.005,C37+1,"")</f>
        <v/>
      </c>
      <c r="D38" s="63"/>
      <c r="E38" s="64"/>
      <c r="F38" s="63"/>
      <c r="G38" s="64"/>
      <c r="H38" s="63"/>
      <c r="I38" s="64"/>
      <c r="J38" s="70"/>
      <c r="K38" s="23"/>
    </row>
    <row r="39" spans="1:17" ht="20.100000000000001" customHeight="1" x14ac:dyDescent="0.2">
      <c r="A39" s="62"/>
      <c r="B39" s="137">
        <f>SUMIF(A6:A38,$O$6,B6:B38)</f>
        <v>2697.8399999999997</v>
      </c>
      <c r="C39" s="24"/>
      <c r="D39" s="24"/>
      <c r="E39" s="24"/>
      <c r="F39" s="24"/>
      <c r="G39" s="24"/>
      <c r="H39" s="24"/>
      <c r="I39" s="24"/>
      <c r="J39" s="24"/>
      <c r="K39" s="23"/>
    </row>
    <row r="40" spans="1:17" ht="20.100000000000001" customHeight="1" thickBot="1" x14ac:dyDescent="0.25">
      <c r="A40" s="62"/>
      <c r="B40" s="138"/>
      <c r="C40" s="24"/>
      <c r="D40" s="24"/>
      <c r="E40" s="24"/>
      <c r="F40" s="24"/>
      <c r="G40" s="24"/>
      <c r="H40" s="24"/>
      <c r="I40" s="24"/>
      <c r="J40" s="24"/>
      <c r="K40" s="23"/>
    </row>
    <row r="41" spans="1:17" ht="20.100000000000001" customHeight="1" thickBot="1" x14ac:dyDescent="0.25">
      <c r="A41" s="62"/>
      <c r="B41" s="24"/>
      <c r="C41" s="24"/>
      <c r="D41" s="24"/>
      <c r="E41" s="24"/>
      <c r="F41" s="24"/>
      <c r="G41" s="24"/>
      <c r="H41" s="24"/>
      <c r="I41" s="24"/>
      <c r="J41" s="24"/>
      <c r="K41" s="23"/>
    </row>
    <row r="42" spans="1:17" ht="24.95" customHeight="1" thickBot="1" x14ac:dyDescent="0.25">
      <c r="A42" s="62"/>
      <c r="B42" s="24"/>
      <c r="C42" s="24"/>
      <c r="D42" s="24"/>
      <c r="E42" s="24"/>
      <c r="F42" s="24"/>
      <c r="G42" s="24"/>
      <c r="H42" s="129" t="s">
        <v>22</v>
      </c>
      <c r="I42" s="130"/>
      <c r="J42" s="16"/>
      <c r="K42" s="23"/>
    </row>
    <row r="43" spans="1:17" ht="20.100000000000001" customHeight="1" thickBot="1" x14ac:dyDescent="0.25">
      <c r="A43" s="62"/>
      <c r="B43" s="13" t="s">
        <v>0</v>
      </c>
      <c r="C43" s="13" t="s">
        <v>13</v>
      </c>
      <c r="D43" s="13" t="s">
        <v>14</v>
      </c>
      <c r="E43" s="13" t="s">
        <v>15</v>
      </c>
      <c r="F43" s="13" t="s">
        <v>5</v>
      </c>
      <c r="G43" s="24"/>
      <c r="H43" s="52" t="s">
        <v>20</v>
      </c>
      <c r="I43" s="72">
        <v>2028.9500000000007</v>
      </c>
      <c r="J43" s="52"/>
      <c r="K43" s="23"/>
    </row>
    <row r="44" spans="1:17" ht="24.95" customHeight="1" thickBot="1" x14ac:dyDescent="0.25">
      <c r="A44" s="62"/>
      <c r="B44" s="54">
        <f>B39</f>
        <v>2697.8399999999997</v>
      </c>
      <c r="C44" s="13">
        <f>SUM(F6:F38)</f>
        <v>2087</v>
      </c>
      <c r="D44" s="13">
        <f>B44+C44</f>
        <v>4784.84</v>
      </c>
      <c r="E44" s="13">
        <f>SUM(H6:H38)</f>
        <v>4569.6000000000004</v>
      </c>
      <c r="F44" s="15">
        <f>D44-E44</f>
        <v>215.23999999999978</v>
      </c>
      <c r="G44" s="24"/>
      <c r="H44" s="3" t="s">
        <v>19</v>
      </c>
      <c r="I44" s="3">
        <f>F46</f>
        <v>-1175.6000000000001</v>
      </c>
      <c r="J44" s="3"/>
      <c r="K44" s="23"/>
      <c r="Q44" s="56" t="s">
        <v>23</v>
      </c>
    </row>
    <row r="45" spans="1:17" ht="20.100000000000001" customHeight="1" thickBot="1" x14ac:dyDescent="0.25">
      <c r="A45" s="62"/>
      <c r="B45" s="13" t="s">
        <v>18</v>
      </c>
      <c r="C45" s="13" t="s">
        <v>16</v>
      </c>
      <c r="D45" s="13" t="s">
        <v>3</v>
      </c>
      <c r="E45" s="13" t="s">
        <v>2</v>
      </c>
      <c r="F45" s="13" t="s">
        <v>19</v>
      </c>
      <c r="G45" s="24"/>
      <c r="H45" s="3" t="s">
        <v>21</v>
      </c>
      <c r="I45" s="3">
        <f>I43+I44</f>
        <v>853.35000000000059</v>
      </c>
      <c r="J45" s="3"/>
      <c r="K45" s="23"/>
      <c r="Q45" s="56" t="s">
        <v>24</v>
      </c>
    </row>
    <row r="46" spans="1:17" ht="20.100000000000001" customHeight="1" thickBot="1" x14ac:dyDescent="0.25">
      <c r="A46" s="62"/>
      <c r="B46" s="54">
        <f>F44</f>
        <v>215.23999999999978</v>
      </c>
      <c r="C46" s="71"/>
      <c r="D46" s="71"/>
      <c r="E46" s="71">
        <v>1390.84</v>
      </c>
      <c r="F46" s="15">
        <f>B46-(C46+D46+E46)</f>
        <v>-1175.6000000000001</v>
      </c>
      <c r="G46" s="24"/>
      <c r="H46" s="3" t="s">
        <v>4</v>
      </c>
      <c r="I46" s="73"/>
      <c r="J46" s="73"/>
      <c r="K46" s="23"/>
      <c r="Q46" s="56" t="s">
        <v>25</v>
      </c>
    </row>
    <row r="47" spans="1:17" ht="15.75" thickBot="1" x14ac:dyDescent="0.25">
      <c r="A47" s="62"/>
      <c r="B47" s="24"/>
      <c r="C47" s="24"/>
      <c r="D47" s="24"/>
      <c r="E47" s="24"/>
      <c r="F47" s="24"/>
      <c r="G47" s="24"/>
      <c r="H47" s="18" t="s">
        <v>17</v>
      </c>
      <c r="I47" s="18">
        <f>I45-I46</f>
        <v>853.35000000000059</v>
      </c>
      <c r="J47" s="53"/>
      <c r="K47" s="23"/>
      <c r="Q47" s="56" t="s">
        <v>26</v>
      </c>
    </row>
    <row r="48" spans="1:17" ht="15.75" thickBot="1" x14ac:dyDescent="0.25">
      <c r="A48" s="62"/>
      <c r="B48" s="24"/>
      <c r="C48" s="24"/>
      <c r="D48" s="24"/>
      <c r="E48" s="24"/>
      <c r="F48" s="24"/>
      <c r="G48" s="24"/>
      <c r="H48" s="13" t="s">
        <v>27</v>
      </c>
      <c r="I48" s="55">
        <f>I47</f>
        <v>853.35000000000059</v>
      </c>
      <c r="J48" s="24"/>
      <c r="K48" s="23"/>
    </row>
    <row r="49" spans="1:11" ht="15.75" thickBot="1" x14ac:dyDescent="0.25">
      <c r="A49" s="75"/>
      <c r="B49" s="25"/>
      <c r="C49" s="25"/>
      <c r="D49" s="25"/>
      <c r="E49" s="25"/>
      <c r="F49" s="25"/>
      <c r="G49" s="25"/>
      <c r="H49" s="25"/>
      <c r="I49" s="25"/>
      <c r="J49" s="25"/>
      <c r="K49" s="15"/>
    </row>
    <row r="50" spans="1:11" ht="15.75" thickBot="1" x14ac:dyDescent="0.25">
      <c r="A50" s="76"/>
      <c r="B50" s="29"/>
      <c r="C50" s="29"/>
      <c r="D50" s="29"/>
      <c r="E50" s="29"/>
      <c r="F50" s="29"/>
      <c r="G50" s="29"/>
      <c r="H50" s="29"/>
      <c r="I50" s="29"/>
      <c r="J50" s="29"/>
      <c r="K50" s="29"/>
    </row>
    <row r="51" spans="1:11" ht="15.75" thickBot="1" x14ac:dyDescent="0.25">
      <c r="A51" s="57"/>
      <c r="B51" s="28"/>
      <c r="C51" s="28"/>
      <c r="D51" s="28"/>
      <c r="E51" s="28"/>
      <c r="F51" s="28"/>
      <c r="G51" s="28"/>
      <c r="H51" s="28"/>
      <c r="I51" s="28" t="s">
        <v>35</v>
      </c>
      <c r="J51" s="58" t="s">
        <v>40</v>
      </c>
      <c r="K51" s="22"/>
    </row>
    <row r="52" spans="1:11" ht="15.75" thickBot="1" x14ac:dyDescent="0.25">
      <c r="A52" s="60">
        <v>2</v>
      </c>
      <c r="B52" s="26"/>
      <c r="C52" s="26"/>
      <c r="D52" s="26"/>
      <c r="E52" s="26"/>
      <c r="F52" s="26"/>
      <c r="G52" s="26"/>
      <c r="H52" s="26"/>
      <c r="I52" s="26" t="s">
        <v>36</v>
      </c>
      <c r="J52" s="61">
        <v>44229</v>
      </c>
      <c r="K52" s="22"/>
    </row>
    <row r="53" spans="1:11" x14ac:dyDescent="0.2">
      <c r="A53" s="62"/>
      <c r="B53" s="140" t="s">
        <v>0</v>
      </c>
      <c r="C53" s="141"/>
      <c r="D53" s="140" t="s">
        <v>9</v>
      </c>
      <c r="E53" s="141"/>
      <c r="F53" s="140" t="s">
        <v>13</v>
      </c>
      <c r="G53" s="141"/>
      <c r="H53" s="140" t="s">
        <v>10</v>
      </c>
      <c r="I53" s="141"/>
      <c r="J53" s="135" t="s">
        <v>12</v>
      </c>
      <c r="K53" s="23"/>
    </row>
    <row r="54" spans="1:11" ht="15.75" thickBot="1" x14ac:dyDescent="0.25">
      <c r="A54" s="62"/>
      <c r="B54" s="6" t="s">
        <v>1</v>
      </c>
      <c r="C54" s="8" t="s">
        <v>8</v>
      </c>
      <c r="D54" s="6" t="s">
        <v>1</v>
      </c>
      <c r="E54" s="8" t="s">
        <v>8</v>
      </c>
      <c r="F54" s="6" t="s">
        <v>1</v>
      </c>
      <c r="G54" s="8" t="s">
        <v>11</v>
      </c>
      <c r="H54" s="6" t="s">
        <v>1</v>
      </c>
      <c r="I54" s="8" t="s">
        <v>11</v>
      </c>
      <c r="J54" s="136"/>
      <c r="K54" s="23"/>
    </row>
    <row r="55" spans="1:11" x14ac:dyDescent="0.2">
      <c r="A55" s="62" t="s">
        <v>6</v>
      </c>
      <c r="B55" s="65">
        <v>69</v>
      </c>
      <c r="C55" s="66">
        <v>40606</v>
      </c>
      <c r="D55" s="65"/>
      <c r="E55" s="66" t="s">
        <v>111</v>
      </c>
      <c r="F55" s="65">
        <v>23</v>
      </c>
      <c r="G55" s="66">
        <v>40505</v>
      </c>
      <c r="H55" s="65">
        <v>370</v>
      </c>
      <c r="I55" s="66">
        <v>5023</v>
      </c>
      <c r="J55" s="67" t="s">
        <v>137</v>
      </c>
      <c r="K55" s="23"/>
    </row>
    <row r="56" spans="1:11" x14ac:dyDescent="0.2">
      <c r="A56" s="62" t="s">
        <v>6</v>
      </c>
      <c r="B56" s="60">
        <v>52</v>
      </c>
      <c r="C56" s="7">
        <f t="shared" ref="C56:C87" si="1">IF(B56&gt;0.005,C55+1,"")</f>
        <v>40607</v>
      </c>
      <c r="D56" s="60"/>
      <c r="E56" s="68" t="s">
        <v>129</v>
      </c>
      <c r="F56" s="60">
        <v>5605.5</v>
      </c>
      <c r="G56" s="68">
        <v>666</v>
      </c>
      <c r="H56" s="60">
        <v>28</v>
      </c>
      <c r="I56" s="68">
        <v>40605</v>
      </c>
      <c r="J56" s="69" t="s">
        <v>138</v>
      </c>
      <c r="K56" s="23"/>
    </row>
    <row r="57" spans="1:11" x14ac:dyDescent="0.2">
      <c r="A57" s="62" t="s">
        <v>7</v>
      </c>
      <c r="B57" s="60">
        <v>1380</v>
      </c>
      <c r="C57" s="7">
        <f t="shared" si="1"/>
        <v>40608</v>
      </c>
      <c r="D57" s="60" t="s">
        <v>136</v>
      </c>
      <c r="E57" s="68"/>
      <c r="F57" s="60"/>
      <c r="G57" s="68"/>
      <c r="H57" s="60"/>
      <c r="I57" s="68"/>
      <c r="J57" s="69"/>
      <c r="K57" s="23"/>
    </row>
    <row r="58" spans="1:11" x14ac:dyDescent="0.2">
      <c r="A58" s="62" t="s">
        <v>6</v>
      </c>
      <c r="B58" s="60">
        <v>6209</v>
      </c>
      <c r="C58" s="7">
        <f t="shared" si="1"/>
        <v>40609</v>
      </c>
      <c r="D58" s="60"/>
      <c r="E58" s="68"/>
      <c r="F58" s="60"/>
      <c r="G58" s="68"/>
      <c r="H58" s="60"/>
      <c r="I58" s="68"/>
      <c r="J58" s="69"/>
      <c r="K58" s="23"/>
    </row>
    <row r="59" spans="1:11" x14ac:dyDescent="0.2">
      <c r="A59" s="62" t="s">
        <v>6</v>
      </c>
      <c r="B59" s="60">
        <v>87.75</v>
      </c>
      <c r="C59" s="7">
        <f t="shared" si="1"/>
        <v>40610</v>
      </c>
      <c r="D59" s="60"/>
      <c r="E59" s="68"/>
      <c r="F59" s="60"/>
      <c r="G59" s="68"/>
      <c r="H59" s="60"/>
      <c r="I59" s="68"/>
      <c r="J59" s="69"/>
      <c r="K59" s="23"/>
    </row>
    <row r="60" spans="1:11" x14ac:dyDescent="0.2">
      <c r="A60" s="62" t="s">
        <v>6</v>
      </c>
      <c r="B60" s="60">
        <v>18</v>
      </c>
      <c r="C60" s="7">
        <f t="shared" si="1"/>
        <v>40611</v>
      </c>
      <c r="D60" s="60"/>
      <c r="E60" s="68"/>
      <c r="F60" s="60"/>
      <c r="G60" s="68"/>
      <c r="H60" s="60"/>
      <c r="I60" s="68"/>
      <c r="J60" s="69"/>
      <c r="K60" s="23"/>
    </row>
    <row r="61" spans="1:11" x14ac:dyDescent="0.2">
      <c r="A61" s="62" t="s">
        <v>6</v>
      </c>
      <c r="B61" s="60">
        <v>188</v>
      </c>
      <c r="C61" s="7">
        <f t="shared" si="1"/>
        <v>40612</v>
      </c>
      <c r="D61" s="60"/>
      <c r="E61" s="68"/>
      <c r="F61" s="60"/>
      <c r="G61" s="68"/>
      <c r="H61" s="60"/>
      <c r="I61" s="68"/>
      <c r="J61" s="69"/>
      <c r="K61" s="23"/>
    </row>
    <row r="62" spans="1:11" x14ac:dyDescent="0.2">
      <c r="A62" s="62" t="s">
        <v>6</v>
      </c>
      <c r="B62" s="60">
        <v>115</v>
      </c>
      <c r="C62" s="7">
        <f t="shared" si="1"/>
        <v>40613</v>
      </c>
      <c r="D62" s="60"/>
      <c r="E62" s="68"/>
      <c r="F62" s="60"/>
      <c r="G62" s="68"/>
      <c r="H62" s="60"/>
      <c r="I62" s="68"/>
      <c r="J62" s="69"/>
      <c r="K62" s="23"/>
    </row>
    <row r="63" spans="1:11" x14ac:dyDescent="0.2">
      <c r="A63" s="62" t="s">
        <v>6</v>
      </c>
      <c r="B63" s="60">
        <v>218.5</v>
      </c>
      <c r="C63" s="7">
        <f t="shared" si="1"/>
        <v>40614</v>
      </c>
      <c r="D63" s="60"/>
      <c r="E63" s="68"/>
      <c r="F63" s="60"/>
      <c r="G63" s="68"/>
      <c r="H63" s="60"/>
      <c r="I63" s="68"/>
      <c r="J63" s="69"/>
      <c r="K63" s="23"/>
    </row>
    <row r="64" spans="1:11" x14ac:dyDescent="0.2">
      <c r="A64" s="62" t="s">
        <v>6</v>
      </c>
      <c r="B64" s="60">
        <v>70</v>
      </c>
      <c r="C64" s="7">
        <f t="shared" si="1"/>
        <v>40615</v>
      </c>
      <c r="D64" s="60"/>
      <c r="E64" s="68"/>
      <c r="F64" s="60"/>
      <c r="G64" s="68"/>
      <c r="H64" s="60"/>
      <c r="I64" s="68"/>
      <c r="J64" s="69"/>
      <c r="K64" s="23"/>
    </row>
    <row r="65" spans="1:11" x14ac:dyDescent="0.2">
      <c r="A65" s="62" t="s">
        <v>6</v>
      </c>
      <c r="B65" s="60"/>
      <c r="C65" s="7" t="str">
        <f t="shared" si="1"/>
        <v/>
      </c>
      <c r="D65" s="60"/>
      <c r="E65" s="68"/>
      <c r="F65" s="60"/>
      <c r="G65" s="68"/>
      <c r="H65" s="60"/>
      <c r="I65" s="68"/>
      <c r="J65" s="69"/>
      <c r="K65" s="23"/>
    </row>
    <row r="66" spans="1:11" x14ac:dyDescent="0.2">
      <c r="A66" s="62" t="s">
        <v>6</v>
      </c>
      <c r="B66" s="60"/>
      <c r="C66" s="7" t="str">
        <f t="shared" si="1"/>
        <v/>
      </c>
      <c r="D66" s="60"/>
      <c r="E66" s="68"/>
      <c r="F66" s="60"/>
      <c r="G66" s="68"/>
      <c r="H66" s="60"/>
      <c r="I66" s="68"/>
      <c r="J66" s="69"/>
      <c r="K66" s="23"/>
    </row>
    <row r="67" spans="1:11" x14ac:dyDescent="0.2">
      <c r="A67" s="62" t="s">
        <v>6</v>
      </c>
      <c r="B67" s="60"/>
      <c r="C67" s="7" t="str">
        <f t="shared" si="1"/>
        <v/>
      </c>
      <c r="D67" s="60"/>
      <c r="E67" s="68"/>
      <c r="F67" s="60"/>
      <c r="G67" s="68"/>
      <c r="H67" s="60"/>
      <c r="I67" s="68"/>
      <c r="J67" s="69"/>
      <c r="K67" s="23"/>
    </row>
    <row r="68" spans="1:11" x14ac:dyDescent="0.2">
      <c r="A68" s="62" t="s">
        <v>6</v>
      </c>
      <c r="B68" s="60"/>
      <c r="C68" s="7" t="str">
        <f t="shared" si="1"/>
        <v/>
      </c>
      <c r="D68" s="60"/>
      <c r="E68" s="68"/>
      <c r="F68" s="60"/>
      <c r="G68" s="68"/>
      <c r="H68" s="60"/>
      <c r="I68" s="68"/>
      <c r="J68" s="69"/>
      <c r="K68" s="23"/>
    </row>
    <row r="69" spans="1:11" x14ac:dyDescent="0.2">
      <c r="A69" s="62" t="s">
        <v>6</v>
      </c>
      <c r="B69" s="60"/>
      <c r="C69" s="7" t="str">
        <f t="shared" si="1"/>
        <v/>
      </c>
      <c r="D69" s="60"/>
      <c r="E69" s="68"/>
      <c r="F69" s="60"/>
      <c r="G69" s="68"/>
      <c r="H69" s="60"/>
      <c r="I69" s="68"/>
      <c r="J69" s="69"/>
      <c r="K69" s="23"/>
    </row>
    <row r="70" spans="1:11" x14ac:dyDescent="0.2">
      <c r="A70" s="62" t="s">
        <v>6</v>
      </c>
      <c r="B70" s="60"/>
      <c r="C70" s="7" t="str">
        <f t="shared" si="1"/>
        <v/>
      </c>
      <c r="D70" s="60"/>
      <c r="E70" s="68"/>
      <c r="F70" s="60"/>
      <c r="G70" s="68"/>
      <c r="H70" s="60"/>
      <c r="I70" s="68"/>
      <c r="J70" s="69"/>
      <c r="K70" s="23"/>
    </row>
    <row r="71" spans="1:11" x14ac:dyDescent="0.2">
      <c r="A71" s="62" t="s">
        <v>6</v>
      </c>
      <c r="B71" s="60"/>
      <c r="C71" s="7" t="str">
        <f t="shared" si="1"/>
        <v/>
      </c>
      <c r="D71" s="60"/>
      <c r="E71" s="68"/>
      <c r="F71" s="60"/>
      <c r="G71" s="68"/>
      <c r="H71" s="60"/>
      <c r="I71" s="68"/>
      <c r="J71" s="69"/>
      <c r="K71" s="23"/>
    </row>
    <row r="72" spans="1:11" x14ac:dyDescent="0.2">
      <c r="A72" s="62" t="s">
        <v>6</v>
      </c>
      <c r="B72" s="60"/>
      <c r="C72" s="7" t="str">
        <f t="shared" si="1"/>
        <v/>
      </c>
      <c r="D72" s="60"/>
      <c r="E72" s="68"/>
      <c r="F72" s="60"/>
      <c r="G72" s="68"/>
      <c r="H72" s="60"/>
      <c r="I72" s="68"/>
      <c r="J72" s="69"/>
      <c r="K72" s="23"/>
    </row>
    <row r="73" spans="1:11" x14ac:dyDescent="0.2">
      <c r="A73" s="62" t="s">
        <v>6</v>
      </c>
      <c r="B73" s="60"/>
      <c r="C73" s="7" t="str">
        <f t="shared" si="1"/>
        <v/>
      </c>
      <c r="D73" s="60"/>
      <c r="E73" s="68"/>
      <c r="F73" s="60"/>
      <c r="G73" s="68"/>
      <c r="H73" s="60"/>
      <c r="I73" s="68"/>
      <c r="J73" s="69"/>
      <c r="K73" s="23"/>
    </row>
    <row r="74" spans="1:11" x14ac:dyDescent="0.2">
      <c r="A74" s="62" t="s">
        <v>6</v>
      </c>
      <c r="B74" s="60"/>
      <c r="C74" s="7" t="str">
        <f t="shared" si="1"/>
        <v/>
      </c>
      <c r="D74" s="60"/>
      <c r="E74" s="68"/>
      <c r="F74" s="60"/>
      <c r="G74" s="68"/>
      <c r="H74" s="60"/>
      <c r="I74" s="68"/>
      <c r="J74" s="69"/>
      <c r="K74" s="23"/>
    </row>
    <row r="75" spans="1:11" x14ac:dyDescent="0.2">
      <c r="A75" s="62" t="s">
        <v>6</v>
      </c>
      <c r="B75" s="60"/>
      <c r="C75" s="7" t="str">
        <f t="shared" si="1"/>
        <v/>
      </c>
      <c r="D75" s="60"/>
      <c r="E75" s="68"/>
      <c r="F75" s="60"/>
      <c r="G75" s="68"/>
      <c r="H75" s="60"/>
      <c r="I75" s="68"/>
      <c r="J75" s="69"/>
      <c r="K75" s="23"/>
    </row>
    <row r="76" spans="1:11" x14ac:dyDescent="0.2">
      <c r="A76" s="62" t="s">
        <v>6</v>
      </c>
      <c r="B76" s="60"/>
      <c r="C76" s="7" t="str">
        <f t="shared" si="1"/>
        <v/>
      </c>
      <c r="D76" s="60"/>
      <c r="E76" s="68"/>
      <c r="F76" s="60"/>
      <c r="G76" s="68"/>
      <c r="H76" s="60"/>
      <c r="I76" s="68"/>
      <c r="J76" s="69"/>
      <c r="K76" s="23"/>
    </row>
    <row r="77" spans="1:11" x14ac:dyDescent="0.2">
      <c r="A77" s="62" t="s">
        <v>6</v>
      </c>
      <c r="B77" s="60"/>
      <c r="C77" s="7" t="str">
        <f t="shared" si="1"/>
        <v/>
      </c>
      <c r="D77" s="60"/>
      <c r="E77" s="68"/>
      <c r="F77" s="60"/>
      <c r="G77" s="68"/>
      <c r="H77" s="60"/>
      <c r="I77" s="68"/>
      <c r="J77" s="69"/>
      <c r="K77" s="23"/>
    </row>
    <row r="78" spans="1:11" x14ac:dyDescent="0.2">
      <c r="A78" s="62" t="s">
        <v>6</v>
      </c>
      <c r="B78" s="60"/>
      <c r="C78" s="7" t="str">
        <f t="shared" si="1"/>
        <v/>
      </c>
      <c r="D78" s="60"/>
      <c r="E78" s="68"/>
      <c r="F78" s="60"/>
      <c r="G78" s="68"/>
      <c r="H78" s="60"/>
      <c r="I78" s="68"/>
      <c r="J78" s="69"/>
      <c r="K78" s="23"/>
    </row>
    <row r="79" spans="1:11" x14ac:dyDescent="0.2">
      <c r="A79" s="62" t="s">
        <v>6</v>
      </c>
      <c r="B79" s="60"/>
      <c r="C79" s="7" t="str">
        <f t="shared" si="1"/>
        <v/>
      </c>
      <c r="D79" s="60"/>
      <c r="E79" s="68"/>
      <c r="F79" s="60"/>
      <c r="G79" s="68"/>
      <c r="H79" s="60"/>
      <c r="I79" s="68"/>
      <c r="J79" s="69"/>
      <c r="K79" s="23"/>
    </row>
    <row r="80" spans="1:11" x14ac:dyDescent="0.2">
      <c r="A80" s="62" t="s">
        <v>6</v>
      </c>
      <c r="B80" s="60"/>
      <c r="C80" s="7" t="str">
        <f t="shared" si="1"/>
        <v/>
      </c>
      <c r="D80" s="60"/>
      <c r="E80" s="68"/>
      <c r="F80" s="60"/>
      <c r="G80" s="68"/>
      <c r="H80" s="60"/>
      <c r="I80" s="68"/>
      <c r="J80" s="69"/>
      <c r="K80" s="23"/>
    </row>
    <row r="81" spans="1:11" x14ac:dyDescent="0.2">
      <c r="A81" s="62" t="s">
        <v>6</v>
      </c>
      <c r="B81" s="60"/>
      <c r="C81" s="7" t="str">
        <f t="shared" si="1"/>
        <v/>
      </c>
      <c r="D81" s="60"/>
      <c r="E81" s="68"/>
      <c r="F81" s="60"/>
      <c r="G81" s="68"/>
      <c r="H81" s="60"/>
      <c r="I81" s="68"/>
      <c r="J81" s="69"/>
      <c r="K81" s="23"/>
    </row>
    <row r="82" spans="1:11" x14ac:dyDescent="0.2">
      <c r="A82" s="62" t="s">
        <v>6</v>
      </c>
      <c r="B82" s="60"/>
      <c r="C82" s="7" t="str">
        <f t="shared" si="1"/>
        <v/>
      </c>
      <c r="D82" s="60"/>
      <c r="E82" s="68"/>
      <c r="F82" s="60"/>
      <c r="G82" s="68"/>
      <c r="H82" s="60"/>
      <c r="I82" s="68"/>
      <c r="J82" s="69"/>
      <c r="K82" s="23"/>
    </row>
    <row r="83" spans="1:11" x14ac:dyDescent="0.2">
      <c r="A83" s="62" t="s">
        <v>6</v>
      </c>
      <c r="B83" s="60"/>
      <c r="C83" s="7" t="str">
        <f t="shared" si="1"/>
        <v/>
      </c>
      <c r="D83" s="60"/>
      <c r="E83" s="68"/>
      <c r="F83" s="60"/>
      <c r="G83" s="68"/>
      <c r="H83" s="60"/>
      <c r="I83" s="68"/>
      <c r="J83" s="69"/>
      <c r="K83" s="23"/>
    </row>
    <row r="84" spans="1:11" x14ac:dyDescent="0.2">
      <c r="A84" s="62" t="s">
        <v>6</v>
      </c>
      <c r="B84" s="60"/>
      <c r="C84" s="7" t="str">
        <f t="shared" si="1"/>
        <v/>
      </c>
      <c r="D84" s="60"/>
      <c r="E84" s="68"/>
      <c r="F84" s="60"/>
      <c r="G84" s="68"/>
      <c r="H84" s="60"/>
      <c r="I84" s="68"/>
      <c r="J84" s="69"/>
      <c r="K84" s="23"/>
    </row>
    <row r="85" spans="1:11" x14ac:dyDescent="0.2">
      <c r="A85" s="62" t="s">
        <v>6</v>
      </c>
      <c r="B85" s="60"/>
      <c r="C85" s="7" t="str">
        <f t="shared" si="1"/>
        <v/>
      </c>
      <c r="D85" s="60"/>
      <c r="E85" s="68"/>
      <c r="F85" s="60"/>
      <c r="G85" s="68"/>
      <c r="H85" s="60"/>
      <c r="I85" s="68"/>
      <c r="J85" s="69"/>
      <c r="K85" s="23"/>
    </row>
    <row r="86" spans="1:11" x14ac:dyDescent="0.2">
      <c r="A86" s="62" t="s">
        <v>6</v>
      </c>
      <c r="B86" s="60"/>
      <c r="C86" s="7" t="str">
        <f t="shared" si="1"/>
        <v/>
      </c>
      <c r="D86" s="60"/>
      <c r="E86" s="68"/>
      <c r="F86" s="60"/>
      <c r="G86" s="68"/>
      <c r="H86" s="60"/>
      <c r="I86" s="68"/>
      <c r="J86" s="69"/>
      <c r="K86" s="23"/>
    </row>
    <row r="87" spans="1:11" ht="15.75" thickBot="1" x14ac:dyDescent="0.25">
      <c r="A87" s="62" t="s">
        <v>6</v>
      </c>
      <c r="B87" s="63"/>
      <c r="C87" s="8" t="str">
        <f t="shared" si="1"/>
        <v/>
      </c>
      <c r="D87" s="63"/>
      <c r="E87" s="64"/>
      <c r="F87" s="63"/>
      <c r="G87" s="64"/>
      <c r="H87" s="63"/>
      <c r="I87" s="64"/>
      <c r="J87" s="70"/>
      <c r="K87" s="23"/>
    </row>
    <row r="88" spans="1:11" x14ac:dyDescent="0.2">
      <c r="A88" s="62"/>
      <c r="B88" s="137">
        <f>SUMIF(A55:A87,O6,B55:B87)</f>
        <v>7027.25</v>
      </c>
      <c r="C88" s="24"/>
      <c r="D88" s="24"/>
      <c r="E88" s="24"/>
      <c r="F88" s="24"/>
      <c r="G88" s="24"/>
      <c r="H88" s="24"/>
      <c r="I88" s="24"/>
      <c r="J88" s="24"/>
      <c r="K88" s="23"/>
    </row>
    <row r="89" spans="1:11" ht="15.75" thickBot="1" x14ac:dyDescent="0.25">
      <c r="A89" s="62"/>
      <c r="B89" s="138"/>
      <c r="C89" s="24"/>
      <c r="D89" s="24"/>
      <c r="E89" s="24"/>
      <c r="F89" s="24"/>
      <c r="G89" s="24"/>
      <c r="H89" s="24"/>
      <c r="I89" s="24"/>
      <c r="J89" s="24"/>
      <c r="K89" s="23"/>
    </row>
    <row r="90" spans="1:11" ht="15.75" thickBot="1" x14ac:dyDescent="0.25">
      <c r="A90" s="62"/>
      <c r="B90" s="24"/>
      <c r="C90" s="24"/>
      <c r="D90" s="24"/>
      <c r="E90" s="24"/>
      <c r="F90" s="24"/>
      <c r="G90" s="24"/>
      <c r="H90" s="24"/>
      <c r="I90" s="24"/>
      <c r="J90" s="24"/>
      <c r="K90" s="23"/>
    </row>
    <row r="91" spans="1:11" ht="15.75" thickBot="1" x14ac:dyDescent="0.25">
      <c r="A91" s="62"/>
      <c r="B91" s="24"/>
      <c r="C91" s="24"/>
      <c r="D91" s="24"/>
      <c r="E91" s="24"/>
      <c r="F91" s="24"/>
      <c r="G91" s="24"/>
      <c r="H91" s="129" t="s">
        <v>22</v>
      </c>
      <c r="I91" s="130"/>
      <c r="J91" s="16"/>
      <c r="K91" s="23"/>
    </row>
    <row r="92" spans="1:11" ht="15.75" thickBot="1" x14ac:dyDescent="0.25">
      <c r="A92" s="62"/>
      <c r="B92" s="13" t="s">
        <v>0</v>
      </c>
      <c r="C92" s="13" t="s">
        <v>13</v>
      </c>
      <c r="D92" s="13" t="s">
        <v>14</v>
      </c>
      <c r="E92" s="13" t="s">
        <v>15</v>
      </c>
      <c r="F92" s="13" t="s">
        <v>5</v>
      </c>
      <c r="G92" s="24"/>
      <c r="H92" s="52" t="s">
        <v>20</v>
      </c>
      <c r="I92" s="94">
        <f>I48</f>
        <v>853.35000000000059</v>
      </c>
      <c r="J92" s="52"/>
      <c r="K92" s="23"/>
    </row>
    <row r="93" spans="1:11" ht="15.75" thickBot="1" x14ac:dyDescent="0.25">
      <c r="A93" s="62"/>
      <c r="B93" s="54">
        <f t="shared" ref="B93" si="2">B88</f>
        <v>7027.25</v>
      </c>
      <c r="C93" s="13">
        <f>SUM(F55:F87)</f>
        <v>5628.5</v>
      </c>
      <c r="D93" s="13">
        <f t="shared" ref="D93" si="3">B93+C93</f>
        <v>12655.75</v>
      </c>
      <c r="E93" s="13">
        <f t="shared" ref="E93" si="4">SUM(H55:H87)</f>
        <v>398</v>
      </c>
      <c r="F93" s="15">
        <f t="shared" ref="F93" si="5">D93-E93</f>
        <v>12257.75</v>
      </c>
      <c r="G93" s="24"/>
      <c r="H93" s="3" t="s">
        <v>19</v>
      </c>
      <c r="I93" s="3">
        <f t="shared" ref="I93" si="6">F95</f>
        <v>11949</v>
      </c>
      <c r="J93" s="3"/>
      <c r="K93" s="23"/>
    </row>
    <row r="94" spans="1:11" ht="15.75" thickBot="1" x14ac:dyDescent="0.25">
      <c r="A94" s="62"/>
      <c r="B94" s="13" t="s">
        <v>18</v>
      </c>
      <c r="C94" s="13" t="s">
        <v>16</v>
      </c>
      <c r="D94" s="13" t="s">
        <v>3</v>
      </c>
      <c r="E94" s="13" t="s">
        <v>2</v>
      </c>
      <c r="F94" s="13" t="s">
        <v>19</v>
      </c>
      <c r="G94" s="24"/>
      <c r="H94" s="3" t="s">
        <v>21</v>
      </c>
      <c r="I94" s="3">
        <f t="shared" ref="I94" si="7">I92+I93</f>
        <v>12802.35</v>
      </c>
      <c r="J94" s="3"/>
      <c r="K94" s="23"/>
    </row>
    <row r="95" spans="1:11" ht="15.75" thickBot="1" x14ac:dyDescent="0.25">
      <c r="A95" s="62"/>
      <c r="B95" s="54">
        <f t="shared" ref="B95" si="8">F93</f>
        <v>12257.75</v>
      </c>
      <c r="C95" s="71"/>
      <c r="D95" s="71"/>
      <c r="E95" s="71">
        <v>308.75</v>
      </c>
      <c r="F95" s="15">
        <f t="shared" ref="F95" si="9">B95-(C95+D95+E95)</f>
        <v>11949</v>
      </c>
      <c r="G95" s="24"/>
      <c r="H95" s="3" t="s">
        <v>4</v>
      </c>
      <c r="I95" s="73">
        <v>11800</v>
      </c>
      <c r="J95" s="73" t="s">
        <v>23</v>
      </c>
      <c r="K95" s="23"/>
    </row>
    <row r="96" spans="1:11" ht="15.75" thickBot="1" x14ac:dyDescent="0.25">
      <c r="A96" s="62"/>
      <c r="B96" s="24"/>
      <c r="C96" s="24"/>
      <c r="D96" s="24"/>
      <c r="E96" s="24"/>
      <c r="F96" s="24"/>
      <c r="G96" s="24"/>
      <c r="H96" s="18" t="s">
        <v>17</v>
      </c>
      <c r="I96" s="18">
        <f t="shared" ref="I96" si="10">I94-I95</f>
        <v>1002.3500000000004</v>
      </c>
      <c r="J96" s="53"/>
      <c r="K96" s="23"/>
    </row>
    <row r="97" spans="1:11" ht="15.75" thickBot="1" x14ac:dyDescent="0.25">
      <c r="A97" s="62"/>
      <c r="B97" s="24"/>
      <c r="C97" s="24"/>
      <c r="D97" s="24"/>
      <c r="E97" s="24"/>
      <c r="F97" s="24"/>
      <c r="G97" s="24"/>
      <c r="H97" s="13" t="s">
        <v>27</v>
      </c>
      <c r="I97" s="55">
        <f t="shared" ref="I97" si="11">I96</f>
        <v>1002.3500000000004</v>
      </c>
      <c r="J97" s="24"/>
      <c r="K97" s="23"/>
    </row>
    <row r="98" spans="1:11" ht="15.75" thickBot="1" x14ac:dyDescent="0.25">
      <c r="A98" s="75"/>
      <c r="B98" s="25"/>
      <c r="C98" s="25"/>
      <c r="D98" s="25"/>
      <c r="E98" s="25"/>
      <c r="F98" s="25"/>
      <c r="G98" s="25"/>
      <c r="H98" s="25"/>
      <c r="I98" s="25"/>
      <c r="J98" s="25"/>
      <c r="K98" s="15"/>
    </row>
    <row r="99" spans="1:11" ht="15.75" thickBot="1" x14ac:dyDescent="0.25">
      <c r="A99" s="76"/>
      <c r="B99" s="29"/>
      <c r="C99" s="29"/>
      <c r="D99" s="29"/>
      <c r="E99" s="29"/>
      <c r="F99" s="29"/>
      <c r="G99" s="29"/>
      <c r="H99" s="29"/>
      <c r="I99" s="29"/>
      <c r="J99" s="29"/>
      <c r="K99" s="29"/>
    </row>
    <row r="100" spans="1:11" ht="15.75" thickBot="1" x14ac:dyDescent="0.25">
      <c r="A100" s="57"/>
      <c r="B100" s="28"/>
      <c r="C100" s="28"/>
      <c r="D100" s="28"/>
      <c r="E100" s="28"/>
      <c r="F100" s="28"/>
      <c r="G100" s="28"/>
      <c r="H100" s="28"/>
      <c r="I100" s="28" t="s">
        <v>35</v>
      </c>
      <c r="J100" s="58" t="s">
        <v>41</v>
      </c>
      <c r="K100" s="22"/>
    </row>
    <row r="101" spans="1:11" ht="15.75" thickBot="1" x14ac:dyDescent="0.25">
      <c r="A101" s="60">
        <v>3</v>
      </c>
      <c r="B101" s="26"/>
      <c r="C101" s="26"/>
      <c r="D101" s="26"/>
      <c r="E101" s="26"/>
      <c r="F101" s="26"/>
      <c r="G101" s="26"/>
      <c r="H101" s="26"/>
      <c r="I101" s="26" t="s">
        <v>36</v>
      </c>
      <c r="J101" s="61">
        <v>44230</v>
      </c>
      <c r="K101" s="22"/>
    </row>
    <row r="102" spans="1:11" x14ac:dyDescent="0.2">
      <c r="A102" s="62"/>
      <c r="B102" s="140" t="s">
        <v>0</v>
      </c>
      <c r="C102" s="141"/>
      <c r="D102" s="140" t="s">
        <v>9</v>
      </c>
      <c r="E102" s="141"/>
      <c r="F102" s="140" t="s">
        <v>13</v>
      </c>
      <c r="G102" s="141"/>
      <c r="H102" s="140" t="s">
        <v>10</v>
      </c>
      <c r="I102" s="141"/>
      <c r="J102" s="135" t="s">
        <v>12</v>
      </c>
      <c r="K102" s="23"/>
    </row>
    <row r="103" spans="1:11" ht="15.75" thickBot="1" x14ac:dyDescent="0.25">
      <c r="A103" s="62"/>
      <c r="B103" s="6" t="s">
        <v>1</v>
      </c>
      <c r="C103" s="8" t="s">
        <v>8</v>
      </c>
      <c r="D103" s="6" t="s">
        <v>1</v>
      </c>
      <c r="E103" s="8" t="s">
        <v>8</v>
      </c>
      <c r="F103" s="6" t="s">
        <v>1</v>
      </c>
      <c r="G103" s="8" t="s">
        <v>11</v>
      </c>
      <c r="H103" s="6" t="s">
        <v>1</v>
      </c>
      <c r="I103" s="8" t="s">
        <v>11</v>
      </c>
      <c r="J103" s="136"/>
      <c r="K103" s="23"/>
    </row>
    <row r="104" spans="1:11" x14ac:dyDescent="0.2">
      <c r="A104" s="62" t="s">
        <v>6</v>
      </c>
      <c r="B104" s="65">
        <v>345</v>
      </c>
      <c r="C104" s="66">
        <v>40616</v>
      </c>
      <c r="D104" s="65"/>
      <c r="E104" s="66" t="s">
        <v>139</v>
      </c>
      <c r="F104" s="65">
        <v>132.47999999999999</v>
      </c>
      <c r="G104" s="66">
        <v>40522</v>
      </c>
      <c r="H104" s="65">
        <v>400</v>
      </c>
      <c r="I104" s="66">
        <v>633</v>
      </c>
      <c r="J104" s="67" t="s">
        <v>140</v>
      </c>
      <c r="K104" s="23"/>
    </row>
    <row r="105" spans="1:11" x14ac:dyDescent="0.2">
      <c r="A105" s="62" t="s">
        <v>6</v>
      </c>
      <c r="B105" s="60">
        <v>40</v>
      </c>
      <c r="C105" s="7">
        <f t="shared" ref="C105:C136" si="12">IF(B105&gt;0.005,C104+1,"")</f>
        <v>40617</v>
      </c>
      <c r="D105" s="60"/>
      <c r="E105" s="68" t="s">
        <v>129</v>
      </c>
      <c r="F105" s="60">
        <v>433.5</v>
      </c>
      <c r="G105" s="68">
        <v>668</v>
      </c>
      <c r="H105" s="60">
        <v>836</v>
      </c>
      <c r="I105" s="68">
        <v>633819</v>
      </c>
      <c r="J105" s="69" t="s">
        <v>135</v>
      </c>
      <c r="K105" s="23"/>
    </row>
    <row r="106" spans="1:11" x14ac:dyDescent="0.2">
      <c r="A106" s="62" t="s">
        <v>7</v>
      </c>
      <c r="B106" s="60">
        <v>391</v>
      </c>
      <c r="C106" s="7">
        <f t="shared" si="12"/>
        <v>40618</v>
      </c>
      <c r="D106" s="60" t="s">
        <v>111</v>
      </c>
      <c r="E106" s="68"/>
      <c r="F106" s="60"/>
      <c r="G106" s="68"/>
      <c r="H106" s="60"/>
      <c r="I106" s="68"/>
      <c r="J106" s="69"/>
      <c r="K106" s="23"/>
    </row>
    <row r="107" spans="1:11" x14ac:dyDescent="0.2">
      <c r="A107" s="62" t="s">
        <v>6</v>
      </c>
      <c r="B107" s="60">
        <v>11</v>
      </c>
      <c r="C107" s="7">
        <f t="shared" si="12"/>
        <v>40619</v>
      </c>
      <c r="D107" s="60"/>
      <c r="E107" s="68"/>
      <c r="F107" s="60"/>
      <c r="G107" s="68"/>
      <c r="H107" s="60"/>
      <c r="I107" s="68"/>
      <c r="J107" s="69"/>
      <c r="K107" s="23"/>
    </row>
    <row r="108" spans="1:11" x14ac:dyDescent="0.2">
      <c r="A108" s="62" t="s">
        <v>6</v>
      </c>
      <c r="B108" s="60">
        <v>750.72</v>
      </c>
      <c r="C108" s="7">
        <f t="shared" si="12"/>
        <v>40620</v>
      </c>
      <c r="D108" s="60"/>
      <c r="E108" s="68"/>
      <c r="F108" s="60"/>
      <c r="G108" s="68"/>
      <c r="H108" s="60"/>
      <c r="I108" s="68"/>
      <c r="J108" s="69"/>
      <c r="K108" s="23"/>
    </row>
    <row r="109" spans="1:11" x14ac:dyDescent="0.2">
      <c r="A109" s="62" t="s">
        <v>7</v>
      </c>
      <c r="B109" s="60">
        <v>856.75</v>
      </c>
      <c r="C109" s="7">
        <f t="shared" si="12"/>
        <v>40621</v>
      </c>
      <c r="D109" s="60" t="s">
        <v>30</v>
      </c>
      <c r="E109" s="68"/>
      <c r="F109" s="60"/>
      <c r="G109" s="68"/>
      <c r="H109" s="60"/>
      <c r="I109" s="68"/>
      <c r="J109" s="69"/>
      <c r="K109" s="23"/>
    </row>
    <row r="110" spans="1:11" x14ac:dyDescent="0.2">
      <c r="A110" s="62" t="s">
        <v>6</v>
      </c>
      <c r="B110" s="60">
        <v>7</v>
      </c>
      <c r="C110" s="7">
        <f t="shared" si="12"/>
        <v>40622</v>
      </c>
      <c r="D110" s="60"/>
      <c r="E110" s="68"/>
      <c r="F110" s="60"/>
      <c r="G110" s="68"/>
      <c r="H110" s="60"/>
      <c r="I110" s="68"/>
      <c r="J110" s="69"/>
      <c r="K110" s="23"/>
    </row>
    <row r="111" spans="1:11" x14ac:dyDescent="0.2">
      <c r="A111" s="62" t="s">
        <v>7</v>
      </c>
      <c r="B111" s="60">
        <v>4657.5</v>
      </c>
      <c r="C111" s="7">
        <f t="shared" si="12"/>
        <v>40623</v>
      </c>
      <c r="D111" s="60" t="s">
        <v>30</v>
      </c>
      <c r="E111" s="68"/>
      <c r="F111" s="60"/>
      <c r="G111" s="68"/>
      <c r="H111" s="60"/>
      <c r="I111" s="68"/>
      <c r="J111" s="69"/>
      <c r="K111" s="23"/>
    </row>
    <row r="112" spans="1:11" x14ac:dyDescent="0.2">
      <c r="A112" s="62" t="s">
        <v>6</v>
      </c>
      <c r="B112" s="60">
        <v>190</v>
      </c>
      <c r="C112" s="7">
        <f t="shared" si="12"/>
        <v>40624</v>
      </c>
      <c r="D112" s="60"/>
      <c r="E112" s="68"/>
      <c r="F112" s="60"/>
      <c r="G112" s="68"/>
      <c r="H112" s="60"/>
      <c r="I112" s="68"/>
      <c r="J112" s="69"/>
      <c r="K112" s="23"/>
    </row>
    <row r="113" spans="1:11" x14ac:dyDescent="0.2">
      <c r="A113" s="62" t="s">
        <v>6</v>
      </c>
      <c r="B113" s="60">
        <v>92</v>
      </c>
      <c r="C113" s="7">
        <f t="shared" si="12"/>
        <v>40625</v>
      </c>
      <c r="D113" s="60"/>
      <c r="E113" s="68"/>
      <c r="F113" s="60"/>
      <c r="G113" s="68"/>
      <c r="H113" s="60"/>
      <c r="I113" s="68"/>
      <c r="J113" s="69"/>
      <c r="K113" s="23"/>
    </row>
    <row r="114" spans="1:11" x14ac:dyDescent="0.2">
      <c r="A114" s="62" t="s">
        <v>6</v>
      </c>
      <c r="B114" s="60"/>
      <c r="C114" s="7" t="str">
        <f t="shared" si="12"/>
        <v/>
      </c>
      <c r="D114" s="60"/>
      <c r="E114" s="68"/>
      <c r="F114" s="60"/>
      <c r="G114" s="68"/>
      <c r="H114" s="60"/>
      <c r="I114" s="68"/>
      <c r="J114" s="69"/>
      <c r="K114" s="23"/>
    </row>
    <row r="115" spans="1:11" x14ac:dyDescent="0.2">
      <c r="A115" s="62" t="s">
        <v>6</v>
      </c>
      <c r="B115" s="60"/>
      <c r="C115" s="7" t="str">
        <f t="shared" si="12"/>
        <v/>
      </c>
      <c r="D115" s="60"/>
      <c r="E115" s="68"/>
      <c r="F115" s="60"/>
      <c r="G115" s="68"/>
      <c r="H115" s="60"/>
      <c r="I115" s="68"/>
      <c r="J115" s="69"/>
      <c r="K115" s="23"/>
    </row>
    <row r="116" spans="1:11" x14ac:dyDescent="0.2">
      <c r="A116" s="62" t="s">
        <v>6</v>
      </c>
      <c r="B116" s="60"/>
      <c r="C116" s="7" t="str">
        <f t="shared" si="12"/>
        <v/>
      </c>
      <c r="D116" s="60"/>
      <c r="E116" s="68"/>
      <c r="F116" s="60"/>
      <c r="G116" s="68"/>
      <c r="H116" s="60"/>
      <c r="I116" s="68"/>
      <c r="J116" s="69"/>
      <c r="K116" s="23"/>
    </row>
    <row r="117" spans="1:11" x14ac:dyDescent="0.2">
      <c r="A117" s="62" t="s">
        <v>6</v>
      </c>
      <c r="B117" s="60"/>
      <c r="C117" s="7" t="str">
        <f t="shared" si="12"/>
        <v/>
      </c>
      <c r="D117" s="60"/>
      <c r="E117" s="68"/>
      <c r="F117" s="60"/>
      <c r="G117" s="68"/>
      <c r="H117" s="60"/>
      <c r="I117" s="68"/>
      <c r="J117" s="69"/>
      <c r="K117" s="23"/>
    </row>
    <row r="118" spans="1:11" x14ac:dyDescent="0.2">
      <c r="A118" s="62" t="s">
        <v>6</v>
      </c>
      <c r="B118" s="60"/>
      <c r="C118" s="7" t="str">
        <f t="shared" si="12"/>
        <v/>
      </c>
      <c r="D118" s="60"/>
      <c r="E118" s="68"/>
      <c r="F118" s="60"/>
      <c r="G118" s="68"/>
      <c r="H118" s="60"/>
      <c r="I118" s="68"/>
      <c r="J118" s="69"/>
      <c r="K118" s="23"/>
    </row>
    <row r="119" spans="1:11" x14ac:dyDescent="0.2">
      <c r="A119" s="62" t="s">
        <v>6</v>
      </c>
      <c r="B119" s="60"/>
      <c r="C119" s="7" t="str">
        <f t="shared" si="12"/>
        <v/>
      </c>
      <c r="D119" s="60"/>
      <c r="E119" s="68"/>
      <c r="F119" s="60"/>
      <c r="G119" s="68"/>
      <c r="H119" s="60"/>
      <c r="I119" s="68"/>
      <c r="J119" s="69"/>
      <c r="K119" s="23"/>
    </row>
    <row r="120" spans="1:11" x14ac:dyDescent="0.2">
      <c r="A120" s="62" t="s">
        <v>6</v>
      </c>
      <c r="B120" s="60"/>
      <c r="C120" s="7" t="str">
        <f t="shared" si="12"/>
        <v/>
      </c>
      <c r="D120" s="60"/>
      <c r="E120" s="68"/>
      <c r="F120" s="60"/>
      <c r="G120" s="68"/>
      <c r="H120" s="60"/>
      <c r="I120" s="68"/>
      <c r="J120" s="69"/>
      <c r="K120" s="23"/>
    </row>
    <row r="121" spans="1:11" x14ac:dyDescent="0.2">
      <c r="A121" s="62" t="s">
        <v>6</v>
      </c>
      <c r="B121" s="60"/>
      <c r="C121" s="7" t="str">
        <f t="shared" si="12"/>
        <v/>
      </c>
      <c r="D121" s="60"/>
      <c r="E121" s="68"/>
      <c r="F121" s="60"/>
      <c r="G121" s="68"/>
      <c r="H121" s="60"/>
      <c r="I121" s="68"/>
      <c r="J121" s="69"/>
      <c r="K121" s="23"/>
    </row>
    <row r="122" spans="1:11" x14ac:dyDescent="0.2">
      <c r="A122" s="62" t="s">
        <v>6</v>
      </c>
      <c r="B122" s="60"/>
      <c r="C122" s="7" t="str">
        <f t="shared" si="12"/>
        <v/>
      </c>
      <c r="D122" s="60"/>
      <c r="E122" s="68"/>
      <c r="F122" s="60"/>
      <c r="G122" s="68"/>
      <c r="H122" s="60"/>
      <c r="I122" s="68"/>
      <c r="J122" s="69"/>
      <c r="K122" s="23"/>
    </row>
    <row r="123" spans="1:11" x14ac:dyDescent="0.2">
      <c r="A123" s="62" t="s">
        <v>6</v>
      </c>
      <c r="B123" s="60"/>
      <c r="C123" s="7" t="str">
        <f t="shared" si="12"/>
        <v/>
      </c>
      <c r="D123" s="60"/>
      <c r="E123" s="68"/>
      <c r="F123" s="60"/>
      <c r="G123" s="68"/>
      <c r="H123" s="60"/>
      <c r="I123" s="68"/>
      <c r="J123" s="69"/>
      <c r="K123" s="23"/>
    </row>
    <row r="124" spans="1:11" x14ac:dyDescent="0.2">
      <c r="A124" s="62" t="s">
        <v>6</v>
      </c>
      <c r="B124" s="60"/>
      <c r="C124" s="7" t="str">
        <f t="shared" si="12"/>
        <v/>
      </c>
      <c r="D124" s="60"/>
      <c r="E124" s="68"/>
      <c r="F124" s="60"/>
      <c r="G124" s="68"/>
      <c r="H124" s="60"/>
      <c r="I124" s="68"/>
      <c r="J124" s="69"/>
      <c r="K124" s="23"/>
    </row>
    <row r="125" spans="1:11" x14ac:dyDescent="0.2">
      <c r="A125" s="62" t="s">
        <v>6</v>
      </c>
      <c r="B125" s="60"/>
      <c r="C125" s="7" t="str">
        <f t="shared" si="12"/>
        <v/>
      </c>
      <c r="D125" s="60"/>
      <c r="E125" s="68"/>
      <c r="F125" s="60"/>
      <c r="G125" s="68"/>
      <c r="H125" s="60"/>
      <c r="I125" s="68"/>
      <c r="J125" s="69"/>
      <c r="K125" s="23"/>
    </row>
    <row r="126" spans="1:11" x14ac:dyDescent="0.2">
      <c r="A126" s="62" t="s">
        <v>6</v>
      </c>
      <c r="B126" s="60"/>
      <c r="C126" s="7" t="str">
        <f t="shared" si="12"/>
        <v/>
      </c>
      <c r="D126" s="60"/>
      <c r="E126" s="68"/>
      <c r="F126" s="60"/>
      <c r="G126" s="68"/>
      <c r="H126" s="60"/>
      <c r="I126" s="68"/>
      <c r="J126" s="69"/>
      <c r="K126" s="23"/>
    </row>
    <row r="127" spans="1:11" x14ac:dyDescent="0.2">
      <c r="A127" s="62" t="s">
        <v>6</v>
      </c>
      <c r="B127" s="60"/>
      <c r="C127" s="7" t="str">
        <f t="shared" si="12"/>
        <v/>
      </c>
      <c r="D127" s="60"/>
      <c r="E127" s="68"/>
      <c r="F127" s="60"/>
      <c r="G127" s="68"/>
      <c r="H127" s="60"/>
      <c r="I127" s="68"/>
      <c r="J127" s="69"/>
      <c r="K127" s="23"/>
    </row>
    <row r="128" spans="1:11" x14ac:dyDescent="0.2">
      <c r="A128" s="62" t="s">
        <v>6</v>
      </c>
      <c r="B128" s="60"/>
      <c r="C128" s="7" t="str">
        <f t="shared" si="12"/>
        <v/>
      </c>
      <c r="D128" s="60"/>
      <c r="E128" s="68"/>
      <c r="F128" s="60"/>
      <c r="G128" s="68"/>
      <c r="H128" s="60"/>
      <c r="I128" s="68"/>
      <c r="J128" s="69"/>
      <c r="K128" s="23"/>
    </row>
    <row r="129" spans="1:11" x14ac:dyDescent="0.2">
      <c r="A129" s="62" t="s">
        <v>6</v>
      </c>
      <c r="B129" s="60"/>
      <c r="C129" s="7" t="str">
        <f t="shared" si="12"/>
        <v/>
      </c>
      <c r="D129" s="60"/>
      <c r="E129" s="68"/>
      <c r="F129" s="60"/>
      <c r="G129" s="68"/>
      <c r="H129" s="60"/>
      <c r="I129" s="68"/>
      <c r="J129" s="69"/>
      <c r="K129" s="23"/>
    </row>
    <row r="130" spans="1:11" x14ac:dyDescent="0.2">
      <c r="A130" s="62" t="s">
        <v>6</v>
      </c>
      <c r="B130" s="60"/>
      <c r="C130" s="7" t="str">
        <f t="shared" si="12"/>
        <v/>
      </c>
      <c r="D130" s="60"/>
      <c r="E130" s="68"/>
      <c r="F130" s="60"/>
      <c r="G130" s="68"/>
      <c r="H130" s="60"/>
      <c r="I130" s="68"/>
      <c r="J130" s="69"/>
      <c r="K130" s="23"/>
    </row>
    <row r="131" spans="1:11" x14ac:dyDescent="0.2">
      <c r="A131" s="62" t="s">
        <v>6</v>
      </c>
      <c r="B131" s="60"/>
      <c r="C131" s="7" t="str">
        <f t="shared" si="12"/>
        <v/>
      </c>
      <c r="D131" s="60"/>
      <c r="E131" s="68"/>
      <c r="F131" s="60"/>
      <c r="G131" s="68"/>
      <c r="H131" s="60"/>
      <c r="I131" s="68"/>
      <c r="J131" s="69"/>
      <c r="K131" s="23"/>
    </row>
    <row r="132" spans="1:11" x14ac:dyDescent="0.2">
      <c r="A132" s="62" t="s">
        <v>6</v>
      </c>
      <c r="B132" s="60"/>
      <c r="C132" s="7" t="str">
        <f t="shared" si="12"/>
        <v/>
      </c>
      <c r="D132" s="60"/>
      <c r="E132" s="68"/>
      <c r="F132" s="60"/>
      <c r="G132" s="68"/>
      <c r="H132" s="60"/>
      <c r="I132" s="68"/>
      <c r="J132" s="69"/>
      <c r="K132" s="23"/>
    </row>
    <row r="133" spans="1:11" x14ac:dyDescent="0.2">
      <c r="A133" s="62" t="s">
        <v>6</v>
      </c>
      <c r="B133" s="60"/>
      <c r="C133" s="7" t="str">
        <f t="shared" si="12"/>
        <v/>
      </c>
      <c r="D133" s="60"/>
      <c r="E133" s="68"/>
      <c r="F133" s="60"/>
      <c r="G133" s="68"/>
      <c r="H133" s="60"/>
      <c r="I133" s="68"/>
      <c r="J133" s="69"/>
      <c r="K133" s="23"/>
    </row>
    <row r="134" spans="1:11" x14ac:dyDescent="0.2">
      <c r="A134" s="62" t="s">
        <v>6</v>
      </c>
      <c r="B134" s="60"/>
      <c r="C134" s="7" t="str">
        <f t="shared" si="12"/>
        <v/>
      </c>
      <c r="D134" s="60"/>
      <c r="E134" s="68"/>
      <c r="F134" s="60"/>
      <c r="G134" s="68"/>
      <c r="H134" s="60"/>
      <c r="I134" s="68"/>
      <c r="J134" s="69"/>
      <c r="K134" s="23"/>
    </row>
    <row r="135" spans="1:11" x14ac:dyDescent="0.2">
      <c r="A135" s="62" t="s">
        <v>6</v>
      </c>
      <c r="B135" s="60"/>
      <c r="C135" s="7" t="str">
        <f t="shared" si="12"/>
        <v/>
      </c>
      <c r="D135" s="60"/>
      <c r="E135" s="68"/>
      <c r="F135" s="60"/>
      <c r="G135" s="68"/>
      <c r="H135" s="60"/>
      <c r="I135" s="68"/>
      <c r="J135" s="69"/>
      <c r="K135" s="23"/>
    </row>
    <row r="136" spans="1:11" ht="15.75" thickBot="1" x14ac:dyDescent="0.25">
      <c r="A136" s="62" t="s">
        <v>6</v>
      </c>
      <c r="B136" s="63"/>
      <c r="C136" s="8" t="str">
        <f t="shared" si="12"/>
        <v/>
      </c>
      <c r="D136" s="63"/>
      <c r="E136" s="64"/>
      <c r="F136" s="63"/>
      <c r="G136" s="64"/>
      <c r="H136" s="63"/>
      <c r="I136" s="64"/>
      <c r="J136" s="70"/>
      <c r="K136" s="23"/>
    </row>
    <row r="137" spans="1:11" x14ac:dyDescent="0.2">
      <c r="A137" s="62"/>
      <c r="B137" s="137">
        <f>SUMIF(A104:A136,$O$6,B104:B136)</f>
        <v>1435.72</v>
      </c>
      <c r="C137" s="24"/>
      <c r="D137" s="24"/>
      <c r="E137" s="24"/>
      <c r="F137" s="24"/>
      <c r="G137" s="24"/>
      <c r="H137" s="24"/>
      <c r="I137" s="24"/>
      <c r="J137" s="24"/>
      <c r="K137" s="23"/>
    </row>
    <row r="138" spans="1:11" ht="15.75" thickBot="1" x14ac:dyDescent="0.25">
      <c r="A138" s="62"/>
      <c r="B138" s="138"/>
      <c r="C138" s="24"/>
      <c r="D138" s="24"/>
      <c r="E138" s="24"/>
      <c r="F138" s="24"/>
      <c r="G138" s="24"/>
      <c r="H138" s="24"/>
      <c r="I138" s="24"/>
      <c r="J138" s="24"/>
      <c r="K138" s="23"/>
    </row>
    <row r="139" spans="1:11" ht="15.75" thickBot="1" x14ac:dyDescent="0.25">
      <c r="A139" s="62"/>
      <c r="B139" s="24"/>
      <c r="C139" s="24"/>
      <c r="D139" s="24"/>
      <c r="E139" s="24"/>
      <c r="F139" s="24"/>
      <c r="G139" s="24"/>
      <c r="H139" s="24"/>
      <c r="I139" s="24"/>
      <c r="J139" s="24"/>
      <c r="K139" s="23"/>
    </row>
    <row r="140" spans="1:11" ht="15.75" thickBot="1" x14ac:dyDescent="0.25">
      <c r="A140" s="62"/>
      <c r="B140" s="24"/>
      <c r="C140" s="24"/>
      <c r="D140" s="24"/>
      <c r="E140" s="24"/>
      <c r="F140" s="24"/>
      <c r="G140" s="24"/>
      <c r="H140" s="129" t="s">
        <v>22</v>
      </c>
      <c r="I140" s="130"/>
      <c r="J140" s="16"/>
      <c r="K140" s="23"/>
    </row>
    <row r="141" spans="1:11" ht="15.75" thickBot="1" x14ac:dyDescent="0.25">
      <c r="A141" s="62"/>
      <c r="B141" s="13" t="s">
        <v>0</v>
      </c>
      <c r="C141" s="13" t="s">
        <v>13</v>
      </c>
      <c r="D141" s="13" t="s">
        <v>14</v>
      </c>
      <c r="E141" s="13" t="s">
        <v>15</v>
      </c>
      <c r="F141" s="13" t="s">
        <v>5</v>
      </c>
      <c r="G141" s="24"/>
      <c r="H141" s="86" t="s">
        <v>20</v>
      </c>
      <c r="I141" s="94">
        <f t="shared" ref="I141" si="13">I97</f>
        <v>1002.3500000000004</v>
      </c>
      <c r="J141" s="86"/>
      <c r="K141" s="23"/>
    </row>
    <row r="142" spans="1:11" ht="15.75" thickBot="1" x14ac:dyDescent="0.25">
      <c r="A142" s="62"/>
      <c r="B142" s="88">
        <f t="shared" ref="B142" si="14">B137</f>
        <v>1435.72</v>
      </c>
      <c r="C142" s="13">
        <f>SUM(F104:F136)</f>
        <v>565.98</v>
      </c>
      <c r="D142" s="13">
        <f t="shared" ref="D142" si="15">B142+C142</f>
        <v>2001.7</v>
      </c>
      <c r="E142" s="13">
        <f t="shared" ref="E142" si="16">SUM(H104:H136)</f>
        <v>1236</v>
      </c>
      <c r="F142" s="15">
        <f t="shared" ref="F142" si="17">D142-E142</f>
        <v>765.7</v>
      </c>
      <c r="G142" s="24"/>
      <c r="H142" s="3" t="s">
        <v>19</v>
      </c>
      <c r="I142" s="3">
        <f t="shared" ref="I142" si="18">F144</f>
        <v>-462.5</v>
      </c>
      <c r="J142" s="3"/>
      <c r="K142" s="23"/>
    </row>
    <row r="143" spans="1:11" ht="15.75" thickBot="1" x14ac:dyDescent="0.25">
      <c r="A143" s="62"/>
      <c r="B143" s="13" t="s">
        <v>18</v>
      </c>
      <c r="C143" s="13" t="s">
        <v>16</v>
      </c>
      <c r="D143" s="13" t="s">
        <v>3</v>
      </c>
      <c r="E143" s="13" t="s">
        <v>2</v>
      </c>
      <c r="F143" s="13" t="s">
        <v>19</v>
      </c>
      <c r="G143" s="24"/>
      <c r="H143" s="3" t="s">
        <v>21</v>
      </c>
      <c r="I143" s="3">
        <f t="shared" ref="I143" si="19">I141+I142</f>
        <v>539.85000000000036</v>
      </c>
      <c r="J143" s="3"/>
      <c r="K143" s="23"/>
    </row>
    <row r="144" spans="1:11" ht="15.75" thickBot="1" x14ac:dyDescent="0.25">
      <c r="A144" s="62"/>
      <c r="B144" s="88">
        <f t="shared" ref="B144" si="20">F142</f>
        <v>765.7</v>
      </c>
      <c r="C144" s="71"/>
      <c r="D144" s="71">
        <v>883.2</v>
      </c>
      <c r="E144" s="71">
        <v>345</v>
      </c>
      <c r="F144" s="15">
        <f t="shared" ref="F144" si="21">B144-(C144+D144+E144)</f>
        <v>-462.5</v>
      </c>
      <c r="G144" s="24"/>
      <c r="H144" s="3" t="s">
        <v>4</v>
      </c>
      <c r="I144" s="73"/>
      <c r="J144" s="73"/>
      <c r="K144" s="23"/>
    </row>
    <row r="145" spans="1:11" ht="15.75" thickBot="1" x14ac:dyDescent="0.25">
      <c r="A145" s="62"/>
      <c r="B145" s="24"/>
      <c r="C145" s="24"/>
      <c r="D145" s="24"/>
      <c r="E145" s="24"/>
      <c r="F145" s="24"/>
      <c r="G145" s="24"/>
      <c r="H145" s="18" t="s">
        <v>17</v>
      </c>
      <c r="I145" s="18">
        <f t="shared" ref="I145" si="22">I143-I144</f>
        <v>539.85000000000036</v>
      </c>
      <c r="J145" s="87"/>
      <c r="K145" s="23"/>
    </row>
    <row r="146" spans="1:11" ht="15.75" thickBot="1" x14ac:dyDescent="0.25">
      <c r="A146" s="62"/>
      <c r="B146" s="24"/>
      <c r="C146" s="24"/>
      <c r="D146" s="24"/>
      <c r="E146" s="24"/>
      <c r="F146" s="24"/>
      <c r="G146" s="24"/>
      <c r="H146" s="13" t="s">
        <v>27</v>
      </c>
      <c r="I146" s="91">
        <f t="shared" ref="I146" si="23">I145</f>
        <v>539.85000000000036</v>
      </c>
      <c r="J146" s="24"/>
      <c r="K146" s="23"/>
    </row>
    <row r="147" spans="1:11" ht="15.75" thickBot="1" x14ac:dyDescent="0.25">
      <c r="A147" s="75"/>
      <c r="B147" s="25"/>
      <c r="C147" s="25"/>
      <c r="D147" s="25"/>
      <c r="E147" s="25"/>
      <c r="F147" s="25"/>
      <c r="G147" s="25"/>
      <c r="H147" s="25"/>
      <c r="I147" s="25"/>
      <c r="J147" s="25"/>
      <c r="K147" s="15"/>
    </row>
    <row r="148" spans="1:11" ht="15.75" thickBot="1" x14ac:dyDescent="0.25">
      <c r="A148" s="76"/>
      <c r="B148" s="29"/>
      <c r="C148" s="29"/>
      <c r="D148" s="29"/>
      <c r="E148" s="29"/>
      <c r="F148" s="29"/>
      <c r="G148" s="29"/>
      <c r="H148" s="29"/>
      <c r="I148" s="29"/>
      <c r="J148" s="29"/>
      <c r="K148" s="29"/>
    </row>
    <row r="149" spans="1:11" ht="15.75" thickBot="1" x14ac:dyDescent="0.25">
      <c r="A149" s="57"/>
      <c r="B149" s="28"/>
      <c r="C149" s="28"/>
      <c r="D149" s="28"/>
      <c r="E149" s="28"/>
      <c r="F149" s="28"/>
      <c r="G149" s="28"/>
      <c r="H149" s="28"/>
      <c r="I149" s="28" t="s">
        <v>35</v>
      </c>
      <c r="J149" s="58" t="s">
        <v>42</v>
      </c>
      <c r="K149" s="22"/>
    </row>
    <row r="150" spans="1:11" ht="15.75" thickBot="1" x14ac:dyDescent="0.25">
      <c r="A150" s="60">
        <v>4</v>
      </c>
      <c r="B150" s="26"/>
      <c r="C150" s="26"/>
      <c r="D150" s="26"/>
      <c r="E150" s="26"/>
      <c r="F150" s="26"/>
      <c r="G150" s="26"/>
      <c r="H150" s="26"/>
      <c r="I150" s="26" t="s">
        <v>36</v>
      </c>
      <c r="J150" s="61">
        <v>44231</v>
      </c>
      <c r="K150" s="22"/>
    </row>
    <row r="151" spans="1:11" x14ac:dyDescent="0.2">
      <c r="A151" s="62"/>
      <c r="B151" s="140" t="s">
        <v>0</v>
      </c>
      <c r="C151" s="141"/>
      <c r="D151" s="140" t="s">
        <v>9</v>
      </c>
      <c r="E151" s="141"/>
      <c r="F151" s="140" t="s">
        <v>13</v>
      </c>
      <c r="G151" s="141"/>
      <c r="H151" s="140" t="s">
        <v>10</v>
      </c>
      <c r="I151" s="141"/>
      <c r="J151" s="135" t="s">
        <v>12</v>
      </c>
      <c r="K151" s="23"/>
    </row>
    <row r="152" spans="1:11" ht="15.75" thickBot="1" x14ac:dyDescent="0.25">
      <c r="A152" s="62"/>
      <c r="B152" s="6" t="s">
        <v>1</v>
      </c>
      <c r="C152" s="8" t="s">
        <v>8</v>
      </c>
      <c r="D152" s="6" t="s">
        <v>1</v>
      </c>
      <c r="E152" s="8" t="s">
        <v>8</v>
      </c>
      <c r="F152" s="6" t="s">
        <v>1</v>
      </c>
      <c r="G152" s="8" t="s">
        <v>11</v>
      </c>
      <c r="H152" s="6" t="s">
        <v>1</v>
      </c>
      <c r="I152" s="8" t="s">
        <v>11</v>
      </c>
      <c r="J152" s="136"/>
      <c r="K152" s="23"/>
    </row>
    <row r="153" spans="1:11" x14ac:dyDescent="0.2">
      <c r="A153" s="62" t="s">
        <v>6</v>
      </c>
      <c r="B153" s="65">
        <v>345</v>
      </c>
      <c r="C153" s="66">
        <v>40626</v>
      </c>
      <c r="D153" s="65"/>
      <c r="E153" s="66" t="s">
        <v>141</v>
      </c>
      <c r="F153" s="65">
        <v>213</v>
      </c>
      <c r="G153" s="66">
        <v>40584</v>
      </c>
      <c r="H153" s="65">
        <v>57</v>
      </c>
      <c r="I153" s="66">
        <v>31332</v>
      </c>
      <c r="J153" s="67" t="s">
        <v>143</v>
      </c>
      <c r="K153" s="23"/>
    </row>
    <row r="154" spans="1:11" x14ac:dyDescent="0.2">
      <c r="A154" s="62" t="s">
        <v>6</v>
      </c>
      <c r="B154" s="60">
        <v>196.65</v>
      </c>
      <c r="C154" s="7">
        <f t="shared" ref="C154:C185" si="24">IF(B154&gt;0.005,C153+1,"")</f>
        <v>40627</v>
      </c>
      <c r="D154" s="60"/>
      <c r="E154" s="66" t="s">
        <v>141</v>
      </c>
      <c r="F154" s="60">
        <v>42.55</v>
      </c>
      <c r="G154" s="68">
        <v>40599</v>
      </c>
      <c r="H154" s="60"/>
      <c r="I154" s="68"/>
      <c r="J154" s="69"/>
      <c r="K154" s="23"/>
    </row>
    <row r="155" spans="1:11" x14ac:dyDescent="0.2">
      <c r="A155" s="62" t="s">
        <v>6</v>
      </c>
      <c r="B155" s="60">
        <v>69.59</v>
      </c>
      <c r="C155" s="7">
        <f t="shared" si="24"/>
        <v>40628</v>
      </c>
      <c r="D155" s="60"/>
      <c r="E155" s="68" t="s">
        <v>142</v>
      </c>
      <c r="F155" s="60">
        <v>3381</v>
      </c>
      <c r="G155" s="68">
        <v>40565</v>
      </c>
      <c r="H155" s="60"/>
      <c r="I155" s="68"/>
      <c r="J155" s="69"/>
      <c r="K155" s="23"/>
    </row>
    <row r="156" spans="1:11" x14ac:dyDescent="0.2">
      <c r="A156" s="62" t="s">
        <v>6</v>
      </c>
      <c r="B156" s="60">
        <v>92</v>
      </c>
      <c r="C156" s="7">
        <f t="shared" si="24"/>
        <v>40629</v>
      </c>
      <c r="D156" s="60"/>
      <c r="E156" s="68" t="s">
        <v>129</v>
      </c>
      <c r="F156" s="60">
        <v>3087</v>
      </c>
      <c r="G156" s="68">
        <v>669</v>
      </c>
      <c r="H156" s="60"/>
      <c r="I156" s="68"/>
      <c r="J156" s="69"/>
      <c r="K156" s="23"/>
    </row>
    <row r="157" spans="1:11" x14ac:dyDescent="0.2">
      <c r="A157" s="62" t="s">
        <v>6</v>
      </c>
      <c r="B157" s="60">
        <v>23</v>
      </c>
      <c r="C157" s="7">
        <f t="shared" si="24"/>
        <v>40630</v>
      </c>
      <c r="D157" s="60"/>
      <c r="E157" s="68"/>
      <c r="F157" s="60"/>
      <c r="G157" s="68"/>
      <c r="H157" s="60"/>
      <c r="I157" s="68"/>
      <c r="J157" s="69"/>
      <c r="K157" s="23"/>
    </row>
    <row r="158" spans="1:11" x14ac:dyDescent="0.2">
      <c r="A158" s="62" t="s">
        <v>6</v>
      </c>
      <c r="B158" s="60">
        <v>781.66</v>
      </c>
      <c r="C158" s="7">
        <f t="shared" si="24"/>
        <v>40631</v>
      </c>
      <c r="D158" s="60"/>
      <c r="E158" s="68"/>
      <c r="F158" s="60"/>
      <c r="G158" s="68"/>
      <c r="H158" s="60"/>
      <c r="I158" s="68"/>
      <c r="J158" s="69"/>
      <c r="K158" s="23"/>
    </row>
    <row r="159" spans="1:11" x14ac:dyDescent="0.2">
      <c r="A159" s="62" t="s">
        <v>6</v>
      </c>
      <c r="B159" s="60">
        <v>148.99</v>
      </c>
      <c r="C159" s="7">
        <f t="shared" si="24"/>
        <v>40632</v>
      </c>
      <c r="D159" s="60"/>
      <c r="E159" s="68"/>
      <c r="F159" s="60"/>
      <c r="G159" s="68"/>
      <c r="H159" s="60"/>
      <c r="I159" s="68"/>
      <c r="J159" s="69"/>
      <c r="K159" s="23"/>
    </row>
    <row r="160" spans="1:11" x14ac:dyDescent="0.2">
      <c r="A160" s="62" t="s">
        <v>6</v>
      </c>
      <c r="B160" s="60">
        <v>149.5</v>
      </c>
      <c r="C160" s="7">
        <f t="shared" si="24"/>
        <v>40633</v>
      </c>
      <c r="D160" s="60"/>
      <c r="E160" s="68"/>
      <c r="F160" s="60"/>
      <c r="G160" s="68"/>
      <c r="H160" s="60"/>
      <c r="I160" s="68"/>
      <c r="J160" s="69"/>
      <c r="K160" s="23"/>
    </row>
    <row r="161" spans="1:11" x14ac:dyDescent="0.2">
      <c r="A161" s="62" t="s">
        <v>6</v>
      </c>
      <c r="B161" s="60">
        <v>59</v>
      </c>
      <c r="C161" s="7">
        <f t="shared" si="24"/>
        <v>40634</v>
      </c>
      <c r="D161" s="60"/>
      <c r="E161" s="68"/>
      <c r="F161" s="60"/>
      <c r="G161" s="68"/>
      <c r="H161" s="60"/>
      <c r="I161" s="68"/>
      <c r="J161" s="69"/>
      <c r="K161" s="23"/>
    </row>
    <row r="162" spans="1:11" x14ac:dyDescent="0.2">
      <c r="A162" s="62" t="s">
        <v>6</v>
      </c>
      <c r="B162" s="60">
        <v>202</v>
      </c>
      <c r="C162" s="7">
        <f t="shared" si="24"/>
        <v>40635</v>
      </c>
      <c r="D162" s="60"/>
      <c r="E162" s="68"/>
      <c r="F162" s="60"/>
      <c r="G162" s="68"/>
      <c r="H162" s="60"/>
      <c r="I162" s="68"/>
      <c r="J162" s="69"/>
      <c r="K162" s="23"/>
    </row>
    <row r="163" spans="1:11" x14ac:dyDescent="0.2">
      <c r="A163" s="62" t="s">
        <v>6</v>
      </c>
      <c r="B163" s="60">
        <v>109</v>
      </c>
      <c r="C163" s="7">
        <f t="shared" si="24"/>
        <v>40636</v>
      </c>
      <c r="D163" s="60"/>
      <c r="E163" s="68"/>
      <c r="F163" s="60"/>
      <c r="G163" s="68"/>
      <c r="H163" s="60"/>
      <c r="I163" s="68"/>
      <c r="J163" s="69"/>
      <c r="K163" s="23"/>
    </row>
    <row r="164" spans="1:11" x14ac:dyDescent="0.2">
      <c r="A164" s="62" t="s">
        <v>7</v>
      </c>
      <c r="B164" s="60">
        <v>586.5</v>
      </c>
      <c r="C164" s="7">
        <f t="shared" si="24"/>
        <v>40637</v>
      </c>
      <c r="D164" s="60" t="s">
        <v>30</v>
      </c>
      <c r="E164" s="68"/>
      <c r="F164" s="60"/>
      <c r="G164" s="68"/>
      <c r="H164" s="60"/>
      <c r="I164" s="68"/>
      <c r="J164" s="69"/>
      <c r="K164" s="23"/>
    </row>
    <row r="165" spans="1:11" x14ac:dyDescent="0.2">
      <c r="A165" s="62" t="s">
        <v>6</v>
      </c>
      <c r="B165" s="60">
        <v>31</v>
      </c>
      <c r="C165" s="7">
        <f t="shared" si="24"/>
        <v>40638</v>
      </c>
      <c r="D165" s="60"/>
      <c r="E165" s="68"/>
      <c r="F165" s="60"/>
      <c r="G165" s="68"/>
      <c r="H165" s="60"/>
      <c r="I165" s="68"/>
      <c r="J165" s="69"/>
      <c r="K165" s="23"/>
    </row>
    <row r="166" spans="1:11" x14ac:dyDescent="0.2">
      <c r="A166" s="62" t="s">
        <v>6</v>
      </c>
      <c r="B166" s="60">
        <v>149.5</v>
      </c>
      <c r="C166" s="7">
        <f t="shared" si="24"/>
        <v>40639</v>
      </c>
      <c r="D166" s="60"/>
      <c r="E166" s="68"/>
      <c r="F166" s="60"/>
      <c r="G166" s="68"/>
      <c r="H166" s="60"/>
      <c r="I166" s="68"/>
      <c r="J166" s="69"/>
      <c r="K166" s="23"/>
    </row>
    <row r="167" spans="1:11" x14ac:dyDescent="0.2">
      <c r="A167" s="62" t="s">
        <v>6</v>
      </c>
      <c r="B167" s="60">
        <v>8</v>
      </c>
      <c r="C167" s="7">
        <f t="shared" si="24"/>
        <v>40640</v>
      </c>
      <c r="D167" s="60"/>
      <c r="E167" s="68"/>
      <c r="F167" s="60"/>
      <c r="G167" s="68"/>
      <c r="H167" s="60"/>
      <c r="I167" s="68"/>
      <c r="J167" s="69"/>
      <c r="K167" s="23"/>
    </row>
    <row r="168" spans="1:11" x14ac:dyDescent="0.2">
      <c r="A168" s="62" t="s">
        <v>6</v>
      </c>
      <c r="B168" s="60"/>
      <c r="C168" s="7" t="str">
        <f t="shared" si="24"/>
        <v/>
      </c>
      <c r="D168" s="60"/>
      <c r="E168" s="68"/>
      <c r="F168" s="60"/>
      <c r="G168" s="68"/>
      <c r="H168" s="60"/>
      <c r="I168" s="68"/>
      <c r="J168" s="69"/>
      <c r="K168" s="23"/>
    </row>
    <row r="169" spans="1:11" x14ac:dyDescent="0.2">
      <c r="A169" s="62" t="s">
        <v>6</v>
      </c>
      <c r="B169" s="60"/>
      <c r="C169" s="7" t="str">
        <f t="shared" si="24"/>
        <v/>
      </c>
      <c r="D169" s="60"/>
      <c r="E169" s="68"/>
      <c r="F169" s="60"/>
      <c r="G169" s="68"/>
      <c r="H169" s="60"/>
      <c r="I169" s="68"/>
      <c r="J169" s="69"/>
      <c r="K169" s="23"/>
    </row>
    <row r="170" spans="1:11" x14ac:dyDescent="0.2">
      <c r="A170" s="62" t="s">
        <v>6</v>
      </c>
      <c r="B170" s="60"/>
      <c r="C170" s="7" t="str">
        <f t="shared" si="24"/>
        <v/>
      </c>
      <c r="D170" s="60"/>
      <c r="E170" s="68"/>
      <c r="F170" s="60"/>
      <c r="G170" s="68"/>
      <c r="H170" s="60"/>
      <c r="I170" s="68"/>
      <c r="J170" s="69"/>
      <c r="K170" s="23"/>
    </row>
    <row r="171" spans="1:11" x14ac:dyDescent="0.2">
      <c r="A171" s="62" t="s">
        <v>6</v>
      </c>
      <c r="B171" s="60"/>
      <c r="C171" s="7" t="str">
        <f t="shared" si="24"/>
        <v/>
      </c>
      <c r="D171" s="60"/>
      <c r="E171" s="68"/>
      <c r="F171" s="60"/>
      <c r="G171" s="68"/>
      <c r="H171" s="60"/>
      <c r="I171" s="68"/>
      <c r="J171" s="69"/>
      <c r="K171" s="23"/>
    </row>
    <row r="172" spans="1:11" x14ac:dyDescent="0.2">
      <c r="A172" s="62" t="s">
        <v>6</v>
      </c>
      <c r="B172" s="60"/>
      <c r="C172" s="7" t="str">
        <f t="shared" si="24"/>
        <v/>
      </c>
      <c r="D172" s="60"/>
      <c r="E172" s="68"/>
      <c r="F172" s="60"/>
      <c r="G172" s="68"/>
      <c r="H172" s="60"/>
      <c r="I172" s="68"/>
      <c r="J172" s="69"/>
      <c r="K172" s="23"/>
    </row>
    <row r="173" spans="1:11" x14ac:dyDescent="0.2">
      <c r="A173" s="62" t="s">
        <v>6</v>
      </c>
      <c r="B173" s="60"/>
      <c r="C173" s="7" t="str">
        <f t="shared" si="24"/>
        <v/>
      </c>
      <c r="D173" s="60"/>
      <c r="E173" s="68"/>
      <c r="F173" s="60"/>
      <c r="G173" s="68"/>
      <c r="H173" s="60"/>
      <c r="I173" s="68"/>
      <c r="J173" s="69"/>
      <c r="K173" s="23"/>
    </row>
    <row r="174" spans="1:11" x14ac:dyDescent="0.2">
      <c r="A174" s="62" t="s">
        <v>6</v>
      </c>
      <c r="B174" s="60"/>
      <c r="C174" s="7" t="str">
        <f t="shared" si="24"/>
        <v/>
      </c>
      <c r="D174" s="60"/>
      <c r="E174" s="68"/>
      <c r="F174" s="60"/>
      <c r="G174" s="68"/>
      <c r="H174" s="60"/>
      <c r="I174" s="68"/>
      <c r="J174" s="69"/>
      <c r="K174" s="23"/>
    </row>
    <row r="175" spans="1:11" x14ac:dyDescent="0.2">
      <c r="A175" s="62" t="s">
        <v>6</v>
      </c>
      <c r="B175" s="60"/>
      <c r="C175" s="7" t="str">
        <f t="shared" si="24"/>
        <v/>
      </c>
      <c r="D175" s="60"/>
      <c r="E175" s="68"/>
      <c r="F175" s="60"/>
      <c r="G175" s="68"/>
      <c r="H175" s="60"/>
      <c r="I175" s="68"/>
      <c r="J175" s="69"/>
      <c r="K175" s="23"/>
    </row>
    <row r="176" spans="1:11" x14ac:dyDescent="0.2">
      <c r="A176" s="62" t="s">
        <v>6</v>
      </c>
      <c r="B176" s="60"/>
      <c r="C176" s="7" t="str">
        <f t="shared" si="24"/>
        <v/>
      </c>
      <c r="D176" s="60"/>
      <c r="E176" s="68"/>
      <c r="F176" s="60"/>
      <c r="G176" s="68"/>
      <c r="H176" s="60"/>
      <c r="I176" s="68"/>
      <c r="J176" s="69"/>
      <c r="K176" s="23"/>
    </row>
    <row r="177" spans="1:11" x14ac:dyDescent="0.2">
      <c r="A177" s="62" t="s">
        <v>6</v>
      </c>
      <c r="B177" s="60"/>
      <c r="C177" s="7" t="str">
        <f t="shared" si="24"/>
        <v/>
      </c>
      <c r="D177" s="60"/>
      <c r="E177" s="68"/>
      <c r="F177" s="60"/>
      <c r="G177" s="68"/>
      <c r="H177" s="60"/>
      <c r="I177" s="68"/>
      <c r="J177" s="69"/>
      <c r="K177" s="23"/>
    </row>
    <row r="178" spans="1:11" x14ac:dyDescent="0.2">
      <c r="A178" s="62" t="s">
        <v>6</v>
      </c>
      <c r="B178" s="60"/>
      <c r="C178" s="7" t="str">
        <f t="shared" si="24"/>
        <v/>
      </c>
      <c r="D178" s="60"/>
      <c r="E178" s="68"/>
      <c r="F178" s="60"/>
      <c r="G178" s="68"/>
      <c r="H178" s="60"/>
      <c r="I178" s="68"/>
      <c r="J178" s="69"/>
      <c r="K178" s="23"/>
    </row>
    <row r="179" spans="1:11" x14ac:dyDescent="0.2">
      <c r="A179" s="62" t="s">
        <v>6</v>
      </c>
      <c r="B179" s="60"/>
      <c r="C179" s="7" t="str">
        <f t="shared" si="24"/>
        <v/>
      </c>
      <c r="D179" s="60"/>
      <c r="E179" s="68"/>
      <c r="F179" s="60"/>
      <c r="G179" s="68"/>
      <c r="H179" s="60"/>
      <c r="I179" s="68"/>
      <c r="J179" s="69"/>
      <c r="K179" s="23"/>
    </row>
    <row r="180" spans="1:11" x14ac:dyDescent="0.2">
      <c r="A180" s="62" t="s">
        <v>6</v>
      </c>
      <c r="B180" s="60"/>
      <c r="C180" s="7" t="str">
        <f t="shared" si="24"/>
        <v/>
      </c>
      <c r="D180" s="60"/>
      <c r="E180" s="68"/>
      <c r="F180" s="60"/>
      <c r="G180" s="68"/>
      <c r="H180" s="60"/>
      <c r="I180" s="68"/>
      <c r="J180" s="69"/>
      <c r="K180" s="23"/>
    </row>
    <row r="181" spans="1:11" x14ac:dyDescent="0.2">
      <c r="A181" s="62" t="s">
        <v>6</v>
      </c>
      <c r="B181" s="60"/>
      <c r="C181" s="7" t="str">
        <f t="shared" si="24"/>
        <v/>
      </c>
      <c r="D181" s="60"/>
      <c r="E181" s="68"/>
      <c r="F181" s="60"/>
      <c r="G181" s="68"/>
      <c r="H181" s="60"/>
      <c r="I181" s="68"/>
      <c r="J181" s="69"/>
      <c r="K181" s="23"/>
    </row>
    <row r="182" spans="1:11" x14ac:dyDescent="0.2">
      <c r="A182" s="62" t="s">
        <v>6</v>
      </c>
      <c r="B182" s="60"/>
      <c r="C182" s="7" t="str">
        <f t="shared" si="24"/>
        <v/>
      </c>
      <c r="D182" s="60"/>
      <c r="E182" s="68"/>
      <c r="F182" s="60"/>
      <c r="G182" s="68"/>
      <c r="H182" s="60"/>
      <c r="I182" s="68"/>
      <c r="J182" s="69"/>
      <c r="K182" s="23"/>
    </row>
    <row r="183" spans="1:11" x14ac:dyDescent="0.2">
      <c r="A183" s="62" t="s">
        <v>6</v>
      </c>
      <c r="B183" s="60"/>
      <c r="C183" s="7" t="str">
        <f t="shared" si="24"/>
        <v/>
      </c>
      <c r="D183" s="60"/>
      <c r="E183" s="68"/>
      <c r="F183" s="60"/>
      <c r="G183" s="68"/>
      <c r="H183" s="60"/>
      <c r="I183" s="68"/>
      <c r="J183" s="69"/>
      <c r="K183" s="23"/>
    </row>
    <row r="184" spans="1:11" x14ac:dyDescent="0.2">
      <c r="A184" s="62" t="s">
        <v>6</v>
      </c>
      <c r="B184" s="60"/>
      <c r="C184" s="7" t="str">
        <f t="shared" si="24"/>
        <v/>
      </c>
      <c r="D184" s="60"/>
      <c r="E184" s="68"/>
      <c r="F184" s="60"/>
      <c r="G184" s="68"/>
      <c r="H184" s="60"/>
      <c r="I184" s="68"/>
      <c r="J184" s="69"/>
      <c r="K184" s="23"/>
    </row>
    <row r="185" spans="1:11" ht="15.75" thickBot="1" x14ac:dyDescent="0.25">
      <c r="A185" s="62" t="s">
        <v>6</v>
      </c>
      <c r="B185" s="63"/>
      <c r="C185" s="8" t="str">
        <f t="shared" si="24"/>
        <v/>
      </c>
      <c r="D185" s="63"/>
      <c r="E185" s="64"/>
      <c r="F185" s="63"/>
      <c r="G185" s="64"/>
      <c r="H185" s="63"/>
      <c r="I185" s="64"/>
      <c r="J185" s="70"/>
      <c r="K185" s="23"/>
    </row>
    <row r="186" spans="1:11" x14ac:dyDescent="0.2">
      <c r="A186" s="62"/>
      <c r="B186" s="137">
        <f>SUMIF(A153:A185,$O$6,B153:B185)</f>
        <v>2364.8900000000003</v>
      </c>
      <c r="C186" s="24"/>
      <c r="D186" s="24"/>
      <c r="E186" s="24"/>
      <c r="F186" s="24"/>
      <c r="G186" s="24"/>
      <c r="H186" s="24"/>
      <c r="I186" s="24"/>
      <c r="J186" s="24"/>
      <c r="K186" s="23"/>
    </row>
    <row r="187" spans="1:11" ht="15.75" thickBot="1" x14ac:dyDescent="0.25">
      <c r="A187" s="62"/>
      <c r="B187" s="138"/>
      <c r="C187" s="24"/>
      <c r="D187" s="24"/>
      <c r="E187" s="24"/>
      <c r="F187" s="24"/>
      <c r="G187" s="24"/>
      <c r="H187" s="24"/>
      <c r="I187" s="24"/>
      <c r="J187" s="24"/>
      <c r="K187" s="23"/>
    </row>
    <row r="188" spans="1:11" ht="15.75" thickBot="1" x14ac:dyDescent="0.25">
      <c r="A188" s="62"/>
      <c r="B188" s="24"/>
      <c r="C188" s="24"/>
      <c r="D188" s="24"/>
      <c r="E188" s="24"/>
      <c r="F188" s="24"/>
      <c r="G188" s="24"/>
      <c r="H188" s="24"/>
      <c r="I188" s="24"/>
      <c r="J188" s="24"/>
      <c r="K188" s="23"/>
    </row>
    <row r="189" spans="1:11" ht="15.75" thickBot="1" x14ac:dyDescent="0.25">
      <c r="A189" s="62"/>
      <c r="B189" s="24"/>
      <c r="C189" s="24"/>
      <c r="D189" s="24"/>
      <c r="E189" s="24"/>
      <c r="F189" s="24"/>
      <c r="G189" s="24"/>
      <c r="H189" s="129" t="s">
        <v>22</v>
      </c>
      <c r="I189" s="130"/>
      <c r="J189" s="16"/>
      <c r="K189" s="23"/>
    </row>
    <row r="190" spans="1:11" ht="15.75" thickBot="1" x14ac:dyDescent="0.25">
      <c r="A190" s="62"/>
      <c r="B190" s="13" t="s">
        <v>0</v>
      </c>
      <c r="C190" s="13" t="s">
        <v>13</v>
      </c>
      <c r="D190" s="13" t="s">
        <v>14</v>
      </c>
      <c r="E190" s="13" t="s">
        <v>15</v>
      </c>
      <c r="F190" s="13" t="s">
        <v>5</v>
      </c>
      <c r="G190" s="24"/>
      <c r="H190" s="86" t="s">
        <v>20</v>
      </c>
      <c r="I190" s="94">
        <f t="shared" ref="I190:I239" si="25">I146</f>
        <v>539.85000000000036</v>
      </c>
      <c r="J190" s="86"/>
      <c r="K190" s="23"/>
    </row>
    <row r="191" spans="1:11" ht="15.75" thickBot="1" x14ac:dyDescent="0.25">
      <c r="A191" s="62"/>
      <c r="B191" s="88">
        <f t="shared" ref="B191:B240" si="26">B186</f>
        <v>2364.8900000000003</v>
      </c>
      <c r="C191" s="13">
        <f t="shared" ref="C191" si="27">SUM(F153:F185)</f>
        <v>6723.55</v>
      </c>
      <c r="D191" s="13">
        <f t="shared" ref="D191" si="28">B191+C191</f>
        <v>9088.44</v>
      </c>
      <c r="E191" s="13">
        <f t="shared" ref="E191" si="29">SUM(H153:H185)</f>
        <v>57</v>
      </c>
      <c r="F191" s="15">
        <f t="shared" ref="F191" si="30">D191-E191</f>
        <v>9031.44</v>
      </c>
      <c r="G191" s="24"/>
      <c r="H191" s="3" t="s">
        <v>19</v>
      </c>
      <c r="I191" s="3">
        <f t="shared" ref="I191" si="31">F193</f>
        <v>7812.14</v>
      </c>
      <c r="J191" s="3"/>
      <c r="K191" s="23"/>
    </row>
    <row r="192" spans="1:11" ht="15.75" thickBot="1" x14ac:dyDescent="0.25">
      <c r="A192" s="62"/>
      <c r="B192" s="13" t="s">
        <v>18</v>
      </c>
      <c r="C192" s="13" t="s">
        <v>16</v>
      </c>
      <c r="D192" s="13" t="s">
        <v>3</v>
      </c>
      <c r="E192" s="13" t="s">
        <v>2</v>
      </c>
      <c r="F192" s="13" t="s">
        <v>19</v>
      </c>
      <c r="G192" s="24"/>
      <c r="H192" s="3" t="s">
        <v>21</v>
      </c>
      <c r="I192" s="3">
        <f t="shared" ref="I192:I241" si="32">I190+I191</f>
        <v>8351.9900000000016</v>
      </c>
      <c r="J192" s="3"/>
      <c r="K192" s="23"/>
    </row>
    <row r="193" spans="1:11" ht="15.75" thickBot="1" x14ac:dyDescent="0.25">
      <c r="A193" s="62"/>
      <c r="B193" s="88">
        <f t="shared" ref="B193" si="33">F191</f>
        <v>9031.44</v>
      </c>
      <c r="C193" s="71"/>
      <c r="D193" s="71"/>
      <c r="E193" s="71">
        <v>1219.3</v>
      </c>
      <c r="F193" s="15">
        <f t="shared" ref="F193" si="34">B193-(C193+D193+E193)</f>
        <v>7812.14</v>
      </c>
      <c r="G193" s="24"/>
      <c r="H193" s="3" t="s">
        <v>4</v>
      </c>
      <c r="I193" s="73">
        <v>7850</v>
      </c>
      <c r="J193" s="73" t="s">
        <v>25</v>
      </c>
      <c r="K193" s="23"/>
    </row>
    <row r="194" spans="1:11" ht="15.75" thickBot="1" x14ac:dyDescent="0.25">
      <c r="A194" s="62"/>
      <c r="B194" s="24"/>
      <c r="C194" s="24"/>
      <c r="D194" s="24"/>
      <c r="E194" s="24"/>
      <c r="F194" s="24"/>
      <c r="G194" s="24"/>
      <c r="H194" s="18" t="s">
        <v>17</v>
      </c>
      <c r="I194" s="18">
        <f t="shared" ref="I194:I243" si="35">I192-I193</f>
        <v>501.9900000000016</v>
      </c>
      <c r="J194" s="87"/>
      <c r="K194" s="23"/>
    </row>
    <row r="195" spans="1:11" ht="15.75" thickBot="1" x14ac:dyDescent="0.25">
      <c r="A195" s="62"/>
      <c r="B195" s="24"/>
      <c r="C195" s="24"/>
      <c r="D195" s="24"/>
      <c r="E195" s="24"/>
      <c r="F195" s="24"/>
      <c r="G195" s="24"/>
      <c r="H195" s="13" t="s">
        <v>27</v>
      </c>
      <c r="I195" s="91">
        <f t="shared" ref="I195:I244" si="36">I194</f>
        <v>501.9900000000016</v>
      </c>
      <c r="J195" s="24"/>
      <c r="K195" s="23"/>
    </row>
    <row r="196" spans="1:11" ht="15.75" thickBot="1" x14ac:dyDescent="0.25">
      <c r="A196" s="75"/>
      <c r="B196" s="25"/>
      <c r="C196" s="25"/>
      <c r="D196" s="25"/>
      <c r="E196" s="25"/>
      <c r="F196" s="25"/>
      <c r="G196" s="25"/>
      <c r="H196" s="25"/>
      <c r="I196" s="25"/>
      <c r="J196" s="25"/>
      <c r="K196" s="15"/>
    </row>
    <row r="197" spans="1:11" ht="15.75" thickBot="1" x14ac:dyDescent="0.25">
      <c r="A197" s="76"/>
      <c r="B197" s="29"/>
      <c r="C197" s="29"/>
      <c r="D197" s="29"/>
      <c r="E197" s="29"/>
      <c r="F197" s="29"/>
      <c r="G197" s="29"/>
      <c r="H197" s="29"/>
      <c r="I197" s="29"/>
      <c r="J197" s="29"/>
      <c r="K197" s="29"/>
    </row>
    <row r="198" spans="1:11" ht="15.75" thickBot="1" x14ac:dyDescent="0.25">
      <c r="A198" s="57"/>
      <c r="B198" s="28"/>
      <c r="C198" s="28"/>
      <c r="D198" s="28"/>
      <c r="E198" s="28"/>
      <c r="F198" s="28"/>
      <c r="G198" s="28"/>
      <c r="H198" s="28"/>
      <c r="I198" s="28" t="s">
        <v>35</v>
      </c>
      <c r="J198" s="58" t="s">
        <v>39</v>
      </c>
      <c r="K198" s="22"/>
    </row>
    <row r="199" spans="1:11" ht="15.75" thickBot="1" x14ac:dyDescent="0.25">
      <c r="A199" s="60">
        <v>5</v>
      </c>
      <c r="B199" s="26"/>
      <c r="C199" s="26"/>
      <c r="D199" s="26"/>
      <c r="E199" s="26"/>
      <c r="F199" s="26"/>
      <c r="G199" s="26"/>
      <c r="H199" s="26"/>
      <c r="I199" s="26" t="s">
        <v>36</v>
      </c>
      <c r="J199" s="61">
        <v>44233</v>
      </c>
      <c r="K199" s="22"/>
    </row>
    <row r="200" spans="1:11" x14ac:dyDescent="0.2">
      <c r="A200" s="62"/>
      <c r="B200" s="140" t="s">
        <v>0</v>
      </c>
      <c r="C200" s="141"/>
      <c r="D200" s="140" t="s">
        <v>9</v>
      </c>
      <c r="E200" s="141"/>
      <c r="F200" s="140" t="s">
        <v>13</v>
      </c>
      <c r="G200" s="141"/>
      <c r="H200" s="140" t="s">
        <v>10</v>
      </c>
      <c r="I200" s="141"/>
      <c r="J200" s="135" t="s">
        <v>12</v>
      </c>
      <c r="K200" s="23"/>
    </row>
    <row r="201" spans="1:11" ht="15.75" thickBot="1" x14ac:dyDescent="0.25">
      <c r="A201" s="62"/>
      <c r="B201" s="6" t="s">
        <v>1</v>
      </c>
      <c r="C201" s="8" t="s">
        <v>8</v>
      </c>
      <c r="D201" s="6" t="s">
        <v>1</v>
      </c>
      <c r="E201" s="8" t="s">
        <v>8</v>
      </c>
      <c r="F201" s="6" t="s">
        <v>1</v>
      </c>
      <c r="G201" s="8" t="s">
        <v>11</v>
      </c>
      <c r="H201" s="6" t="s">
        <v>1</v>
      </c>
      <c r="I201" s="8" t="s">
        <v>11</v>
      </c>
      <c r="J201" s="136"/>
      <c r="K201" s="23"/>
    </row>
    <row r="202" spans="1:11" x14ac:dyDescent="0.2">
      <c r="A202" s="62" t="s">
        <v>6</v>
      </c>
      <c r="B202" s="65">
        <v>58.36</v>
      </c>
      <c r="C202" s="66">
        <v>40641</v>
      </c>
      <c r="D202" s="65"/>
      <c r="E202" s="66" t="s">
        <v>129</v>
      </c>
      <c r="F202" s="65">
        <v>787</v>
      </c>
      <c r="G202" s="66">
        <v>670</v>
      </c>
      <c r="H202" s="65">
        <v>57</v>
      </c>
      <c r="I202" s="66">
        <v>1640</v>
      </c>
      <c r="J202" s="67" t="s">
        <v>160</v>
      </c>
      <c r="K202" s="23"/>
    </row>
    <row r="203" spans="1:11" x14ac:dyDescent="0.2">
      <c r="A203" s="62" t="s">
        <v>6</v>
      </c>
      <c r="B203" s="60">
        <v>143</v>
      </c>
      <c r="C203" s="7">
        <f t="shared" ref="C203:C234" si="37">IF(B203&gt;0.005,C202+1,"")</f>
        <v>40642</v>
      </c>
      <c r="D203" s="60"/>
      <c r="E203" s="68" t="s">
        <v>158</v>
      </c>
      <c r="F203" s="60">
        <v>257</v>
      </c>
      <c r="G203" s="68">
        <v>40643</v>
      </c>
      <c r="H203" s="60">
        <v>1821.6</v>
      </c>
      <c r="I203" s="68">
        <v>40123</v>
      </c>
      <c r="J203" s="69" t="s">
        <v>159</v>
      </c>
      <c r="K203" s="23"/>
    </row>
    <row r="204" spans="1:11" x14ac:dyDescent="0.2">
      <c r="A204" s="62" t="s">
        <v>7</v>
      </c>
      <c r="B204" s="60">
        <v>728</v>
      </c>
      <c r="C204" s="7">
        <f t="shared" si="37"/>
        <v>40643</v>
      </c>
      <c r="D204" s="60" t="s">
        <v>157</v>
      </c>
      <c r="E204" s="68"/>
      <c r="F204" s="60"/>
      <c r="G204" s="68"/>
      <c r="H204" s="60"/>
      <c r="I204" s="68"/>
      <c r="J204" s="69"/>
      <c r="K204" s="23"/>
    </row>
    <row r="205" spans="1:11" x14ac:dyDescent="0.2">
      <c r="A205" s="62" t="s">
        <v>7</v>
      </c>
      <c r="B205" s="60">
        <v>509.43</v>
      </c>
      <c r="C205" s="7">
        <f t="shared" si="37"/>
        <v>40644</v>
      </c>
      <c r="D205" s="60" t="s">
        <v>156</v>
      </c>
      <c r="E205" s="68"/>
      <c r="F205" s="60"/>
      <c r="G205" s="68"/>
      <c r="H205" s="60"/>
      <c r="I205" s="68"/>
      <c r="J205" s="69"/>
      <c r="K205" s="23"/>
    </row>
    <row r="206" spans="1:11" x14ac:dyDescent="0.2">
      <c r="A206" s="62" t="s">
        <v>6</v>
      </c>
      <c r="B206" s="60">
        <v>172</v>
      </c>
      <c r="C206" s="7">
        <f t="shared" si="37"/>
        <v>40645</v>
      </c>
      <c r="D206" s="60"/>
      <c r="E206" s="68"/>
      <c r="F206" s="60"/>
      <c r="G206" s="68"/>
      <c r="H206" s="60"/>
      <c r="I206" s="68"/>
      <c r="J206" s="69"/>
      <c r="K206" s="23"/>
    </row>
    <row r="207" spans="1:11" x14ac:dyDescent="0.2">
      <c r="A207" s="62" t="s">
        <v>7</v>
      </c>
      <c r="B207" s="60">
        <v>831</v>
      </c>
      <c r="C207" s="7">
        <f t="shared" si="37"/>
        <v>40646</v>
      </c>
      <c r="D207" s="60" t="s">
        <v>155</v>
      </c>
      <c r="E207" s="68"/>
      <c r="F207" s="60"/>
      <c r="G207" s="68"/>
      <c r="H207" s="60"/>
      <c r="I207" s="68"/>
      <c r="J207" s="69"/>
      <c r="K207" s="23"/>
    </row>
    <row r="208" spans="1:11" x14ac:dyDescent="0.2">
      <c r="A208" s="62" t="s">
        <v>6</v>
      </c>
      <c r="B208" s="60">
        <v>169</v>
      </c>
      <c r="C208" s="7">
        <f t="shared" si="37"/>
        <v>40647</v>
      </c>
      <c r="D208" s="60"/>
      <c r="E208" s="68"/>
      <c r="F208" s="60"/>
      <c r="G208" s="68"/>
      <c r="H208" s="60"/>
      <c r="I208" s="68"/>
      <c r="J208" s="69"/>
      <c r="K208" s="23"/>
    </row>
    <row r="209" spans="1:11" x14ac:dyDescent="0.2">
      <c r="A209" s="62" t="s">
        <v>7</v>
      </c>
      <c r="B209" s="60">
        <v>69</v>
      </c>
      <c r="C209" s="7">
        <f t="shared" si="37"/>
        <v>40648</v>
      </c>
      <c r="D209" s="60" t="s">
        <v>111</v>
      </c>
      <c r="E209" s="68"/>
      <c r="F209" s="60"/>
      <c r="G209" s="68"/>
      <c r="H209" s="60"/>
      <c r="I209" s="68"/>
      <c r="J209" s="69"/>
      <c r="K209" s="23"/>
    </row>
    <row r="210" spans="1:11" x14ac:dyDescent="0.2">
      <c r="A210" s="62" t="s">
        <v>6</v>
      </c>
      <c r="B210" s="60">
        <v>323</v>
      </c>
      <c r="C210" s="7">
        <f t="shared" si="37"/>
        <v>40649</v>
      </c>
      <c r="D210" s="60"/>
      <c r="E210" s="68"/>
      <c r="F210" s="60"/>
      <c r="G210" s="68"/>
      <c r="H210" s="60"/>
      <c r="I210" s="68"/>
      <c r="J210" s="69"/>
      <c r="K210" s="23"/>
    </row>
    <row r="211" spans="1:11" x14ac:dyDescent="0.2">
      <c r="A211" s="62" t="s">
        <v>6</v>
      </c>
      <c r="B211" s="60">
        <v>852</v>
      </c>
      <c r="C211" s="7">
        <f t="shared" si="37"/>
        <v>40650</v>
      </c>
      <c r="D211" s="60"/>
      <c r="E211" s="68"/>
      <c r="F211" s="60"/>
      <c r="G211" s="68"/>
      <c r="H211" s="60"/>
      <c r="I211" s="68"/>
      <c r="J211" s="69"/>
      <c r="K211" s="23"/>
    </row>
    <row r="212" spans="1:11" x14ac:dyDescent="0.2">
      <c r="A212" s="62" t="s">
        <v>6</v>
      </c>
      <c r="B212" s="60">
        <v>20</v>
      </c>
      <c r="C212" s="7">
        <f t="shared" si="37"/>
        <v>40651</v>
      </c>
      <c r="D212" s="60"/>
      <c r="E212" s="68"/>
      <c r="F212" s="60"/>
      <c r="G212" s="68"/>
      <c r="H212" s="60"/>
      <c r="I212" s="68"/>
      <c r="J212" s="69"/>
      <c r="K212" s="23"/>
    </row>
    <row r="213" spans="1:11" x14ac:dyDescent="0.2">
      <c r="A213" s="62" t="s">
        <v>6</v>
      </c>
      <c r="B213" s="60"/>
      <c r="C213" s="7" t="str">
        <f t="shared" si="37"/>
        <v/>
      </c>
      <c r="D213" s="60"/>
      <c r="E213" s="68"/>
      <c r="F213" s="60"/>
      <c r="G213" s="68"/>
      <c r="H213" s="60"/>
      <c r="I213" s="68"/>
      <c r="J213" s="69"/>
      <c r="K213" s="23"/>
    </row>
    <row r="214" spans="1:11" x14ac:dyDescent="0.2">
      <c r="A214" s="62" t="s">
        <v>6</v>
      </c>
      <c r="B214" s="60"/>
      <c r="C214" s="7" t="str">
        <f t="shared" si="37"/>
        <v/>
      </c>
      <c r="D214" s="60"/>
      <c r="E214" s="68"/>
      <c r="F214" s="60"/>
      <c r="G214" s="68"/>
      <c r="H214" s="60"/>
      <c r="I214" s="68"/>
      <c r="J214" s="69"/>
      <c r="K214" s="23"/>
    </row>
    <row r="215" spans="1:11" x14ac:dyDescent="0.2">
      <c r="A215" s="62" t="s">
        <v>6</v>
      </c>
      <c r="B215" s="60"/>
      <c r="C215" s="7" t="str">
        <f t="shared" si="37"/>
        <v/>
      </c>
      <c r="D215" s="60"/>
      <c r="E215" s="68"/>
      <c r="F215" s="60"/>
      <c r="G215" s="68"/>
      <c r="H215" s="60"/>
      <c r="I215" s="68"/>
      <c r="J215" s="69"/>
      <c r="K215" s="23"/>
    </row>
    <row r="216" spans="1:11" x14ac:dyDescent="0.2">
      <c r="A216" s="62" t="s">
        <v>6</v>
      </c>
      <c r="B216" s="60"/>
      <c r="C216" s="7" t="str">
        <f t="shared" si="37"/>
        <v/>
      </c>
      <c r="D216" s="60"/>
      <c r="E216" s="68"/>
      <c r="F216" s="60"/>
      <c r="G216" s="68"/>
      <c r="H216" s="60"/>
      <c r="I216" s="68"/>
      <c r="J216" s="69"/>
      <c r="K216" s="23"/>
    </row>
    <row r="217" spans="1:11" x14ac:dyDescent="0.2">
      <c r="A217" s="62" t="s">
        <v>6</v>
      </c>
      <c r="B217" s="60"/>
      <c r="C217" s="7" t="str">
        <f t="shared" si="37"/>
        <v/>
      </c>
      <c r="D217" s="60"/>
      <c r="E217" s="68"/>
      <c r="F217" s="60"/>
      <c r="G217" s="68"/>
      <c r="H217" s="60"/>
      <c r="I217" s="68"/>
      <c r="J217" s="69"/>
      <c r="K217" s="23"/>
    </row>
    <row r="218" spans="1:11" x14ac:dyDescent="0.2">
      <c r="A218" s="62" t="s">
        <v>6</v>
      </c>
      <c r="B218" s="60"/>
      <c r="C218" s="7" t="str">
        <f t="shared" si="37"/>
        <v/>
      </c>
      <c r="D218" s="60"/>
      <c r="E218" s="68"/>
      <c r="F218" s="60"/>
      <c r="G218" s="68"/>
      <c r="H218" s="60"/>
      <c r="I218" s="68"/>
      <c r="J218" s="69"/>
      <c r="K218" s="23"/>
    </row>
    <row r="219" spans="1:11" x14ac:dyDescent="0.2">
      <c r="A219" s="62" t="s">
        <v>6</v>
      </c>
      <c r="B219" s="60"/>
      <c r="C219" s="7" t="str">
        <f t="shared" si="37"/>
        <v/>
      </c>
      <c r="D219" s="60"/>
      <c r="E219" s="68"/>
      <c r="F219" s="60"/>
      <c r="G219" s="68"/>
      <c r="H219" s="60"/>
      <c r="I219" s="68"/>
      <c r="J219" s="69"/>
      <c r="K219" s="23"/>
    </row>
    <row r="220" spans="1:11" x14ac:dyDescent="0.2">
      <c r="A220" s="62" t="s">
        <v>6</v>
      </c>
      <c r="B220" s="60"/>
      <c r="C220" s="7" t="str">
        <f t="shared" si="37"/>
        <v/>
      </c>
      <c r="D220" s="60"/>
      <c r="E220" s="68"/>
      <c r="F220" s="60"/>
      <c r="G220" s="68"/>
      <c r="H220" s="60"/>
      <c r="I220" s="68"/>
      <c r="J220" s="69"/>
      <c r="K220" s="23"/>
    </row>
    <row r="221" spans="1:11" x14ac:dyDescent="0.2">
      <c r="A221" s="62" t="s">
        <v>6</v>
      </c>
      <c r="B221" s="60"/>
      <c r="C221" s="7" t="str">
        <f t="shared" si="37"/>
        <v/>
      </c>
      <c r="D221" s="60"/>
      <c r="E221" s="68"/>
      <c r="F221" s="60"/>
      <c r="G221" s="68"/>
      <c r="H221" s="60"/>
      <c r="I221" s="68"/>
      <c r="J221" s="69"/>
      <c r="K221" s="23"/>
    </row>
    <row r="222" spans="1:11" x14ac:dyDescent="0.2">
      <c r="A222" s="62" t="s">
        <v>6</v>
      </c>
      <c r="B222" s="60"/>
      <c r="C222" s="7" t="str">
        <f t="shared" si="37"/>
        <v/>
      </c>
      <c r="D222" s="60"/>
      <c r="E222" s="68"/>
      <c r="F222" s="60"/>
      <c r="G222" s="68"/>
      <c r="H222" s="60"/>
      <c r="I222" s="68"/>
      <c r="J222" s="69"/>
      <c r="K222" s="23"/>
    </row>
    <row r="223" spans="1:11" x14ac:dyDescent="0.2">
      <c r="A223" s="62" t="s">
        <v>6</v>
      </c>
      <c r="B223" s="60"/>
      <c r="C223" s="7" t="str">
        <f t="shared" si="37"/>
        <v/>
      </c>
      <c r="D223" s="60"/>
      <c r="E223" s="68"/>
      <c r="F223" s="60"/>
      <c r="G223" s="68"/>
      <c r="H223" s="60"/>
      <c r="I223" s="68"/>
      <c r="J223" s="69"/>
      <c r="K223" s="23"/>
    </row>
    <row r="224" spans="1:11" x14ac:dyDescent="0.2">
      <c r="A224" s="62" t="s">
        <v>6</v>
      </c>
      <c r="B224" s="60"/>
      <c r="C224" s="7" t="str">
        <f t="shared" si="37"/>
        <v/>
      </c>
      <c r="D224" s="60"/>
      <c r="E224" s="68"/>
      <c r="F224" s="60"/>
      <c r="G224" s="68"/>
      <c r="H224" s="60"/>
      <c r="I224" s="68"/>
      <c r="J224" s="69"/>
      <c r="K224" s="23"/>
    </row>
    <row r="225" spans="1:11" x14ac:dyDescent="0.2">
      <c r="A225" s="62" t="s">
        <v>6</v>
      </c>
      <c r="B225" s="60"/>
      <c r="C225" s="7" t="str">
        <f t="shared" si="37"/>
        <v/>
      </c>
      <c r="D225" s="60"/>
      <c r="E225" s="68"/>
      <c r="F225" s="60"/>
      <c r="G225" s="68"/>
      <c r="H225" s="60"/>
      <c r="I225" s="68"/>
      <c r="J225" s="69"/>
      <c r="K225" s="23"/>
    </row>
    <row r="226" spans="1:11" x14ac:dyDescent="0.2">
      <c r="A226" s="62" t="s">
        <v>6</v>
      </c>
      <c r="B226" s="60"/>
      <c r="C226" s="7" t="str">
        <f t="shared" si="37"/>
        <v/>
      </c>
      <c r="D226" s="60"/>
      <c r="E226" s="68"/>
      <c r="F226" s="60"/>
      <c r="G226" s="68"/>
      <c r="H226" s="60"/>
      <c r="I226" s="68"/>
      <c r="J226" s="69"/>
      <c r="K226" s="23"/>
    </row>
    <row r="227" spans="1:11" x14ac:dyDescent="0.2">
      <c r="A227" s="62" t="s">
        <v>6</v>
      </c>
      <c r="B227" s="60"/>
      <c r="C227" s="7" t="str">
        <f t="shared" si="37"/>
        <v/>
      </c>
      <c r="D227" s="60"/>
      <c r="E227" s="68"/>
      <c r="F227" s="60"/>
      <c r="G227" s="68"/>
      <c r="H227" s="60"/>
      <c r="I227" s="68"/>
      <c r="J227" s="69"/>
      <c r="K227" s="23"/>
    </row>
    <row r="228" spans="1:11" x14ac:dyDescent="0.2">
      <c r="A228" s="62" t="s">
        <v>6</v>
      </c>
      <c r="B228" s="60"/>
      <c r="C228" s="7" t="str">
        <f t="shared" si="37"/>
        <v/>
      </c>
      <c r="D228" s="60"/>
      <c r="E228" s="68"/>
      <c r="F228" s="60"/>
      <c r="G228" s="68"/>
      <c r="H228" s="60"/>
      <c r="I228" s="68"/>
      <c r="J228" s="69"/>
      <c r="K228" s="23"/>
    </row>
    <row r="229" spans="1:11" x14ac:dyDescent="0.2">
      <c r="A229" s="62" t="s">
        <v>6</v>
      </c>
      <c r="B229" s="60"/>
      <c r="C229" s="7" t="str">
        <f t="shared" si="37"/>
        <v/>
      </c>
      <c r="D229" s="60"/>
      <c r="E229" s="68"/>
      <c r="F229" s="60"/>
      <c r="G229" s="68"/>
      <c r="H229" s="60"/>
      <c r="I229" s="68"/>
      <c r="J229" s="69"/>
      <c r="K229" s="23"/>
    </row>
    <row r="230" spans="1:11" x14ac:dyDescent="0.2">
      <c r="A230" s="62" t="s">
        <v>6</v>
      </c>
      <c r="B230" s="60"/>
      <c r="C230" s="7" t="str">
        <f t="shared" si="37"/>
        <v/>
      </c>
      <c r="D230" s="60"/>
      <c r="E230" s="68"/>
      <c r="F230" s="60"/>
      <c r="G230" s="68"/>
      <c r="H230" s="60"/>
      <c r="I230" s="68"/>
      <c r="J230" s="69"/>
      <c r="K230" s="23"/>
    </row>
    <row r="231" spans="1:11" x14ac:dyDescent="0.2">
      <c r="A231" s="62" t="s">
        <v>6</v>
      </c>
      <c r="B231" s="60"/>
      <c r="C231" s="7" t="str">
        <f t="shared" si="37"/>
        <v/>
      </c>
      <c r="D231" s="60"/>
      <c r="E231" s="68"/>
      <c r="F231" s="60"/>
      <c r="G231" s="68"/>
      <c r="H231" s="60"/>
      <c r="I231" s="68"/>
      <c r="J231" s="69"/>
      <c r="K231" s="23"/>
    </row>
    <row r="232" spans="1:11" x14ac:dyDescent="0.2">
      <c r="A232" s="62" t="s">
        <v>6</v>
      </c>
      <c r="B232" s="60"/>
      <c r="C232" s="7" t="str">
        <f t="shared" si="37"/>
        <v/>
      </c>
      <c r="D232" s="60"/>
      <c r="E232" s="68"/>
      <c r="F232" s="60"/>
      <c r="G232" s="68"/>
      <c r="H232" s="60"/>
      <c r="I232" s="68"/>
      <c r="J232" s="69"/>
      <c r="K232" s="23"/>
    </row>
    <row r="233" spans="1:11" x14ac:dyDescent="0.2">
      <c r="A233" s="62" t="s">
        <v>6</v>
      </c>
      <c r="B233" s="60"/>
      <c r="C233" s="7" t="str">
        <f t="shared" si="37"/>
        <v/>
      </c>
      <c r="D233" s="60"/>
      <c r="E233" s="68"/>
      <c r="F233" s="60"/>
      <c r="G233" s="68"/>
      <c r="H233" s="60"/>
      <c r="I233" s="68"/>
      <c r="J233" s="69"/>
      <c r="K233" s="23"/>
    </row>
    <row r="234" spans="1:11" ht="15.75" thickBot="1" x14ac:dyDescent="0.25">
      <c r="A234" s="62" t="s">
        <v>6</v>
      </c>
      <c r="B234" s="63"/>
      <c r="C234" s="8" t="str">
        <f t="shared" si="37"/>
        <v/>
      </c>
      <c r="D234" s="63"/>
      <c r="E234" s="64"/>
      <c r="F234" s="63"/>
      <c r="G234" s="64"/>
      <c r="H234" s="63"/>
      <c r="I234" s="64"/>
      <c r="J234" s="70"/>
      <c r="K234" s="23"/>
    </row>
    <row r="235" spans="1:11" x14ac:dyDescent="0.2">
      <c r="A235" s="62"/>
      <c r="B235" s="137">
        <f>SUMIF(A202:A234,$O$6,B202:B234)</f>
        <v>1737.3600000000001</v>
      </c>
      <c r="C235" s="24"/>
      <c r="D235" s="24"/>
      <c r="E235" s="24"/>
      <c r="F235" s="24"/>
      <c r="G235" s="24"/>
      <c r="H235" s="24"/>
      <c r="I235" s="24"/>
      <c r="J235" s="24"/>
      <c r="K235" s="23"/>
    </row>
    <row r="236" spans="1:11" ht="15.75" thickBot="1" x14ac:dyDescent="0.25">
      <c r="A236" s="62"/>
      <c r="B236" s="138"/>
      <c r="C236" s="24"/>
      <c r="D236" s="24"/>
      <c r="E236" s="24"/>
      <c r="F236" s="24"/>
      <c r="G236" s="24"/>
      <c r="H236" s="24"/>
      <c r="I236" s="24"/>
      <c r="J236" s="24"/>
      <c r="K236" s="23"/>
    </row>
    <row r="237" spans="1:11" ht="15.75" thickBot="1" x14ac:dyDescent="0.25">
      <c r="A237" s="62"/>
      <c r="B237" s="24"/>
      <c r="C237" s="24"/>
      <c r="D237" s="24"/>
      <c r="E237" s="24"/>
      <c r="F237" s="24"/>
      <c r="G237" s="24"/>
      <c r="H237" s="24"/>
      <c r="I237" s="24"/>
      <c r="J237" s="24"/>
      <c r="K237" s="23"/>
    </row>
    <row r="238" spans="1:11" ht="15.75" thickBot="1" x14ac:dyDescent="0.25">
      <c r="A238" s="62"/>
      <c r="B238" s="24"/>
      <c r="C238" s="24"/>
      <c r="D238" s="24"/>
      <c r="E238" s="24"/>
      <c r="F238" s="24"/>
      <c r="G238" s="24"/>
      <c r="H238" s="129" t="s">
        <v>22</v>
      </c>
      <c r="I238" s="130"/>
      <c r="J238" s="16"/>
      <c r="K238" s="23"/>
    </row>
    <row r="239" spans="1:11" ht="15.75" thickBot="1" x14ac:dyDescent="0.25">
      <c r="A239" s="62"/>
      <c r="B239" s="13" t="s">
        <v>0</v>
      </c>
      <c r="C239" s="13" t="s">
        <v>13</v>
      </c>
      <c r="D239" s="13" t="s">
        <v>14</v>
      </c>
      <c r="E239" s="13" t="s">
        <v>15</v>
      </c>
      <c r="F239" s="13" t="s">
        <v>5</v>
      </c>
      <c r="G239" s="24"/>
      <c r="H239" s="86" t="s">
        <v>20</v>
      </c>
      <c r="I239" s="94">
        <f t="shared" si="25"/>
        <v>501.9900000000016</v>
      </c>
      <c r="J239" s="86"/>
      <c r="K239" s="23"/>
    </row>
    <row r="240" spans="1:11" ht="15.75" thickBot="1" x14ac:dyDescent="0.25">
      <c r="A240" s="62"/>
      <c r="B240" s="88">
        <f t="shared" si="26"/>
        <v>1737.3600000000001</v>
      </c>
      <c r="C240" s="13">
        <f t="shared" ref="C240" si="38">SUM(F202:F234)</f>
        <v>1044</v>
      </c>
      <c r="D240" s="13">
        <f t="shared" ref="D240" si="39">B240+C240</f>
        <v>2781.36</v>
      </c>
      <c r="E240" s="13">
        <f t="shared" ref="E240" si="40">SUM(H202:H234)</f>
        <v>1878.6</v>
      </c>
      <c r="F240" s="15">
        <f t="shared" ref="F240" si="41">D240-E240</f>
        <v>902.76000000000022</v>
      </c>
      <c r="G240" s="24"/>
      <c r="H240" s="3" t="s">
        <v>19</v>
      </c>
      <c r="I240" s="3">
        <f t="shared" ref="I240" si="42">F242</f>
        <v>902.76000000000022</v>
      </c>
      <c r="J240" s="3"/>
      <c r="K240" s="23"/>
    </row>
    <row r="241" spans="1:11" ht="15.75" thickBot="1" x14ac:dyDescent="0.25">
      <c r="A241" s="62"/>
      <c r="B241" s="13" t="s">
        <v>18</v>
      </c>
      <c r="C241" s="13" t="s">
        <v>16</v>
      </c>
      <c r="D241" s="13" t="s">
        <v>3</v>
      </c>
      <c r="E241" s="13" t="s">
        <v>2</v>
      </c>
      <c r="F241" s="13" t="s">
        <v>19</v>
      </c>
      <c r="G241" s="24"/>
      <c r="H241" s="3" t="s">
        <v>21</v>
      </c>
      <c r="I241" s="3">
        <f t="shared" si="32"/>
        <v>1404.7500000000018</v>
      </c>
      <c r="J241" s="3"/>
      <c r="K241" s="23"/>
    </row>
    <row r="242" spans="1:11" ht="15.75" thickBot="1" x14ac:dyDescent="0.25">
      <c r="A242" s="62"/>
      <c r="B242" s="88">
        <f t="shared" ref="B242" si="43">F240</f>
        <v>902.76000000000022</v>
      </c>
      <c r="C242" s="71"/>
      <c r="D242" s="71"/>
      <c r="E242" s="71"/>
      <c r="F242" s="15">
        <f t="shared" ref="F242" si="44">B242-(C242+D242+E242)</f>
        <v>902.76000000000022</v>
      </c>
      <c r="G242" s="24"/>
      <c r="H242" s="3" t="s">
        <v>4</v>
      </c>
      <c r="I242" s="73"/>
      <c r="J242" s="73"/>
      <c r="K242" s="23"/>
    </row>
    <row r="243" spans="1:11" ht="15.75" thickBot="1" x14ac:dyDescent="0.25">
      <c r="A243" s="62"/>
      <c r="B243" s="24"/>
      <c r="C243" s="24"/>
      <c r="D243" s="24"/>
      <c r="E243" s="24"/>
      <c r="F243" s="24"/>
      <c r="G243" s="24"/>
      <c r="H243" s="18" t="s">
        <v>17</v>
      </c>
      <c r="I243" s="18">
        <f t="shared" si="35"/>
        <v>1404.7500000000018</v>
      </c>
      <c r="J243" s="87"/>
      <c r="K243" s="23"/>
    </row>
    <row r="244" spans="1:11" ht="15.75" thickBot="1" x14ac:dyDescent="0.25">
      <c r="A244" s="62"/>
      <c r="B244" s="24"/>
      <c r="C244" s="24"/>
      <c r="D244" s="24"/>
      <c r="E244" s="24"/>
      <c r="F244" s="24"/>
      <c r="G244" s="24"/>
      <c r="H244" s="13" t="s">
        <v>27</v>
      </c>
      <c r="I244" s="91">
        <f t="shared" si="36"/>
        <v>1404.7500000000018</v>
      </c>
      <c r="J244" s="24"/>
      <c r="K244" s="23"/>
    </row>
    <row r="245" spans="1:11" ht="15.75" thickBot="1" x14ac:dyDescent="0.25">
      <c r="A245" s="75"/>
      <c r="B245" s="25"/>
      <c r="C245" s="25"/>
      <c r="D245" s="25"/>
      <c r="E245" s="25"/>
      <c r="F245" s="25"/>
      <c r="G245" s="25"/>
      <c r="H245" s="25"/>
      <c r="I245" s="25"/>
      <c r="J245" s="25"/>
      <c r="K245" s="15"/>
    </row>
    <row r="246" spans="1:11" ht="15.75" thickBot="1" x14ac:dyDescent="0.25">
      <c r="A246" s="76"/>
      <c r="B246" s="29"/>
      <c r="C246" s="29"/>
      <c r="D246" s="29"/>
      <c r="E246" s="29"/>
      <c r="F246" s="29"/>
      <c r="G246" s="29"/>
      <c r="H246" s="29"/>
      <c r="I246" s="29"/>
      <c r="J246" s="29"/>
      <c r="K246" s="29"/>
    </row>
    <row r="247" spans="1:11" ht="15.75" thickBot="1" x14ac:dyDescent="0.25">
      <c r="A247" s="57"/>
      <c r="B247" s="28"/>
      <c r="C247" s="28"/>
      <c r="D247" s="28"/>
      <c r="E247" s="28"/>
      <c r="F247" s="28"/>
      <c r="G247" s="28"/>
      <c r="H247" s="28"/>
      <c r="I247" s="28" t="s">
        <v>35</v>
      </c>
      <c r="J247" s="58" t="s">
        <v>37</v>
      </c>
      <c r="K247" s="22"/>
    </row>
    <row r="248" spans="1:11" ht="15.75" thickBot="1" x14ac:dyDescent="0.25">
      <c r="A248" s="60">
        <v>6</v>
      </c>
      <c r="B248" s="26"/>
      <c r="C248" s="26"/>
      <c r="D248" s="26"/>
      <c r="E248" s="26"/>
      <c r="F248" s="26"/>
      <c r="G248" s="26"/>
      <c r="H248" s="26"/>
      <c r="I248" s="26" t="s">
        <v>36</v>
      </c>
      <c r="J248" s="61">
        <v>44234</v>
      </c>
      <c r="K248" s="22"/>
    </row>
    <row r="249" spans="1:11" x14ac:dyDescent="0.2">
      <c r="A249" s="62"/>
      <c r="B249" s="140" t="s">
        <v>0</v>
      </c>
      <c r="C249" s="141"/>
      <c r="D249" s="140" t="s">
        <v>9</v>
      </c>
      <c r="E249" s="141"/>
      <c r="F249" s="140" t="s">
        <v>13</v>
      </c>
      <c r="G249" s="141"/>
      <c r="H249" s="140" t="s">
        <v>10</v>
      </c>
      <c r="I249" s="141"/>
      <c r="J249" s="135" t="s">
        <v>12</v>
      </c>
      <c r="K249" s="23"/>
    </row>
    <row r="250" spans="1:11" ht="15.75" thickBot="1" x14ac:dyDescent="0.25">
      <c r="A250" s="62"/>
      <c r="B250" s="6" t="s">
        <v>1</v>
      </c>
      <c r="C250" s="8" t="s">
        <v>8</v>
      </c>
      <c r="D250" s="6" t="s">
        <v>1</v>
      </c>
      <c r="E250" s="8" t="s">
        <v>8</v>
      </c>
      <c r="F250" s="6" t="s">
        <v>1</v>
      </c>
      <c r="G250" s="8" t="s">
        <v>11</v>
      </c>
      <c r="H250" s="6" t="s">
        <v>1</v>
      </c>
      <c r="I250" s="8" t="s">
        <v>11</v>
      </c>
      <c r="J250" s="136"/>
      <c r="K250" s="23"/>
    </row>
    <row r="251" spans="1:11" x14ac:dyDescent="0.2">
      <c r="A251" s="62" t="s">
        <v>6</v>
      </c>
      <c r="B251" s="65">
        <v>35</v>
      </c>
      <c r="C251" s="66">
        <v>40652</v>
      </c>
      <c r="D251" s="65"/>
      <c r="E251" s="66" t="s">
        <v>111</v>
      </c>
      <c r="F251" s="65">
        <v>1610</v>
      </c>
      <c r="G251" s="66">
        <v>40552</v>
      </c>
      <c r="H251" s="65">
        <v>70</v>
      </c>
      <c r="I251" s="66">
        <v>40615</v>
      </c>
      <c r="J251" s="67" t="s">
        <v>159</v>
      </c>
      <c r="K251" s="23"/>
    </row>
    <row r="252" spans="1:11" x14ac:dyDescent="0.2">
      <c r="A252" s="62" t="s">
        <v>6</v>
      </c>
      <c r="B252" s="60">
        <v>347.3</v>
      </c>
      <c r="C252" s="7">
        <f t="shared" ref="C252:C283" si="45">IF(B252&gt;0.005,C251+1,"")</f>
        <v>40653</v>
      </c>
      <c r="D252" s="60"/>
      <c r="E252" s="68" t="s">
        <v>162</v>
      </c>
      <c r="F252" s="60">
        <v>509.43</v>
      </c>
      <c r="G252" s="68">
        <v>40644</v>
      </c>
      <c r="H252" s="60">
        <v>380</v>
      </c>
      <c r="I252" s="68">
        <v>40520</v>
      </c>
      <c r="J252" s="67" t="s">
        <v>159</v>
      </c>
      <c r="K252" s="23"/>
    </row>
    <row r="253" spans="1:11" x14ac:dyDescent="0.2">
      <c r="A253" s="62" t="s">
        <v>6</v>
      </c>
      <c r="B253" s="60">
        <v>86</v>
      </c>
      <c r="C253" s="7">
        <f t="shared" si="45"/>
        <v>40654</v>
      </c>
      <c r="D253" s="60"/>
      <c r="E253" s="68" t="s">
        <v>163</v>
      </c>
      <c r="F253" s="60">
        <v>1207.5</v>
      </c>
      <c r="G253" s="68">
        <v>40608</v>
      </c>
      <c r="H253" s="60"/>
      <c r="I253" s="68"/>
      <c r="J253" s="69"/>
      <c r="K253" s="23"/>
    </row>
    <row r="254" spans="1:11" x14ac:dyDescent="0.2">
      <c r="A254" s="62" t="s">
        <v>6</v>
      </c>
      <c r="B254" s="60">
        <v>434</v>
      </c>
      <c r="C254" s="7">
        <f t="shared" si="45"/>
        <v>40655</v>
      </c>
      <c r="D254" s="60"/>
      <c r="E254" s="68" t="s">
        <v>164</v>
      </c>
      <c r="F254" s="60">
        <v>550</v>
      </c>
      <c r="G254" s="68">
        <v>40586</v>
      </c>
      <c r="H254" s="60"/>
      <c r="I254" s="68"/>
      <c r="J254" s="69"/>
      <c r="K254" s="23"/>
    </row>
    <row r="255" spans="1:11" x14ac:dyDescent="0.2">
      <c r="A255" s="62" t="s">
        <v>6</v>
      </c>
      <c r="B255" s="60">
        <v>57.5</v>
      </c>
      <c r="C255" s="7">
        <f t="shared" si="45"/>
        <v>40656</v>
      </c>
      <c r="D255" s="60"/>
      <c r="E255" s="68" t="s">
        <v>129</v>
      </c>
      <c r="F255" s="60">
        <v>5664.54</v>
      </c>
      <c r="G255" s="68">
        <v>675</v>
      </c>
      <c r="H255" s="60"/>
      <c r="I255" s="68"/>
      <c r="J255" s="69"/>
      <c r="K255" s="23"/>
    </row>
    <row r="256" spans="1:11" x14ac:dyDescent="0.2">
      <c r="A256" s="62" t="s">
        <v>6</v>
      </c>
      <c r="B256" s="60">
        <v>286</v>
      </c>
      <c r="C256" s="7">
        <f t="shared" si="45"/>
        <v>40657</v>
      </c>
      <c r="D256" s="60"/>
      <c r="E256" s="68"/>
      <c r="F256" s="60"/>
      <c r="G256" s="68"/>
      <c r="H256" s="60"/>
      <c r="I256" s="68"/>
      <c r="J256" s="69"/>
      <c r="K256" s="23"/>
    </row>
    <row r="257" spans="1:11" x14ac:dyDescent="0.2">
      <c r="A257" s="62" t="s">
        <v>6</v>
      </c>
      <c r="B257" s="60">
        <v>354.8</v>
      </c>
      <c r="C257" s="7">
        <f t="shared" si="45"/>
        <v>40658</v>
      </c>
      <c r="D257" s="60"/>
      <c r="E257" s="68"/>
      <c r="F257" s="60"/>
      <c r="G257" s="68"/>
      <c r="H257" s="60"/>
      <c r="I257" s="68"/>
      <c r="J257" s="69"/>
      <c r="K257" s="23"/>
    </row>
    <row r="258" spans="1:11" x14ac:dyDescent="0.2">
      <c r="A258" s="62" t="s">
        <v>6</v>
      </c>
      <c r="B258" s="60"/>
      <c r="C258" s="7" t="str">
        <f t="shared" si="45"/>
        <v/>
      </c>
      <c r="D258" s="60"/>
      <c r="E258" s="68"/>
      <c r="F258" s="60"/>
      <c r="G258" s="68"/>
      <c r="H258" s="60"/>
      <c r="I258" s="68"/>
      <c r="J258" s="69"/>
      <c r="K258" s="23"/>
    </row>
    <row r="259" spans="1:11" x14ac:dyDescent="0.2">
      <c r="A259" s="62" t="s">
        <v>6</v>
      </c>
      <c r="B259" s="60"/>
      <c r="C259" s="7" t="str">
        <f t="shared" si="45"/>
        <v/>
      </c>
      <c r="D259" s="60"/>
      <c r="E259" s="68"/>
      <c r="F259" s="60"/>
      <c r="G259" s="68"/>
      <c r="H259" s="60"/>
      <c r="I259" s="68"/>
      <c r="J259" s="69"/>
      <c r="K259" s="23"/>
    </row>
    <row r="260" spans="1:11" x14ac:dyDescent="0.2">
      <c r="A260" s="62" t="s">
        <v>6</v>
      </c>
      <c r="B260" s="60"/>
      <c r="C260" s="7" t="str">
        <f t="shared" si="45"/>
        <v/>
      </c>
      <c r="D260" s="60"/>
      <c r="E260" s="68"/>
      <c r="F260" s="60"/>
      <c r="G260" s="68"/>
      <c r="H260" s="60"/>
      <c r="I260" s="68"/>
      <c r="J260" s="69"/>
      <c r="K260" s="23"/>
    </row>
    <row r="261" spans="1:11" x14ac:dyDescent="0.2">
      <c r="A261" s="62" t="s">
        <v>6</v>
      </c>
      <c r="B261" s="60"/>
      <c r="C261" s="7" t="str">
        <f t="shared" si="45"/>
        <v/>
      </c>
      <c r="D261" s="60"/>
      <c r="E261" s="68"/>
      <c r="F261" s="60"/>
      <c r="G261" s="68"/>
      <c r="H261" s="60"/>
      <c r="I261" s="68"/>
      <c r="J261" s="69"/>
      <c r="K261" s="23"/>
    </row>
    <row r="262" spans="1:11" x14ac:dyDescent="0.2">
      <c r="A262" s="62" t="s">
        <v>6</v>
      </c>
      <c r="B262" s="60"/>
      <c r="C262" s="7" t="str">
        <f t="shared" si="45"/>
        <v/>
      </c>
      <c r="D262" s="60"/>
      <c r="E262" s="68"/>
      <c r="F262" s="60"/>
      <c r="G262" s="68"/>
      <c r="H262" s="60"/>
      <c r="I262" s="68"/>
      <c r="J262" s="69"/>
      <c r="K262" s="23"/>
    </row>
    <row r="263" spans="1:11" x14ac:dyDescent="0.2">
      <c r="A263" s="62" t="s">
        <v>6</v>
      </c>
      <c r="B263" s="60"/>
      <c r="C263" s="7" t="str">
        <f t="shared" si="45"/>
        <v/>
      </c>
      <c r="D263" s="60"/>
      <c r="E263" s="68"/>
      <c r="F263" s="60"/>
      <c r="G263" s="68"/>
      <c r="H263" s="60"/>
      <c r="I263" s="68"/>
      <c r="J263" s="69"/>
      <c r="K263" s="23"/>
    </row>
    <row r="264" spans="1:11" x14ac:dyDescent="0.2">
      <c r="A264" s="62" t="s">
        <v>6</v>
      </c>
      <c r="B264" s="60"/>
      <c r="C264" s="7" t="str">
        <f t="shared" si="45"/>
        <v/>
      </c>
      <c r="D264" s="60"/>
      <c r="E264" s="68"/>
      <c r="F264" s="60"/>
      <c r="G264" s="68"/>
      <c r="H264" s="60"/>
      <c r="I264" s="68"/>
      <c r="J264" s="69"/>
      <c r="K264" s="23"/>
    </row>
    <row r="265" spans="1:11" x14ac:dyDescent="0.2">
      <c r="A265" s="62" t="s">
        <v>6</v>
      </c>
      <c r="B265" s="60"/>
      <c r="C265" s="7" t="str">
        <f t="shared" si="45"/>
        <v/>
      </c>
      <c r="D265" s="60"/>
      <c r="E265" s="68"/>
      <c r="F265" s="60"/>
      <c r="G265" s="68"/>
      <c r="H265" s="60"/>
      <c r="I265" s="68"/>
      <c r="J265" s="69"/>
      <c r="K265" s="23"/>
    </row>
    <row r="266" spans="1:11" x14ac:dyDescent="0.2">
      <c r="A266" s="62" t="s">
        <v>6</v>
      </c>
      <c r="B266" s="60"/>
      <c r="C266" s="7" t="str">
        <f t="shared" si="45"/>
        <v/>
      </c>
      <c r="D266" s="60"/>
      <c r="E266" s="68"/>
      <c r="F266" s="60"/>
      <c r="G266" s="68"/>
      <c r="H266" s="60"/>
      <c r="I266" s="68"/>
      <c r="J266" s="69"/>
      <c r="K266" s="23"/>
    </row>
    <row r="267" spans="1:11" x14ac:dyDescent="0.2">
      <c r="A267" s="62" t="s">
        <v>6</v>
      </c>
      <c r="B267" s="60"/>
      <c r="C267" s="7" t="str">
        <f t="shared" si="45"/>
        <v/>
      </c>
      <c r="D267" s="60"/>
      <c r="E267" s="68"/>
      <c r="F267" s="60"/>
      <c r="G267" s="68"/>
      <c r="H267" s="60"/>
      <c r="I267" s="68"/>
      <c r="J267" s="69"/>
      <c r="K267" s="23"/>
    </row>
    <row r="268" spans="1:11" x14ac:dyDescent="0.2">
      <c r="A268" s="62" t="s">
        <v>6</v>
      </c>
      <c r="B268" s="60"/>
      <c r="C268" s="7" t="str">
        <f t="shared" si="45"/>
        <v/>
      </c>
      <c r="D268" s="60"/>
      <c r="E268" s="68"/>
      <c r="F268" s="60"/>
      <c r="G268" s="68"/>
      <c r="H268" s="60"/>
      <c r="I268" s="68"/>
      <c r="J268" s="69"/>
      <c r="K268" s="23"/>
    </row>
    <row r="269" spans="1:11" x14ac:dyDescent="0.2">
      <c r="A269" s="62" t="s">
        <v>6</v>
      </c>
      <c r="B269" s="60"/>
      <c r="C269" s="7" t="str">
        <f t="shared" si="45"/>
        <v/>
      </c>
      <c r="D269" s="60"/>
      <c r="E269" s="68"/>
      <c r="F269" s="60"/>
      <c r="G269" s="68"/>
      <c r="H269" s="60"/>
      <c r="I269" s="68"/>
      <c r="J269" s="69"/>
      <c r="K269" s="23"/>
    </row>
    <row r="270" spans="1:11" x14ac:dyDescent="0.2">
      <c r="A270" s="62" t="s">
        <v>6</v>
      </c>
      <c r="B270" s="60"/>
      <c r="C270" s="7" t="str">
        <f t="shared" si="45"/>
        <v/>
      </c>
      <c r="D270" s="60"/>
      <c r="E270" s="68"/>
      <c r="F270" s="60"/>
      <c r="G270" s="68"/>
      <c r="H270" s="60"/>
      <c r="I270" s="68"/>
      <c r="J270" s="69"/>
      <c r="K270" s="23"/>
    </row>
    <row r="271" spans="1:11" x14ac:dyDescent="0.2">
      <c r="A271" s="62" t="s">
        <v>6</v>
      </c>
      <c r="B271" s="60"/>
      <c r="C271" s="7" t="str">
        <f t="shared" si="45"/>
        <v/>
      </c>
      <c r="D271" s="60"/>
      <c r="E271" s="68"/>
      <c r="F271" s="60"/>
      <c r="G271" s="68"/>
      <c r="H271" s="60"/>
      <c r="I271" s="68"/>
      <c r="J271" s="69"/>
      <c r="K271" s="23"/>
    </row>
    <row r="272" spans="1:11" x14ac:dyDescent="0.2">
      <c r="A272" s="62" t="s">
        <v>6</v>
      </c>
      <c r="B272" s="60"/>
      <c r="C272" s="7" t="str">
        <f t="shared" si="45"/>
        <v/>
      </c>
      <c r="D272" s="60"/>
      <c r="E272" s="68"/>
      <c r="F272" s="60"/>
      <c r="G272" s="68"/>
      <c r="H272" s="60"/>
      <c r="I272" s="68"/>
      <c r="J272" s="69"/>
      <c r="K272" s="23"/>
    </row>
    <row r="273" spans="1:11" x14ac:dyDescent="0.2">
      <c r="A273" s="62" t="s">
        <v>6</v>
      </c>
      <c r="B273" s="60"/>
      <c r="C273" s="7" t="str">
        <f t="shared" si="45"/>
        <v/>
      </c>
      <c r="D273" s="60"/>
      <c r="E273" s="68"/>
      <c r="F273" s="60"/>
      <c r="G273" s="68"/>
      <c r="H273" s="60"/>
      <c r="I273" s="68"/>
      <c r="J273" s="69"/>
      <c r="K273" s="23"/>
    </row>
    <row r="274" spans="1:11" x14ac:dyDescent="0.2">
      <c r="A274" s="62" t="s">
        <v>6</v>
      </c>
      <c r="B274" s="60"/>
      <c r="C274" s="7" t="str">
        <f t="shared" si="45"/>
        <v/>
      </c>
      <c r="D274" s="60"/>
      <c r="E274" s="68"/>
      <c r="F274" s="60"/>
      <c r="G274" s="68"/>
      <c r="H274" s="60"/>
      <c r="I274" s="68"/>
      <c r="J274" s="69"/>
      <c r="K274" s="23"/>
    </row>
    <row r="275" spans="1:11" x14ac:dyDescent="0.2">
      <c r="A275" s="62" t="s">
        <v>6</v>
      </c>
      <c r="B275" s="60"/>
      <c r="C275" s="7" t="str">
        <f t="shared" si="45"/>
        <v/>
      </c>
      <c r="D275" s="60"/>
      <c r="E275" s="68"/>
      <c r="F275" s="60"/>
      <c r="G275" s="68"/>
      <c r="H275" s="60"/>
      <c r="I275" s="68"/>
      <c r="J275" s="69"/>
      <c r="K275" s="23"/>
    </row>
    <row r="276" spans="1:11" x14ac:dyDescent="0.2">
      <c r="A276" s="62" t="s">
        <v>6</v>
      </c>
      <c r="B276" s="60"/>
      <c r="C276" s="7" t="str">
        <f t="shared" si="45"/>
        <v/>
      </c>
      <c r="D276" s="60"/>
      <c r="E276" s="68"/>
      <c r="F276" s="60"/>
      <c r="G276" s="68"/>
      <c r="H276" s="60"/>
      <c r="I276" s="68"/>
      <c r="J276" s="69"/>
      <c r="K276" s="23"/>
    </row>
    <row r="277" spans="1:11" x14ac:dyDescent="0.2">
      <c r="A277" s="62" t="s">
        <v>6</v>
      </c>
      <c r="B277" s="60"/>
      <c r="C277" s="7" t="str">
        <f t="shared" si="45"/>
        <v/>
      </c>
      <c r="D277" s="60"/>
      <c r="E277" s="68"/>
      <c r="F277" s="60"/>
      <c r="G277" s="68"/>
      <c r="H277" s="60"/>
      <c r="I277" s="68"/>
      <c r="J277" s="69"/>
      <c r="K277" s="23"/>
    </row>
    <row r="278" spans="1:11" x14ac:dyDescent="0.2">
      <c r="A278" s="62" t="s">
        <v>6</v>
      </c>
      <c r="B278" s="60"/>
      <c r="C278" s="7" t="str">
        <f t="shared" si="45"/>
        <v/>
      </c>
      <c r="D278" s="60"/>
      <c r="E278" s="68"/>
      <c r="F278" s="60"/>
      <c r="G278" s="68"/>
      <c r="H278" s="60"/>
      <c r="I278" s="68"/>
      <c r="J278" s="69"/>
      <c r="K278" s="23"/>
    </row>
    <row r="279" spans="1:11" x14ac:dyDescent="0.2">
      <c r="A279" s="62" t="s">
        <v>6</v>
      </c>
      <c r="B279" s="60"/>
      <c r="C279" s="7" t="str">
        <f t="shared" si="45"/>
        <v/>
      </c>
      <c r="D279" s="60"/>
      <c r="E279" s="68"/>
      <c r="F279" s="60"/>
      <c r="G279" s="68"/>
      <c r="H279" s="60"/>
      <c r="I279" s="68"/>
      <c r="J279" s="69"/>
      <c r="K279" s="23"/>
    </row>
    <row r="280" spans="1:11" x14ac:dyDescent="0.2">
      <c r="A280" s="62" t="s">
        <v>6</v>
      </c>
      <c r="B280" s="60"/>
      <c r="C280" s="7" t="str">
        <f t="shared" si="45"/>
        <v/>
      </c>
      <c r="D280" s="60"/>
      <c r="E280" s="68"/>
      <c r="F280" s="60"/>
      <c r="G280" s="68"/>
      <c r="H280" s="60"/>
      <c r="I280" s="68"/>
      <c r="J280" s="69"/>
      <c r="K280" s="23"/>
    </row>
    <row r="281" spans="1:11" x14ac:dyDescent="0.2">
      <c r="A281" s="62" t="s">
        <v>6</v>
      </c>
      <c r="B281" s="60"/>
      <c r="C281" s="7" t="str">
        <f t="shared" si="45"/>
        <v/>
      </c>
      <c r="D281" s="60"/>
      <c r="E281" s="68"/>
      <c r="F281" s="60"/>
      <c r="G281" s="68"/>
      <c r="H281" s="60"/>
      <c r="I281" s="68"/>
      <c r="J281" s="69"/>
      <c r="K281" s="23"/>
    </row>
    <row r="282" spans="1:11" x14ac:dyDescent="0.2">
      <c r="A282" s="62" t="s">
        <v>6</v>
      </c>
      <c r="B282" s="60"/>
      <c r="C282" s="7" t="str">
        <f t="shared" si="45"/>
        <v/>
      </c>
      <c r="D282" s="60"/>
      <c r="E282" s="68"/>
      <c r="F282" s="60"/>
      <c r="G282" s="68"/>
      <c r="H282" s="60"/>
      <c r="I282" s="68"/>
      <c r="J282" s="69"/>
      <c r="K282" s="23"/>
    </row>
    <row r="283" spans="1:11" ht="15.75" thickBot="1" x14ac:dyDescent="0.25">
      <c r="A283" s="62" t="s">
        <v>6</v>
      </c>
      <c r="B283" s="63"/>
      <c r="C283" s="8" t="str">
        <f t="shared" si="45"/>
        <v/>
      </c>
      <c r="D283" s="63"/>
      <c r="E283" s="64"/>
      <c r="F283" s="63"/>
      <c r="G283" s="64"/>
      <c r="H283" s="63"/>
      <c r="I283" s="64"/>
      <c r="J283" s="70"/>
      <c r="K283" s="23"/>
    </row>
    <row r="284" spans="1:11" x14ac:dyDescent="0.2">
      <c r="A284" s="62"/>
      <c r="B284" s="137">
        <f>SUMIF(A251:A283,$O$6,B251:B283)</f>
        <v>1600.6</v>
      </c>
      <c r="C284" s="24"/>
      <c r="D284" s="24"/>
      <c r="E284" s="24"/>
      <c r="F284" s="24"/>
      <c r="G284" s="24"/>
      <c r="H284" s="24"/>
      <c r="I284" s="24"/>
      <c r="J284" s="24"/>
      <c r="K284" s="23"/>
    </row>
    <row r="285" spans="1:11" ht="15.75" thickBot="1" x14ac:dyDescent="0.25">
      <c r="A285" s="62"/>
      <c r="B285" s="138"/>
      <c r="C285" s="24"/>
      <c r="D285" s="24"/>
      <c r="E285" s="24"/>
      <c r="F285" s="24"/>
      <c r="G285" s="24"/>
      <c r="H285" s="24"/>
      <c r="I285" s="24"/>
      <c r="J285" s="24"/>
      <c r="K285" s="23"/>
    </row>
    <row r="286" spans="1:11" ht="15.75" thickBot="1" x14ac:dyDescent="0.25">
      <c r="A286" s="62"/>
      <c r="B286" s="24"/>
      <c r="C286" s="24"/>
      <c r="D286" s="24"/>
      <c r="E286" s="24"/>
      <c r="F286" s="24"/>
      <c r="G286" s="24"/>
      <c r="H286" s="24"/>
      <c r="I286" s="24"/>
      <c r="J286" s="24"/>
      <c r="K286" s="23"/>
    </row>
    <row r="287" spans="1:11" ht="15.75" thickBot="1" x14ac:dyDescent="0.25">
      <c r="A287" s="62"/>
      <c r="B287" s="24"/>
      <c r="C287" s="24"/>
      <c r="D287" s="24"/>
      <c r="E287" s="24"/>
      <c r="F287" s="24"/>
      <c r="G287" s="24"/>
      <c r="H287" s="129" t="s">
        <v>22</v>
      </c>
      <c r="I287" s="130"/>
      <c r="J287" s="16"/>
      <c r="K287" s="23"/>
    </row>
    <row r="288" spans="1:11" ht="15.75" thickBot="1" x14ac:dyDescent="0.25">
      <c r="A288" s="62"/>
      <c r="B288" s="13" t="s">
        <v>0</v>
      </c>
      <c r="C288" s="13" t="s">
        <v>13</v>
      </c>
      <c r="D288" s="13" t="s">
        <v>14</v>
      </c>
      <c r="E288" s="13" t="s">
        <v>15</v>
      </c>
      <c r="F288" s="13" t="s">
        <v>5</v>
      </c>
      <c r="G288" s="24"/>
      <c r="H288" s="86" t="s">
        <v>20</v>
      </c>
      <c r="I288" s="94">
        <f t="shared" ref="I288:I337" si="46">I244</f>
        <v>1404.7500000000018</v>
      </c>
      <c r="J288" s="86"/>
      <c r="K288" s="23"/>
    </row>
    <row r="289" spans="1:11" ht="15.75" thickBot="1" x14ac:dyDescent="0.25">
      <c r="A289" s="62"/>
      <c r="B289" s="88">
        <f t="shared" ref="B289:B338" si="47">B284</f>
        <v>1600.6</v>
      </c>
      <c r="C289" s="13">
        <f t="shared" ref="C289" si="48">SUM(F251:F283)</f>
        <v>9541.4699999999993</v>
      </c>
      <c r="D289" s="13">
        <f t="shared" ref="D289" si="49">B289+C289</f>
        <v>11142.07</v>
      </c>
      <c r="E289" s="13">
        <f t="shared" ref="E289" si="50">SUM(H251:H283)</f>
        <v>450</v>
      </c>
      <c r="F289" s="15">
        <f t="shared" ref="F289" si="51">D289-E289</f>
        <v>10692.07</v>
      </c>
      <c r="G289" s="24"/>
      <c r="H289" s="3" t="s">
        <v>19</v>
      </c>
      <c r="I289" s="3">
        <f t="shared" ref="I289" si="52">F291</f>
        <v>9382.4699999999993</v>
      </c>
      <c r="J289" s="3"/>
      <c r="K289" s="23"/>
    </row>
    <row r="290" spans="1:11" ht="15.75" thickBot="1" x14ac:dyDescent="0.25">
      <c r="A290" s="62"/>
      <c r="B290" s="13" t="s">
        <v>18</v>
      </c>
      <c r="C290" s="13" t="s">
        <v>16</v>
      </c>
      <c r="D290" s="13" t="s">
        <v>3</v>
      </c>
      <c r="E290" s="13" t="s">
        <v>2</v>
      </c>
      <c r="F290" s="13" t="s">
        <v>19</v>
      </c>
      <c r="G290" s="24"/>
      <c r="H290" s="3" t="s">
        <v>21</v>
      </c>
      <c r="I290" s="3">
        <f t="shared" ref="I290:I339" si="53">I288+I289</f>
        <v>10787.220000000001</v>
      </c>
      <c r="J290" s="3"/>
      <c r="K290" s="23"/>
    </row>
    <row r="291" spans="1:11" ht="15.75" thickBot="1" x14ac:dyDescent="0.25">
      <c r="A291" s="62"/>
      <c r="B291" s="88">
        <f t="shared" ref="B291" si="54">F289</f>
        <v>10692.07</v>
      </c>
      <c r="C291" s="71"/>
      <c r="D291" s="71"/>
      <c r="E291" s="71">
        <v>1309.5999999999999</v>
      </c>
      <c r="F291" s="15">
        <f t="shared" ref="F291" si="55">B291-(C291+D291+E291)</f>
        <v>9382.4699999999993</v>
      </c>
      <c r="G291" s="24"/>
      <c r="H291" s="3" t="s">
        <v>4</v>
      </c>
      <c r="I291" s="73"/>
      <c r="J291" s="73"/>
      <c r="K291" s="23"/>
    </row>
    <row r="292" spans="1:11" ht="15.75" thickBot="1" x14ac:dyDescent="0.25">
      <c r="A292" s="62"/>
      <c r="B292" s="24"/>
      <c r="C292" s="24"/>
      <c r="D292" s="24"/>
      <c r="E292" s="24"/>
      <c r="F292" s="24"/>
      <c r="G292" s="24"/>
      <c r="H292" s="18" t="s">
        <v>17</v>
      </c>
      <c r="I292" s="18">
        <f t="shared" ref="I292:I341" si="56">I290-I291</f>
        <v>10787.220000000001</v>
      </c>
      <c r="J292" s="87"/>
      <c r="K292" s="23"/>
    </row>
    <row r="293" spans="1:11" ht="15.75" thickBot="1" x14ac:dyDescent="0.25">
      <c r="A293" s="62"/>
      <c r="B293" s="24"/>
      <c r="C293" s="24"/>
      <c r="D293" s="24"/>
      <c r="E293" s="24"/>
      <c r="F293" s="24"/>
      <c r="G293" s="24"/>
      <c r="H293" s="13" t="s">
        <v>27</v>
      </c>
      <c r="I293" s="91">
        <f t="shared" ref="I293:I342" si="57">I292</f>
        <v>10787.220000000001</v>
      </c>
      <c r="J293" s="24"/>
      <c r="K293" s="23"/>
    </row>
    <row r="294" spans="1:11" ht="15.75" thickBot="1" x14ac:dyDescent="0.25">
      <c r="A294" s="75"/>
      <c r="B294" s="25"/>
      <c r="C294" s="25"/>
      <c r="D294" s="25"/>
      <c r="E294" s="25"/>
      <c r="F294" s="25"/>
      <c r="G294" s="25"/>
      <c r="H294" s="25"/>
      <c r="I294" s="25"/>
      <c r="J294" s="25"/>
      <c r="K294" s="15"/>
    </row>
    <row r="295" spans="1:11" ht="15.75" thickBot="1" x14ac:dyDescent="0.25">
      <c r="A295" s="76"/>
      <c r="B295" s="29"/>
      <c r="C295" s="29"/>
      <c r="D295" s="29"/>
      <c r="E295" s="29"/>
      <c r="F295" s="29"/>
      <c r="G295" s="29"/>
      <c r="H295" s="29"/>
      <c r="I295" s="29"/>
      <c r="J295" s="29"/>
      <c r="K295" s="29"/>
    </row>
    <row r="296" spans="1:11" ht="15.75" thickBot="1" x14ac:dyDescent="0.25">
      <c r="A296" s="57"/>
      <c r="B296" s="28"/>
      <c r="C296" s="28"/>
      <c r="D296" s="28"/>
      <c r="E296" s="28"/>
      <c r="F296" s="28"/>
      <c r="G296" s="28"/>
      <c r="H296" s="28"/>
      <c r="I296" s="28" t="s">
        <v>35</v>
      </c>
      <c r="J296" s="58" t="s">
        <v>38</v>
      </c>
      <c r="K296" s="22"/>
    </row>
    <row r="297" spans="1:11" ht="15.75" thickBot="1" x14ac:dyDescent="0.25">
      <c r="A297" s="60">
        <v>7</v>
      </c>
      <c r="B297" s="26"/>
      <c r="C297" s="26"/>
      <c r="D297" s="26"/>
      <c r="E297" s="26"/>
      <c r="F297" s="26"/>
      <c r="G297" s="26"/>
      <c r="H297" s="26"/>
      <c r="I297" s="26" t="s">
        <v>36</v>
      </c>
      <c r="J297" s="61">
        <v>44235</v>
      </c>
      <c r="K297" s="22"/>
    </row>
    <row r="298" spans="1:11" x14ac:dyDescent="0.2">
      <c r="A298" s="62"/>
      <c r="B298" s="140" t="s">
        <v>0</v>
      </c>
      <c r="C298" s="141"/>
      <c r="D298" s="140" t="s">
        <v>9</v>
      </c>
      <c r="E298" s="141"/>
      <c r="F298" s="140" t="s">
        <v>13</v>
      </c>
      <c r="G298" s="141"/>
      <c r="H298" s="140" t="s">
        <v>10</v>
      </c>
      <c r="I298" s="141"/>
      <c r="J298" s="135" t="s">
        <v>12</v>
      </c>
      <c r="K298" s="23"/>
    </row>
    <row r="299" spans="1:11" ht="15.75" thickBot="1" x14ac:dyDescent="0.25">
      <c r="A299" s="62"/>
      <c r="B299" s="6" t="s">
        <v>1</v>
      </c>
      <c r="C299" s="8" t="s">
        <v>8</v>
      </c>
      <c r="D299" s="6" t="s">
        <v>1</v>
      </c>
      <c r="E299" s="8" t="s">
        <v>8</v>
      </c>
      <c r="F299" s="6" t="s">
        <v>1</v>
      </c>
      <c r="G299" s="8" t="s">
        <v>11</v>
      </c>
      <c r="H299" s="6" t="s">
        <v>1</v>
      </c>
      <c r="I299" s="8" t="s">
        <v>11</v>
      </c>
      <c r="J299" s="136"/>
      <c r="K299" s="23"/>
    </row>
    <row r="300" spans="1:11" x14ac:dyDescent="0.2">
      <c r="A300" s="62" t="s">
        <v>6</v>
      </c>
      <c r="B300" s="65">
        <v>236</v>
      </c>
      <c r="C300" s="66">
        <v>40659</v>
      </c>
      <c r="D300" s="65"/>
      <c r="E300" s="66" t="s">
        <v>111</v>
      </c>
      <c r="F300" s="65">
        <v>2671</v>
      </c>
      <c r="G300" s="66">
        <v>40562</v>
      </c>
      <c r="H300" s="65">
        <v>27</v>
      </c>
      <c r="I300" s="66">
        <v>1434914</v>
      </c>
      <c r="J300" s="67" t="s">
        <v>165</v>
      </c>
      <c r="K300" s="23"/>
    </row>
    <row r="301" spans="1:11" x14ac:dyDescent="0.2">
      <c r="A301" s="62" t="s">
        <v>6</v>
      </c>
      <c r="B301" s="60">
        <v>57</v>
      </c>
      <c r="C301" s="7">
        <f t="shared" ref="C301:C332" si="58">IF(B301&gt;0.005,C300+1,"")</f>
        <v>40660</v>
      </c>
      <c r="D301" s="60"/>
      <c r="E301" s="68" t="s">
        <v>129</v>
      </c>
      <c r="F301" s="60">
        <v>945</v>
      </c>
      <c r="G301" s="68"/>
      <c r="H301" s="60"/>
      <c r="I301" s="68"/>
      <c r="J301" s="69"/>
      <c r="K301" s="23"/>
    </row>
    <row r="302" spans="1:11" x14ac:dyDescent="0.2">
      <c r="A302" s="62" t="s">
        <v>6</v>
      </c>
      <c r="B302" s="60">
        <v>23</v>
      </c>
      <c r="C302" s="7">
        <f t="shared" si="58"/>
        <v>40661</v>
      </c>
      <c r="D302" s="60"/>
      <c r="E302" s="68"/>
      <c r="F302" s="60"/>
      <c r="G302" s="68"/>
      <c r="H302" s="60"/>
      <c r="I302" s="68"/>
      <c r="J302" s="69"/>
      <c r="K302" s="23"/>
    </row>
    <row r="303" spans="1:11" x14ac:dyDescent="0.2">
      <c r="A303" s="62" t="s">
        <v>6</v>
      </c>
      <c r="B303" s="60">
        <v>2327.5300000000002</v>
      </c>
      <c r="C303" s="7">
        <f t="shared" si="58"/>
        <v>40662</v>
      </c>
      <c r="D303" s="60"/>
      <c r="E303" s="68"/>
      <c r="F303" s="60"/>
      <c r="G303" s="68"/>
      <c r="H303" s="60"/>
      <c r="I303" s="68"/>
      <c r="J303" s="69"/>
      <c r="K303" s="23"/>
    </row>
    <row r="304" spans="1:11" x14ac:dyDescent="0.2">
      <c r="A304" s="62" t="s">
        <v>7</v>
      </c>
      <c r="B304" s="60">
        <v>962</v>
      </c>
      <c r="C304" s="7">
        <f t="shared" si="58"/>
        <v>40663</v>
      </c>
      <c r="D304" s="60" t="s">
        <v>155</v>
      </c>
      <c r="E304" s="68"/>
      <c r="F304" s="60"/>
      <c r="G304" s="68"/>
      <c r="H304" s="60"/>
      <c r="I304" s="68"/>
      <c r="J304" s="69"/>
      <c r="K304" s="23"/>
    </row>
    <row r="305" spans="1:11" x14ac:dyDescent="0.2">
      <c r="A305" s="62" t="s">
        <v>6</v>
      </c>
      <c r="B305" s="60">
        <v>172.5</v>
      </c>
      <c r="C305" s="7">
        <f t="shared" si="58"/>
        <v>40664</v>
      </c>
      <c r="D305" s="60"/>
      <c r="E305" s="68"/>
      <c r="F305" s="60"/>
      <c r="G305" s="68"/>
      <c r="H305" s="60"/>
      <c r="I305" s="68"/>
      <c r="J305" s="69"/>
      <c r="K305" s="23"/>
    </row>
    <row r="306" spans="1:11" x14ac:dyDescent="0.2">
      <c r="A306" s="62" t="s">
        <v>6</v>
      </c>
      <c r="B306" s="60">
        <v>791</v>
      </c>
      <c r="C306" s="7">
        <f t="shared" si="58"/>
        <v>40665</v>
      </c>
      <c r="D306" s="60"/>
      <c r="E306" s="68"/>
      <c r="F306" s="60"/>
      <c r="G306" s="68"/>
      <c r="H306" s="60"/>
      <c r="I306" s="68"/>
      <c r="J306" s="69"/>
      <c r="K306" s="23"/>
    </row>
    <row r="307" spans="1:11" x14ac:dyDescent="0.2">
      <c r="A307" s="62" t="s">
        <v>6</v>
      </c>
      <c r="B307" s="60">
        <v>482.94</v>
      </c>
      <c r="C307" s="7">
        <f t="shared" si="58"/>
        <v>40666</v>
      </c>
      <c r="D307" s="60"/>
      <c r="E307" s="68"/>
      <c r="F307" s="60"/>
      <c r="G307" s="68"/>
      <c r="H307" s="60"/>
      <c r="I307" s="68"/>
      <c r="J307" s="69"/>
      <c r="K307" s="23"/>
    </row>
    <row r="308" spans="1:11" x14ac:dyDescent="0.2">
      <c r="A308" s="62" t="s">
        <v>6</v>
      </c>
      <c r="B308" s="60">
        <v>41.4</v>
      </c>
      <c r="C308" s="7">
        <f t="shared" si="58"/>
        <v>40667</v>
      </c>
      <c r="D308" s="60"/>
      <c r="E308" s="68"/>
      <c r="F308" s="60"/>
      <c r="G308" s="68"/>
      <c r="H308" s="60"/>
      <c r="I308" s="68"/>
      <c r="J308" s="69"/>
      <c r="K308" s="23"/>
    </row>
    <row r="309" spans="1:11" x14ac:dyDescent="0.2">
      <c r="A309" s="62" t="s">
        <v>6</v>
      </c>
      <c r="B309" s="60"/>
      <c r="C309" s="7" t="str">
        <f t="shared" si="58"/>
        <v/>
      </c>
      <c r="D309" s="60"/>
      <c r="E309" s="68"/>
      <c r="F309" s="60"/>
      <c r="G309" s="68"/>
      <c r="H309" s="60"/>
      <c r="I309" s="68"/>
      <c r="J309" s="69"/>
      <c r="K309" s="23"/>
    </row>
    <row r="310" spans="1:11" x14ac:dyDescent="0.2">
      <c r="A310" s="62" t="s">
        <v>6</v>
      </c>
      <c r="B310" s="60"/>
      <c r="C310" s="7" t="str">
        <f t="shared" si="58"/>
        <v/>
      </c>
      <c r="D310" s="60"/>
      <c r="E310" s="68"/>
      <c r="F310" s="60"/>
      <c r="G310" s="68"/>
      <c r="H310" s="60"/>
      <c r="I310" s="68"/>
      <c r="J310" s="69"/>
      <c r="K310" s="23"/>
    </row>
    <row r="311" spans="1:11" x14ac:dyDescent="0.2">
      <c r="A311" s="62" t="s">
        <v>6</v>
      </c>
      <c r="B311" s="60"/>
      <c r="C311" s="7" t="str">
        <f t="shared" si="58"/>
        <v/>
      </c>
      <c r="D311" s="60"/>
      <c r="E311" s="68"/>
      <c r="F311" s="60"/>
      <c r="G311" s="68"/>
      <c r="H311" s="60"/>
      <c r="I311" s="68"/>
      <c r="J311" s="69"/>
      <c r="K311" s="23"/>
    </row>
    <row r="312" spans="1:11" x14ac:dyDescent="0.2">
      <c r="A312" s="62" t="s">
        <v>6</v>
      </c>
      <c r="B312" s="60"/>
      <c r="C312" s="7" t="str">
        <f t="shared" si="58"/>
        <v/>
      </c>
      <c r="D312" s="60"/>
      <c r="E312" s="68"/>
      <c r="F312" s="60"/>
      <c r="G312" s="68"/>
      <c r="H312" s="60"/>
      <c r="I312" s="68"/>
      <c r="J312" s="69"/>
      <c r="K312" s="23"/>
    </row>
    <row r="313" spans="1:11" x14ac:dyDescent="0.2">
      <c r="A313" s="62" t="s">
        <v>6</v>
      </c>
      <c r="B313" s="60"/>
      <c r="C313" s="7" t="str">
        <f t="shared" si="58"/>
        <v/>
      </c>
      <c r="D313" s="60"/>
      <c r="E313" s="68"/>
      <c r="F313" s="60"/>
      <c r="G313" s="68"/>
      <c r="H313" s="60"/>
      <c r="I313" s="68"/>
      <c r="J313" s="69"/>
      <c r="K313" s="23"/>
    </row>
    <row r="314" spans="1:11" x14ac:dyDescent="0.2">
      <c r="A314" s="62" t="s">
        <v>6</v>
      </c>
      <c r="B314" s="60"/>
      <c r="C314" s="7" t="str">
        <f t="shared" si="58"/>
        <v/>
      </c>
      <c r="D314" s="60"/>
      <c r="E314" s="68"/>
      <c r="F314" s="60"/>
      <c r="G314" s="68"/>
      <c r="H314" s="60"/>
      <c r="I314" s="68"/>
      <c r="J314" s="69"/>
      <c r="K314" s="23"/>
    </row>
    <row r="315" spans="1:11" x14ac:dyDescent="0.2">
      <c r="A315" s="62" t="s">
        <v>6</v>
      </c>
      <c r="B315" s="60"/>
      <c r="C315" s="7" t="str">
        <f t="shared" si="58"/>
        <v/>
      </c>
      <c r="D315" s="60"/>
      <c r="E315" s="68"/>
      <c r="F315" s="60"/>
      <c r="G315" s="68"/>
      <c r="H315" s="60"/>
      <c r="I315" s="68"/>
      <c r="J315" s="69"/>
      <c r="K315" s="23"/>
    </row>
    <row r="316" spans="1:11" x14ac:dyDescent="0.2">
      <c r="A316" s="62" t="s">
        <v>6</v>
      </c>
      <c r="B316" s="60"/>
      <c r="C316" s="7" t="str">
        <f t="shared" si="58"/>
        <v/>
      </c>
      <c r="D316" s="60"/>
      <c r="E316" s="68"/>
      <c r="F316" s="60"/>
      <c r="G316" s="68"/>
      <c r="H316" s="60"/>
      <c r="I316" s="68"/>
      <c r="J316" s="69"/>
      <c r="K316" s="23"/>
    </row>
    <row r="317" spans="1:11" x14ac:dyDescent="0.2">
      <c r="A317" s="62" t="s">
        <v>6</v>
      </c>
      <c r="B317" s="60"/>
      <c r="C317" s="7" t="str">
        <f t="shared" si="58"/>
        <v/>
      </c>
      <c r="D317" s="60"/>
      <c r="E317" s="68"/>
      <c r="F317" s="60"/>
      <c r="G317" s="68"/>
      <c r="H317" s="60"/>
      <c r="I317" s="68"/>
      <c r="J317" s="69"/>
      <c r="K317" s="23"/>
    </row>
    <row r="318" spans="1:11" x14ac:dyDescent="0.2">
      <c r="A318" s="62" t="s">
        <v>6</v>
      </c>
      <c r="B318" s="60"/>
      <c r="C318" s="7" t="str">
        <f t="shared" si="58"/>
        <v/>
      </c>
      <c r="D318" s="60"/>
      <c r="E318" s="68"/>
      <c r="F318" s="60"/>
      <c r="G318" s="68"/>
      <c r="H318" s="60"/>
      <c r="I318" s="68"/>
      <c r="J318" s="69"/>
      <c r="K318" s="23"/>
    </row>
    <row r="319" spans="1:11" x14ac:dyDescent="0.2">
      <c r="A319" s="62" t="s">
        <v>6</v>
      </c>
      <c r="B319" s="60"/>
      <c r="C319" s="7" t="str">
        <f t="shared" si="58"/>
        <v/>
      </c>
      <c r="D319" s="60"/>
      <c r="E319" s="68"/>
      <c r="F319" s="60"/>
      <c r="G319" s="68"/>
      <c r="H319" s="60"/>
      <c r="I319" s="68"/>
      <c r="J319" s="69"/>
      <c r="K319" s="23"/>
    </row>
    <row r="320" spans="1:11" x14ac:dyDescent="0.2">
      <c r="A320" s="62" t="s">
        <v>6</v>
      </c>
      <c r="B320" s="60"/>
      <c r="C320" s="7" t="str">
        <f t="shared" si="58"/>
        <v/>
      </c>
      <c r="D320" s="60"/>
      <c r="E320" s="68"/>
      <c r="F320" s="60"/>
      <c r="G320" s="68"/>
      <c r="H320" s="60"/>
      <c r="I320" s="68"/>
      <c r="J320" s="69"/>
      <c r="K320" s="23"/>
    </row>
    <row r="321" spans="1:11" x14ac:dyDescent="0.2">
      <c r="A321" s="62" t="s">
        <v>6</v>
      </c>
      <c r="B321" s="60"/>
      <c r="C321" s="7" t="str">
        <f t="shared" si="58"/>
        <v/>
      </c>
      <c r="D321" s="60"/>
      <c r="E321" s="68"/>
      <c r="F321" s="60"/>
      <c r="G321" s="68"/>
      <c r="H321" s="60"/>
      <c r="I321" s="68"/>
      <c r="J321" s="69"/>
      <c r="K321" s="23"/>
    </row>
    <row r="322" spans="1:11" x14ac:dyDescent="0.2">
      <c r="A322" s="62" t="s">
        <v>6</v>
      </c>
      <c r="B322" s="60"/>
      <c r="C322" s="7" t="str">
        <f t="shared" si="58"/>
        <v/>
      </c>
      <c r="D322" s="60"/>
      <c r="E322" s="68"/>
      <c r="F322" s="60"/>
      <c r="G322" s="68"/>
      <c r="H322" s="60"/>
      <c r="I322" s="68"/>
      <c r="J322" s="69"/>
      <c r="K322" s="23"/>
    </row>
    <row r="323" spans="1:11" x14ac:dyDescent="0.2">
      <c r="A323" s="62" t="s">
        <v>6</v>
      </c>
      <c r="B323" s="60"/>
      <c r="C323" s="7" t="str">
        <f t="shared" si="58"/>
        <v/>
      </c>
      <c r="D323" s="60"/>
      <c r="E323" s="68"/>
      <c r="F323" s="60"/>
      <c r="G323" s="68"/>
      <c r="H323" s="60"/>
      <c r="I323" s="68"/>
      <c r="J323" s="69"/>
      <c r="K323" s="23"/>
    </row>
    <row r="324" spans="1:11" x14ac:dyDescent="0.2">
      <c r="A324" s="62" t="s">
        <v>6</v>
      </c>
      <c r="B324" s="60"/>
      <c r="C324" s="7" t="str">
        <f t="shared" si="58"/>
        <v/>
      </c>
      <c r="D324" s="60"/>
      <c r="E324" s="68"/>
      <c r="F324" s="60"/>
      <c r="G324" s="68"/>
      <c r="H324" s="60"/>
      <c r="I324" s="68"/>
      <c r="J324" s="69"/>
      <c r="K324" s="23"/>
    </row>
    <row r="325" spans="1:11" x14ac:dyDescent="0.2">
      <c r="A325" s="62" t="s">
        <v>6</v>
      </c>
      <c r="B325" s="60"/>
      <c r="C325" s="7" t="str">
        <f t="shared" si="58"/>
        <v/>
      </c>
      <c r="D325" s="60"/>
      <c r="E325" s="68"/>
      <c r="F325" s="60"/>
      <c r="G325" s="68"/>
      <c r="H325" s="60"/>
      <c r="I325" s="68"/>
      <c r="J325" s="69"/>
      <c r="K325" s="23"/>
    </row>
    <row r="326" spans="1:11" x14ac:dyDescent="0.2">
      <c r="A326" s="62" t="s">
        <v>6</v>
      </c>
      <c r="B326" s="60"/>
      <c r="C326" s="7" t="str">
        <f t="shared" si="58"/>
        <v/>
      </c>
      <c r="D326" s="60"/>
      <c r="E326" s="68"/>
      <c r="F326" s="60"/>
      <c r="G326" s="68"/>
      <c r="H326" s="60"/>
      <c r="I326" s="68"/>
      <c r="J326" s="69"/>
      <c r="K326" s="23"/>
    </row>
    <row r="327" spans="1:11" x14ac:dyDescent="0.2">
      <c r="A327" s="62" t="s">
        <v>6</v>
      </c>
      <c r="B327" s="60"/>
      <c r="C327" s="7" t="str">
        <f t="shared" si="58"/>
        <v/>
      </c>
      <c r="D327" s="60"/>
      <c r="E327" s="68"/>
      <c r="F327" s="60"/>
      <c r="G327" s="68"/>
      <c r="H327" s="60"/>
      <c r="I327" s="68"/>
      <c r="J327" s="69"/>
      <c r="K327" s="23"/>
    </row>
    <row r="328" spans="1:11" x14ac:dyDescent="0.2">
      <c r="A328" s="62" t="s">
        <v>6</v>
      </c>
      <c r="B328" s="60"/>
      <c r="C328" s="7" t="str">
        <f t="shared" si="58"/>
        <v/>
      </c>
      <c r="D328" s="60"/>
      <c r="E328" s="68"/>
      <c r="F328" s="60"/>
      <c r="G328" s="68"/>
      <c r="H328" s="60"/>
      <c r="I328" s="68"/>
      <c r="J328" s="69"/>
      <c r="K328" s="23"/>
    </row>
    <row r="329" spans="1:11" x14ac:dyDescent="0.2">
      <c r="A329" s="62" t="s">
        <v>6</v>
      </c>
      <c r="B329" s="60"/>
      <c r="C329" s="7" t="str">
        <f t="shared" si="58"/>
        <v/>
      </c>
      <c r="D329" s="60"/>
      <c r="E329" s="68"/>
      <c r="F329" s="60"/>
      <c r="G329" s="68"/>
      <c r="H329" s="60"/>
      <c r="I329" s="68"/>
      <c r="J329" s="69"/>
      <c r="K329" s="23"/>
    </row>
    <row r="330" spans="1:11" x14ac:dyDescent="0.2">
      <c r="A330" s="62" t="s">
        <v>6</v>
      </c>
      <c r="B330" s="60"/>
      <c r="C330" s="7" t="str">
        <f t="shared" si="58"/>
        <v/>
      </c>
      <c r="D330" s="60"/>
      <c r="E330" s="68"/>
      <c r="F330" s="60"/>
      <c r="G330" s="68"/>
      <c r="H330" s="60"/>
      <c r="I330" s="68"/>
      <c r="J330" s="69"/>
      <c r="K330" s="23"/>
    </row>
    <row r="331" spans="1:11" x14ac:dyDescent="0.2">
      <c r="A331" s="62" t="s">
        <v>6</v>
      </c>
      <c r="B331" s="60"/>
      <c r="C331" s="7" t="str">
        <f t="shared" si="58"/>
        <v/>
      </c>
      <c r="D331" s="60"/>
      <c r="E331" s="68"/>
      <c r="F331" s="60"/>
      <c r="G331" s="68"/>
      <c r="H331" s="60"/>
      <c r="I331" s="68"/>
      <c r="J331" s="69"/>
      <c r="K331" s="23"/>
    </row>
    <row r="332" spans="1:11" ht="15.75" thickBot="1" x14ac:dyDescent="0.25">
      <c r="A332" s="62" t="s">
        <v>6</v>
      </c>
      <c r="B332" s="63"/>
      <c r="C332" s="8" t="str">
        <f t="shared" si="58"/>
        <v/>
      </c>
      <c r="D332" s="63"/>
      <c r="E332" s="64"/>
      <c r="F332" s="63"/>
      <c r="G332" s="64"/>
      <c r="H332" s="63"/>
      <c r="I332" s="64"/>
      <c r="J332" s="70"/>
      <c r="K332" s="23"/>
    </row>
    <row r="333" spans="1:11" x14ac:dyDescent="0.2">
      <c r="A333" s="62"/>
      <c r="B333" s="137">
        <f>SUMIF(A300:A332,$O$6,B300:B332)</f>
        <v>4131.37</v>
      </c>
      <c r="C333" s="24"/>
      <c r="D333" s="24"/>
      <c r="E333" s="24"/>
      <c r="F333" s="24"/>
      <c r="G333" s="24"/>
      <c r="H333" s="24"/>
      <c r="I333" s="24"/>
      <c r="J333" s="24"/>
      <c r="K333" s="23"/>
    </row>
    <row r="334" spans="1:11" ht="15.75" thickBot="1" x14ac:dyDescent="0.25">
      <c r="A334" s="62"/>
      <c r="B334" s="138"/>
      <c r="C334" s="24"/>
      <c r="D334" s="24"/>
      <c r="E334" s="24"/>
      <c r="F334" s="24"/>
      <c r="G334" s="24"/>
      <c r="H334" s="24"/>
      <c r="I334" s="24"/>
      <c r="J334" s="24"/>
      <c r="K334" s="23"/>
    </row>
    <row r="335" spans="1:11" ht="15.75" thickBot="1" x14ac:dyDescent="0.25">
      <c r="A335" s="62"/>
      <c r="B335" s="24"/>
      <c r="C335" s="24"/>
      <c r="D335" s="24"/>
      <c r="E335" s="24"/>
      <c r="F335" s="24"/>
      <c r="G335" s="24"/>
      <c r="H335" s="24"/>
      <c r="I335" s="24"/>
      <c r="J335" s="24"/>
      <c r="K335" s="23"/>
    </row>
    <row r="336" spans="1:11" ht="15.75" thickBot="1" x14ac:dyDescent="0.25">
      <c r="A336" s="62"/>
      <c r="B336" s="24"/>
      <c r="C336" s="24"/>
      <c r="D336" s="24"/>
      <c r="E336" s="24"/>
      <c r="F336" s="24"/>
      <c r="G336" s="24"/>
      <c r="H336" s="129" t="s">
        <v>22</v>
      </c>
      <c r="I336" s="130"/>
      <c r="J336" s="16"/>
      <c r="K336" s="23"/>
    </row>
    <row r="337" spans="1:11" ht="15.75" thickBot="1" x14ac:dyDescent="0.25">
      <c r="A337" s="62"/>
      <c r="B337" s="13" t="s">
        <v>0</v>
      </c>
      <c r="C337" s="13" t="s">
        <v>13</v>
      </c>
      <c r="D337" s="13" t="s">
        <v>14</v>
      </c>
      <c r="E337" s="13" t="s">
        <v>15</v>
      </c>
      <c r="F337" s="13" t="s">
        <v>5</v>
      </c>
      <c r="G337" s="24"/>
      <c r="H337" s="86" t="s">
        <v>20</v>
      </c>
      <c r="I337" s="94">
        <f t="shared" si="46"/>
        <v>10787.220000000001</v>
      </c>
      <c r="J337" s="86"/>
      <c r="K337" s="23"/>
    </row>
    <row r="338" spans="1:11" ht="15.75" thickBot="1" x14ac:dyDescent="0.25">
      <c r="A338" s="62"/>
      <c r="B338" s="88">
        <f t="shared" si="47"/>
        <v>4131.37</v>
      </c>
      <c r="C338" s="13">
        <f t="shared" ref="C338" si="59">SUM(F300:F332)</f>
        <v>3616</v>
      </c>
      <c r="D338" s="13">
        <f t="shared" ref="D338" si="60">B338+C338</f>
        <v>7747.37</v>
      </c>
      <c r="E338" s="13">
        <f t="shared" ref="E338" si="61">SUM(H300:H332)</f>
        <v>27</v>
      </c>
      <c r="F338" s="15">
        <f t="shared" ref="F338" si="62">D338-E338</f>
        <v>7720.37</v>
      </c>
      <c r="G338" s="24"/>
      <c r="H338" s="3" t="s">
        <v>19</v>
      </c>
      <c r="I338" s="3">
        <f t="shared" ref="I338" si="63">F340</f>
        <v>4868.5</v>
      </c>
      <c r="J338" s="3"/>
      <c r="K338" s="23"/>
    </row>
    <row r="339" spans="1:11" ht="15.75" thickBot="1" x14ac:dyDescent="0.25">
      <c r="A339" s="62"/>
      <c r="B339" s="13" t="s">
        <v>18</v>
      </c>
      <c r="C339" s="13" t="s">
        <v>16</v>
      </c>
      <c r="D339" s="13" t="s">
        <v>3</v>
      </c>
      <c r="E339" s="13" t="s">
        <v>2</v>
      </c>
      <c r="F339" s="13" t="s">
        <v>19</v>
      </c>
      <c r="G339" s="24"/>
      <c r="H339" s="3" t="s">
        <v>21</v>
      </c>
      <c r="I339" s="3">
        <f t="shared" si="53"/>
        <v>15655.720000000001</v>
      </c>
      <c r="J339" s="3"/>
      <c r="K339" s="23"/>
    </row>
    <row r="340" spans="1:11" ht="15.75" thickBot="1" x14ac:dyDescent="0.25">
      <c r="A340" s="62"/>
      <c r="B340" s="88">
        <f t="shared" ref="B340" si="64">F338</f>
        <v>7720.37</v>
      </c>
      <c r="C340" s="71"/>
      <c r="D340" s="71">
        <v>2327.5300000000002</v>
      </c>
      <c r="E340" s="71">
        <v>524.34</v>
      </c>
      <c r="F340" s="15">
        <f t="shared" ref="F340" si="65">B340-(C340+D340+E340)</f>
        <v>4868.5</v>
      </c>
      <c r="G340" s="24"/>
      <c r="H340" s="3" t="s">
        <v>4</v>
      </c>
      <c r="I340" s="73"/>
      <c r="J340" s="73"/>
      <c r="K340" s="23"/>
    </row>
    <row r="341" spans="1:11" ht="15.75" thickBot="1" x14ac:dyDescent="0.25">
      <c r="A341" s="62"/>
      <c r="B341" s="24"/>
      <c r="C341" s="24"/>
      <c r="D341" s="24"/>
      <c r="E341" s="24"/>
      <c r="F341" s="24"/>
      <c r="G341" s="24"/>
      <c r="H341" s="18" t="s">
        <v>17</v>
      </c>
      <c r="I341" s="18">
        <f t="shared" si="56"/>
        <v>15655.720000000001</v>
      </c>
      <c r="J341" s="87"/>
      <c r="K341" s="23"/>
    </row>
    <row r="342" spans="1:11" ht="15.75" thickBot="1" x14ac:dyDescent="0.25">
      <c r="A342" s="62"/>
      <c r="B342" s="24"/>
      <c r="C342" s="24"/>
      <c r="D342" s="24"/>
      <c r="E342" s="24"/>
      <c r="F342" s="24"/>
      <c r="G342" s="24"/>
      <c r="H342" s="13" t="s">
        <v>27</v>
      </c>
      <c r="I342" s="91">
        <f t="shared" si="57"/>
        <v>15655.720000000001</v>
      </c>
      <c r="J342" s="24"/>
      <c r="K342" s="23"/>
    </row>
    <row r="343" spans="1:11" ht="15.75" thickBot="1" x14ac:dyDescent="0.25">
      <c r="A343" s="75"/>
      <c r="B343" s="25"/>
      <c r="C343" s="25"/>
      <c r="D343" s="25"/>
      <c r="E343" s="25"/>
      <c r="F343" s="25"/>
      <c r="G343" s="25"/>
      <c r="H343" s="25"/>
      <c r="I343" s="25"/>
      <c r="J343" s="25"/>
      <c r="K343" s="15"/>
    </row>
    <row r="344" spans="1:11" ht="15.75" thickBot="1" x14ac:dyDescent="0.25">
      <c r="A344" s="76"/>
      <c r="B344" s="29"/>
      <c r="C344" s="29"/>
      <c r="D344" s="29"/>
      <c r="E344" s="29"/>
      <c r="F344" s="29"/>
      <c r="G344" s="29"/>
      <c r="H344" s="29"/>
      <c r="I344" s="29"/>
      <c r="J344" s="29"/>
      <c r="K344" s="29"/>
    </row>
    <row r="345" spans="1:11" ht="15.75" thickBot="1" x14ac:dyDescent="0.25">
      <c r="A345" s="57"/>
      <c r="B345" s="28"/>
      <c r="C345" s="28"/>
      <c r="D345" s="28"/>
      <c r="E345" s="28"/>
      <c r="F345" s="28"/>
      <c r="G345" s="28"/>
      <c r="H345" s="28"/>
      <c r="I345" s="28" t="s">
        <v>35</v>
      </c>
      <c r="J345" s="58" t="s">
        <v>40</v>
      </c>
      <c r="K345" s="22"/>
    </row>
    <row r="346" spans="1:11" ht="15.75" thickBot="1" x14ac:dyDescent="0.25">
      <c r="A346" s="60">
        <v>8</v>
      </c>
      <c r="B346" s="26"/>
      <c r="C346" s="26"/>
      <c r="D346" s="26"/>
      <c r="E346" s="26"/>
      <c r="F346" s="26"/>
      <c r="G346" s="26"/>
      <c r="H346" s="26"/>
      <c r="I346" s="26" t="s">
        <v>36</v>
      </c>
      <c r="J346" s="61">
        <v>44236</v>
      </c>
      <c r="K346" s="22"/>
    </row>
    <row r="347" spans="1:11" x14ac:dyDescent="0.2">
      <c r="A347" s="62"/>
      <c r="B347" s="140" t="s">
        <v>0</v>
      </c>
      <c r="C347" s="141"/>
      <c r="D347" s="140" t="s">
        <v>9</v>
      </c>
      <c r="E347" s="141"/>
      <c r="F347" s="140" t="s">
        <v>13</v>
      </c>
      <c r="G347" s="141"/>
      <c r="H347" s="140" t="s">
        <v>10</v>
      </c>
      <c r="I347" s="141"/>
      <c r="J347" s="135" t="s">
        <v>12</v>
      </c>
      <c r="K347" s="23"/>
    </row>
    <row r="348" spans="1:11" ht="15.75" thickBot="1" x14ac:dyDescent="0.25">
      <c r="A348" s="62"/>
      <c r="B348" s="6" t="s">
        <v>1</v>
      </c>
      <c r="C348" s="8" t="s">
        <v>8</v>
      </c>
      <c r="D348" s="6" t="s">
        <v>1</v>
      </c>
      <c r="E348" s="8" t="s">
        <v>8</v>
      </c>
      <c r="F348" s="6" t="s">
        <v>1</v>
      </c>
      <c r="G348" s="8" t="s">
        <v>11</v>
      </c>
      <c r="H348" s="6" t="s">
        <v>1</v>
      </c>
      <c r="I348" s="8" t="s">
        <v>11</v>
      </c>
      <c r="J348" s="136"/>
      <c r="K348" s="23"/>
    </row>
    <row r="349" spans="1:11" x14ac:dyDescent="0.2">
      <c r="A349" s="62" t="s">
        <v>6</v>
      </c>
      <c r="B349" s="65">
        <v>34</v>
      </c>
      <c r="C349" s="66">
        <v>40668</v>
      </c>
      <c r="D349" s="65"/>
      <c r="E349" s="66" t="s">
        <v>166</v>
      </c>
      <c r="F349" s="65">
        <v>350</v>
      </c>
      <c r="G349" s="66">
        <v>40643</v>
      </c>
      <c r="H349" s="65">
        <v>482.94</v>
      </c>
      <c r="I349" s="66">
        <v>40666</v>
      </c>
      <c r="J349" s="67" t="s">
        <v>159</v>
      </c>
      <c r="K349" s="23"/>
    </row>
    <row r="350" spans="1:11" x14ac:dyDescent="0.2">
      <c r="A350" s="62" t="s">
        <v>6</v>
      </c>
      <c r="B350" s="60">
        <v>557</v>
      </c>
      <c r="C350" s="7">
        <f t="shared" ref="C350:C381" si="66">IF(B350&gt;0.005,C349+1,"")</f>
        <v>40669</v>
      </c>
      <c r="D350" s="60"/>
      <c r="E350" s="66" t="s">
        <v>166</v>
      </c>
      <c r="F350" s="60">
        <v>121</v>
      </c>
      <c r="G350" s="68">
        <v>40643</v>
      </c>
      <c r="H350" s="60"/>
      <c r="I350" s="68"/>
      <c r="J350" s="69"/>
      <c r="K350" s="23"/>
    </row>
    <row r="351" spans="1:11" x14ac:dyDescent="0.2">
      <c r="A351" s="62" t="s">
        <v>6</v>
      </c>
      <c r="B351" s="60">
        <v>322</v>
      </c>
      <c r="C351" s="7">
        <f t="shared" si="66"/>
        <v>40670</v>
      </c>
      <c r="D351" s="60"/>
      <c r="E351" s="68" t="s">
        <v>167</v>
      </c>
      <c r="F351" s="60">
        <v>874</v>
      </c>
      <c r="G351" s="68">
        <v>40277</v>
      </c>
      <c r="H351" s="60"/>
      <c r="I351" s="68"/>
      <c r="J351" s="69"/>
      <c r="K351" s="23"/>
    </row>
    <row r="352" spans="1:11" x14ac:dyDescent="0.2">
      <c r="A352" s="62" t="s">
        <v>6</v>
      </c>
      <c r="B352" s="60">
        <v>435</v>
      </c>
      <c r="C352" s="7">
        <f t="shared" si="66"/>
        <v>40671</v>
      </c>
      <c r="D352" s="60"/>
      <c r="E352" s="68" t="s">
        <v>129</v>
      </c>
      <c r="F352" s="60">
        <v>2080.5</v>
      </c>
      <c r="G352" s="68"/>
      <c r="H352" s="60"/>
      <c r="I352" s="68"/>
      <c r="J352" s="69"/>
      <c r="K352" s="23"/>
    </row>
    <row r="353" spans="1:11" x14ac:dyDescent="0.2">
      <c r="A353" s="62" t="s">
        <v>6</v>
      </c>
      <c r="B353" s="60">
        <v>501.14</v>
      </c>
      <c r="C353" s="7">
        <f t="shared" si="66"/>
        <v>40672</v>
      </c>
      <c r="D353" s="60"/>
      <c r="E353" s="68"/>
      <c r="F353" s="60"/>
      <c r="G353" s="68"/>
      <c r="H353" s="60"/>
      <c r="I353" s="68"/>
      <c r="J353" s="69"/>
      <c r="K353" s="23"/>
    </row>
    <row r="354" spans="1:11" x14ac:dyDescent="0.2">
      <c r="A354" s="62" t="s">
        <v>6</v>
      </c>
      <c r="B354" s="60">
        <v>202.4</v>
      </c>
      <c r="C354" s="7">
        <f t="shared" si="66"/>
        <v>40673</v>
      </c>
      <c r="D354" s="60"/>
      <c r="E354" s="68"/>
      <c r="F354" s="60"/>
      <c r="G354" s="68"/>
      <c r="H354" s="60"/>
      <c r="I354" s="68"/>
      <c r="J354" s="69"/>
      <c r="K354" s="23"/>
    </row>
    <row r="355" spans="1:11" x14ac:dyDescent="0.2">
      <c r="A355" s="62" t="s">
        <v>6</v>
      </c>
      <c r="B355" s="60">
        <v>434</v>
      </c>
      <c r="C355" s="7">
        <f t="shared" si="66"/>
        <v>40674</v>
      </c>
      <c r="D355" s="60"/>
      <c r="E355" s="68"/>
      <c r="F355" s="60"/>
      <c r="G355" s="68"/>
      <c r="H355" s="60"/>
      <c r="I355" s="68"/>
      <c r="J355" s="69"/>
      <c r="K355" s="23"/>
    </row>
    <row r="356" spans="1:11" x14ac:dyDescent="0.2">
      <c r="A356" s="62" t="s">
        <v>6</v>
      </c>
      <c r="B356" s="60">
        <v>263</v>
      </c>
      <c r="C356" s="7">
        <f t="shared" si="66"/>
        <v>40675</v>
      </c>
      <c r="D356" s="60"/>
      <c r="E356" s="68"/>
      <c r="F356" s="60"/>
      <c r="G356" s="68"/>
      <c r="H356" s="60"/>
      <c r="I356" s="68"/>
      <c r="J356" s="69"/>
      <c r="K356" s="23"/>
    </row>
    <row r="357" spans="1:11" x14ac:dyDescent="0.2">
      <c r="A357" s="62" t="s">
        <v>6</v>
      </c>
      <c r="B357" s="60">
        <v>518</v>
      </c>
      <c r="C357" s="7">
        <f t="shared" si="66"/>
        <v>40676</v>
      </c>
      <c r="D357" s="60"/>
      <c r="E357" s="68"/>
      <c r="F357" s="60"/>
      <c r="G357" s="68"/>
      <c r="H357" s="60"/>
      <c r="I357" s="68"/>
      <c r="J357" s="69"/>
      <c r="K357" s="23"/>
    </row>
    <row r="358" spans="1:11" x14ac:dyDescent="0.2">
      <c r="A358" s="62" t="s">
        <v>6</v>
      </c>
      <c r="B358" s="60">
        <v>100</v>
      </c>
      <c r="C358" s="7">
        <f t="shared" si="66"/>
        <v>40677</v>
      </c>
      <c r="D358" s="60"/>
      <c r="E358" s="68"/>
      <c r="F358" s="60"/>
      <c r="G358" s="68"/>
      <c r="H358" s="60"/>
      <c r="I358" s="68"/>
      <c r="J358" s="69"/>
      <c r="K358" s="23"/>
    </row>
    <row r="359" spans="1:11" x14ac:dyDescent="0.2">
      <c r="A359" s="62" t="s">
        <v>6</v>
      </c>
      <c r="B359" s="60">
        <v>222</v>
      </c>
      <c r="C359" s="7">
        <f t="shared" si="66"/>
        <v>40678</v>
      </c>
      <c r="D359" s="60"/>
      <c r="E359" s="68"/>
      <c r="F359" s="60"/>
      <c r="G359" s="68"/>
      <c r="H359" s="60"/>
      <c r="I359" s="68"/>
      <c r="J359" s="69"/>
      <c r="K359" s="23"/>
    </row>
    <row r="360" spans="1:11" x14ac:dyDescent="0.2">
      <c r="A360" s="62" t="s">
        <v>6</v>
      </c>
      <c r="B360" s="60">
        <v>23</v>
      </c>
      <c r="C360" s="7">
        <f t="shared" si="66"/>
        <v>40679</v>
      </c>
      <c r="D360" s="60"/>
      <c r="E360" s="68"/>
      <c r="F360" s="60"/>
      <c r="G360" s="68"/>
      <c r="H360" s="60"/>
      <c r="I360" s="68"/>
      <c r="J360" s="69"/>
      <c r="K360" s="23"/>
    </row>
    <row r="361" spans="1:11" x14ac:dyDescent="0.2">
      <c r="A361" s="62" t="s">
        <v>7</v>
      </c>
      <c r="B361" s="60">
        <v>161.43</v>
      </c>
      <c r="C361" s="7">
        <f t="shared" si="66"/>
        <v>40680</v>
      </c>
      <c r="D361" s="60" t="s">
        <v>111</v>
      </c>
      <c r="E361" s="68"/>
      <c r="F361" s="60"/>
      <c r="G361" s="68"/>
      <c r="H361" s="60"/>
      <c r="I361" s="68"/>
      <c r="J361" s="69"/>
      <c r="K361" s="23"/>
    </row>
    <row r="362" spans="1:11" x14ac:dyDescent="0.2">
      <c r="A362" s="62" t="s">
        <v>6</v>
      </c>
      <c r="B362" s="60"/>
      <c r="C362" s="7" t="str">
        <f t="shared" si="66"/>
        <v/>
      </c>
      <c r="D362" s="60"/>
      <c r="E362" s="68"/>
      <c r="F362" s="60"/>
      <c r="G362" s="68"/>
      <c r="H362" s="60"/>
      <c r="I362" s="68"/>
      <c r="J362" s="69"/>
      <c r="K362" s="23"/>
    </row>
    <row r="363" spans="1:11" x14ac:dyDescent="0.2">
      <c r="A363" s="62" t="s">
        <v>6</v>
      </c>
      <c r="B363" s="60"/>
      <c r="C363" s="7" t="str">
        <f t="shared" si="66"/>
        <v/>
      </c>
      <c r="D363" s="60"/>
      <c r="E363" s="68"/>
      <c r="F363" s="60"/>
      <c r="G363" s="68"/>
      <c r="H363" s="60"/>
      <c r="I363" s="68"/>
      <c r="J363" s="69"/>
      <c r="K363" s="23"/>
    </row>
    <row r="364" spans="1:11" x14ac:dyDescent="0.2">
      <c r="A364" s="62" t="s">
        <v>6</v>
      </c>
      <c r="B364" s="60"/>
      <c r="C364" s="7" t="str">
        <f t="shared" si="66"/>
        <v/>
      </c>
      <c r="D364" s="60"/>
      <c r="E364" s="68"/>
      <c r="F364" s="60"/>
      <c r="G364" s="68"/>
      <c r="H364" s="60"/>
      <c r="I364" s="68"/>
      <c r="J364" s="69"/>
      <c r="K364" s="23"/>
    </row>
    <row r="365" spans="1:11" x14ac:dyDescent="0.2">
      <c r="A365" s="62" t="s">
        <v>6</v>
      </c>
      <c r="B365" s="60"/>
      <c r="C365" s="7" t="str">
        <f t="shared" si="66"/>
        <v/>
      </c>
      <c r="D365" s="60"/>
      <c r="E365" s="68"/>
      <c r="F365" s="60"/>
      <c r="G365" s="68"/>
      <c r="H365" s="60"/>
      <c r="I365" s="68"/>
      <c r="J365" s="69"/>
      <c r="K365" s="23"/>
    </row>
    <row r="366" spans="1:11" x14ac:dyDescent="0.2">
      <c r="A366" s="62" t="s">
        <v>6</v>
      </c>
      <c r="B366" s="60"/>
      <c r="C366" s="7" t="str">
        <f t="shared" si="66"/>
        <v/>
      </c>
      <c r="D366" s="60"/>
      <c r="E366" s="68"/>
      <c r="F366" s="60"/>
      <c r="G366" s="68"/>
      <c r="H366" s="60"/>
      <c r="I366" s="68"/>
      <c r="J366" s="69"/>
      <c r="K366" s="23"/>
    </row>
    <row r="367" spans="1:11" x14ac:dyDescent="0.2">
      <c r="A367" s="62" t="s">
        <v>6</v>
      </c>
      <c r="B367" s="60"/>
      <c r="C367" s="7" t="str">
        <f t="shared" si="66"/>
        <v/>
      </c>
      <c r="D367" s="60"/>
      <c r="E367" s="68"/>
      <c r="F367" s="60"/>
      <c r="G367" s="68"/>
      <c r="H367" s="60"/>
      <c r="I367" s="68"/>
      <c r="J367" s="69"/>
      <c r="K367" s="23"/>
    </row>
    <row r="368" spans="1:11" x14ac:dyDescent="0.2">
      <c r="A368" s="62" t="s">
        <v>6</v>
      </c>
      <c r="B368" s="60"/>
      <c r="C368" s="7" t="str">
        <f t="shared" si="66"/>
        <v/>
      </c>
      <c r="D368" s="60"/>
      <c r="E368" s="68"/>
      <c r="F368" s="60"/>
      <c r="G368" s="68"/>
      <c r="H368" s="60"/>
      <c r="I368" s="68"/>
      <c r="J368" s="69"/>
      <c r="K368" s="23"/>
    </row>
    <row r="369" spans="1:11" x14ac:dyDescent="0.2">
      <c r="A369" s="62" t="s">
        <v>6</v>
      </c>
      <c r="B369" s="60"/>
      <c r="C369" s="7" t="str">
        <f t="shared" si="66"/>
        <v/>
      </c>
      <c r="D369" s="60"/>
      <c r="E369" s="68"/>
      <c r="F369" s="60"/>
      <c r="G369" s="68"/>
      <c r="H369" s="60"/>
      <c r="I369" s="68"/>
      <c r="J369" s="69"/>
      <c r="K369" s="23"/>
    </row>
    <row r="370" spans="1:11" x14ac:dyDescent="0.2">
      <c r="A370" s="62" t="s">
        <v>6</v>
      </c>
      <c r="B370" s="60"/>
      <c r="C370" s="7" t="str">
        <f t="shared" si="66"/>
        <v/>
      </c>
      <c r="D370" s="60"/>
      <c r="E370" s="68"/>
      <c r="F370" s="60"/>
      <c r="G370" s="68"/>
      <c r="H370" s="60"/>
      <c r="I370" s="68"/>
      <c r="J370" s="69"/>
      <c r="K370" s="23"/>
    </row>
    <row r="371" spans="1:11" x14ac:dyDescent="0.2">
      <c r="A371" s="62" t="s">
        <v>6</v>
      </c>
      <c r="B371" s="60"/>
      <c r="C371" s="7" t="str">
        <f t="shared" si="66"/>
        <v/>
      </c>
      <c r="D371" s="60"/>
      <c r="E371" s="68"/>
      <c r="F371" s="60"/>
      <c r="G371" s="68"/>
      <c r="H371" s="60"/>
      <c r="I371" s="68"/>
      <c r="J371" s="69"/>
      <c r="K371" s="23"/>
    </row>
    <row r="372" spans="1:11" x14ac:dyDescent="0.2">
      <c r="A372" s="62" t="s">
        <v>6</v>
      </c>
      <c r="B372" s="60"/>
      <c r="C372" s="7" t="str">
        <f t="shared" si="66"/>
        <v/>
      </c>
      <c r="D372" s="60"/>
      <c r="E372" s="68"/>
      <c r="F372" s="60"/>
      <c r="G372" s="68"/>
      <c r="H372" s="60"/>
      <c r="I372" s="68"/>
      <c r="J372" s="69"/>
      <c r="K372" s="23"/>
    </row>
    <row r="373" spans="1:11" x14ac:dyDescent="0.2">
      <c r="A373" s="62" t="s">
        <v>6</v>
      </c>
      <c r="B373" s="60"/>
      <c r="C373" s="7" t="str">
        <f t="shared" si="66"/>
        <v/>
      </c>
      <c r="D373" s="60"/>
      <c r="E373" s="68"/>
      <c r="F373" s="60"/>
      <c r="G373" s="68"/>
      <c r="H373" s="60"/>
      <c r="I373" s="68"/>
      <c r="J373" s="69"/>
      <c r="K373" s="23"/>
    </row>
    <row r="374" spans="1:11" x14ac:dyDescent="0.2">
      <c r="A374" s="62" t="s">
        <v>6</v>
      </c>
      <c r="B374" s="60"/>
      <c r="C374" s="7" t="str">
        <f t="shared" si="66"/>
        <v/>
      </c>
      <c r="D374" s="60"/>
      <c r="E374" s="68"/>
      <c r="F374" s="60"/>
      <c r="G374" s="68"/>
      <c r="H374" s="60"/>
      <c r="I374" s="68"/>
      <c r="J374" s="69"/>
      <c r="K374" s="23"/>
    </row>
    <row r="375" spans="1:11" x14ac:dyDescent="0.2">
      <c r="A375" s="62" t="s">
        <v>6</v>
      </c>
      <c r="B375" s="60"/>
      <c r="C375" s="7" t="str">
        <f t="shared" si="66"/>
        <v/>
      </c>
      <c r="D375" s="60"/>
      <c r="E375" s="68"/>
      <c r="F375" s="60"/>
      <c r="G375" s="68"/>
      <c r="H375" s="60"/>
      <c r="I375" s="68"/>
      <c r="J375" s="69"/>
      <c r="K375" s="23"/>
    </row>
    <row r="376" spans="1:11" x14ac:dyDescent="0.2">
      <c r="A376" s="62" t="s">
        <v>6</v>
      </c>
      <c r="B376" s="60"/>
      <c r="C376" s="7" t="str">
        <f t="shared" si="66"/>
        <v/>
      </c>
      <c r="D376" s="60"/>
      <c r="E376" s="68"/>
      <c r="F376" s="60"/>
      <c r="G376" s="68"/>
      <c r="H376" s="60"/>
      <c r="I376" s="68"/>
      <c r="J376" s="69"/>
      <c r="K376" s="23"/>
    </row>
    <row r="377" spans="1:11" x14ac:dyDescent="0.2">
      <c r="A377" s="62" t="s">
        <v>6</v>
      </c>
      <c r="B377" s="60"/>
      <c r="C377" s="7" t="str">
        <f t="shared" si="66"/>
        <v/>
      </c>
      <c r="D377" s="60"/>
      <c r="E377" s="68"/>
      <c r="F377" s="60"/>
      <c r="G377" s="68"/>
      <c r="H377" s="60"/>
      <c r="I377" s="68"/>
      <c r="J377" s="69"/>
      <c r="K377" s="23"/>
    </row>
    <row r="378" spans="1:11" x14ac:dyDescent="0.2">
      <c r="A378" s="62" t="s">
        <v>6</v>
      </c>
      <c r="B378" s="60"/>
      <c r="C378" s="7" t="str">
        <f t="shared" si="66"/>
        <v/>
      </c>
      <c r="D378" s="60"/>
      <c r="E378" s="68"/>
      <c r="F378" s="60"/>
      <c r="G378" s="68"/>
      <c r="H378" s="60"/>
      <c r="I378" s="68"/>
      <c r="J378" s="69"/>
      <c r="K378" s="23"/>
    </row>
    <row r="379" spans="1:11" x14ac:dyDescent="0.2">
      <c r="A379" s="62" t="s">
        <v>6</v>
      </c>
      <c r="B379" s="60"/>
      <c r="C379" s="7" t="str">
        <f t="shared" si="66"/>
        <v/>
      </c>
      <c r="D379" s="60"/>
      <c r="E379" s="68"/>
      <c r="F379" s="60"/>
      <c r="G379" s="68"/>
      <c r="H379" s="60"/>
      <c r="I379" s="68"/>
      <c r="J379" s="69"/>
      <c r="K379" s="23"/>
    </row>
    <row r="380" spans="1:11" x14ac:dyDescent="0.2">
      <c r="A380" s="62" t="s">
        <v>6</v>
      </c>
      <c r="B380" s="60"/>
      <c r="C380" s="7" t="str">
        <f t="shared" si="66"/>
        <v/>
      </c>
      <c r="D380" s="60"/>
      <c r="E380" s="68"/>
      <c r="F380" s="60"/>
      <c r="G380" s="68"/>
      <c r="H380" s="60"/>
      <c r="I380" s="68"/>
      <c r="J380" s="69"/>
      <c r="K380" s="23"/>
    </row>
    <row r="381" spans="1:11" ht="15.75" thickBot="1" x14ac:dyDescent="0.25">
      <c r="A381" s="62" t="s">
        <v>6</v>
      </c>
      <c r="B381" s="63"/>
      <c r="C381" s="8" t="str">
        <f t="shared" si="66"/>
        <v/>
      </c>
      <c r="D381" s="63"/>
      <c r="E381" s="64"/>
      <c r="F381" s="63"/>
      <c r="G381" s="64"/>
      <c r="H381" s="63"/>
      <c r="I381" s="64"/>
      <c r="J381" s="70"/>
      <c r="K381" s="23"/>
    </row>
    <row r="382" spans="1:11" x14ac:dyDescent="0.2">
      <c r="A382" s="62"/>
      <c r="B382" s="137">
        <f>SUMIF(A349:A381,$O$6,B349:B381)</f>
        <v>3611.54</v>
      </c>
      <c r="C382" s="24"/>
      <c r="D382" s="24"/>
      <c r="E382" s="24"/>
      <c r="F382" s="24"/>
      <c r="G382" s="24"/>
      <c r="H382" s="24"/>
      <c r="I382" s="24"/>
      <c r="J382" s="24"/>
      <c r="K382" s="23"/>
    </row>
    <row r="383" spans="1:11" ht="15.75" thickBot="1" x14ac:dyDescent="0.25">
      <c r="A383" s="62"/>
      <c r="B383" s="138"/>
      <c r="C383" s="24"/>
      <c r="D383" s="24"/>
      <c r="E383" s="24"/>
      <c r="F383" s="24"/>
      <c r="G383" s="24"/>
      <c r="H383" s="24"/>
      <c r="I383" s="24"/>
      <c r="J383" s="24"/>
      <c r="K383" s="23"/>
    </row>
    <row r="384" spans="1:11" ht="15.75" thickBot="1" x14ac:dyDescent="0.25">
      <c r="A384" s="62"/>
      <c r="B384" s="24"/>
      <c r="C384" s="24"/>
      <c r="D384" s="24"/>
      <c r="E384" s="24"/>
      <c r="F384" s="24"/>
      <c r="G384" s="24"/>
      <c r="H384" s="24"/>
      <c r="I384" s="24"/>
      <c r="J384" s="24"/>
      <c r="K384" s="23"/>
    </row>
    <row r="385" spans="1:11" ht="15.75" thickBot="1" x14ac:dyDescent="0.25">
      <c r="A385" s="62"/>
      <c r="B385" s="24"/>
      <c r="C385" s="24"/>
      <c r="D385" s="24"/>
      <c r="E385" s="24"/>
      <c r="F385" s="24"/>
      <c r="G385" s="24"/>
      <c r="H385" s="129" t="s">
        <v>22</v>
      </c>
      <c r="I385" s="130"/>
      <c r="J385" s="16"/>
      <c r="K385" s="23"/>
    </row>
    <row r="386" spans="1:11" ht="15.75" thickBot="1" x14ac:dyDescent="0.25">
      <c r="A386" s="62"/>
      <c r="B386" s="13" t="s">
        <v>0</v>
      </c>
      <c r="C386" s="13" t="s">
        <v>13</v>
      </c>
      <c r="D386" s="13" t="s">
        <v>14</v>
      </c>
      <c r="E386" s="13" t="s">
        <v>15</v>
      </c>
      <c r="F386" s="13" t="s">
        <v>5</v>
      </c>
      <c r="G386" s="24"/>
      <c r="H386" s="86" t="s">
        <v>20</v>
      </c>
      <c r="I386" s="94">
        <f t="shared" ref="I386:I435" si="67">I342</f>
        <v>15655.720000000001</v>
      </c>
      <c r="J386" s="86"/>
      <c r="K386" s="23"/>
    </row>
    <row r="387" spans="1:11" ht="15.75" thickBot="1" x14ac:dyDescent="0.25">
      <c r="A387" s="62"/>
      <c r="B387" s="88">
        <f t="shared" ref="B387:B436" si="68">B382</f>
        <v>3611.54</v>
      </c>
      <c r="C387" s="13">
        <f t="shared" ref="C387" si="69">SUM(F349:F381)</f>
        <v>3425.5</v>
      </c>
      <c r="D387" s="13">
        <f t="shared" ref="D387" si="70">B387+C387</f>
        <v>7037.04</v>
      </c>
      <c r="E387" s="13">
        <f t="shared" ref="E387" si="71">SUM(H349:H381)</f>
        <v>482.94</v>
      </c>
      <c r="F387" s="15">
        <f t="shared" ref="F387" si="72">D387-E387</f>
        <v>6554.1</v>
      </c>
      <c r="G387" s="24"/>
      <c r="H387" s="3" t="s">
        <v>19</v>
      </c>
      <c r="I387" s="3">
        <f t="shared" ref="I387" si="73">F389</f>
        <v>5336</v>
      </c>
      <c r="J387" s="3"/>
      <c r="K387" s="23"/>
    </row>
    <row r="388" spans="1:11" ht="15.75" thickBot="1" x14ac:dyDescent="0.25">
      <c r="A388" s="62"/>
      <c r="B388" s="13" t="s">
        <v>18</v>
      </c>
      <c r="C388" s="13" t="s">
        <v>16</v>
      </c>
      <c r="D388" s="13" t="s">
        <v>3</v>
      </c>
      <c r="E388" s="13" t="s">
        <v>2</v>
      </c>
      <c r="F388" s="13" t="s">
        <v>19</v>
      </c>
      <c r="G388" s="24"/>
      <c r="H388" s="3" t="s">
        <v>21</v>
      </c>
      <c r="I388" s="3">
        <f t="shared" ref="I388:I437" si="74">I386+I387</f>
        <v>20991.72</v>
      </c>
      <c r="J388" s="3"/>
      <c r="K388" s="23"/>
    </row>
    <row r="389" spans="1:11" ht="15.75" thickBot="1" x14ac:dyDescent="0.25">
      <c r="A389" s="62"/>
      <c r="B389" s="88">
        <f t="shared" ref="B389" si="75">F387</f>
        <v>6554.1</v>
      </c>
      <c r="C389" s="71"/>
      <c r="D389" s="71">
        <v>350</v>
      </c>
      <c r="E389" s="71">
        <v>868.1</v>
      </c>
      <c r="F389" s="15">
        <f t="shared" ref="F389" si="76">B389-(C389+D389+E389)</f>
        <v>5336</v>
      </c>
      <c r="G389" s="24"/>
      <c r="H389" s="3" t="s">
        <v>4</v>
      </c>
      <c r="I389" s="73">
        <v>19850</v>
      </c>
      <c r="J389" s="73" t="s">
        <v>23</v>
      </c>
      <c r="K389" s="23"/>
    </row>
    <row r="390" spans="1:11" ht="15.75" thickBot="1" x14ac:dyDescent="0.25">
      <c r="A390" s="62"/>
      <c r="B390" s="24"/>
      <c r="C390" s="24"/>
      <c r="D390" s="24"/>
      <c r="E390" s="24"/>
      <c r="F390" s="24"/>
      <c r="G390" s="24"/>
      <c r="H390" s="18" t="s">
        <v>17</v>
      </c>
      <c r="I390" s="18">
        <f t="shared" ref="I390:I439" si="77">I388-I389</f>
        <v>1141.7200000000012</v>
      </c>
      <c r="J390" s="87"/>
      <c r="K390" s="23"/>
    </row>
    <row r="391" spans="1:11" ht="15.75" thickBot="1" x14ac:dyDescent="0.25">
      <c r="A391" s="62"/>
      <c r="B391" s="24"/>
      <c r="C391" s="24"/>
      <c r="D391" s="24"/>
      <c r="E391" s="24"/>
      <c r="F391" s="24"/>
      <c r="G391" s="24"/>
      <c r="H391" s="13" t="s">
        <v>27</v>
      </c>
      <c r="I391" s="91">
        <f t="shared" ref="I391:I440" si="78">I390</f>
        <v>1141.7200000000012</v>
      </c>
      <c r="J391" s="24"/>
      <c r="K391" s="23"/>
    </row>
    <row r="392" spans="1:11" ht="15.75" thickBot="1" x14ac:dyDescent="0.25">
      <c r="A392" s="75"/>
      <c r="B392" s="25"/>
      <c r="C392" s="25"/>
      <c r="D392" s="25"/>
      <c r="E392" s="25"/>
      <c r="F392" s="25"/>
      <c r="G392" s="25"/>
      <c r="H392" s="25"/>
      <c r="I392" s="25"/>
      <c r="J392" s="25"/>
      <c r="K392" s="15"/>
    </row>
    <row r="393" spans="1:11" ht="15.75" thickBot="1" x14ac:dyDescent="0.25">
      <c r="A393" s="76"/>
      <c r="B393" s="29"/>
      <c r="C393" s="29"/>
      <c r="D393" s="29"/>
      <c r="E393" s="29"/>
      <c r="F393" s="29"/>
      <c r="G393" s="29"/>
      <c r="H393" s="29"/>
      <c r="I393" s="29"/>
      <c r="J393" s="29"/>
      <c r="K393" s="29"/>
    </row>
    <row r="394" spans="1:11" ht="15.75" thickBot="1" x14ac:dyDescent="0.25">
      <c r="A394" s="57"/>
      <c r="B394" s="28"/>
      <c r="C394" s="28"/>
      <c r="D394" s="28"/>
      <c r="E394" s="28"/>
      <c r="F394" s="28"/>
      <c r="G394" s="28"/>
      <c r="H394" s="28"/>
      <c r="I394" s="28" t="s">
        <v>35</v>
      </c>
      <c r="J394" s="58" t="s">
        <v>41</v>
      </c>
      <c r="K394" s="22"/>
    </row>
    <row r="395" spans="1:11" ht="15.75" thickBot="1" x14ac:dyDescent="0.25">
      <c r="A395" s="60">
        <v>9</v>
      </c>
      <c r="B395" s="26"/>
      <c r="C395" s="26"/>
      <c r="D395" s="26"/>
      <c r="E395" s="26"/>
      <c r="F395" s="26"/>
      <c r="G395" s="26"/>
      <c r="H395" s="26"/>
      <c r="I395" s="26" t="s">
        <v>36</v>
      </c>
      <c r="J395" s="61">
        <v>44237</v>
      </c>
      <c r="K395" s="22"/>
    </row>
    <row r="396" spans="1:11" x14ac:dyDescent="0.2">
      <c r="A396" s="62"/>
      <c r="B396" s="140" t="s">
        <v>0</v>
      </c>
      <c r="C396" s="141"/>
      <c r="D396" s="140" t="s">
        <v>9</v>
      </c>
      <c r="E396" s="141"/>
      <c r="F396" s="140" t="s">
        <v>13</v>
      </c>
      <c r="G396" s="141"/>
      <c r="H396" s="140" t="s">
        <v>10</v>
      </c>
      <c r="I396" s="141"/>
      <c r="J396" s="135" t="s">
        <v>12</v>
      </c>
      <c r="K396" s="23"/>
    </row>
    <row r="397" spans="1:11" ht="15.75" thickBot="1" x14ac:dyDescent="0.25">
      <c r="A397" s="62"/>
      <c r="B397" s="6" t="s">
        <v>1</v>
      </c>
      <c r="C397" s="8" t="s">
        <v>8</v>
      </c>
      <c r="D397" s="6" t="s">
        <v>1</v>
      </c>
      <c r="E397" s="8" t="s">
        <v>8</v>
      </c>
      <c r="F397" s="6" t="s">
        <v>1</v>
      </c>
      <c r="G397" s="8" t="s">
        <v>11</v>
      </c>
      <c r="H397" s="6" t="s">
        <v>1</v>
      </c>
      <c r="I397" s="8" t="s">
        <v>11</v>
      </c>
      <c r="J397" s="136"/>
      <c r="K397" s="23"/>
    </row>
    <row r="398" spans="1:11" x14ac:dyDescent="0.2">
      <c r="A398" s="62" t="s">
        <v>6</v>
      </c>
      <c r="B398" s="65">
        <v>69</v>
      </c>
      <c r="C398" s="66">
        <v>40681</v>
      </c>
      <c r="D398" s="65"/>
      <c r="E398" s="66" t="s">
        <v>129</v>
      </c>
      <c r="F398" s="65">
        <v>1245</v>
      </c>
      <c r="G398" s="66"/>
      <c r="H398" s="65">
        <v>118</v>
      </c>
      <c r="I398" s="66">
        <v>1849</v>
      </c>
      <c r="J398" s="67" t="s">
        <v>169</v>
      </c>
      <c r="K398" s="23"/>
    </row>
    <row r="399" spans="1:11" x14ac:dyDescent="0.2">
      <c r="A399" s="62" t="s">
        <v>6</v>
      </c>
      <c r="B399" s="60">
        <v>38</v>
      </c>
      <c r="C399" s="7">
        <f t="shared" ref="C399:C430" si="79">IF(B399&gt;0.005,C398+1,"")</f>
        <v>40682</v>
      </c>
      <c r="D399" s="60"/>
      <c r="E399" s="68"/>
      <c r="F399" s="60"/>
      <c r="G399" s="68"/>
      <c r="H399" s="60"/>
      <c r="I399" s="68"/>
      <c r="J399" s="69"/>
      <c r="K399" s="23"/>
    </row>
    <row r="400" spans="1:11" x14ac:dyDescent="0.2">
      <c r="A400" s="62" t="s">
        <v>7</v>
      </c>
      <c r="B400" s="60">
        <v>236</v>
      </c>
      <c r="C400" s="7">
        <f t="shared" si="79"/>
        <v>40683</v>
      </c>
      <c r="D400" s="60" t="s">
        <v>155</v>
      </c>
      <c r="E400" s="68"/>
      <c r="F400" s="60"/>
      <c r="G400" s="68"/>
      <c r="H400" s="60"/>
      <c r="I400" s="68"/>
      <c r="J400" s="69"/>
      <c r="K400" s="23"/>
    </row>
    <row r="401" spans="1:11" x14ac:dyDescent="0.2">
      <c r="A401" s="62" t="s">
        <v>6</v>
      </c>
      <c r="B401" s="60">
        <v>563.5</v>
      </c>
      <c r="C401" s="7">
        <f t="shared" si="79"/>
        <v>40684</v>
      </c>
      <c r="D401" s="60"/>
      <c r="E401" s="68"/>
      <c r="F401" s="60"/>
      <c r="G401" s="68"/>
      <c r="H401" s="60"/>
      <c r="I401" s="68"/>
      <c r="J401" s="69"/>
      <c r="K401" s="23"/>
    </row>
    <row r="402" spans="1:11" x14ac:dyDescent="0.2">
      <c r="A402" s="62" t="s">
        <v>6</v>
      </c>
      <c r="B402" s="60">
        <v>30</v>
      </c>
      <c r="C402" s="7">
        <f t="shared" si="79"/>
        <v>40685</v>
      </c>
      <c r="D402" s="60"/>
      <c r="E402" s="68"/>
      <c r="F402" s="60"/>
      <c r="G402" s="68"/>
      <c r="H402" s="60"/>
      <c r="I402" s="68"/>
      <c r="J402" s="69"/>
      <c r="K402" s="23"/>
    </row>
    <row r="403" spans="1:11" x14ac:dyDescent="0.2">
      <c r="A403" s="62" t="s">
        <v>6</v>
      </c>
      <c r="B403" s="60">
        <v>173</v>
      </c>
      <c r="C403" s="7">
        <f t="shared" si="79"/>
        <v>40686</v>
      </c>
      <c r="D403" s="60"/>
      <c r="E403" s="68"/>
      <c r="F403" s="60"/>
      <c r="G403" s="68"/>
      <c r="H403" s="60"/>
      <c r="I403" s="68"/>
      <c r="J403" s="69"/>
      <c r="K403" s="23"/>
    </row>
    <row r="404" spans="1:11" x14ac:dyDescent="0.2">
      <c r="A404" s="62" t="s">
        <v>6</v>
      </c>
      <c r="B404" s="60">
        <v>123</v>
      </c>
      <c r="C404" s="7">
        <f t="shared" si="79"/>
        <v>40687</v>
      </c>
      <c r="D404" s="60"/>
      <c r="E404" s="68"/>
      <c r="F404" s="60"/>
      <c r="G404" s="68"/>
      <c r="H404" s="60"/>
      <c r="I404" s="68"/>
      <c r="J404" s="69"/>
      <c r="K404" s="23"/>
    </row>
    <row r="405" spans="1:11" x14ac:dyDescent="0.2">
      <c r="A405" s="62" t="s">
        <v>6</v>
      </c>
      <c r="B405" s="60">
        <v>184</v>
      </c>
      <c r="C405" s="7">
        <f t="shared" si="79"/>
        <v>40688</v>
      </c>
      <c r="D405" s="60"/>
      <c r="E405" s="68"/>
      <c r="F405" s="60"/>
      <c r="G405" s="68"/>
      <c r="H405" s="60"/>
      <c r="I405" s="68"/>
      <c r="J405" s="69"/>
      <c r="K405" s="23"/>
    </row>
    <row r="406" spans="1:11" x14ac:dyDescent="0.2">
      <c r="A406" s="62" t="s">
        <v>6</v>
      </c>
      <c r="B406" s="60">
        <v>175</v>
      </c>
      <c r="C406" s="7">
        <f t="shared" si="79"/>
        <v>40689</v>
      </c>
      <c r="D406" s="60"/>
      <c r="E406" s="68"/>
      <c r="F406" s="60"/>
      <c r="G406" s="68"/>
      <c r="H406" s="60"/>
      <c r="I406" s="68"/>
      <c r="J406" s="69"/>
      <c r="K406" s="23"/>
    </row>
    <row r="407" spans="1:11" x14ac:dyDescent="0.2">
      <c r="A407" s="62" t="s">
        <v>7</v>
      </c>
      <c r="B407" s="60">
        <v>414</v>
      </c>
      <c r="C407" s="7">
        <f t="shared" si="79"/>
        <v>40690</v>
      </c>
      <c r="D407" s="60" t="s">
        <v>168</v>
      </c>
      <c r="E407" s="68"/>
      <c r="F407" s="60"/>
      <c r="G407" s="68"/>
      <c r="H407" s="60"/>
      <c r="I407" s="68"/>
      <c r="J407" s="69"/>
      <c r="K407" s="23"/>
    </row>
    <row r="408" spans="1:11" x14ac:dyDescent="0.2">
      <c r="A408" s="62" t="s">
        <v>6</v>
      </c>
      <c r="B408" s="60"/>
      <c r="C408" s="7" t="str">
        <f t="shared" si="79"/>
        <v/>
      </c>
      <c r="D408" s="60"/>
      <c r="E408" s="68"/>
      <c r="F408" s="60"/>
      <c r="G408" s="68"/>
      <c r="H408" s="60"/>
      <c r="I408" s="68"/>
      <c r="J408" s="69"/>
      <c r="K408" s="23"/>
    </row>
    <row r="409" spans="1:11" x14ac:dyDescent="0.2">
      <c r="A409" s="62" t="s">
        <v>6</v>
      </c>
      <c r="B409" s="60"/>
      <c r="C409" s="7" t="str">
        <f t="shared" si="79"/>
        <v/>
      </c>
      <c r="D409" s="60"/>
      <c r="E409" s="68"/>
      <c r="F409" s="60"/>
      <c r="G409" s="68"/>
      <c r="H409" s="60"/>
      <c r="I409" s="68"/>
      <c r="J409" s="69"/>
      <c r="K409" s="23"/>
    </row>
    <row r="410" spans="1:11" x14ac:dyDescent="0.2">
      <c r="A410" s="62" t="s">
        <v>6</v>
      </c>
      <c r="B410" s="60"/>
      <c r="C410" s="7" t="str">
        <f t="shared" si="79"/>
        <v/>
      </c>
      <c r="D410" s="60"/>
      <c r="E410" s="68"/>
      <c r="F410" s="60"/>
      <c r="G410" s="68"/>
      <c r="H410" s="60"/>
      <c r="I410" s="68"/>
      <c r="J410" s="69"/>
      <c r="K410" s="23"/>
    </row>
    <row r="411" spans="1:11" x14ac:dyDescent="0.2">
      <c r="A411" s="62" t="s">
        <v>6</v>
      </c>
      <c r="B411" s="60"/>
      <c r="C411" s="7" t="str">
        <f t="shared" si="79"/>
        <v/>
      </c>
      <c r="D411" s="60"/>
      <c r="E411" s="68"/>
      <c r="F411" s="60"/>
      <c r="G411" s="68"/>
      <c r="H411" s="60"/>
      <c r="I411" s="68"/>
      <c r="J411" s="69"/>
      <c r="K411" s="23"/>
    </row>
    <row r="412" spans="1:11" x14ac:dyDescent="0.2">
      <c r="A412" s="62" t="s">
        <v>6</v>
      </c>
      <c r="B412" s="60"/>
      <c r="C412" s="7" t="str">
        <f t="shared" si="79"/>
        <v/>
      </c>
      <c r="D412" s="60"/>
      <c r="E412" s="68"/>
      <c r="F412" s="60"/>
      <c r="G412" s="68"/>
      <c r="H412" s="60"/>
      <c r="I412" s="68"/>
      <c r="J412" s="69"/>
      <c r="K412" s="23"/>
    </row>
    <row r="413" spans="1:11" x14ac:dyDescent="0.2">
      <c r="A413" s="62" t="s">
        <v>6</v>
      </c>
      <c r="B413" s="60"/>
      <c r="C413" s="7" t="str">
        <f t="shared" si="79"/>
        <v/>
      </c>
      <c r="D413" s="60"/>
      <c r="E413" s="68"/>
      <c r="F413" s="60"/>
      <c r="G413" s="68"/>
      <c r="H413" s="60"/>
      <c r="I413" s="68"/>
      <c r="J413" s="69"/>
      <c r="K413" s="23"/>
    </row>
    <row r="414" spans="1:11" x14ac:dyDescent="0.2">
      <c r="A414" s="62" t="s">
        <v>6</v>
      </c>
      <c r="B414" s="60"/>
      <c r="C414" s="7" t="str">
        <f t="shared" si="79"/>
        <v/>
      </c>
      <c r="D414" s="60"/>
      <c r="E414" s="68"/>
      <c r="F414" s="60"/>
      <c r="G414" s="68"/>
      <c r="H414" s="60"/>
      <c r="I414" s="68"/>
      <c r="J414" s="69"/>
      <c r="K414" s="23"/>
    </row>
    <row r="415" spans="1:11" x14ac:dyDescent="0.2">
      <c r="A415" s="62" t="s">
        <v>6</v>
      </c>
      <c r="B415" s="60"/>
      <c r="C415" s="7" t="str">
        <f t="shared" si="79"/>
        <v/>
      </c>
      <c r="D415" s="60"/>
      <c r="E415" s="68"/>
      <c r="F415" s="60"/>
      <c r="G415" s="68"/>
      <c r="H415" s="60"/>
      <c r="I415" s="68"/>
      <c r="J415" s="69"/>
      <c r="K415" s="23"/>
    </row>
    <row r="416" spans="1:11" x14ac:dyDescent="0.2">
      <c r="A416" s="62" t="s">
        <v>6</v>
      </c>
      <c r="B416" s="60"/>
      <c r="C416" s="7" t="str">
        <f t="shared" si="79"/>
        <v/>
      </c>
      <c r="D416" s="60"/>
      <c r="E416" s="68"/>
      <c r="F416" s="60"/>
      <c r="G416" s="68"/>
      <c r="H416" s="60"/>
      <c r="I416" s="68"/>
      <c r="J416" s="69"/>
      <c r="K416" s="23"/>
    </row>
    <row r="417" spans="1:11" x14ac:dyDescent="0.2">
      <c r="A417" s="62" t="s">
        <v>6</v>
      </c>
      <c r="B417" s="60"/>
      <c r="C417" s="7" t="str">
        <f t="shared" si="79"/>
        <v/>
      </c>
      <c r="D417" s="60"/>
      <c r="E417" s="68"/>
      <c r="F417" s="60"/>
      <c r="G417" s="68"/>
      <c r="H417" s="60"/>
      <c r="I417" s="68"/>
      <c r="J417" s="69"/>
      <c r="K417" s="23"/>
    </row>
    <row r="418" spans="1:11" x14ac:dyDescent="0.2">
      <c r="A418" s="62" t="s">
        <v>6</v>
      </c>
      <c r="B418" s="60"/>
      <c r="C418" s="7" t="str">
        <f t="shared" si="79"/>
        <v/>
      </c>
      <c r="D418" s="60"/>
      <c r="E418" s="68"/>
      <c r="F418" s="60"/>
      <c r="G418" s="68"/>
      <c r="H418" s="60"/>
      <c r="I418" s="68"/>
      <c r="J418" s="69"/>
      <c r="K418" s="23"/>
    </row>
    <row r="419" spans="1:11" x14ac:dyDescent="0.2">
      <c r="A419" s="62" t="s">
        <v>6</v>
      </c>
      <c r="B419" s="60"/>
      <c r="C419" s="7" t="str">
        <f t="shared" si="79"/>
        <v/>
      </c>
      <c r="D419" s="60"/>
      <c r="E419" s="68"/>
      <c r="F419" s="60"/>
      <c r="G419" s="68"/>
      <c r="H419" s="60"/>
      <c r="I419" s="68"/>
      <c r="J419" s="69"/>
      <c r="K419" s="23"/>
    </row>
    <row r="420" spans="1:11" x14ac:dyDescent="0.2">
      <c r="A420" s="62" t="s">
        <v>6</v>
      </c>
      <c r="B420" s="60"/>
      <c r="C420" s="7" t="str">
        <f t="shared" si="79"/>
        <v/>
      </c>
      <c r="D420" s="60"/>
      <c r="E420" s="68"/>
      <c r="F420" s="60"/>
      <c r="G420" s="68"/>
      <c r="H420" s="60"/>
      <c r="I420" s="68"/>
      <c r="J420" s="69"/>
      <c r="K420" s="23"/>
    </row>
    <row r="421" spans="1:11" x14ac:dyDescent="0.2">
      <c r="A421" s="62" t="s">
        <v>6</v>
      </c>
      <c r="B421" s="60"/>
      <c r="C421" s="7" t="str">
        <f t="shared" si="79"/>
        <v/>
      </c>
      <c r="D421" s="60"/>
      <c r="E421" s="68"/>
      <c r="F421" s="60"/>
      <c r="G421" s="68"/>
      <c r="H421" s="60"/>
      <c r="I421" s="68"/>
      <c r="J421" s="69"/>
      <c r="K421" s="23"/>
    </row>
    <row r="422" spans="1:11" x14ac:dyDescent="0.2">
      <c r="A422" s="62" t="s">
        <v>6</v>
      </c>
      <c r="B422" s="60"/>
      <c r="C422" s="7" t="str">
        <f t="shared" si="79"/>
        <v/>
      </c>
      <c r="D422" s="60"/>
      <c r="E422" s="68"/>
      <c r="F422" s="60"/>
      <c r="G422" s="68"/>
      <c r="H422" s="60"/>
      <c r="I422" s="68"/>
      <c r="J422" s="69"/>
      <c r="K422" s="23"/>
    </row>
    <row r="423" spans="1:11" x14ac:dyDescent="0.2">
      <c r="A423" s="62" t="s">
        <v>6</v>
      </c>
      <c r="B423" s="60"/>
      <c r="C423" s="7" t="str">
        <f t="shared" si="79"/>
        <v/>
      </c>
      <c r="D423" s="60"/>
      <c r="E423" s="68"/>
      <c r="F423" s="60"/>
      <c r="G423" s="68"/>
      <c r="H423" s="60"/>
      <c r="I423" s="68"/>
      <c r="J423" s="69"/>
      <c r="K423" s="23"/>
    </row>
    <row r="424" spans="1:11" x14ac:dyDescent="0.2">
      <c r="A424" s="62" t="s">
        <v>6</v>
      </c>
      <c r="B424" s="60"/>
      <c r="C424" s="7" t="str">
        <f t="shared" si="79"/>
        <v/>
      </c>
      <c r="D424" s="60"/>
      <c r="E424" s="68"/>
      <c r="F424" s="60"/>
      <c r="G424" s="68"/>
      <c r="H424" s="60"/>
      <c r="I424" s="68"/>
      <c r="J424" s="69"/>
      <c r="K424" s="23"/>
    </row>
    <row r="425" spans="1:11" x14ac:dyDescent="0.2">
      <c r="A425" s="62" t="s">
        <v>6</v>
      </c>
      <c r="B425" s="60"/>
      <c r="C425" s="7" t="str">
        <f t="shared" si="79"/>
        <v/>
      </c>
      <c r="D425" s="60"/>
      <c r="E425" s="68"/>
      <c r="F425" s="60"/>
      <c r="G425" s="68"/>
      <c r="H425" s="60"/>
      <c r="I425" s="68"/>
      <c r="J425" s="69"/>
      <c r="K425" s="23"/>
    </row>
    <row r="426" spans="1:11" x14ac:dyDescent="0.2">
      <c r="A426" s="62" t="s">
        <v>6</v>
      </c>
      <c r="B426" s="60"/>
      <c r="C426" s="7" t="str">
        <f t="shared" si="79"/>
        <v/>
      </c>
      <c r="D426" s="60"/>
      <c r="E426" s="68"/>
      <c r="F426" s="60"/>
      <c r="G426" s="68"/>
      <c r="H426" s="60"/>
      <c r="I426" s="68"/>
      <c r="J426" s="69"/>
      <c r="K426" s="23"/>
    </row>
    <row r="427" spans="1:11" x14ac:dyDescent="0.2">
      <c r="A427" s="62" t="s">
        <v>6</v>
      </c>
      <c r="B427" s="60"/>
      <c r="C427" s="7" t="str">
        <f t="shared" si="79"/>
        <v/>
      </c>
      <c r="D427" s="60"/>
      <c r="E427" s="68"/>
      <c r="F427" s="60"/>
      <c r="G427" s="68"/>
      <c r="H427" s="60"/>
      <c r="I427" s="68"/>
      <c r="J427" s="69"/>
      <c r="K427" s="23"/>
    </row>
    <row r="428" spans="1:11" x14ac:dyDescent="0.2">
      <c r="A428" s="62" t="s">
        <v>6</v>
      </c>
      <c r="B428" s="60"/>
      <c r="C428" s="7" t="str">
        <f t="shared" si="79"/>
        <v/>
      </c>
      <c r="D428" s="60"/>
      <c r="E428" s="68"/>
      <c r="F428" s="60"/>
      <c r="G428" s="68"/>
      <c r="H428" s="60"/>
      <c r="I428" s="68"/>
      <c r="J428" s="69"/>
      <c r="K428" s="23"/>
    </row>
    <row r="429" spans="1:11" x14ac:dyDescent="0.2">
      <c r="A429" s="62" t="s">
        <v>6</v>
      </c>
      <c r="B429" s="60"/>
      <c r="C429" s="7" t="str">
        <f t="shared" si="79"/>
        <v/>
      </c>
      <c r="D429" s="60"/>
      <c r="E429" s="68"/>
      <c r="F429" s="60"/>
      <c r="G429" s="68"/>
      <c r="H429" s="60"/>
      <c r="I429" s="68"/>
      <c r="J429" s="69"/>
      <c r="K429" s="23"/>
    </row>
    <row r="430" spans="1:11" ht="15.75" thickBot="1" x14ac:dyDescent="0.25">
      <c r="A430" s="62" t="s">
        <v>6</v>
      </c>
      <c r="B430" s="63"/>
      <c r="C430" s="8" t="str">
        <f t="shared" si="79"/>
        <v/>
      </c>
      <c r="D430" s="63"/>
      <c r="E430" s="64"/>
      <c r="F430" s="63"/>
      <c r="G430" s="64"/>
      <c r="H430" s="63"/>
      <c r="I430" s="64"/>
      <c r="J430" s="70"/>
      <c r="K430" s="23"/>
    </row>
    <row r="431" spans="1:11" x14ac:dyDescent="0.2">
      <c r="A431" s="62"/>
      <c r="B431" s="137">
        <f>SUMIF(A398:A430,$O$6,B398:B430)</f>
        <v>1355.5</v>
      </c>
      <c r="C431" s="24"/>
      <c r="D431" s="24"/>
      <c r="E431" s="24"/>
      <c r="F431" s="24"/>
      <c r="G431" s="24"/>
      <c r="H431" s="24"/>
      <c r="I431" s="24"/>
      <c r="J431" s="24"/>
      <c r="K431" s="23"/>
    </row>
    <row r="432" spans="1:11" ht="15.75" thickBot="1" x14ac:dyDescent="0.25">
      <c r="A432" s="62"/>
      <c r="B432" s="138"/>
      <c r="C432" s="24"/>
      <c r="D432" s="24"/>
      <c r="E432" s="24"/>
      <c r="F432" s="24"/>
      <c r="G432" s="24"/>
      <c r="H432" s="24"/>
      <c r="I432" s="24"/>
      <c r="J432" s="24"/>
      <c r="K432" s="23"/>
    </row>
    <row r="433" spans="1:11" ht="15.75" thickBot="1" x14ac:dyDescent="0.25">
      <c r="A433" s="62"/>
      <c r="B433" s="24"/>
      <c r="C433" s="24"/>
      <c r="D433" s="24"/>
      <c r="E433" s="24"/>
      <c r="F433" s="24"/>
      <c r="G433" s="24"/>
      <c r="H433" s="24"/>
      <c r="I433" s="24"/>
      <c r="J433" s="24"/>
      <c r="K433" s="23"/>
    </row>
    <row r="434" spans="1:11" ht="15.75" thickBot="1" x14ac:dyDescent="0.25">
      <c r="A434" s="62"/>
      <c r="B434" s="24"/>
      <c r="C434" s="24"/>
      <c r="D434" s="24"/>
      <c r="E434" s="24"/>
      <c r="F434" s="24"/>
      <c r="G434" s="24"/>
      <c r="H434" s="129" t="s">
        <v>22</v>
      </c>
      <c r="I434" s="130"/>
      <c r="J434" s="16"/>
      <c r="K434" s="23"/>
    </row>
    <row r="435" spans="1:11" ht="15.75" thickBot="1" x14ac:dyDescent="0.25">
      <c r="A435" s="62"/>
      <c r="B435" s="13" t="s">
        <v>0</v>
      </c>
      <c r="C435" s="13" t="s">
        <v>13</v>
      </c>
      <c r="D435" s="13" t="s">
        <v>14</v>
      </c>
      <c r="E435" s="13" t="s">
        <v>15</v>
      </c>
      <c r="F435" s="13" t="s">
        <v>5</v>
      </c>
      <c r="G435" s="24"/>
      <c r="H435" s="86" t="s">
        <v>20</v>
      </c>
      <c r="I435" s="94">
        <f t="shared" si="67"/>
        <v>1141.7200000000012</v>
      </c>
      <c r="J435" s="86"/>
      <c r="K435" s="23"/>
    </row>
    <row r="436" spans="1:11" ht="15.75" thickBot="1" x14ac:dyDescent="0.25">
      <c r="A436" s="62"/>
      <c r="B436" s="88">
        <f t="shared" si="68"/>
        <v>1355.5</v>
      </c>
      <c r="C436" s="13">
        <f t="shared" ref="C436" si="80">SUM(F398:F430)</f>
        <v>1245</v>
      </c>
      <c r="D436" s="13">
        <f t="shared" ref="D436" si="81">B436+C436</f>
        <v>2600.5</v>
      </c>
      <c r="E436" s="13">
        <f t="shared" ref="E436" si="82">SUM(H398:H430)</f>
        <v>118</v>
      </c>
      <c r="F436" s="15">
        <f t="shared" ref="F436" si="83">D436-E436</f>
        <v>2482.5</v>
      </c>
      <c r="G436" s="24"/>
      <c r="H436" s="3" t="s">
        <v>19</v>
      </c>
      <c r="I436" s="3">
        <f t="shared" ref="I436" si="84">F438</f>
        <v>1782</v>
      </c>
      <c r="J436" s="3"/>
      <c r="K436" s="23"/>
    </row>
    <row r="437" spans="1:11" ht="15.75" thickBot="1" x14ac:dyDescent="0.25">
      <c r="A437" s="62"/>
      <c r="B437" s="13" t="s">
        <v>18</v>
      </c>
      <c r="C437" s="13" t="s">
        <v>16</v>
      </c>
      <c r="D437" s="13" t="s">
        <v>3</v>
      </c>
      <c r="E437" s="13" t="s">
        <v>2</v>
      </c>
      <c r="F437" s="13" t="s">
        <v>19</v>
      </c>
      <c r="G437" s="24"/>
      <c r="H437" s="3" t="s">
        <v>21</v>
      </c>
      <c r="I437" s="3">
        <f t="shared" si="74"/>
        <v>2923.7200000000012</v>
      </c>
      <c r="J437" s="3"/>
      <c r="K437" s="23"/>
    </row>
    <row r="438" spans="1:11" ht="15.75" thickBot="1" x14ac:dyDescent="0.25">
      <c r="A438" s="62"/>
      <c r="B438" s="88">
        <f t="shared" ref="B438" si="85">F436</f>
        <v>2482.5</v>
      </c>
      <c r="C438" s="71"/>
      <c r="D438" s="71"/>
      <c r="E438" s="71">
        <v>700.5</v>
      </c>
      <c r="F438" s="15">
        <f t="shared" ref="F438" si="86">B438-(C438+D438+E438)</f>
        <v>1782</v>
      </c>
      <c r="G438" s="24"/>
      <c r="H438" s="3" t="s">
        <v>4</v>
      </c>
      <c r="I438" s="73"/>
      <c r="J438" s="73"/>
      <c r="K438" s="23"/>
    </row>
    <row r="439" spans="1:11" ht="15.75" thickBot="1" x14ac:dyDescent="0.25">
      <c r="A439" s="62"/>
      <c r="B439" s="24"/>
      <c r="C439" s="24"/>
      <c r="D439" s="24"/>
      <c r="E439" s="24"/>
      <c r="F439" s="24"/>
      <c r="G439" s="24"/>
      <c r="H439" s="18" t="s">
        <v>17</v>
      </c>
      <c r="I439" s="18">
        <f t="shared" si="77"/>
        <v>2923.7200000000012</v>
      </c>
      <c r="J439" s="87"/>
      <c r="K439" s="23"/>
    </row>
    <row r="440" spans="1:11" ht="15.75" thickBot="1" x14ac:dyDescent="0.25">
      <c r="A440" s="62"/>
      <c r="B440" s="24"/>
      <c r="C440" s="24"/>
      <c r="D440" s="24"/>
      <c r="E440" s="24"/>
      <c r="F440" s="24"/>
      <c r="G440" s="24"/>
      <c r="H440" s="13" t="s">
        <v>27</v>
      </c>
      <c r="I440" s="91">
        <f t="shared" si="78"/>
        <v>2923.7200000000012</v>
      </c>
      <c r="J440" s="24"/>
      <c r="K440" s="23"/>
    </row>
    <row r="441" spans="1:11" ht="15.75" thickBot="1" x14ac:dyDescent="0.25">
      <c r="A441" s="75"/>
      <c r="B441" s="25"/>
      <c r="C441" s="25"/>
      <c r="D441" s="25"/>
      <c r="E441" s="25"/>
      <c r="F441" s="25"/>
      <c r="G441" s="25"/>
      <c r="H441" s="25"/>
      <c r="I441" s="25"/>
      <c r="J441" s="25"/>
      <c r="K441" s="15"/>
    </row>
    <row r="442" spans="1:11" ht="15.75" thickBot="1" x14ac:dyDescent="0.25">
      <c r="A442" s="76"/>
      <c r="B442" s="29"/>
      <c r="C442" s="29"/>
      <c r="D442" s="29"/>
      <c r="E442" s="29"/>
      <c r="F442" s="29"/>
      <c r="G442" s="29"/>
      <c r="H442" s="29"/>
      <c r="I442" s="29"/>
      <c r="J442" s="29"/>
      <c r="K442" s="29"/>
    </row>
    <row r="443" spans="1:11" ht="15.75" thickBot="1" x14ac:dyDescent="0.25">
      <c r="A443" s="57"/>
      <c r="B443" s="28"/>
      <c r="C443" s="28"/>
      <c r="D443" s="28"/>
      <c r="E443" s="28"/>
      <c r="F443" s="28"/>
      <c r="G443" s="28"/>
      <c r="H443" s="28"/>
      <c r="I443" s="28" t="s">
        <v>35</v>
      </c>
      <c r="J443" s="58" t="s">
        <v>42</v>
      </c>
      <c r="K443" s="22"/>
    </row>
    <row r="444" spans="1:11" ht="15.75" thickBot="1" x14ac:dyDescent="0.25">
      <c r="A444" s="60">
        <v>10</v>
      </c>
      <c r="B444" s="26"/>
      <c r="C444" s="26"/>
      <c r="D444" s="26"/>
      <c r="E444" s="26"/>
      <c r="F444" s="26"/>
      <c r="G444" s="26"/>
      <c r="H444" s="26"/>
      <c r="I444" s="26" t="s">
        <v>36</v>
      </c>
      <c r="J444" s="61">
        <v>44238</v>
      </c>
      <c r="K444" s="22"/>
    </row>
    <row r="445" spans="1:11" x14ac:dyDescent="0.2">
      <c r="A445" s="62"/>
      <c r="B445" s="140" t="s">
        <v>0</v>
      </c>
      <c r="C445" s="141"/>
      <c r="D445" s="140" t="s">
        <v>9</v>
      </c>
      <c r="E445" s="141"/>
      <c r="F445" s="140" t="s">
        <v>13</v>
      </c>
      <c r="G445" s="141"/>
      <c r="H445" s="140" t="s">
        <v>10</v>
      </c>
      <c r="I445" s="141"/>
      <c r="J445" s="135" t="s">
        <v>12</v>
      </c>
      <c r="K445" s="23"/>
    </row>
    <row r="446" spans="1:11" ht="15.75" thickBot="1" x14ac:dyDescent="0.25">
      <c r="A446" s="62"/>
      <c r="B446" s="6" t="s">
        <v>1</v>
      </c>
      <c r="C446" s="8" t="s">
        <v>8</v>
      </c>
      <c r="D446" s="6" t="s">
        <v>1</v>
      </c>
      <c r="E446" s="8" t="s">
        <v>8</v>
      </c>
      <c r="F446" s="6" t="s">
        <v>1</v>
      </c>
      <c r="G446" s="8" t="s">
        <v>11</v>
      </c>
      <c r="H446" s="6" t="s">
        <v>1</v>
      </c>
      <c r="I446" s="8" t="s">
        <v>11</v>
      </c>
      <c r="J446" s="136"/>
      <c r="K446" s="23"/>
    </row>
    <row r="447" spans="1:11" x14ac:dyDescent="0.2">
      <c r="A447" s="62" t="s">
        <v>6</v>
      </c>
      <c r="B447" s="65">
        <v>314</v>
      </c>
      <c r="C447" s="66">
        <v>40691</v>
      </c>
      <c r="D447" s="65"/>
      <c r="E447" s="66" t="s">
        <v>129</v>
      </c>
      <c r="F447" s="65">
        <v>3526</v>
      </c>
      <c r="G447" s="66"/>
      <c r="H447" s="65">
        <v>45</v>
      </c>
      <c r="I447" s="66">
        <v>78893</v>
      </c>
      <c r="J447" s="67" t="s">
        <v>170</v>
      </c>
      <c r="K447" s="23"/>
    </row>
    <row r="448" spans="1:11" x14ac:dyDescent="0.2">
      <c r="A448" s="62" t="s">
        <v>6</v>
      </c>
      <c r="B448" s="60">
        <v>102</v>
      </c>
      <c r="C448" s="7">
        <f t="shared" ref="C448:C479" si="87">IF(B448&gt;0.005,C447+1,"")</f>
        <v>40692</v>
      </c>
      <c r="D448" s="60"/>
      <c r="E448" s="68"/>
      <c r="F448" s="60"/>
      <c r="G448" s="68"/>
      <c r="H448" s="60"/>
      <c r="I448" s="68"/>
      <c r="J448" s="69"/>
      <c r="K448" s="23"/>
    </row>
    <row r="449" spans="1:11" x14ac:dyDescent="0.2">
      <c r="A449" s="62" t="s">
        <v>7</v>
      </c>
      <c r="B449" s="60">
        <v>372.68</v>
      </c>
      <c r="C449" s="7">
        <f t="shared" si="87"/>
        <v>40693</v>
      </c>
      <c r="D449" s="60" t="s">
        <v>127</v>
      </c>
      <c r="E449" s="68"/>
      <c r="F449" s="60"/>
      <c r="G449" s="68"/>
      <c r="H449" s="60"/>
      <c r="I449" s="68"/>
      <c r="J449" s="69"/>
      <c r="K449" s="23"/>
    </row>
    <row r="450" spans="1:11" x14ac:dyDescent="0.2">
      <c r="A450" s="62" t="s">
        <v>6</v>
      </c>
      <c r="B450" s="60">
        <v>230</v>
      </c>
      <c r="C450" s="7">
        <f t="shared" si="87"/>
        <v>40694</v>
      </c>
      <c r="D450" s="60"/>
      <c r="E450" s="68"/>
      <c r="F450" s="60"/>
      <c r="G450" s="68"/>
      <c r="H450" s="60"/>
      <c r="I450" s="68"/>
      <c r="J450" s="69"/>
      <c r="K450" s="23"/>
    </row>
    <row r="451" spans="1:11" x14ac:dyDescent="0.2">
      <c r="A451" s="62" t="s">
        <v>6</v>
      </c>
      <c r="B451" s="60">
        <v>30</v>
      </c>
      <c r="C451" s="7">
        <f t="shared" si="87"/>
        <v>40695</v>
      </c>
      <c r="D451" s="60"/>
      <c r="E451" s="68"/>
      <c r="F451" s="60"/>
      <c r="G451" s="68"/>
      <c r="H451" s="60"/>
      <c r="I451" s="68"/>
      <c r="J451" s="69"/>
      <c r="K451" s="23"/>
    </row>
    <row r="452" spans="1:11" x14ac:dyDescent="0.2">
      <c r="A452" s="62" t="s">
        <v>6</v>
      </c>
      <c r="B452" s="60">
        <v>6.9</v>
      </c>
      <c r="C452" s="7">
        <f t="shared" si="87"/>
        <v>40696</v>
      </c>
      <c r="D452" s="60"/>
      <c r="E452" s="68"/>
      <c r="F452" s="60"/>
      <c r="G452" s="68"/>
      <c r="H452" s="60"/>
      <c r="I452" s="68"/>
      <c r="J452" s="69"/>
      <c r="K452" s="23"/>
    </row>
    <row r="453" spans="1:11" x14ac:dyDescent="0.2">
      <c r="A453" s="62" t="s">
        <v>6</v>
      </c>
      <c r="B453" s="60">
        <v>350</v>
      </c>
      <c r="C453" s="7">
        <f t="shared" si="87"/>
        <v>40697</v>
      </c>
      <c r="D453" s="60"/>
      <c r="E453" s="68"/>
      <c r="F453" s="60"/>
      <c r="G453" s="68"/>
      <c r="H453" s="60"/>
      <c r="I453" s="68"/>
      <c r="J453" s="69"/>
      <c r="K453" s="23"/>
    </row>
    <row r="454" spans="1:11" x14ac:dyDescent="0.2">
      <c r="A454" s="62" t="s">
        <v>6</v>
      </c>
      <c r="B454" s="60">
        <v>42</v>
      </c>
      <c r="C454" s="7">
        <f t="shared" si="87"/>
        <v>40698</v>
      </c>
      <c r="D454" s="60"/>
      <c r="E454" s="68"/>
      <c r="F454" s="60"/>
      <c r="G454" s="68"/>
      <c r="H454" s="60"/>
      <c r="I454" s="68"/>
      <c r="J454" s="69"/>
      <c r="K454" s="23"/>
    </row>
    <row r="455" spans="1:11" x14ac:dyDescent="0.2">
      <c r="A455" s="62" t="s">
        <v>6</v>
      </c>
      <c r="B455" s="60">
        <v>47</v>
      </c>
      <c r="C455" s="7">
        <f t="shared" si="87"/>
        <v>40699</v>
      </c>
      <c r="D455" s="60"/>
      <c r="E455" s="68"/>
      <c r="F455" s="60"/>
      <c r="G455" s="68"/>
      <c r="H455" s="60"/>
      <c r="I455" s="68"/>
      <c r="J455" s="69"/>
      <c r="K455" s="23"/>
    </row>
    <row r="456" spans="1:11" x14ac:dyDescent="0.2">
      <c r="A456" s="62" t="s">
        <v>6</v>
      </c>
      <c r="B456" s="60">
        <v>55.64</v>
      </c>
      <c r="C456" s="7">
        <f t="shared" si="87"/>
        <v>40700</v>
      </c>
      <c r="D456" s="60"/>
      <c r="E456" s="68"/>
      <c r="F456" s="60"/>
      <c r="G456" s="68"/>
      <c r="H456" s="60"/>
      <c r="I456" s="68"/>
      <c r="J456" s="69"/>
      <c r="K456" s="23"/>
    </row>
    <row r="457" spans="1:11" x14ac:dyDescent="0.2">
      <c r="A457" s="62" t="s">
        <v>6</v>
      </c>
      <c r="B457" s="60">
        <v>117.71</v>
      </c>
      <c r="C457" s="7">
        <f t="shared" si="87"/>
        <v>40701</v>
      </c>
      <c r="D457" s="60"/>
      <c r="E457" s="68"/>
      <c r="F457" s="60"/>
      <c r="G457" s="68"/>
      <c r="H457" s="60"/>
      <c r="I457" s="68"/>
      <c r="J457" s="69"/>
      <c r="K457" s="23"/>
    </row>
    <row r="458" spans="1:11" x14ac:dyDescent="0.2">
      <c r="A458" s="62" t="s">
        <v>6</v>
      </c>
      <c r="B458" s="60"/>
      <c r="C458" s="7" t="str">
        <f t="shared" si="87"/>
        <v/>
      </c>
      <c r="D458" s="60"/>
      <c r="E458" s="68"/>
      <c r="F458" s="60"/>
      <c r="G458" s="68"/>
      <c r="H458" s="60"/>
      <c r="I458" s="68"/>
      <c r="J458" s="69"/>
      <c r="K458" s="23"/>
    </row>
    <row r="459" spans="1:11" x14ac:dyDescent="0.2">
      <c r="A459" s="62" t="s">
        <v>6</v>
      </c>
      <c r="B459" s="60"/>
      <c r="C459" s="7" t="str">
        <f t="shared" si="87"/>
        <v/>
      </c>
      <c r="D459" s="60"/>
      <c r="E459" s="68"/>
      <c r="F459" s="60"/>
      <c r="G459" s="68"/>
      <c r="H459" s="60"/>
      <c r="I459" s="68"/>
      <c r="J459" s="69"/>
      <c r="K459" s="23"/>
    </row>
    <row r="460" spans="1:11" x14ac:dyDescent="0.2">
      <c r="A460" s="62" t="s">
        <v>6</v>
      </c>
      <c r="B460" s="60"/>
      <c r="C460" s="7" t="str">
        <f t="shared" si="87"/>
        <v/>
      </c>
      <c r="D460" s="60"/>
      <c r="E460" s="68"/>
      <c r="F460" s="60"/>
      <c r="G460" s="68"/>
      <c r="H460" s="60"/>
      <c r="I460" s="68"/>
      <c r="J460" s="69"/>
      <c r="K460" s="23"/>
    </row>
    <row r="461" spans="1:11" x14ac:dyDescent="0.2">
      <c r="A461" s="62" t="s">
        <v>6</v>
      </c>
      <c r="B461" s="60"/>
      <c r="C461" s="7" t="str">
        <f t="shared" si="87"/>
        <v/>
      </c>
      <c r="D461" s="60"/>
      <c r="E461" s="68"/>
      <c r="F461" s="60"/>
      <c r="G461" s="68"/>
      <c r="H461" s="60"/>
      <c r="I461" s="68"/>
      <c r="J461" s="69"/>
      <c r="K461" s="23"/>
    </row>
    <row r="462" spans="1:11" x14ac:dyDescent="0.2">
      <c r="A462" s="62" t="s">
        <v>6</v>
      </c>
      <c r="B462" s="60"/>
      <c r="C462" s="7" t="str">
        <f t="shared" si="87"/>
        <v/>
      </c>
      <c r="D462" s="60"/>
      <c r="E462" s="68"/>
      <c r="F462" s="60"/>
      <c r="G462" s="68"/>
      <c r="H462" s="60"/>
      <c r="I462" s="68"/>
      <c r="J462" s="69"/>
      <c r="K462" s="23"/>
    </row>
    <row r="463" spans="1:11" x14ac:dyDescent="0.2">
      <c r="A463" s="62" t="s">
        <v>6</v>
      </c>
      <c r="B463" s="60"/>
      <c r="C463" s="7" t="str">
        <f t="shared" si="87"/>
        <v/>
      </c>
      <c r="D463" s="60"/>
      <c r="E463" s="68"/>
      <c r="F463" s="60"/>
      <c r="G463" s="68"/>
      <c r="H463" s="60"/>
      <c r="I463" s="68"/>
      <c r="J463" s="69"/>
      <c r="K463" s="23"/>
    </row>
    <row r="464" spans="1:11" x14ac:dyDescent="0.2">
      <c r="A464" s="62" t="s">
        <v>6</v>
      </c>
      <c r="B464" s="60"/>
      <c r="C464" s="7" t="str">
        <f t="shared" si="87"/>
        <v/>
      </c>
      <c r="D464" s="60"/>
      <c r="E464" s="68"/>
      <c r="F464" s="60"/>
      <c r="G464" s="68"/>
      <c r="H464" s="60"/>
      <c r="I464" s="68"/>
      <c r="J464" s="69"/>
      <c r="K464" s="23"/>
    </row>
    <row r="465" spans="1:11" x14ac:dyDescent="0.2">
      <c r="A465" s="62" t="s">
        <v>6</v>
      </c>
      <c r="B465" s="60"/>
      <c r="C465" s="7" t="str">
        <f t="shared" si="87"/>
        <v/>
      </c>
      <c r="D465" s="60"/>
      <c r="E465" s="68"/>
      <c r="F465" s="60"/>
      <c r="G465" s="68"/>
      <c r="H465" s="60"/>
      <c r="I465" s="68"/>
      <c r="J465" s="69"/>
      <c r="K465" s="23"/>
    </row>
    <row r="466" spans="1:11" x14ac:dyDescent="0.2">
      <c r="A466" s="62" t="s">
        <v>6</v>
      </c>
      <c r="B466" s="60"/>
      <c r="C466" s="7" t="str">
        <f t="shared" si="87"/>
        <v/>
      </c>
      <c r="D466" s="60"/>
      <c r="E466" s="68"/>
      <c r="F466" s="60"/>
      <c r="G466" s="68"/>
      <c r="H466" s="60"/>
      <c r="I466" s="68"/>
      <c r="J466" s="69"/>
      <c r="K466" s="23"/>
    </row>
    <row r="467" spans="1:11" x14ac:dyDescent="0.2">
      <c r="A467" s="62" t="s">
        <v>6</v>
      </c>
      <c r="B467" s="60"/>
      <c r="C467" s="7" t="str">
        <f t="shared" si="87"/>
        <v/>
      </c>
      <c r="D467" s="60"/>
      <c r="E467" s="68"/>
      <c r="F467" s="60"/>
      <c r="G467" s="68"/>
      <c r="H467" s="60"/>
      <c r="I467" s="68"/>
      <c r="J467" s="69"/>
      <c r="K467" s="23"/>
    </row>
    <row r="468" spans="1:11" x14ac:dyDescent="0.2">
      <c r="A468" s="62" t="s">
        <v>6</v>
      </c>
      <c r="B468" s="60"/>
      <c r="C468" s="7" t="str">
        <f t="shared" si="87"/>
        <v/>
      </c>
      <c r="D468" s="60"/>
      <c r="E468" s="68"/>
      <c r="F468" s="60"/>
      <c r="G468" s="68"/>
      <c r="H468" s="60"/>
      <c r="I468" s="68"/>
      <c r="J468" s="69"/>
      <c r="K468" s="23"/>
    </row>
    <row r="469" spans="1:11" x14ac:dyDescent="0.2">
      <c r="A469" s="62" t="s">
        <v>6</v>
      </c>
      <c r="B469" s="60"/>
      <c r="C469" s="7" t="str">
        <f t="shared" si="87"/>
        <v/>
      </c>
      <c r="D469" s="60"/>
      <c r="E469" s="68"/>
      <c r="F469" s="60"/>
      <c r="G469" s="68"/>
      <c r="H469" s="60"/>
      <c r="I469" s="68"/>
      <c r="J469" s="69"/>
      <c r="K469" s="23"/>
    </row>
    <row r="470" spans="1:11" x14ac:dyDescent="0.2">
      <c r="A470" s="62" t="s">
        <v>6</v>
      </c>
      <c r="B470" s="60"/>
      <c r="C470" s="7" t="str">
        <f t="shared" si="87"/>
        <v/>
      </c>
      <c r="D470" s="60"/>
      <c r="E470" s="68"/>
      <c r="F470" s="60"/>
      <c r="G470" s="68"/>
      <c r="H470" s="60"/>
      <c r="I470" s="68"/>
      <c r="J470" s="69"/>
      <c r="K470" s="23"/>
    </row>
    <row r="471" spans="1:11" x14ac:dyDescent="0.2">
      <c r="A471" s="62" t="s">
        <v>6</v>
      </c>
      <c r="B471" s="60"/>
      <c r="C471" s="7" t="str">
        <f t="shared" si="87"/>
        <v/>
      </c>
      <c r="D471" s="60"/>
      <c r="E471" s="68"/>
      <c r="F471" s="60"/>
      <c r="G471" s="68"/>
      <c r="H471" s="60"/>
      <c r="I471" s="68"/>
      <c r="J471" s="69"/>
      <c r="K471" s="23"/>
    </row>
    <row r="472" spans="1:11" x14ac:dyDescent="0.2">
      <c r="A472" s="62" t="s">
        <v>6</v>
      </c>
      <c r="B472" s="60"/>
      <c r="C472" s="7" t="str">
        <f t="shared" si="87"/>
        <v/>
      </c>
      <c r="D472" s="60"/>
      <c r="E472" s="68"/>
      <c r="F472" s="60"/>
      <c r="G472" s="68"/>
      <c r="H472" s="60"/>
      <c r="I472" s="68"/>
      <c r="J472" s="69"/>
      <c r="K472" s="23"/>
    </row>
    <row r="473" spans="1:11" x14ac:dyDescent="0.2">
      <c r="A473" s="62" t="s">
        <v>6</v>
      </c>
      <c r="B473" s="60"/>
      <c r="C473" s="7" t="str">
        <f t="shared" si="87"/>
        <v/>
      </c>
      <c r="D473" s="60"/>
      <c r="E473" s="68"/>
      <c r="F473" s="60"/>
      <c r="G473" s="68"/>
      <c r="H473" s="60"/>
      <c r="I473" s="68"/>
      <c r="J473" s="69"/>
      <c r="K473" s="23"/>
    </row>
    <row r="474" spans="1:11" x14ac:dyDescent="0.2">
      <c r="A474" s="62" t="s">
        <v>6</v>
      </c>
      <c r="B474" s="60"/>
      <c r="C474" s="7" t="str">
        <f t="shared" si="87"/>
        <v/>
      </c>
      <c r="D474" s="60"/>
      <c r="E474" s="68"/>
      <c r="F474" s="60"/>
      <c r="G474" s="68"/>
      <c r="H474" s="60"/>
      <c r="I474" s="68"/>
      <c r="J474" s="69"/>
      <c r="K474" s="23"/>
    </row>
    <row r="475" spans="1:11" x14ac:dyDescent="0.2">
      <c r="A475" s="62" t="s">
        <v>6</v>
      </c>
      <c r="B475" s="60"/>
      <c r="C475" s="7" t="str">
        <f t="shared" si="87"/>
        <v/>
      </c>
      <c r="D475" s="60"/>
      <c r="E475" s="68"/>
      <c r="F475" s="60"/>
      <c r="G475" s="68"/>
      <c r="H475" s="60"/>
      <c r="I475" s="68"/>
      <c r="J475" s="69"/>
      <c r="K475" s="23"/>
    </row>
    <row r="476" spans="1:11" x14ac:dyDescent="0.2">
      <c r="A476" s="62" t="s">
        <v>6</v>
      </c>
      <c r="B476" s="60"/>
      <c r="C476" s="7" t="str">
        <f t="shared" si="87"/>
        <v/>
      </c>
      <c r="D476" s="60"/>
      <c r="E476" s="68"/>
      <c r="F476" s="60"/>
      <c r="G476" s="68"/>
      <c r="H476" s="60"/>
      <c r="I476" s="68"/>
      <c r="J476" s="69"/>
      <c r="K476" s="23"/>
    </row>
    <row r="477" spans="1:11" x14ac:dyDescent="0.2">
      <c r="A477" s="62" t="s">
        <v>6</v>
      </c>
      <c r="B477" s="60"/>
      <c r="C477" s="7" t="str">
        <f t="shared" si="87"/>
        <v/>
      </c>
      <c r="D477" s="60"/>
      <c r="E477" s="68"/>
      <c r="F477" s="60"/>
      <c r="G477" s="68"/>
      <c r="H477" s="60"/>
      <c r="I477" s="68"/>
      <c r="J477" s="69"/>
      <c r="K477" s="23"/>
    </row>
    <row r="478" spans="1:11" x14ac:dyDescent="0.2">
      <c r="A478" s="62" t="s">
        <v>6</v>
      </c>
      <c r="B478" s="60"/>
      <c r="C478" s="7" t="str">
        <f t="shared" si="87"/>
        <v/>
      </c>
      <c r="D478" s="60"/>
      <c r="E478" s="68"/>
      <c r="F478" s="60"/>
      <c r="G478" s="68"/>
      <c r="H478" s="60"/>
      <c r="I478" s="68"/>
      <c r="J478" s="69"/>
      <c r="K478" s="23"/>
    </row>
    <row r="479" spans="1:11" ht="15.75" thickBot="1" x14ac:dyDescent="0.25">
      <c r="A479" s="62" t="s">
        <v>6</v>
      </c>
      <c r="B479" s="63"/>
      <c r="C479" s="8" t="str">
        <f t="shared" si="87"/>
        <v/>
      </c>
      <c r="D479" s="63"/>
      <c r="E479" s="64"/>
      <c r="F479" s="63"/>
      <c r="G479" s="64"/>
      <c r="H479" s="63"/>
      <c r="I479" s="64"/>
      <c r="J479" s="70"/>
      <c r="K479" s="23"/>
    </row>
    <row r="480" spans="1:11" x14ac:dyDescent="0.2">
      <c r="A480" s="62"/>
      <c r="B480" s="137">
        <f>SUMIF(A447:A479,$O$6,B447:B479)</f>
        <v>1295.2500000000002</v>
      </c>
      <c r="C480" s="24"/>
      <c r="D480" s="24"/>
      <c r="E480" s="24"/>
      <c r="F480" s="24"/>
      <c r="G480" s="24"/>
      <c r="H480" s="24"/>
      <c r="I480" s="24"/>
      <c r="J480" s="24"/>
      <c r="K480" s="23"/>
    </row>
    <row r="481" spans="1:11" ht="15.75" thickBot="1" x14ac:dyDescent="0.25">
      <c r="A481" s="62"/>
      <c r="B481" s="138"/>
      <c r="C481" s="24"/>
      <c r="D481" s="24"/>
      <c r="E481" s="24"/>
      <c r="F481" s="24"/>
      <c r="G481" s="24"/>
      <c r="H481" s="24"/>
      <c r="I481" s="24"/>
      <c r="J481" s="24"/>
      <c r="K481" s="23"/>
    </row>
    <row r="482" spans="1:11" ht="15.75" thickBot="1" x14ac:dyDescent="0.25">
      <c r="A482" s="62"/>
      <c r="B482" s="24"/>
      <c r="C482" s="24"/>
      <c r="D482" s="24"/>
      <c r="E482" s="24"/>
      <c r="F482" s="24"/>
      <c r="G482" s="24"/>
      <c r="H482" s="24"/>
      <c r="I482" s="24"/>
      <c r="J482" s="24"/>
      <c r="K482" s="23"/>
    </row>
    <row r="483" spans="1:11" ht="15.75" thickBot="1" x14ac:dyDescent="0.25">
      <c r="A483" s="62"/>
      <c r="B483" s="24"/>
      <c r="C483" s="24"/>
      <c r="D483" s="24"/>
      <c r="E483" s="24"/>
      <c r="F483" s="24"/>
      <c r="G483" s="24"/>
      <c r="H483" s="129" t="s">
        <v>22</v>
      </c>
      <c r="I483" s="130"/>
      <c r="J483" s="16"/>
      <c r="K483" s="23"/>
    </row>
    <row r="484" spans="1:11" ht="15.75" thickBot="1" x14ac:dyDescent="0.25">
      <c r="A484" s="62"/>
      <c r="B484" s="13" t="s">
        <v>0</v>
      </c>
      <c r="C484" s="13" t="s">
        <v>13</v>
      </c>
      <c r="D484" s="13" t="s">
        <v>14</v>
      </c>
      <c r="E484" s="13" t="s">
        <v>15</v>
      </c>
      <c r="F484" s="13" t="s">
        <v>5</v>
      </c>
      <c r="G484" s="24"/>
      <c r="H484" s="86" t="s">
        <v>20</v>
      </c>
      <c r="I484" s="94">
        <f t="shared" ref="I484:I533" si="88">I440</f>
        <v>2923.7200000000012</v>
      </c>
      <c r="J484" s="86"/>
      <c r="K484" s="23"/>
    </row>
    <row r="485" spans="1:11" ht="15.75" thickBot="1" x14ac:dyDescent="0.25">
      <c r="A485" s="62"/>
      <c r="B485" s="88">
        <f t="shared" ref="B485:B534" si="89">B480</f>
        <v>1295.2500000000002</v>
      </c>
      <c r="C485" s="13">
        <f t="shared" ref="C485" si="90">SUM(F447:F479)</f>
        <v>3526</v>
      </c>
      <c r="D485" s="13">
        <f t="shared" ref="D485" si="91">B485+C485</f>
        <v>4821.25</v>
      </c>
      <c r="E485" s="13">
        <f t="shared" ref="E485" si="92">SUM(H447:H479)</f>
        <v>45</v>
      </c>
      <c r="F485" s="15">
        <f t="shared" ref="F485" si="93">D485-E485</f>
        <v>4776.25</v>
      </c>
      <c r="G485" s="24"/>
      <c r="H485" s="3" t="s">
        <v>19</v>
      </c>
      <c r="I485" s="3">
        <f t="shared" ref="I485" si="94">F487</f>
        <v>4683.71</v>
      </c>
      <c r="J485" s="3"/>
      <c r="K485" s="23"/>
    </row>
    <row r="486" spans="1:11" ht="15.75" thickBot="1" x14ac:dyDescent="0.25">
      <c r="A486" s="62"/>
      <c r="B486" s="13" t="s">
        <v>18</v>
      </c>
      <c r="C486" s="13" t="s">
        <v>16</v>
      </c>
      <c r="D486" s="13" t="s">
        <v>3</v>
      </c>
      <c r="E486" s="13" t="s">
        <v>2</v>
      </c>
      <c r="F486" s="13" t="s">
        <v>19</v>
      </c>
      <c r="G486" s="24"/>
      <c r="H486" s="3" t="s">
        <v>21</v>
      </c>
      <c r="I486" s="3">
        <f t="shared" ref="I486:I535" si="95">I484+I485</f>
        <v>7607.4300000000012</v>
      </c>
      <c r="J486" s="3"/>
      <c r="K486" s="23"/>
    </row>
    <row r="487" spans="1:11" ht="15.75" thickBot="1" x14ac:dyDescent="0.25">
      <c r="A487" s="62"/>
      <c r="B487" s="88">
        <f t="shared" ref="B487" si="96">F485</f>
        <v>4776.25</v>
      </c>
      <c r="C487" s="71"/>
      <c r="D487" s="71"/>
      <c r="E487" s="71">
        <v>92.54</v>
      </c>
      <c r="F487" s="15">
        <f t="shared" ref="F487" si="97">B487-(C487+D487+E487)</f>
        <v>4683.71</v>
      </c>
      <c r="G487" s="24"/>
      <c r="H487" s="3" t="s">
        <v>4</v>
      </c>
      <c r="I487" s="73"/>
      <c r="J487" s="73"/>
      <c r="K487" s="23"/>
    </row>
    <row r="488" spans="1:11" ht="15.75" thickBot="1" x14ac:dyDescent="0.25">
      <c r="A488" s="62"/>
      <c r="B488" s="24"/>
      <c r="C488" s="24"/>
      <c r="D488" s="24"/>
      <c r="E488" s="24"/>
      <c r="F488" s="24"/>
      <c r="G488" s="24"/>
      <c r="H488" s="18" t="s">
        <v>17</v>
      </c>
      <c r="I488" s="18">
        <f t="shared" ref="I488:I537" si="98">I486-I487</f>
        <v>7607.4300000000012</v>
      </c>
      <c r="J488" s="87"/>
      <c r="K488" s="23"/>
    </row>
    <row r="489" spans="1:11" ht="15.75" thickBot="1" x14ac:dyDescent="0.25">
      <c r="A489" s="62"/>
      <c r="B489" s="24"/>
      <c r="C489" s="24"/>
      <c r="D489" s="24"/>
      <c r="E489" s="24"/>
      <c r="F489" s="24"/>
      <c r="G489" s="24"/>
      <c r="H489" s="13" t="s">
        <v>27</v>
      </c>
      <c r="I489" s="91">
        <f t="shared" ref="I489:I538" si="99">I488</f>
        <v>7607.4300000000012</v>
      </c>
      <c r="J489" s="24"/>
      <c r="K489" s="23"/>
    </row>
    <row r="490" spans="1:11" ht="15.75" thickBot="1" x14ac:dyDescent="0.25">
      <c r="A490" s="75"/>
      <c r="B490" s="25"/>
      <c r="C490" s="25"/>
      <c r="D490" s="25"/>
      <c r="E490" s="25"/>
      <c r="F490" s="25"/>
      <c r="G490" s="25"/>
      <c r="H490" s="25"/>
      <c r="I490" s="25"/>
      <c r="J490" s="25"/>
      <c r="K490" s="15"/>
    </row>
    <row r="491" spans="1:11" ht="15.75" thickBot="1" x14ac:dyDescent="0.25">
      <c r="A491" s="76"/>
      <c r="B491" s="29"/>
      <c r="C491" s="29"/>
      <c r="D491" s="29"/>
      <c r="E491" s="29"/>
      <c r="F491" s="29"/>
      <c r="G491" s="29"/>
      <c r="H491" s="29"/>
      <c r="I491" s="29"/>
      <c r="J491" s="29"/>
      <c r="K491" s="29"/>
    </row>
    <row r="492" spans="1:11" ht="15.75" thickBot="1" x14ac:dyDescent="0.25">
      <c r="A492" s="57"/>
      <c r="B492" s="28"/>
      <c r="C492" s="28"/>
      <c r="D492" s="28"/>
      <c r="E492" s="28"/>
      <c r="F492" s="28"/>
      <c r="G492" s="28"/>
      <c r="H492" s="28"/>
      <c r="I492" s="28" t="s">
        <v>35</v>
      </c>
      <c r="J492" s="58" t="s">
        <v>39</v>
      </c>
      <c r="K492" s="22"/>
    </row>
    <row r="493" spans="1:11" ht="15.75" thickBot="1" x14ac:dyDescent="0.25">
      <c r="A493" s="60">
        <v>11</v>
      </c>
      <c r="B493" s="26"/>
      <c r="C493" s="26"/>
      <c r="D493" s="26"/>
      <c r="E493" s="26"/>
      <c r="F493" s="26"/>
      <c r="G493" s="26"/>
      <c r="H493" s="26"/>
      <c r="I493" s="26" t="s">
        <v>36</v>
      </c>
      <c r="J493" s="61">
        <v>44240</v>
      </c>
      <c r="K493" s="22"/>
    </row>
    <row r="494" spans="1:11" x14ac:dyDescent="0.2">
      <c r="A494" s="62"/>
      <c r="B494" s="140" t="s">
        <v>0</v>
      </c>
      <c r="C494" s="141"/>
      <c r="D494" s="140" t="s">
        <v>9</v>
      </c>
      <c r="E494" s="141"/>
      <c r="F494" s="140" t="s">
        <v>13</v>
      </c>
      <c r="G494" s="141"/>
      <c r="H494" s="140" t="s">
        <v>10</v>
      </c>
      <c r="I494" s="141"/>
      <c r="J494" s="135" t="s">
        <v>12</v>
      </c>
      <c r="K494" s="23"/>
    </row>
    <row r="495" spans="1:11" ht="15.75" thickBot="1" x14ac:dyDescent="0.25">
      <c r="A495" s="62"/>
      <c r="B495" s="6" t="s">
        <v>1</v>
      </c>
      <c r="C495" s="8" t="s">
        <v>8</v>
      </c>
      <c r="D495" s="6" t="s">
        <v>1</v>
      </c>
      <c r="E495" s="8" t="s">
        <v>8</v>
      </c>
      <c r="F495" s="6" t="s">
        <v>1</v>
      </c>
      <c r="G495" s="8" t="s">
        <v>11</v>
      </c>
      <c r="H495" s="6" t="s">
        <v>1</v>
      </c>
      <c r="I495" s="8" t="s">
        <v>11</v>
      </c>
      <c r="J495" s="136"/>
      <c r="K495" s="23"/>
    </row>
    <row r="496" spans="1:11" x14ac:dyDescent="0.2">
      <c r="A496" s="62" t="s">
        <v>6</v>
      </c>
      <c r="B496" s="65">
        <v>62</v>
      </c>
      <c r="C496" s="66">
        <v>40702</v>
      </c>
      <c r="D496" s="65"/>
      <c r="E496" s="66" t="s">
        <v>63</v>
      </c>
      <c r="F496" s="65">
        <v>1200</v>
      </c>
      <c r="G496" s="66">
        <v>687</v>
      </c>
      <c r="H496" s="65">
        <v>28</v>
      </c>
      <c r="I496" s="66">
        <v>100261</v>
      </c>
      <c r="J496" s="67" t="s">
        <v>171</v>
      </c>
      <c r="K496" s="23"/>
    </row>
    <row r="497" spans="1:11" x14ac:dyDescent="0.2">
      <c r="A497" s="62" t="s">
        <v>6</v>
      </c>
      <c r="B497" s="60">
        <v>426</v>
      </c>
      <c r="C497" s="7">
        <f t="shared" ref="C497:C528" si="100">IF(B497&gt;0.005,C496+1,"")</f>
        <v>40703</v>
      </c>
      <c r="D497" s="60"/>
      <c r="E497" s="68"/>
      <c r="F497" s="60"/>
      <c r="G497" s="68"/>
      <c r="H497" s="60">
        <v>111</v>
      </c>
      <c r="I497" s="68">
        <v>14744</v>
      </c>
      <c r="J497" s="69" t="s">
        <v>172</v>
      </c>
      <c r="K497" s="23"/>
    </row>
    <row r="498" spans="1:11" x14ac:dyDescent="0.2">
      <c r="A498" s="62" t="s">
        <v>6</v>
      </c>
      <c r="B498" s="60">
        <v>666</v>
      </c>
      <c r="C498" s="7">
        <f t="shared" si="100"/>
        <v>40704</v>
      </c>
      <c r="D498" s="60"/>
      <c r="E498" s="68"/>
      <c r="F498" s="60"/>
      <c r="G498" s="68"/>
      <c r="H498" s="60">
        <v>84</v>
      </c>
      <c r="I498" s="68">
        <v>560010</v>
      </c>
      <c r="J498" s="69" t="s">
        <v>173</v>
      </c>
      <c r="K498" s="23"/>
    </row>
    <row r="499" spans="1:11" x14ac:dyDescent="0.2">
      <c r="A499" s="62" t="s">
        <v>6</v>
      </c>
      <c r="B499" s="60">
        <v>520</v>
      </c>
      <c r="C499" s="7">
        <f t="shared" si="100"/>
        <v>40705</v>
      </c>
      <c r="D499" s="60"/>
      <c r="E499" s="68"/>
      <c r="F499" s="60"/>
      <c r="G499" s="68"/>
      <c r="H499" s="60"/>
      <c r="I499" s="68"/>
      <c r="J499" s="69"/>
      <c r="K499" s="23"/>
    </row>
    <row r="500" spans="1:11" x14ac:dyDescent="0.2">
      <c r="A500" s="62" t="s">
        <v>6</v>
      </c>
      <c r="B500" s="60">
        <v>42</v>
      </c>
      <c r="C500" s="7">
        <f t="shared" si="100"/>
        <v>40706</v>
      </c>
      <c r="D500" s="60"/>
      <c r="E500" s="68"/>
      <c r="F500" s="60"/>
      <c r="G500" s="68"/>
      <c r="H500" s="60"/>
      <c r="I500" s="68"/>
      <c r="J500" s="69"/>
      <c r="K500" s="23"/>
    </row>
    <row r="501" spans="1:11" x14ac:dyDescent="0.2">
      <c r="A501" s="62" t="s">
        <v>6</v>
      </c>
      <c r="B501" s="60">
        <v>110.4</v>
      </c>
      <c r="C501" s="7">
        <f t="shared" si="100"/>
        <v>40707</v>
      </c>
      <c r="D501" s="60"/>
      <c r="E501" s="68"/>
      <c r="F501" s="60"/>
      <c r="G501" s="68"/>
      <c r="H501" s="60"/>
      <c r="I501" s="68"/>
      <c r="J501" s="69"/>
      <c r="K501" s="23"/>
    </row>
    <row r="502" spans="1:11" x14ac:dyDescent="0.2">
      <c r="A502" s="62" t="s">
        <v>6</v>
      </c>
      <c r="B502" s="60">
        <v>172</v>
      </c>
      <c r="C502" s="7">
        <f t="shared" si="100"/>
        <v>40708</v>
      </c>
      <c r="D502" s="60"/>
      <c r="E502" s="68"/>
      <c r="F502" s="60"/>
      <c r="G502" s="68"/>
      <c r="H502" s="60"/>
      <c r="I502" s="68"/>
      <c r="J502" s="69"/>
      <c r="K502" s="23"/>
    </row>
    <row r="503" spans="1:11" x14ac:dyDescent="0.2">
      <c r="A503" s="62" t="s">
        <v>6</v>
      </c>
      <c r="B503" s="60">
        <v>910</v>
      </c>
      <c r="C503" s="7">
        <f t="shared" si="100"/>
        <v>40709</v>
      </c>
      <c r="D503" s="60"/>
      <c r="E503" s="68"/>
      <c r="F503" s="60"/>
      <c r="G503" s="68"/>
      <c r="H503" s="60"/>
      <c r="I503" s="68"/>
      <c r="J503" s="69"/>
      <c r="K503" s="23"/>
    </row>
    <row r="504" spans="1:11" x14ac:dyDescent="0.2">
      <c r="A504" s="62" t="s">
        <v>6</v>
      </c>
      <c r="B504" s="60">
        <v>349.6</v>
      </c>
      <c r="C504" s="7">
        <f t="shared" si="100"/>
        <v>40710</v>
      </c>
      <c r="D504" s="60"/>
      <c r="E504" s="68"/>
      <c r="F504" s="60"/>
      <c r="G504" s="68"/>
      <c r="H504" s="60"/>
      <c r="I504" s="68"/>
      <c r="J504" s="69"/>
      <c r="K504" s="23"/>
    </row>
    <row r="505" spans="1:11" x14ac:dyDescent="0.2">
      <c r="A505" s="62" t="s">
        <v>6</v>
      </c>
      <c r="B505" s="60"/>
      <c r="C505" s="7" t="str">
        <f t="shared" si="100"/>
        <v/>
      </c>
      <c r="D505" s="60"/>
      <c r="E505" s="68"/>
      <c r="F505" s="60"/>
      <c r="G505" s="68"/>
      <c r="H505" s="60"/>
      <c r="I505" s="68"/>
      <c r="J505" s="69"/>
      <c r="K505" s="23"/>
    </row>
    <row r="506" spans="1:11" x14ac:dyDescent="0.2">
      <c r="A506" s="62" t="s">
        <v>6</v>
      </c>
      <c r="B506" s="60"/>
      <c r="C506" s="7" t="str">
        <f t="shared" si="100"/>
        <v/>
      </c>
      <c r="D506" s="60"/>
      <c r="E506" s="68"/>
      <c r="F506" s="60"/>
      <c r="G506" s="68"/>
      <c r="H506" s="60"/>
      <c r="I506" s="68"/>
      <c r="J506" s="69"/>
      <c r="K506" s="23"/>
    </row>
    <row r="507" spans="1:11" x14ac:dyDescent="0.2">
      <c r="A507" s="62" t="s">
        <v>6</v>
      </c>
      <c r="B507" s="60"/>
      <c r="C507" s="7" t="str">
        <f t="shared" si="100"/>
        <v/>
      </c>
      <c r="D507" s="60"/>
      <c r="E507" s="68"/>
      <c r="F507" s="60"/>
      <c r="G507" s="68"/>
      <c r="H507" s="60"/>
      <c r="I507" s="68"/>
      <c r="J507" s="69"/>
      <c r="K507" s="23"/>
    </row>
    <row r="508" spans="1:11" x14ac:dyDescent="0.2">
      <c r="A508" s="62" t="s">
        <v>6</v>
      </c>
      <c r="B508" s="60"/>
      <c r="C508" s="7" t="str">
        <f t="shared" si="100"/>
        <v/>
      </c>
      <c r="D508" s="60"/>
      <c r="E508" s="68"/>
      <c r="F508" s="60"/>
      <c r="G508" s="68"/>
      <c r="H508" s="60"/>
      <c r="I508" s="68"/>
      <c r="J508" s="69"/>
      <c r="K508" s="23"/>
    </row>
    <row r="509" spans="1:11" x14ac:dyDescent="0.2">
      <c r="A509" s="62" t="s">
        <v>6</v>
      </c>
      <c r="B509" s="60"/>
      <c r="C509" s="7" t="str">
        <f t="shared" si="100"/>
        <v/>
      </c>
      <c r="D509" s="60"/>
      <c r="E509" s="68"/>
      <c r="F509" s="60"/>
      <c r="G509" s="68"/>
      <c r="H509" s="60"/>
      <c r="I509" s="68"/>
      <c r="J509" s="69"/>
      <c r="K509" s="23"/>
    </row>
    <row r="510" spans="1:11" x14ac:dyDescent="0.2">
      <c r="A510" s="62" t="s">
        <v>6</v>
      </c>
      <c r="B510" s="60"/>
      <c r="C510" s="7" t="str">
        <f t="shared" si="100"/>
        <v/>
      </c>
      <c r="D510" s="60"/>
      <c r="E510" s="68"/>
      <c r="F510" s="60"/>
      <c r="G510" s="68"/>
      <c r="H510" s="60"/>
      <c r="I510" s="68"/>
      <c r="J510" s="69"/>
      <c r="K510" s="23"/>
    </row>
    <row r="511" spans="1:11" x14ac:dyDescent="0.2">
      <c r="A511" s="62" t="s">
        <v>6</v>
      </c>
      <c r="B511" s="60"/>
      <c r="C511" s="7" t="str">
        <f t="shared" si="100"/>
        <v/>
      </c>
      <c r="D511" s="60"/>
      <c r="E511" s="68"/>
      <c r="F511" s="60"/>
      <c r="G511" s="68"/>
      <c r="H511" s="60"/>
      <c r="I511" s="68"/>
      <c r="J511" s="69"/>
      <c r="K511" s="23"/>
    </row>
    <row r="512" spans="1:11" x14ac:dyDescent="0.2">
      <c r="A512" s="62" t="s">
        <v>6</v>
      </c>
      <c r="B512" s="60"/>
      <c r="C512" s="7" t="str">
        <f t="shared" si="100"/>
        <v/>
      </c>
      <c r="D512" s="60"/>
      <c r="E512" s="68"/>
      <c r="F512" s="60"/>
      <c r="G512" s="68"/>
      <c r="H512" s="60"/>
      <c r="I512" s="68"/>
      <c r="J512" s="69"/>
      <c r="K512" s="23"/>
    </row>
    <row r="513" spans="1:11" x14ac:dyDescent="0.2">
      <c r="A513" s="62" t="s">
        <v>6</v>
      </c>
      <c r="B513" s="60"/>
      <c r="C513" s="7" t="str">
        <f t="shared" si="100"/>
        <v/>
      </c>
      <c r="D513" s="60"/>
      <c r="E513" s="68"/>
      <c r="F513" s="60"/>
      <c r="G513" s="68"/>
      <c r="H513" s="60"/>
      <c r="I513" s="68"/>
      <c r="J513" s="69"/>
      <c r="K513" s="23"/>
    </row>
    <row r="514" spans="1:11" x14ac:dyDescent="0.2">
      <c r="A514" s="62" t="s">
        <v>6</v>
      </c>
      <c r="B514" s="60"/>
      <c r="C514" s="7" t="str">
        <f t="shared" si="100"/>
        <v/>
      </c>
      <c r="D514" s="60"/>
      <c r="E514" s="68"/>
      <c r="F514" s="60"/>
      <c r="G514" s="68"/>
      <c r="H514" s="60"/>
      <c r="I514" s="68"/>
      <c r="J514" s="69"/>
      <c r="K514" s="23"/>
    </row>
    <row r="515" spans="1:11" x14ac:dyDescent="0.2">
      <c r="A515" s="62" t="s">
        <v>6</v>
      </c>
      <c r="B515" s="60"/>
      <c r="C515" s="7" t="str">
        <f t="shared" si="100"/>
        <v/>
      </c>
      <c r="D515" s="60"/>
      <c r="E515" s="68"/>
      <c r="F515" s="60"/>
      <c r="G515" s="68"/>
      <c r="H515" s="60"/>
      <c r="I515" s="68"/>
      <c r="J515" s="69"/>
      <c r="K515" s="23"/>
    </row>
    <row r="516" spans="1:11" x14ac:dyDescent="0.2">
      <c r="A516" s="62" t="s">
        <v>6</v>
      </c>
      <c r="B516" s="60"/>
      <c r="C516" s="7" t="str">
        <f t="shared" si="100"/>
        <v/>
      </c>
      <c r="D516" s="60"/>
      <c r="E516" s="68"/>
      <c r="F516" s="60"/>
      <c r="G516" s="68"/>
      <c r="H516" s="60"/>
      <c r="I516" s="68"/>
      <c r="J516" s="69"/>
      <c r="K516" s="23"/>
    </row>
    <row r="517" spans="1:11" x14ac:dyDescent="0.2">
      <c r="A517" s="62" t="s">
        <v>6</v>
      </c>
      <c r="B517" s="60"/>
      <c r="C517" s="7" t="str">
        <f t="shared" si="100"/>
        <v/>
      </c>
      <c r="D517" s="60"/>
      <c r="E517" s="68"/>
      <c r="F517" s="60"/>
      <c r="G517" s="68"/>
      <c r="H517" s="60"/>
      <c r="I517" s="68"/>
      <c r="J517" s="69"/>
      <c r="K517" s="23"/>
    </row>
    <row r="518" spans="1:11" x14ac:dyDescent="0.2">
      <c r="A518" s="62" t="s">
        <v>6</v>
      </c>
      <c r="B518" s="60"/>
      <c r="C518" s="7" t="str">
        <f t="shared" si="100"/>
        <v/>
      </c>
      <c r="D518" s="60"/>
      <c r="E518" s="68"/>
      <c r="F518" s="60"/>
      <c r="G518" s="68"/>
      <c r="H518" s="60"/>
      <c r="I518" s="68"/>
      <c r="J518" s="69"/>
      <c r="K518" s="23"/>
    </row>
    <row r="519" spans="1:11" x14ac:dyDescent="0.2">
      <c r="A519" s="62" t="s">
        <v>6</v>
      </c>
      <c r="B519" s="60"/>
      <c r="C519" s="7" t="str">
        <f t="shared" si="100"/>
        <v/>
      </c>
      <c r="D519" s="60"/>
      <c r="E519" s="68"/>
      <c r="F519" s="60"/>
      <c r="G519" s="68"/>
      <c r="H519" s="60"/>
      <c r="I519" s="68"/>
      <c r="J519" s="69"/>
      <c r="K519" s="23"/>
    </row>
    <row r="520" spans="1:11" x14ac:dyDescent="0.2">
      <c r="A520" s="62" t="s">
        <v>6</v>
      </c>
      <c r="B520" s="60"/>
      <c r="C520" s="7" t="str">
        <f t="shared" si="100"/>
        <v/>
      </c>
      <c r="D520" s="60"/>
      <c r="E520" s="68"/>
      <c r="F520" s="60"/>
      <c r="G520" s="68"/>
      <c r="H520" s="60"/>
      <c r="I520" s="68"/>
      <c r="J520" s="69"/>
      <c r="K520" s="23"/>
    </row>
    <row r="521" spans="1:11" x14ac:dyDescent="0.2">
      <c r="A521" s="62" t="s">
        <v>6</v>
      </c>
      <c r="B521" s="60"/>
      <c r="C521" s="7" t="str">
        <f t="shared" si="100"/>
        <v/>
      </c>
      <c r="D521" s="60"/>
      <c r="E521" s="68"/>
      <c r="F521" s="60"/>
      <c r="G521" s="68"/>
      <c r="H521" s="60"/>
      <c r="I521" s="68"/>
      <c r="J521" s="69"/>
      <c r="K521" s="23"/>
    </row>
    <row r="522" spans="1:11" x14ac:dyDescent="0.2">
      <c r="A522" s="62" t="s">
        <v>6</v>
      </c>
      <c r="B522" s="60"/>
      <c r="C522" s="7" t="str">
        <f t="shared" si="100"/>
        <v/>
      </c>
      <c r="D522" s="60"/>
      <c r="E522" s="68"/>
      <c r="F522" s="60"/>
      <c r="G522" s="68"/>
      <c r="H522" s="60"/>
      <c r="I522" s="68"/>
      <c r="J522" s="69"/>
      <c r="K522" s="23"/>
    </row>
    <row r="523" spans="1:11" x14ac:dyDescent="0.2">
      <c r="A523" s="62" t="s">
        <v>6</v>
      </c>
      <c r="B523" s="60"/>
      <c r="C523" s="7" t="str">
        <f t="shared" si="100"/>
        <v/>
      </c>
      <c r="D523" s="60"/>
      <c r="E523" s="68"/>
      <c r="F523" s="60"/>
      <c r="G523" s="68"/>
      <c r="H523" s="60"/>
      <c r="I523" s="68"/>
      <c r="J523" s="69"/>
      <c r="K523" s="23"/>
    </row>
    <row r="524" spans="1:11" x14ac:dyDescent="0.2">
      <c r="A524" s="62" t="s">
        <v>6</v>
      </c>
      <c r="B524" s="60"/>
      <c r="C524" s="7" t="str">
        <f t="shared" si="100"/>
        <v/>
      </c>
      <c r="D524" s="60"/>
      <c r="E524" s="68"/>
      <c r="F524" s="60"/>
      <c r="G524" s="68"/>
      <c r="H524" s="60"/>
      <c r="I524" s="68"/>
      <c r="J524" s="69"/>
      <c r="K524" s="23"/>
    </row>
    <row r="525" spans="1:11" x14ac:dyDescent="0.2">
      <c r="A525" s="62" t="s">
        <v>6</v>
      </c>
      <c r="B525" s="60"/>
      <c r="C525" s="7" t="str">
        <f t="shared" si="100"/>
        <v/>
      </c>
      <c r="D525" s="60"/>
      <c r="E525" s="68"/>
      <c r="F525" s="60"/>
      <c r="G525" s="68"/>
      <c r="H525" s="60"/>
      <c r="I525" s="68"/>
      <c r="J525" s="69"/>
      <c r="K525" s="23"/>
    </row>
    <row r="526" spans="1:11" x14ac:dyDescent="0.2">
      <c r="A526" s="62" t="s">
        <v>6</v>
      </c>
      <c r="B526" s="60"/>
      <c r="C526" s="7" t="str">
        <f t="shared" si="100"/>
        <v/>
      </c>
      <c r="D526" s="60"/>
      <c r="E526" s="68"/>
      <c r="F526" s="60"/>
      <c r="G526" s="68"/>
      <c r="H526" s="60"/>
      <c r="I526" s="68"/>
      <c r="J526" s="69"/>
      <c r="K526" s="23"/>
    </row>
    <row r="527" spans="1:11" x14ac:dyDescent="0.2">
      <c r="A527" s="62" t="s">
        <v>6</v>
      </c>
      <c r="B527" s="60"/>
      <c r="C527" s="7" t="str">
        <f t="shared" si="100"/>
        <v/>
      </c>
      <c r="D527" s="60"/>
      <c r="E527" s="68"/>
      <c r="F527" s="60"/>
      <c r="G527" s="68"/>
      <c r="H527" s="60"/>
      <c r="I527" s="68"/>
      <c r="J527" s="69"/>
      <c r="K527" s="23"/>
    </row>
    <row r="528" spans="1:11" ht="15.75" thickBot="1" x14ac:dyDescent="0.25">
      <c r="A528" s="62" t="s">
        <v>6</v>
      </c>
      <c r="B528" s="63"/>
      <c r="C528" s="8" t="str">
        <f t="shared" si="100"/>
        <v/>
      </c>
      <c r="D528" s="63"/>
      <c r="E528" s="64"/>
      <c r="F528" s="63"/>
      <c r="G528" s="64"/>
      <c r="H528" s="63"/>
      <c r="I528" s="64"/>
      <c r="J528" s="70"/>
      <c r="K528" s="23"/>
    </row>
    <row r="529" spans="1:11" x14ac:dyDescent="0.2">
      <c r="A529" s="62"/>
      <c r="B529" s="137">
        <f>SUMIF(A496:A528,$O$6,B496:B528)</f>
        <v>3258</v>
      </c>
      <c r="C529" s="24"/>
      <c r="D529" s="24"/>
      <c r="E529" s="24"/>
      <c r="F529" s="24"/>
      <c r="G529" s="24"/>
      <c r="H529" s="24"/>
      <c r="I529" s="24"/>
      <c r="J529" s="24"/>
      <c r="K529" s="23"/>
    </row>
    <row r="530" spans="1:11" ht="15.75" thickBot="1" x14ac:dyDescent="0.25">
      <c r="A530" s="62"/>
      <c r="B530" s="138"/>
      <c r="C530" s="24"/>
      <c r="D530" s="24"/>
      <c r="E530" s="24"/>
      <c r="F530" s="24"/>
      <c r="G530" s="24"/>
      <c r="H530" s="24"/>
      <c r="I530" s="24"/>
      <c r="J530" s="24"/>
      <c r="K530" s="23"/>
    </row>
    <row r="531" spans="1:11" ht="15.75" thickBot="1" x14ac:dyDescent="0.25">
      <c r="A531" s="62"/>
      <c r="B531" s="24"/>
      <c r="C531" s="24"/>
      <c r="D531" s="24"/>
      <c r="E531" s="24"/>
      <c r="F531" s="24"/>
      <c r="G531" s="24"/>
      <c r="H531" s="24"/>
      <c r="I531" s="24"/>
      <c r="J531" s="24"/>
      <c r="K531" s="23"/>
    </row>
    <row r="532" spans="1:11" ht="15.75" thickBot="1" x14ac:dyDescent="0.25">
      <c r="A532" s="62"/>
      <c r="B532" s="24"/>
      <c r="C532" s="24"/>
      <c r="D532" s="24"/>
      <c r="E532" s="24"/>
      <c r="F532" s="24"/>
      <c r="G532" s="24"/>
      <c r="H532" s="129" t="s">
        <v>22</v>
      </c>
      <c r="I532" s="130"/>
      <c r="J532" s="16"/>
      <c r="K532" s="23"/>
    </row>
    <row r="533" spans="1:11" ht="15.75" thickBot="1" x14ac:dyDescent="0.25">
      <c r="A533" s="62"/>
      <c r="B533" s="13" t="s">
        <v>0</v>
      </c>
      <c r="C533" s="13" t="s">
        <v>13</v>
      </c>
      <c r="D533" s="13" t="s">
        <v>14</v>
      </c>
      <c r="E533" s="13" t="s">
        <v>15</v>
      </c>
      <c r="F533" s="13" t="s">
        <v>5</v>
      </c>
      <c r="G533" s="24"/>
      <c r="H533" s="86" t="s">
        <v>20</v>
      </c>
      <c r="I533" s="94">
        <f t="shared" si="88"/>
        <v>7607.4300000000012</v>
      </c>
      <c r="J533" s="86"/>
      <c r="K533" s="23"/>
    </row>
    <row r="534" spans="1:11" ht="15.75" thickBot="1" x14ac:dyDescent="0.25">
      <c r="A534" s="62"/>
      <c r="B534" s="88">
        <f t="shared" si="89"/>
        <v>3258</v>
      </c>
      <c r="C534" s="13">
        <f t="shared" ref="C534" si="101">SUM(F496:F528)</f>
        <v>1200</v>
      </c>
      <c r="D534" s="13">
        <f t="shared" ref="D534" si="102">B534+C534</f>
        <v>4458</v>
      </c>
      <c r="E534" s="13">
        <f t="shared" ref="E534" si="103">SUM(H496:H528)</f>
        <v>223</v>
      </c>
      <c r="F534" s="15">
        <f t="shared" ref="F534" si="104">D534-E534</f>
        <v>4235</v>
      </c>
      <c r="G534" s="24"/>
      <c r="H534" s="3" t="s">
        <v>19</v>
      </c>
      <c r="I534" s="3">
        <f t="shared" ref="I534" si="105">F536</f>
        <v>3593</v>
      </c>
      <c r="J534" s="3"/>
      <c r="K534" s="23"/>
    </row>
    <row r="535" spans="1:11" ht="15.75" thickBot="1" x14ac:dyDescent="0.25">
      <c r="A535" s="62"/>
      <c r="B535" s="13" t="s">
        <v>18</v>
      </c>
      <c r="C535" s="13" t="s">
        <v>16</v>
      </c>
      <c r="D535" s="13" t="s">
        <v>3</v>
      </c>
      <c r="E535" s="13" t="s">
        <v>2</v>
      </c>
      <c r="F535" s="13" t="s">
        <v>19</v>
      </c>
      <c r="G535" s="24"/>
      <c r="H535" s="3" t="s">
        <v>21</v>
      </c>
      <c r="I535" s="3">
        <f t="shared" si="95"/>
        <v>11200.43</v>
      </c>
      <c r="J535" s="3"/>
      <c r="K535" s="23"/>
    </row>
    <row r="536" spans="1:11" ht="15.75" thickBot="1" x14ac:dyDescent="0.25">
      <c r="A536" s="62"/>
      <c r="B536" s="88">
        <f t="shared" ref="B536" si="106">F534</f>
        <v>4235</v>
      </c>
      <c r="C536" s="71"/>
      <c r="D536" s="71"/>
      <c r="E536" s="71">
        <v>642</v>
      </c>
      <c r="F536" s="15">
        <f t="shared" ref="F536" si="107">B536-(C536+D536+E536)</f>
        <v>3593</v>
      </c>
      <c r="G536" s="24"/>
      <c r="H536" s="3" t="s">
        <v>4</v>
      </c>
      <c r="I536" s="73"/>
      <c r="J536" s="73"/>
      <c r="K536" s="23"/>
    </row>
    <row r="537" spans="1:11" ht="15.75" thickBot="1" x14ac:dyDescent="0.25">
      <c r="A537" s="62"/>
      <c r="B537" s="24"/>
      <c r="C537" s="24"/>
      <c r="D537" s="24"/>
      <c r="E537" s="24"/>
      <c r="F537" s="24"/>
      <c r="G537" s="24"/>
      <c r="H537" s="18" t="s">
        <v>17</v>
      </c>
      <c r="I537" s="18">
        <f t="shared" si="98"/>
        <v>11200.43</v>
      </c>
      <c r="J537" s="87"/>
      <c r="K537" s="23"/>
    </row>
    <row r="538" spans="1:11" ht="15.75" thickBot="1" x14ac:dyDescent="0.25">
      <c r="A538" s="62"/>
      <c r="B538" s="24"/>
      <c r="C538" s="24"/>
      <c r="D538" s="24"/>
      <c r="E538" s="24"/>
      <c r="F538" s="24"/>
      <c r="G538" s="24"/>
      <c r="H538" s="13" t="s">
        <v>27</v>
      </c>
      <c r="I538" s="91">
        <f t="shared" si="99"/>
        <v>11200.43</v>
      </c>
      <c r="J538" s="24"/>
      <c r="K538" s="23"/>
    </row>
    <row r="539" spans="1:11" ht="15.75" thickBot="1" x14ac:dyDescent="0.25">
      <c r="A539" s="75"/>
      <c r="B539" s="25"/>
      <c r="C539" s="25"/>
      <c r="D539" s="25"/>
      <c r="E539" s="25"/>
      <c r="F539" s="25"/>
      <c r="G539" s="25"/>
      <c r="H539" s="25"/>
      <c r="I539" s="25"/>
      <c r="J539" s="25"/>
      <c r="K539" s="15"/>
    </row>
    <row r="540" spans="1:11" ht="15.75" thickBot="1" x14ac:dyDescent="0.25">
      <c r="A540" s="76"/>
      <c r="B540" s="29"/>
      <c r="C540" s="29"/>
      <c r="D540" s="29"/>
      <c r="E540" s="29"/>
      <c r="F540" s="29"/>
      <c r="G540" s="29"/>
      <c r="H540" s="29"/>
      <c r="I540" s="29"/>
      <c r="J540" s="29"/>
      <c r="K540" s="29"/>
    </row>
    <row r="541" spans="1:11" ht="15.75" thickBot="1" x14ac:dyDescent="0.25">
      <c r="A541" s="57"/>
      <c r="B541" s="28"/>
      <c r="C541" s="28"/>
      <c r="D541" s="28"/>
      <c r="E541" s="28"/>
      <c r="F541" s="28"/>
      <c r="G541" s="28"/>
      <c r="H541" s="28"/>
      <c r="I541" s="28" t="s">
        <v>35</v>
      </c>
      <c r="J541" s="58" t="s">
        <v>37</v>
      </c>
      <c r="K541" s="22"/>
    </row>
    <row r="542" spans="1:11" ht="15.75" thickBot="1" x14ac:dyDescent="0.25">
      <c r="A542" s="60">
        <v>12</v>
      </c>
      <c r="B542" s="26"/>
      <c r="C542" s="26"/>
      <c r="D542" s="26"/>
      <c r="E542" s="26"/>
      <c r="F542" s="26"/>
      <c r="G542" s="26"/>
      <c r="H542" s="26"/>
      <c r="I542" s="26" t="s">
        <v>36</v>
      </c>
      <c r="J542" s="61">
        <v>44241</v>
      </c>
      <c r="K542" s="22"/>
    </row>
    <row r="543" spans="1:11" x14ac:dyDescent="0.2">
      <c r="A543" s="62"/>
      <c r="B543" s="140" t="s">
        <v>0</v>
      </c>
      <c r="C543" s="141"/>
      <c r="D543" s="140" t="s">
        <v>9</v>
      </c>
      <c r="E543" s="141"/>
      <c r="F543" s="140" t="s">
        <v>13</v>
      </c>
      <c r="G543" s="141"/>
      <c r="H543" s="140" t="s">
        <v>10</v>
      </c>
      <c r="I543" s="141"/>
      <c r="J543" s="135" t="s">
        <v>12</v>
      </c>
      <c r="K543" s="23"/>
    </row>
    <row r="544" spans="1:11" ht="15.75" thickBot="1" x14ac:dyDescent="0.25">
      <c r="A544" s="62"/>
      <c r="B544" s="6" t="s">
        <v>1</v>
      </c>
      <c r="C544" s="8" t="s">
        <v>8</v>
      </c>
      <c r="D544" s="6" t="s">
        <v>1</v>
      </c>
      <c r="E544" s="8" t="s">
        <v>8</v>
      </c>
      <c r="F544" s="6" t="s">
        <v>1</v>
      </c>
      <c r="G544" s="8" t="s">
        <v>11</v>
      </c>
      <c r="H544" s="6" t="s">
        <v>1</v>
      </c>
      <c r="I544" s="8" t="s">
        <v>11</v>
      </c>
      <c r="J544" s="136"/>
      <c r="K544" s="23"/>
    </row>
    <row r="545" spans="1:11" x14ac:dyDescent="0.2">
      <c r="A545" s="62" t="s">
        <v>6</v>
      </c>
      <c r="B545" s="65">
        <v>252</v>
      </c>
      <c r="C545" s="66">
        <v>40711</v>
      </c>
      <c r="D545" s="65"/>
      <c r="E545" s="66"/>
      <c r="F545" s="65"/>
      <c r="G545" s="66"/>
      <c r="H545" s="65">
        <v>1802</v>
      </c>
      <c r="I545" s="66">
        <v>635913</v>
      </c>
      <c r="J545" s="67" t="s">
        <v>174</v>
      </c>
      <c r="K545" s="23"/>
    </row>
    <row r="546" spans="1:11" x14ac:dyDescent="0.2">
      <c r="A546" s="62" t="s">
        <v>6</v>
      </c>
      <c r="B546" s="60">
        <v>200</v>
      </c>
      <c r="C546" s="7">
        <f t="shared" ref="C546:C577" si="108">IF(B546&gt;0.005,C545+1,"")</f>
        <v>40712</v>
      </c>
      <c r="D546" s="60"/>
      <c r="E546" s="68"/>
      <c r="F546" s="60"/>
      <c r="G546" s="68"/>
      <c r="H546" s="60"/>
      <c r="I546" s="68"/>
      <c r="J546" s="69"/>
      <c r="K546" s="23"/>
    </row>
    <row r="547" spans="1:11" x14ac:dyDescent="0.2">
      <c r="A547" s="62" t="s">
        <v>6</v>
      </c>
      <c r="B547" s="60">
        <v>42</v>
      </c>
      <c r="C547" s="7">
        <f t="shared" si="108"/>
        <v>40713</v>
      </c>
      <c r="D547" s="60"/>
      <c r="E547" s="68"/>
      <c r="F547" s="60"/>
      <c r="G547" s="68"/>
      <c r="H547" s="60"/>
      <c r="I547" s="68"/>
      <c r="J547" s="69"/>
      <c r="K547" s="23"/>
    </row>
    <row r="548" spans="1:11" x14ac:dyDescent="0.2">
      <c r="A548" s="62" t="s">
        <v>6</v>
      </c>
      <c r="B548" s="60">
        <v>65</v>
      </c>
      <c r="C548" s="7">
        <f t="shared" si="108"/>
        <v>40714</v>
      </c>
      <c r="D548" s="60"/>
      <c r="E548" s="68"/>
      <c r="F548" s="60"/>
      <c r="G548" s="68"/>
      <c r="H548" s="60"/>
      <c r="I548" s="68"/>
      <c r="J548" s="69"/>
      <c r="K548" s="23"/>
    </row>
    <row r="549" spans="1:11" x14ac:dyDescent="0.2">
      <c r="A549" s="62" t="s">
        <v>6</v>
      </c>
      <c r="B549" s="60">
        <v>345</v>
      </c>
      <c r="C549" s="7">
        <f t="shared" si="108"/>
        <v>40715</v>
      </c>
      <c r="D549" s="60"/>
      <c r="E549" s="68"/>
      <c r="F549" s="60"/>
      <c r="G549" s="68"/>
      <c r="H549" s="60"/>
      <c r="I549" s="68"/>
      <c r="J549" s="69"/>
      <c r="K549" s="23"/>
    </row>
    <row r="550" spans="1:11" x14ac:dyDescent="0.2">
      <c r="A550" s="62" t="s">
        <v>6</v>
      </c>
      <c r="B550" s="60">
        <v>64</v>
      </c>
      <c r="C550" s="7">
        <f t="shared" si="108"/>
        <v>40716</v>
      </c>
      <c r="D550" s="60"/>
      <c r="E550" s="68"/>
      <c r="F550" s="60"/>
      <c r="G550" s="68"/>
      <c r="H550" s="60"/>
      <c r="I550" s="68"/>
      <c r="J550" s="69"/>
      <c r="K550" s="23"/>
    </row>
    <row r="551" spans="1:11" x14ac:dyDescent="0.2">
      <c r="A551" s="62" t="s">
        <v>6</v>
      </c>
      <c r="B551" s="60">
        <v>1171.53</v>
      </c>
      <c r="C551" s="7">
        <f t="shared" si="108"/>
        <v>40717</v>
      </c>
      <c r="D551" s="60"/>
      <c r="E551" s="68"/>
      <c r="F551" s="60"/>
      <c r="G551" s="68"/>
      <c r="H551" s="60"/>
      <c r="I551" s="68"/>
      <c r="J551" s="69"/>
      <c r="K551" s="23"/>
    </row>
    <row r="552" spans="1:11" x14ac:dyDescent="0.2">
      <c r="A552" s="62" t="s">
        <v>6</v>
      </c>
      <c r="B552" s="60">
        <v>2762</v>
      </c>
      <c r="C552" s="7">
        <f t="shared" si="108"/>
        <v>40718</v>
      </c>
      <c r="D552" s="60"/>
      <c r="E552" s="68"/>
      <c r="F552" s="60"/>
      <c r="G552" s="68"/>
      <c r="H552" s="60"/>
      <c r="I552" s="68"/>
      <c r="J552" s="69"/>
      <c r="K552" s="23"/>
    </row>
    <row r="553" spans="1:11" x14ac:dyDescent="0.2">
      <c r="A553" s="62" t="s">
        <v>6</v>
      </c>
      <c r="B553" s="60">
        <v>1187</v>
      </c>
      <c r="C553" s="7">
        <f t="shared" si="108"/>
        <v>40719</v>
      </c>
      <c r="D553" s="60"/>
      <c r="E553" s="68"/>
      <c r="F553" s="60"/>
      <c r="G553" s="68"/>
      <c r="H553" s="60"/>
      <c r="I553" s="68"/>
      <c r="J553" s="69"/>
      <c r="K553" s="23"/>
    </row>
    <row r="554" spans="1:11" x14ac:dyDescent="0.2">
      <c r="A554" s="62" t="s">
        <v>6</v>
      </c>
      <c r="B554" s="60">
        <v>38.200000000000003</v>
      </c>
      <c r="C554" s="7">
        <f t="shared" si="108"/>
        <v>40720</v>
      </c>
      <c r="D554" s="60"/>
      <c r="E554" s="68"/>
      <c r="F554" s="60"/>
      <c r="G554" s="68"/>
      <c r="H554" s="60"/>
      <c r="I554" s="68"/>
      <c r="J554" s="69"/>
      <c r="K554" s="23"/>
    </row>
    <row r="555" spans="1:11" x14ac:dyDescent="0.2">
      <c r="A555" s="62" t="s">
        <v>6</v>
      </c>
      <c r="B555" s="60"/>
      <c r="C555" s="7" t="str">
        <f t="shared" si="108"/>
        <v/>
      </c>
      <c r="D555" s="60"/>
      <c r="E555" s="68"/>
      <c r="F555" s="60"/>
      <c r="G555" s="68"/>
      <c r="H555" s="60"/>
      <c r="I555" s="68"/>
      <c r="J555" s="69"/>
      <c r="K555" s="23"/>
    </row>
    <row r="556" spans="1:11" x14ac:dyDescent="0.2">
      <c r="A556" s="62" t="s">
        <v>6</v>
      </c>
      <c r="B556" s="60"/>
      <c r="C556" s="7" t="str">
        <f t="shared" si="108"/>
        <v/>
      </c>
      <c r="D556" s="60"/>
      <c r="E556" s="68"/>
      <c r="F556" s="60"/>
      <c r="G556" s="68"/>
      <c r="H556" s="60"/>
      <c r="I556" s="68"/>
      <c r="J556" s="69"/>
      <c r="K556" s="23"/>
    </row>
    <row r="557" spans="1:11" x14ac:dyDescent="0.2">
      <c r="A557" s="62" t="s">
        <v>6</v>
      </c>
      <c r="B557" s="60"/>
      <c r="C557" s="7" t="str">
        <f t="shared" si="108"/>
        <v/>
      </c>
      <c r="D557" s="60"/>
      <c r="E557" s="68"/>
      <c r="F557" s="60"/>
      <c r="G557" s="68"/>
      <c r="H557" s="60"/>
      <c r="I557" s="68"/>
      <c r="J557" s="69"/>
      <c r="K557" s="23"/>
    </row>
    <row r="558" spans="1:11" x14ac:dyDescent="0.2">
      <c r="A558" s="62" t="s">
        <v>6</v>
      </c>
      <c r="B558" s="60"/>
      <c r="C558" s="7" t="str">
        <f t="shared" si="108"/>
        <v/>
      </c>
      <c r="D558" s="60"/>
      <c r="E558" s="68"/>
      <c r="F558" s="60"/>
      <c r="G558" s="68"/>
      <c r="H558" s="60"/>
      <c r="I558" s="68"/>
      <c r="J558" s="69"/>
      <c r="K558" s="23"/>
    </row>
    <row r="559" spans="1:11" x14ac:dyDescent="0.2">
      <c r="A559" s="62" t="s">
        <v>6</v>
      </c>
      <c r="B559" s="60"/>
      <c r="C559" s="7" t="str">
        <f t="shared" si="108"/>
        <v/>
      </c>
      <c r="D559" s="60"/>
      <c r="E559" s="68"/>
      <c r="F559" s="60"/>
      <c r="G559" s="68"/>
      <c r="H559" s="60"/>
      <c r="I559" s="68"/>
      <c r="J559" s="69"/>
      <c r="K559" s="23"/>
    </row>
    <row r="560" spans="1:11" x14ac:dyDescent="0.2">
      <c r="A560" s="62" t="s">
        <v>6</v>
      </c>
      <c r="B560" s="60"/>
      <c r="C560" s="7" t="str">
        <f t="shared" si="108"/>
        <v/>
      </c>
      <c r="D560" s="60"/>
      <c r="E560" s="68"/>
      <c r="F560" s="60"/>
      <c r="G560" s="68"/>
      <c r="H560" s="60"/>
      <c r="I560" s="68"/>
      <c r="J560" s="69"/>
      <c r="K560" s="23"/>
    </row>
    <row r="561" spans="1:11" x14ac:dyDescent="0.2">
      <c r="A561" s="62" t="s">
        <v>6</v>
      </c>
      <c r="B561" s="60"/>
      <c r="C561" s="7" t="str">
        <f t="shared" si="108"/>
        <v/>
      </c>
      <c r="D561" s="60"/>
      <c r="E561" s="68"/>
      <c r="F561" s="60"/>
      <c r="G561" s="68"/>
      <c r="H561" s="60"/>
      <c r="I561" s="68"/>
      <c r="J561" s="69"/>
      <c r="K561" s="23"/>
    </row>
    <row r="562" spans="1:11" x14ac:dyDescent="0.2">
      <c r="A562" s="62" t="s">
        <v>6</v>
      </c>
      <c r="B562" s="60"/>
      <c r="C562" s="7" t="str">
        <f t="shared" si="108"/>
        <v/>
      </c>
      <c r="D562" s="60"/>
      <c r="E562" s="68"/>
      <c r="F562" s="60"/>
      <c r="G562" s="68"/>
      <c r="H562" s="60"/>
      <c r="I562" s="68"/>
      <c r="J562" s="69"/>
      <c r="K562" s="23"/>
    </row>
    <row r="563" spans="1:11" x14ac:dyDescent="0.2">
      <c r="A563" s="62" t="s">
        <v>6</v>
      </c>
      <c r="B563" s="60"/>
      <c r="C563" s="7" t="str">
        <f t="shared" si="108"/>
        <v/>
      </c>
      <c r="D563" s="60"/>
      <c r="E563" s="68"/>
      <c r="F563" s="60"/>
      <c r="G563" s="68"/>
      <c r="H563" s="60"/>
      <c r="I563" s="68"/>
      <c r="J563" s="69"/>
      <c r="K563" s="23"/>
    </row>
    <row r="564" spans="1:11" x14ac:dyDescent="0.2">
      <c r="A564" s="62" t="s">
        <v>6</v>
      </c>
      <c r="B564" s="60"/>
      <c r="C564" s="7" t="str">
        <f t="shared" si="108"/>
        <v/>
      </c>
      <c r="D564" s="60"/>
      <c r="E564" s="68"/>
      <c r="F564" s="60"/>
      <c r="G564" s="68"/>
      <c r="H564" s="60"/>
      <c r="I564" s="68"/>
      <c r="J564" s="69"/>
      <c r="K564" s="23"/>
    </row>
    <row r="565" spans="1:11" x14ac:dyDescent="0.2">
      <c r="A565" s="62" t="s">
        <v>6</v>
      </c>
      <c r="B565" s="60"/>
      <c r="C565" s="7" t="str">
        <f t="shared" si="108"/>
        <v/>
      </c>
      <c r="D565" s="60"/>
      <c r="E565" s="68"/>
      <c r="F565" s="60"/>
      <c r="G565" s="68"/>
      <c r="H565" s="60"/>
      <c r="I565" s="68"/>
      <c r="J565" s="69"/>
      <c r="K565" s="23"/>
    </row>
    <row r="566" spans="1:11" x14ac:dyDescent="0.2">
      <c r="A566" s="62" t="s">
        <v>6</v>
      </c>
      <c r="B566" s="60"/>
      <c r="C566" s="7" t="str">
        <f t="shared" si="108"/>
        <v/>
      </c>
      <c r="D566" s="60"/>
      <c r="E566" s="68"/>
      <c r="F566" s="60"/>
      <c r="G566" s="68"/>
      <c r="H566" s="60"/>
      <c r="I566" s="68"/>
      <c r="J566" s="69"/>
      <c r="K566" s="23"/>
    </row>
    <row r="567" spans="1:11" x14ac:dyDescent="0.2">
      <c r="A567" s="62" t="s">
        <v>6</v>
      </c>
      <c r="B567" s="60"/>
      <c r="C567" s="7" t="str">
        <f t="shared" si="108"/>
        <v/>
      </c>
      <c r="D567" s="60"/>
      <c r="E567" s="68"/>
      <c r="F567" s="60"/>
      <c r="G567" s="68"/>
      <c r="H567" s="60"/>
      <c r="I567" s="68"/>
      <c r="J567" s="69"/>
      <c r="K567" s="23"/>
    </row>
    <row r="568" spans="1:11" x14ac:dyDescent="0.2">
      <c r="A568" s="62" t="s">
        <v>6</v>
      </c>
      <c r="B568" s="60"/>
      <c r="C568" s="7" t="str">
        <f t="shared" si="108"/>
        <v/>
      </c>
      <c r="D568" s="60"/>
      <c r="E568" s="68"/>
      <c r="F568" s="60"/>
      <c r="G568" s="68"/>
      <c r="H568" s="60"/>
      <c r="I568" s="68"/>
      <c r="J568" s="69"/>
      <c r="K568" s="23"/>
    </row>
    <row r="569" spans="1:11" x14ac:dyDescent="0.2">
      <c r="A569" s="62" t="s">
        <v>6</v>
      </c>
      <c r="B569" s="60"/>
      <c r="C569" s="7" t="str">
        <f t="shared" si="108"/>
        <v/>
      </c>
      <c r="D569" s="60"/>
      <c r="E569" s="68"/>
      <c r="F569" s="60"/>
      <c r="G569" s="68"/>
      <c r="H569" s="60"/>
      <c r="I569" s="68"/>
      <c r="J569" s="69"/>
      <c r="K569" s="23"/>
    </row>
    <row r="570" spans="1:11" x14ac:dyDescent="0.2">
      <c r="A570" s="62" t="s">
        <v>6</v>
      </c>
      <c r="B570" s="60"/>
      <c r="C570" s="7" t="str">
        <f t="shared" si="108"/>
        <v/>
      </c>
      <c r="D570" s="60"/>
      <c r="E570" s="68"/>
      <c r="F570" s="60"/>
      <c r="G570" s="68"/>
      <c r="H570" s="60"/>
      <c r="I570" s="68"/>
      <c r="J570" s="69"/>
      <c r="K570" s="23"/>
    </row>
    <row r="571" spans="1:11" x14ac:dyDescent="0.2">
      <c r="A571" s="62" t="s">
        <v>6</v>
      </c>
      <c r="B571" s="60"/>
      <c r="C571" s="7" t="str">
        <f t="shared" si="108"/>
        <v/>
      </c>
      <c r="D571" s="60"/>
      <c r="E571" s="68"/>
      <c r="F571" s="60"/>
      <c r="G571" s="68"/>
      <c r="H571" s="60"/>
      <c r="I571" s="68"/>
      <c r="J571" s="69"/>
      <c r="K571" s="23"/>
    </row>
    <row r="572" spans="1:11" x14ac:dyDescent="0.2">
      <c r="A572" s="62" t="s">
        <v>6</v>
      </c>
      <c r="B572" s="60"/>
      <c r="C572" s="7" t="str">
        <f t="shared" si="108"/>
        <v/>
      </c>
      <c r="D572" s="60"/>
      <c r="E572" s="68"/>
      <c r="F572" s="60"/>
      <c r="G572" s="68"/>
      <c r="H572" s="60"/>
      <c r="I572" s="68"/>
      <c r="J572" s="69"/>
      <c r="K572" s="23"/>
    </row>
    <row r="573" spans="1:11" x14ac:dyDescent="0.2">
      <c r="A573" s="62" t="s">
        <v>6</v>
      </c>
      <c r="B573" s="60"/>
      <c r="C573" s="7" t="str">
        <f t="shared" si="108"/>
        <v/>
      </c>
      <c r="D573" s="60"/>
      <c r="E573" s="68"/>
      <c r="F573" s="60"/>
      <c r="G573" s="68"/>
      <c r="H573" s="60"/>
      <c r="I573" s="68"/>
      <c r="J573" s="69"/>
      <c r="K573" s="23"/>
    </row>
    <row r="574" spans="1:11" x14ac:dyDescent="0.2">
      <c r="A574" s="62" t="s">
        <v>6</v>
      </c>
      <c r="B574" s="60"/>
      <c r="C574" s="7" t="str">
        <f t="shared" si="108"/>
        <v/>
      </c>
      <c r="D574" s="60"/>
      <c r="E574" s="68"/>
      <c r="F574" s="60"/>
      <c r="G574" s="68"/>
      <c r="H574" s="60"/>
      <c r="I574" s="68"/>
      <c r="J574" s="69"/>
      <c r="K574" s="23"/>
    </row>
    <row r="575" spans="1:11" x14ac:dyDescent="0.2">
      <c r="A575" s="62" t="s">
        <v>6</v>
      </c>
      <c r="B575" s="60"/>
      <c r="C575" s="7" t="str">
        <f t="shared" si="108"/>
        <v/>
      </c>
      <c r="D575" s="60"/>
      <c r="E575" s="68"/>
      <c r="F575" s="60"/>
      <c r="G575" s="68"/>
      <c r="H575" s="60"/>
      <c r="I575" s="68"/>
      <c r="J575" s="69"/>
      <c r="K575" s="23"/>
    </row>
    <row r="576" spans="1:11" x14ac:dyDescent="0.2">
      <c r="A576" s="62" t="s">
        <v>6</v>
      </c>
      <c r="B576" s="60"/>
      <c r="C576" s="7" t="str">
        <f t="shared" si="108"/>
        <v/>
      </c>
      <c r="D576" s="60"/>
      <c r="E576" s="68"/>
      <c r="F576" s="60"/>
      <c r="G576" s="68"/>
      <c r="H576" s="60"/>
      <c r="I576" s="68"/>
      <c r="J576" s="69"/>
      <c r="K576" s="23"/>
    </row>
    <row r="577" spans="1:11" ht="15.75" thickBot="1" x14ac:dyDescent="0.25">
      <c r="A577" s="62" t="s">
        <v>6</v>
      </c>
      <c r="B577" s="63"/>
      <c r="C577" s="8" t="str">
        <f t="shared" si="108"/>
        <v/>
      </c>
      <c r="D577" s="63"/>
      <c r="E577" s="64"/>
      <c r="F577" s="63"/>
      <c r="G577" s="64"/>
      <c r="H577" s="63"/>
      <c r="I577" s="64"/>
      <c r="J577" s="70"/>
      <c r="K577" s="23"/>
    </row>
    <row r="578" spans="1:11" x14ac:dyDescent="0.2">
      <c r="A578" s="62"/>
      <c r="B578" s="137">
        <f>SUMIF(A545:A577,$O$6,B545:B577)</f>
        <v>6126.73</v>
      </c>
      <c r="C578" s="24"/>
      <c r="D578" s="24"/>
      <c r="E578" s="24"/>
      <c r="F578" s="24"/>
      <c r="G578" s="24"/>
      <c r="H578" s="24"/>
      <c r="I578" s="24"/>
      <c r="J578" s="24"/>
      <c r="K578" s="23"/>
    </row>
    <row r="579" spans="1:11" ht="15.75" thickBot="1" x14ac:dyDescent="0.25">
      <c r="A579" s="62"/>
      <c r="B579" s="138"/>
      <c r="C579" s="24"/>
      <c r="D579" s="24"/>
      <c r="E579" s="24"/>
      <c r="F579" s="24"/>
      <c r="G579" s="24"/>
      <c r="H579" s="24"/>
      <c r="I579" s="24"/>
      <c r="J579" s="24"/>
      <c r="K579" s="23"/>
    </row>
    <row r="580" spans="1:11" ht="15.75" thickBot="1" x14ac:dyDescent="0.25">
      <c r="A580" s="62"/>
      <c r="B580" s="24"/>
      <c r="C580" s="24"/>
      <c r="D580" s="24"/>
      <c r="E580" s="24"/>
      <c r="F580" s="24"/>
      <c r="G580" s="24"/>
      <c r="H580" s="24"/>
      <c r="I580" s="24"/>
      <c r="J580" s="24"/>
      <c r="K580" s="23"/>
    </row>
    <row r="581" spans="1:11" ht="15.75" thickBot="1" x14ac:dyDescent="0.25">
      <c r="A581" s="62"/>
      <c r="B581" s="24"/>
      <c r="C581" s="24"/>
      <c r="D581" s="24"/>
      <c r="E581" s="24"/>
      <c r="F581" s="24"/>
      <c r="G581" s="24"/>
      <c r="H581" s="129" t="s">
        <v>22</v>
      </c>
      <c r="I581" s="130"/>
      <c r="J581" s="16"/>
      <c r="K581" s="23"/>
    </row>
    <row r="582" spans="1:11" ht="15.75" thickBot="1" x14ac:dyDescent="0.25">
      <c r="A582" s="62"/>
      <c r="B582" s="13" t="s">
        <v>0</v>
      </c>
      <c r="C582" s="13" t="s">
        <v>13</v>
      </c>
      <c r="D582" s="13" t="s">
        <v>14</v>
      </c>
      <c r="E582" s="13" t="s">
        <v>15</v>
      </c>
      <c r="F582" s="13" t="s">
        <v>5</v>
      </c>
      <c r="G582" s="24"/>
      <c r="H582" s="86" t="s">
        <v>20</v>
      </c>
      <c r="I582" s="94">
        <f t="shared" ref="I582:I631" si="109">I538</f>
        <v>11200.43</v>
      </c>
      <c r="J582" s="86"/>
      <c r="K582" s="23"/>
    </row>
    <row r="583" spans="1:11" ht="15.75" thickBot="1" x14ac:dyDescent="0.25">
      <c r="A583" s="62"/>
      <c r="B583" s="88">
        <f t="shared" ref="B583:B632" si="110">B578</f>
        <v>6126.73</v>
      </c>
      <c r="C583" s="13">
        <f t="shared" ref="C583" si="111">SUM(F545:F577)</f>
        <v>0</v>
      </c>
      <c r="D583" s="13">
        <f t="shared" ref="D583" si="112">B583+C583</f>
        <v>6126.73</v>
      </c>
      <c r="E583" s="13">
        <f t="shared" ref="E583" si="113">SUM(H545:H577)</f>
        <v>1802</v>
      </c>
      <c r="F583" s="15">
        <f t="shared" ref="F583" si="114">D583-E583</f>
        <v>4324.7299999999996</v>
      </c>
      <c r="G583" s="24"/>
      <c r="H583" s="3" t="s">
        <v>19</v>
      </c>
      <c r="I583" s="3">
        <f t="shared" ref="I583" si="115">F585</f>
        <v>-834</v>
      </c>
      <c r="J583" s="3"/>
      <c r="K583" s="23"/>
    </row>
    <row r="584" spans="1:11" ht="15.75" thickBot="1" x14ac:dyDescent="0.25">
      <c r="A584" s="62"/>
      <c r="B584" s="13" t="s">
        <v>18</v>
      </c>
      <c r="C584" s="13" t="s">
        <v>16</v>
      </c>
      <c r="D584" s="13" t="s">
        <v>3</v>
      </c>
      <c r="E584" s="13" t="s">
        <v>2</v>
      </c>
      <c r="F584" s="13" t="s">
        <v>19</v>
      </c>
      <c r="G584" s="24"/>
      <c r="H584" s="3" t="s">
        <v>21</v>
      </c>
      <c r="I584" s="3">
        <f t="shared" ref="I584:I633" si="116">I582+I583</f>
        <v>10366.43</v>
      </c>
      <c r="J584" s="3"/>
      <c r="K584" s="23"/>
    </row>
    <row r="585" spans="1:11" ht="15.75" thickBot="1" x14ac:dyDescent="0.25">
      <c r="A585" s="62"/>
      <c r="B585" s="88">
        <f t="shared" ref="B585" si="117">F583</f>
        <v>4324.7299999999996</v>
      </c>
      <c r="C585" s="71"/>
      <c r="D585" s="71">
        <v>1187</v>
      </c>
      <c r="E585" s="71">
        <v>3971.73</v>
      </c>
      <c r="F585" s="15">
        <f t="shared" ref="F585" si="118">B585-(C585+D585+E585)</f>
        <v>-834</v>
      </c>
      <c r="G585" s="24"/>
      <c r="H585" s="3" t="s">
        <v>4</v>
      </c>
      <c r="I585" s="73"/>
      <c r="J585" s="73"/>
      <c r="K585" s="23"/>
    </row>
    <row r="586" spans="1:11" ht="15.75" thickBot="1" x14ac:dyDescent="0.25">
      <c r="A586" s="62"/>
      <c r="B586" s="24"/>
      <c r="C586" s="24"/>
      <c r="D586" s="24"/>
      <c r="E586" s="24"/>
      <c r="F586" s="24"/>
      <c r="G586" s="24"/>
      <c r="H586" s="18" t="s">
        <v>17</v>
      </c>
      <c r="I586" s="18">
        <f t="shared" ref="I586:I635" si="119">I584-I585</f>
        <v>10366.43</v>
      </c>
      <c r="J586" s="87"/>
      <c r="K586" s="23"/>
    </row>
    <row r="587" spans="1:11" ht="15.75" thickBot="1" x14ac:dyDescent="0.25">
      <c r="A587" s="62"/>
      <c r="B587" s="24"/>
      <c r="C587" s="24"/>
      <c r="D587" s="24"/>
      <c r="E587" s="24"/>
      <c r="F587" s="24"/>
      <c r="G587" s="24"/>
      <c r="H587" s="13" t="s">
        <v>27</v>
      </c>
      <c r="I587" s="91">
        <f t="shared" ref="I587:I636" si="120">I586</f>
        <v>10366.43</v>
      </c>
      <c r="J587" s="24"/>
      <c r="K587" s="23"/>
    </row>
    <row r="588" spans="1:11" ht="15.75" thickBot="1" x14ac:dyDescent="0.25">
      <c r="A588" s="75"/>
      <c r="B588" s="25"/>
      <c r="C588" s="25"/>
      <c r="D588" s="25"/>
      <c r="E588" s="25"/>
      <c r="F588" s="25"/>
      <c r="G588" s="25"/>
      <c r="H588" s="25"/>
      <c r="I588" s="25"/>
      <c r="J588" s="25"/>
      <c r="K588" s="15"/>
    </row>
    <row r="589" spans="1:11" ht="15.75" thickBot="1" x14ac:dyDescent="0.25">
      <c r="A589" s="76"/>
      <c r="B589" s="29"/>
      <c r="C589" s="29"/>
      <c r="D589" s="29"/>
      <c r="E589" s="29"/>
      <c r="F589" s="29"/>
      <c r="G589" s="29"/>
      <c r="H589" s="29"/>
      <c r="I589" s="29"/>
      <c r="J589" s="29"/>
      <c r="K589" s="29"/>
    </row>
    <row r="590" spans="1:11" ht="15.75" thickBot="1" x14ac:dyDescent="0.25">
      <c r="A590" s="57"/>
      <c r="B590" s="28"/>
      <c r="C590" s="28"/>
      <c r="D590" s="28"/>
      <c r="E590" s="28"/>
      <c r="F590" s="28"/>
      <c r="G590" s="28"/>
      <c r="H590" s="28"/>
      <c r="I590" s="28" t="s">
        <v>35</v>
      </c>
      <c r="J590" s="58" t="s">
        <v>38</v>
      </c>
      <c r="K590" s="22"/>
    </row>
    <row r="591" spans="1:11" ht="15.75" thickBot="1" x14ac:dyDescent="0.25">
      <c r="A591" s="60">
        <v>13</v>
      </c>
      <c r="B591" s="26"/>
      <c r="C591" s="26"/>
      <c r="D591" s="26"/>
      <c r="E591" s="26"/>
      <c r="F591" s="26"/>
      <c r="G591" s="26"/>
      <c r="H591" s="26"/>
      <c r="I591" s="26" t="s">
        <v>36</v>
      </c>
      <c r="J591" s="61">
        <v>44242</v>
      </c>
      <c r="K591" s="22"/>
    </row>
    <row r="592" spans="1:11" x14ac:dyDescent="0.2">
      <c r="A592" s="62"/>
      <c r="B592" s="140" t="s">
        <v>0</v>
      </c>
      <c r="C592" s="141"/>
      <c r="D592" s="140" t="s">
        <v>9</v>
      </c>
      <c r="E592" s="141"/>
      <c r="F592" s="140" t="s">
        <v>13</v>
      </c>
      <c r="G592" s="141"/>
      <c r="H592" s="140" t="s">
        <v>10</v>
      </c>
      <c r="I592" s="141"/>
      <c r="J592" s="135" t="s">
        <v>12</v>
      </c>
      <c r="K592" s="23"/>
    </row>
    <row r="593" spans="1:11" ht="15.75" thickBot="1" x14ac:dyDescent="0.25">
      <c r="A593" s="62"/>
      <c r="B593" s="6" t="s">
        <v>1</v>
      </c>
      <c r="C593" s="8" t="s">
        <v>8</v>
      </c>
      <c r="D593" s="6" t="s">
        <v>1</v>
      </c>
      <c r="E593" s="8" t="s">
        <v>8</v>
      </c>
      <c r="F593" s="6" t="s">
        <v>1</v>
      </c>
      <c r="G593" s="8" t="s">
        <v>11</v>
      </c>
      <c r="H593" s="6" t="s">
        <v>1</v>
      </c>
      <c r="I593" s="8" t="s">
        <v>11</v>
      </c>
      <c r="J593" s="136"/>
      <c r="K593" s="23"/>
    </row>
    <row r="594" spans="1:11" x14ac:dyDescent="0.2">
      <c r="A594" s="62" t="s">
        <v>6</v>
      </c>
      <c r="B594" s="65">
        <v>180.45</v>
      </c>
      <c r="C594" s="66">
        <v>40721</v>
      </c>
      <c r="D594" s="65"/>
      <c r="E594" s="66" t="s">
        <v>63</v>
      </c>
      <c r="F594" s="65">
        <v>2854</v>
      </c>
      <c r="G594" s="66"/>
      <c r="H594" s="65"/>
      <c r="I594" s="66"/>
      <c r="J594" s="67"/>
      <c r="K594" s="23"/>
    </row>
    <row r="595" spans="1:11" x14ac:dyDescent="0.2">
      <c r="A595" s="62" t="s">
        <v>6</v>
      </c>
      <c r="B595" s="60">
        <v>107</v>
      </c>
      <c r="C595" s="7">
        <f t="shared" ref="C595:C626" si="121">IF(B595&gt;0.005,C594+1,"")</f>
        <v>40722</v>
      </c>
      <c r="D595" s="60"/>
      <c r="E595" s="68"/>
      <c r="F595" s="60"/>
      <c r="G595" s="68"/>
      <c r="H595" s="60"/>
      <c r="I595" s="68"/>
      <c r="J595" s="69"/>
      <c r="K595" s="23"/>
    </row>
    <row r="596" spans="1:11" x14ac:dyDescent="0.2">
      <c r="A596" s="62" t="s">
        <v>6</v>
      </c>
      <c r="B596" s="60">
        <v>409</v>
      </c>
      <c r="C596" s="7">
        <f t="shared" si="121"/>
        <v>40723</v>
      </c>
      <c r="D596" s="60"/>
      <c r="E596" s="68"/>
      <c r="F596" s="60"/>
      <c r="G596" s="68"/>
      <c r="H596" s="60"/>
      <c r="I596" s="68"/>
      <c r="J596" s="69"/>
      <c r="K596" s="23"/>
    </row>
    <row r="597" spans="1:11" x14ac:dyDescent="0.2">
      <c r="A597" s="62" t="s">
        <v>6</v>
      </c>
      <c r="B597" s="60">
        <v>732</v>
      </c>
      <c r="C597" s="7">
        <f t="shared" si="121"/>
        <v>40724</v>
      </c>
      <c r="D597" s="60"/>
      <c r="E597" s="68"/>
      <c r="F597" s="60"/>
      <c r="G597" s="68"/>
      <c r="H597" s="60"/>
      <c r="I597" s="68"/>
      <c r="J597" s="69"/>
      <c r="K597" s="23"/>
    </row>
    <row r="598" spans="1:11" x14ac:dyDescent="0.2">
      <c r="A598" s="62" t="s">
        <v>6</v>
      </c>
      <c r="B598" s="60">
        <v>550</v>
      </c>
      <c r="C598" s="7">
        <f t="shared" si="121"/>
        <v>40725</v>
      </c>
      <c r="D598" s="60"/>
      <c r="E598" s="68"/>
      <c r="F598" s="60"/>
      <c r="G598" s="68"/>
      <c r="H598" s="60"/>
      <c r="I598" s="68"/>
      <c r="J598" s="69"/>
      <c r="K598" s="23"/>
    </row>
    <row r="599" spans="1:11" x14ac:dyDescent="0.2">
      <c r="A599" s="62" t="s">
        <v>7</v>
      </c>
      <c r="B599" s="60">
        <v>209</v>
      </c>
      <c r="C599" s="7">
        <f t="shared" si="121"/>
        <v>40726</v>
      </c>
      <c r="D599" s="60" t="s">
        <v>64</v>
      </c>
      <c r="E599" s="68"/>
      <c r="F599" s="60"/>
      <c r="G599" s="68"/>
      <c r="H599" s="60"/>
      <c r="I599" s="68"/>
      <c r="J599" s="69"/>
      <c r="K599" s="23"/>
    </row>
    <row r="600" spans="1:11" x14ac:dyDescent="0.2">
      <c r="A600" s="62" t="s">
        <v>6</v>
      </c>
      <c r="B600" s="60">
        <v>413</v>
      </c>
      <c r="C600" s="7">
        <f t="shared" si="121"/>
        <v>40727</v>
      </c>
      <c r="D600" s="60"/>
      <c r="E600" s="68"/>
      <c r="F600" s="60"/>
      <c r="G600" s="68"/>
      <c r="H600" s="60"/>
      <c r="I600" s="68"/>
      <c r="J600" s="69"/>
      <c r="K600" s="23"/>
    </row>
    <row r="601" spans="1:11" x14ac:dyDescent="0.2">
      <c r="A601" s="62" t="s">
        <v>7</v>
      </c>
      <c r="B601" s="60">
        <v>702</v>
      </c>
      <c r="C601" s="7">
        <f t="shared" si="121"/>
        <v>40728</v>
      </c>
      <c r="D601" s="60" t="s">
        <v>175</v>
      </c>
      <c r="E601" s="68"/>
      <c r="F601" s="60"/>
      <c r="G601" s="68"/>
      <c r="H601" s="60"/>
      <c r="I601" s="68"/>
      <c r="J601" s="69"/>
      <c r="K601" s="23"/>
    </row>
    <row r="602" spans="1:11" x14ac:dyDescent="0.2">
      <c r="A602" s="62" t="s">
        <v>6</v>
      </c>
      <c r="B602" s="60">
        <v>75</v>
      </c>
      <c r="C602" s="7">
        <f t="shared" si="121"/>
        <v>40729</v>
      </c>
      <c r="D602" s="60"/>
      <c r="E602" s="68"/>
      <c r="F602" s="60"/>
      <c r="G602" s="68"/>
      <c r="H602" s="60"/>
      <c r="I602" s="68"/>
      <c r="J602" s="69"/>
      <c r="K602" s="23"/>
    </row>
    <row r="603" spans="1:11" x14ac:dyDescent="0.2">
      <c r="A603" s="62" t="s">
        <v>6</v>
      </c>
      <c r="B603" s="60">
        <v>310.5</v>
      </c>
      <c r="C603" s="7">
        <f t="shared" si="121"/>
        <v>40730</v>
      </c>
      <c r="D603" s="60"/>
      <c r="E603" s="68"/>
      <c r="F603" s="60"/>
      <c r="G603" s="68"/>
      <c r="H603" s="60"/>
      <c r="I603" s="68"/>
      <c r="J603" s="69"/>
      <c r="K603" s="23"/>
    </row>
    <row r="604" spans="1:11" x14ac:dyDescent="0.2">
      <c r="A604" s="62" t="s">
        <v>7</v>
      </c>
      <c r="B604" s="60">
        <v>688</v>
      </c>
      <c r="C604" s="7">
        <f t="shared" si="121"/>
        <v>40731</v>
      </c>
      <c r="D604" s="60" t="s">
        <v>176</v>
      </c>
      <c r="E604" s="68"/>
      <c r="F604" s="60"/>
      <c r="G604" s="68"/>
      <c r="H604" s="60"/>
      <c r="I604" s="68"/>
      <c r="J604" s="69"/>
      <c r="K604" s="23"/>
    </row>
    <row r="605" spans="1:11" x14ac:dyDescent="0.2">
      <c r="A605" s="62" t="s">
        <v>6</v>
      </c>
      <c r="B605" s="60">
        <v>60</v>
      </c>
      <c r="C605" s="7">
        <f t="shared" si="121"/>
        <v>40732</v>
      </c>
      <c r="D605" s="60"/>
      <c r="E605" s="68"/>
      <c r="F605" s="60"/>
      <c r="G605" s="68"/>
      <c r="H605" s="60"/>
      <c r="I605" s="68"/>
      <c r="J605" s="69"/>
      <c r="K605" s="23"/>
    </row>
    <row r="606" spans="1:11" x14ac:dyDescent="0.2">
      <c r="A606" s="62" t="s">
        <v>6</v>
      </c>
      <c r="B606" s="60"/>
      <c r="C606" s="7" t="str">
        <f t="shared" si="121"/>
        <v/>
      </c>
      <c r="D606" s="60"/>
      <c r="E606" s="68"/>
      <c r="F606" s="60"/>
      <c r="G606" s="68"/>
      <c r="H606" s="60"/>
      <c r="I606" s="68"/>
      <c r="J606" s="69"/>
      <c r="K606" s="23"/>
    </row>
    <row r="607" spans="1:11" x14ac:dyDescent="0.2">
      <c r="A607" s="62" t="s">
        <v>6</v>
      </c>
      <c r="B607" s="60"/>
      <c r="C607" s="7" t="str">
        <f t="shared" si="121"/>
        <v/>
      </c>
      <c r="D607" s="60"/>
      <c r="E607" s="68"/>
      <c r="F607" s="60"/>
      <c r="G607" s="68"/>
      <c r="H607" s="60"/>
      <c r="I607" s="68"/>
      <c r="J607" s="69"/>
      <c r="K607" s="23"/>
    </row>
    <row r="608" spans="1:11" x14ac:dyDescent="0.2">
      <c r="A608" s="62" t="s">
        <v>6</v>
      </c>
      <c r="B608" s="60"/>
      <c r="C608" s="7" t="str">
        <f t="shared" si="121"/>
        <v/>
      </c>
      <c r="D608" s="60"/>
      <c r="E608" s="68"/>
      <c r="F608" s="60"/>
      <c r="G608" s="68"/>
      <c r="H608" s="60"/>
      <c r="I608" s="68"/>
      <c r="J608" s="69"/>
      <c r="K608" s="23"/>
    </row>
    <row r="609" spans="1:11" x14ac:dyDescent="0.2">
      <c r="A609" s="62" t="s">
        <v>6</v>
      </c>
      <c r="B609" s="60"/>
      <c r="C609" s="7" t="str">
        <f t="shared" si="121"/>
        <v/>
      </c>
      <c r="D609" s="60"/>
      <c r="E609" s="68"/>
      <c r="F609" s="60"/>
      <c r="G609" s="68"/>
      <c r="H609" s="60"/>
      <c r="I609" s="68"/>
      <c r="J609" s="69"/>
      <c r="K609" s="23"/>
    </row>
    <row r="610" spans="1:11" x14ac:dyDescent="0.2">
      <c r="A610" s="62" t="s">
        <v>6</v>
      </c>
      <c r="B610" s="60"/>
      <c r="C610" s="7" t="str">
        <f t="shared" si="121"/>
        <v/>
      </c>
      <c r="D610" s="60"/>
      <c r="E610" s="68"/>
      <c r="F610" s="60"/>
      <c r="G610" s="68"/>
      <c r="H610" s="60"/>
      <c r="I610" s="68"/>
      <c r="J610" s="69"/>
      <c r="K610" s="23"/>
    </row>
    <row r="611" spans="1:11" x14ac:dyDescent="0.2">
      <c r="A611" s="62" t="s">
        <v>6</v>
      </c>
      <c r="B611" s="60"/>
      <c r="C611" s="7" t="str">
        <f t="shared" si="121"/>
        <v/>
      </c>
      <c r="D611" s="60"/>
      <c r="E611" s="68"/>
      <c r="F611" s="60"/>
      <c r="G611" s="68"/>
      <c r="H611" s="60"/>
      <c r="I611" s="68"/>
      <c r="J611" s="69"/>
      <c r="K611" s="23"/>
    </row>
    <row r="612" spans="1:11" x14ac:dyDescent="0.2">
      <c r="A612" s="62" t="s">
        <v>6</v>
      </c>
      <c r="B612" s="60"/>
      <c r="C612" s="7" t="str">
        <f t="shared" si="121"/>
        <v/>
      </c>
      <c r="D612" s="60"/>
      <c r="E612" s="68"/>
      <c r="F612" s="60"/>
      <c r="G612" s="68"/>
      <c r="H612" s="60"/>
      <c r="I612" s="68"/>
      <c r="J612" s="69"/>
      <c r="K612" s="23"/>
    </row>
    <row r="613" spans="1:11" x14ac:dyDescent="0.2">
      <c r="A613" s="62" t="s">
        <v>6</v>
      </c>
      <c r="B613" s="60"/>
      <c r="C613" s="7" t="str">
        <f t="shared" si="121"/>
        <v/>
      </c>
      <c r="D613" s="60"/>
      <c r="E613" s="68"/>
      <c r="F613" s="60"/>
      <c r="G613" s="68"/>
      <c r="H613" s="60"/>
      <c r="I613" s="68"/>
      <c r="J613" s="69"/>
      <c r="K613" s="23"/>
    </row>
    <row r="614" spans="1:11" x14ac:dyDescent="0.2">
      <c r="A614" s="62" t="s">
        <v>6</v>
      </c>
      <c r="B614" s="60"/>
      <c r="C614" s="7" t="str">
        <f t="shared" si="121"/>
        <v/>
      </c>
      <c r="D614" s="60"/>
      <c r="E614" s="68"/>
      <c r="F614" s="60"/>
      <c r="G614" s="68"/>
      <c r="H614" s="60"/>
      <c r="I614" s="68"/>
      <c r="J614" s="69"/>
      <c r="K614" s="23"/>
    </row>
    <row r="615" spans="1:11" x14ac:dyDescent="0.2">
      <c r="A615" s="62" t="s">
        <v>6</v>
      </c>
      <c r="B615" s="60"/>
      <c r="C615" s="7" t="str">
        <f t="shared" si="121"/>
        <v/>
      </c>
      <c r="D615" s="60"/>
      <c r="E615" s="68"/>
      <c r="F615" s="60"/>
      <c r="G615" s="68"/>
      <c r="H615" s="60"/>
      <c r="I615" s="68"/>
      <c r="J615" s="69"/>
      <c r="K615" s="23"/>
    </row>
    <row r="616" spans="1:11" x14ac:dyDescent="0.2">
      <c r="A616" s="62" t="s">
        <v>6</v>
      </c>
      <c r="B616" s="60"/>
      <c r="C616" s="7" t="str">
        <f t="shared" si="121"/>
        <v/>
      </c>
      <c r="D616" s="60"/>
      <c r="E616" s="68"/>
      <c r="F616" s="60"/>
      <c r="G616" s="68"/>
      <c r="H616" s="60"/>
      <c r="I616" s="68"/>
      <c r="J616" s="69"/>
      <c r="K616" s="23"/>
    </row>
    <row r="617" spans="1:11" x14ac:dyDescent="0.2">
      <c r="A617" s="62" t="s">
        <v>6</v>
      </c>
      <c r="B617" s="60"/>
      <c r="C617" s="7" t="str">
        <f t="shared" si="121"/>
        <v/>
      </c>
      <c r="D617" s="60"/>
      <c r="E617" s="68"/>
      <c r="F617" s="60"/>
      <c r="G617" s="68"/>
      <c r="H617" s="60"/>
      <c r="I617" s="68"/>
      <c r="J617" s="69"/>
      <c r="K617" s="23"/>
    </row>
    <row r="618" spans="1:11" x14ac:dyDescent="0.2">
      <c r="A618" s="62" t="s">
        <v>6</v>
      </c>
      <c r="B618" s="60"/>
      <c r="C618" s="7" t="str">
        <f t="shared" si="121"/>
        <v/>
      </c>
      <c r="D618" s="60"/>
      <c r="E618" s="68"/>
      <c r="F618" s="60"/>
      <c r="G618" s="68"/>
      <c r="H618" s="60"/>
      <c r="I618" s="68"/>
      <c r="J618" s="69"/>
      <c r="K618" s="23"/>
    </row>
    <row r="619" spans="1:11" x14ac:dyDescent="0.2">
      <c r="A619" s="62" t="s">
        <v>6</v>
      </c>
      <c r="B619" s="60"/>
      <c r="C619" s="7" t="str">
        <f t="shared" si="121"/>
        <v/>
      </c>
      <c r="D619" s="60"/>
      <c r="E619" s="68"/>
      <c r="F619" s="60"/>
      <c r="G619" s="68"/>
      <c r="H619" s="60"/>
      <c r="I619" s="68"/>
      <c r="J619" s="69"/>
      <c r="K619" s="23"/>
    </row>
    <row r="620" spans="1:11" x14ac:dyDescent="0.2">
      <c r="A620" s="62" t="s">
        <v>6</v>
      </c>
      <c r="B620" s="60"/>
      <c r="C620" s="7" t="str">
        <f t="shared" si="121"/>
        <v/>
      </c>
      <c r="D620" s="60"/>
      <c r="E620" s="68"/>
      <c r="F620" s="60"/>
      <c r="G620" s="68"/>
      <c r="H620" s="60"/>
      <c r="I620" s="68"/>
      <c r="J620" s="69"/>
      <c r="K620" s="23"/>
    </row>
    <row r="621" spans="1:11" x14ac:dyDescent="0.2">
      <c r="A621" s="62" t="s">
        <v>6</v>
      </c>
      <c r="B621" s="60"/>
      <c r="C621" s="7" t="str">
        <f t="shared" si="121"/>
        <v/>
      </c>
      <c r="D621" s="60"/>
      <c r="E621" s="68"/>
      <c r="F621" s="60"/>
      <c r="G621" s="68"/>
      <c r="H621" s="60"/>
      <c r="I621" s="68"/>
      <c r="J621" s="69"/>
      <c r="K621" s="23"/>
    </row>
    <row r="622" spans="1:11" x14ac:dyDescent="0.2">
      <c r="A622" s="62" t="s">
        <v>6</v>
      </c>
      <c r="B622" s="60"/>
      <c r="C622" s="7" t="str">
        <f t="shared" si="121"/>
        <v/>
      </c>
      <c r="D622" s="60"/>
      <c r="E622" s="68"/>
      <c r="F622" s="60"/>
      <c r="G622" s="68"/>
      <c r="H622" s="60"/>
      <c r="I622" s="68"/>
      <c r="J622" s="69"/>
      <c r="K622" s="23"/>
    </row>
    <row r="623" spans="1:11" x14ac:dyDescent="0.2">
      <c r="A623" s="62" t="s">
        <v>6</v>
      </c>
      <c r="B623" s="60"/>
      <c r="C623" s="7" t="str">
        <f t="shared" si="121"/>
        <v/>
      </c>
      <c r="D623" s="60"/>
      <c r="E623" s="68"/>
      <c r="F623" s="60"/>
      <c r="G623" s="68"/>
      <c r="H623" s="60"/>
      <c r="I623" s="68"/>
      <c r="J623" s="69"/>
      <c r="K623" s="23"/>
    </row>
    <row r="624" spans="1:11" x14ac:dyDescent="0.2">
      <c r="A624" s="62" t="s">
        <v>6</v>
      </c>
      <c r="B624" s="60"/>
      <c r="C624" s="7" t="str">
        <f t="shared" si="121"/>
        <v/>
      </c>
      <c r="D624" s="60"/>
      <c r="E624" s="68"/>
      <c r="F624" s="60"/>
      <c r="G624" s="68"/>
      <c r="H624" s="60"/>
      <c r="I624" s="68"/>
      <c r="J624" s="69"/>
      <c r="K624" s="23"/>
    </row>
    <row r="625" spans="1:11" x14ac:dyDescent="0.2">
      <c r="A625" s="62" t="s">
        <v>6</v>
      </c>
      <c r="B625" s="60"/>
      <c r="C625" s="7" t="str">
        <f t="shared" si="121"/>
        <v/>
      </c>
      <c r="D625" s="60"/>
      <c r="E625" s="68"/>
      <c r="F625" s="60"/>
      <c r="G625" s="68"/>
      <c r="H625" s="60"/>
      <c r="I625" s="68"/>
      <c r="J625" s="69"/>
      <c r="K625" s="23"/>
    </row>
    <row r="626" spans="1:11" ht="15.75" thickBot="1" x14ac:dyDescent="0.25">
      <c r="A626" s="62" t="s">
        <v>6</v>
      </c>
      <c r="B626" s="63"/>
      <c r="C626" s="8" t="str">
        <f t="shared" si="121"/>
        <v/>
      </c>
      <c r="D626" s="63"/>
      <c r="E626" s="64"/>
      <c r="F626" s="63"/>
      <c r="G626" s="64"/>
      <c r="H626" s="63"/>
      <c r="I626" s="64"/>
      <c r="J626" s="70"/>
      <c r="K626" s="23"/>
    </row>
    <row r="627" spans="1:11" x14ac:dyDescent="0.2">
      <c r="A627" s="62"/>
      <c r="B627" s="137">
        <f>SUMIF(A594:A626,$O$6,B594:B626)</f>
        <v>2836.95</v>
      </c>
      <c r="C627" s="24"/>
      <c r="D627" s="24"/>
      <c r="E627" s="24"/>
      <c r="F627" s="24"/>
      <c r="G627" s="24"/>
      <c r="H627" s="24"/>
      <c r="I627" s="24"/>
      <c r="J627" s="24"/>
      <c r="K627" s="23"/>
    </row>
    <row r="628" spans="1:11" ht="15.75" thickBot="1" x14ac:dyDescent="0.25">
      <c r="A628" s="62"/>
      <c r="B628" s="138"/>
      <c r="C628" s="24"/>
      <c r="D628" s="24"/>
      <c r="E628" s="24"/>
      <c r="F628" s="24"/>
      <c r="G628" s="24"/>
      <c r="H628" s="24"/>
      <c r="I628" s="24"/>
      <c r="J628" s="24"/>
      <c r="K628" s="23"/>
    </row>
    <row r="629" spans="1:11" ht="15.75" thickBot="1" x14ac:dyDescent="0.25">
      <c r="A629" s="62"/>
      <c r="B629" s="24"/>
      <c r="C629" s="24"/>
      <c r="D629" s="24"/>
      <c r="E629" s="24"/>
      <c r="F629" s="24"/>
      <c r="G629" s="24"/>
      <c r="H629" s="24"/>
      <c r="I629" s="24"/>
      <c r="J629" s="24"/>
      <c r="K629" s="23"/>
    </row>
    <row r="630" spans="1:11" ht="15.75" thickBot="1" x14ac:dyDescent="0.25">
      <c r="A630" s="62"/>
      <c r="B630" s="24"/>
      <c r="C630" s="24"/>
      <c r="D630" s="24"/>
      <c r="E630" s="24"/>
      <c r="F630" s="24"/>
      <c r="G630" s="24"/>
      <c r="H630" s="129" t="s">
        <v>22</v>
      </c>
      <c r="I630" s="130"/>
      <c r="J630" s="16"/>
      <c r="K630" s="23"/>
    </row>
    <row r="631" spans="1:11" ht="15.75" thickBot="1" x14ac:dyDescent="0.25">
      <c r="A631" s="62"/>
      <c r="B631" s="13" t="s">
        <v>0</v>
      </c>
      <c r="C631" s="13" t="s">
        <v>13</v>
      </c>
      <c r="D631" s="13" t="s">
        <v>14</v>
      </c>
      <c r="E631" s="13" t="s">
        <v>15</v>
      </c>
      <c r="F631" s="13" t="s">
        <v>5</v>
      </c>
      <c r="G631" s="24"/>
      <c r="H631" s="86" t="s">
        <v>20</v>
      </c>
      <c r="I631" s="94">
        <f t="shared" si="109"/>
        <v>10366.43</v>
      </c>
      <c r="J631" s="86"/>
      <c r="K631" s="23"/>
    </row>
    <row r="632" spans="1:11" ht="15.75" thickBot="1" x14ac:dyDescent="0.25">
      <c r="A632" s="62"/>
      <c r="B632" s="88">
        <f t="shared" si="110"/>
        <v>2836.95</v>
      </c>
      <c r="C632" s="13">
        <f t="shared" ref="C632" si="122">SUM(F594:F626)</f>
        <v>2854</v>
      </c>
      <c r="D632" s="13">
        <f t="shared" ref="D632" si="123">B632+C632</f>
        <v>5690.95</v>
      </c>
      <c r="E632" s="13">
        <f t="shared" ref="E632" si="124">SUM(H594:H626)</f>
        <v>0</v>
      </c>
      <c r="F632" s="15">
        <f t="shared" ref="F632" si="125">D632-E632</f>
        <v>5690.95</v>
      </c>
      <c r="G632" s="24"/>
      <c r="H632" s="3" t="s">
        <v>19</v>
      </c>
      <c r="I632" s="3">
        <f t="shared" ref="I632" si="126">F634</f>
        <v>4960.5</v>
      </c>
      <c r="J632" s="3"/>
      <c r="K632" s="23"/>
    </row>
    <row r="633" spans="1:11" ht="15.75" thickBot="1" x14ac:dyDescent="0.25">
      <c r="A633" s="62"/>
      <c r="B633" s="13" t="s">
        <v>18</v>
      </c>
      <c r="C633" s="13" t="s">
        <v>16</v>
      </c>
      <c r="D633" s="13" t="s">
        <v>3</v>
      </c>
      <c r="E633" s="13" t="s">
        <v>2</v>
      </c>
      <c r="F633" s="13" t="s">
        <v>19</v>
      </c>
      <c r="G633" s="24"/>
      <c r="H633" s="3" t="s">
        <v>21</v>
      </c>
      <c r="I633" s="3">
        <f t="shared" si="116"/>
        <v>15326.93</v>
      </c>
      <c r="J633" s="3"/>
      <c r="K633" s="23"/>
    </row>
    <row r="634" spans="1:11" ht="15.75" thickBot="1" x14ac:dyDescent="0.25">
      <c r="A634" s="62"/>
      <c r="B634" s="88">
        <f t="shared" ref="B634" si="127">F632</f>
        <v>5690.95</v>
      </c>
      <c r="C634" s="71"/>
      <c r="D634" s="71"/>
      <c r="E634" s="71">
        <v>730.45</v>
      </c>
      <c r="F634" s="15">
        <f t="shared" ref="F634" si="128">B634-(C634+D634+E634)</f>
        <v>4960.5</v>
      </c>
      <c r="G634" s="24"/>
      <c r="H634" s="3" t="s">
        <v>4</v>
      </c>
      <c r="I634" s="73"/>
      <c r="J634" s="73"/>
      <c r="K634" s="23"/>
    </row>
    <row r="635" spans="1:11" ht="15.75" thickBot="1" x14ac:dyDescent="0.25">
      <c r="A635" s="62"/>
      <c r="B635" s="24"/>
      <c r="C635" s="24"/>
      <c r="D635" s="24"/>
      <c r="E635" s="24"/>
      <c r="F635" s="24"/>
      <c r="G635" s="24"/>
      <c r="H635" s="18" t="s">
        <v>17</v>
      </c>
      <c r="I635" s="18">
        <f t="shared" si="119"/>
        <v>15326.93</v>
      </c>
      <c r="J635" s="87"/>
      <c r="K635" s="23"/>
    </row>
    <row r="636" spans="1:11" ht="15.75" thickBot="1" x14ac:dyDescent="0.25">
      <c r="A636" s="62"/>
      <c r="B636" s="24"/>
      <c r="C636" s="24"/>
      <c r="D636" s="24"/>
      <c r="E636" s="24"/>
      <c r="F636" s="24"/>
      <c r="G636" s="24"/>
      <c r="H636" s="13" t="s">
        <v>27</v>
      </c>
      <c r="I636" s="91">
        <f t="shared" si="120"/>
        <v>15326.93</v>
      </c>
      <c r="J636" s="24"/>
      <c r="K636" s="23"/>
    </row>
    <row r="637" spans="1:11" ht="15.75" thickBot="1" x14ac:dyDescent="0.25">
      <c r="A637" s="75"/>
      <c r="B637" s="25"/>
      <c r="C637" s="25"/>
      <c r="D637" s="25"/>
      <c r="E637" s="25"/>
      <c r="F637" s="25"/>
      <c r="G637" s="25"/>
      <c r="H637" s="25"/>
      <c r="I637" s="25"/>
      <c r="J637" s="25"/>
      <c r="K637" s="15"/>
    </row>
    <row r="638" spans="1:11" ht="15.75" thickBot="1" x14ac:dyDescent="0.25">
      <c r="A638" s="76"/>
      <c r="B638" s="29"/>
      <c r="C638" s="29"/>
      <c r="D638" s="29"/>
      <c r="E638" s="29"/>
      <c r="F638" s="29"/>
      <c r="G638" s="29"/>
      <c r="H638" s="29"/>
      <c r="I638" s="29"/>
      <c r="J638" s="29"/>
      <c r="K638" s="29"/>
    </row>
    <row r="639" spans="1:11" ht="15.75" thickBot="1" x14ac:dyDescent="0.25">
      <c r="A639" s="57"/>
      <c r="B639" s="28"/>
      <c r="C639" s="28"/>
      <c r="D639" s="28"/>
      <c r="E639" s="28"/>
      <c r="F639" s="28"/>
      <c r="G639" s="28"/>
      <c r="H639" s="28"/>
      <c r="I639" s="28" t="s">
        <v>35</v>
      </c>
      <c r="J639" s="58" t="s">
        <v>40</v>
      </c>
      <c r="K639" s="22"/>
    </row>
    <row r="640" spans="1:11" ht="15.75" thickBot="1" x14ac:dyDescent="0.25">
      <c r="A640" s="60">
        <v>14</v>
      </c>
      <c r="B640" s="26"/>
      <c r="C640" s="26"/>
      <c r="D640" s="26"/>
      <c r="E640" s="26"/>
      <c r="F640" s="26"/>
      <c r="G640" s="26"/>
      <c r="H640" s="26"/>
      <c r="I640" s="26" t="s">
        <v>36</v>
      </c>
      <c r="J640" s="61">
        <v>44243</v>
      </c>
      <c r="K640" s="22"/>
    </row>
    <row r="641" spans="1:11" x14ac:dyDescent="0.2">
      <c r="A641" s="62"/>
      <c r="B641" s="140" t="s">
        <v>0</v>
      </c>
      <c r="C641" s="141"/>
      <c r="D641" s="140" t="s">
        <v>9</v>
      </c>
      <c r="E641" s="141"/>
      <c r="F641" s="140" t="s">
        <v>13</v>
      </c>
      <c r="G641" s="141"/>
      <c r="H641" s="140" t="s">
        <v>10</v>
      </c>
      <c r="I641" s="141"/>
      <c r="J641" s="135" t="s">
        <v>12</v>
      </c>
      <c r="K641" s="23"/>
    </row>
    <row r="642" spans="1:11" ht="15.75" thickBot="1" x14ac:dyDescent="0.25">
      <c r="A642" s="62"/>
      <c r="B642" s="6" t="s">
        <v>1</v>
      </c>
      <c r="C642" s="8" t="s">
        <v>8</v>
      </c>
      <c r="D642" s="6" t="s">
        <v>1</v>
      </c>
      <c r="E642" s="8" t="s">
        <v>8</v>
      </c>
      <c r="F642" s="6" t="s">
        <v>1</v>
      </c>
      <c r="G642" s="8" t="s">
        <v>11</v>
      </c>
      <c r="H642" s="6" t="s">
        <v>1</v>
      </c>
      <c r="I642" s="8" t="s">
        <v>11</v>
      </c>
      <c r="J642" s="136"/>
      <c r="K642" s="23"/>
    </row>
    <row r="643" spans="1:11" x14ac:dyDescent="0.2">
      <c r="A643" s="62" t="s">
        <v>6</v>
      </c>
      <c r="B643" s="65">
        <v>12</v>
      </c>
      <c r="C643" s="66">
        <v>40733</v>
      </c>
      <c r="D643" s="65"/>
      <c r="E643" s="66" t="s">
        <v>129</v>
      </c>
      <c r="F643" s="65">
        <v>1017</v>
      </c>
      <c r="G643" s="66">
        <v>697</v>
      </c>
      <c r="H643" s="65">
        <v>46</v>
      </c>
      <c r="I643" s="66">
        <v>187</v>
      </c>
      <c r="J643" s="67" t="s">
        <v>180</v>
      </c>
      <c r="K643" s="23"/>
    </row>
    <row r="644" spans="1:11" x14ac:dyDescent="0.2">
      <c r="A644" s="62" t="s">
        <v>6</v>
      </c>
      <c r="B644" s="60">
        <v>3</v>
      </c>
      <c r="C644" s="7">
        <f t="shared" ref="C644:C675" si="129">IF(B644&gt;0.005,C643+1,"")</f>
        <v>40734</v>
      </c>
      <c r="D644" s="60"/>
      <c r="E644" s="68" t="s">
        <v>168</v>
      </c>
      <c r="F644" s="60">
        <v>414</v>
      </c>
      <c r="G644" s="68">
        <v>40690</v>
      </c>
      <c r="H644" s="60">
        <v>180.45</v>
      </c>
      <c r="I644" s="68">
        <v>40721</v>
      </c>
      <c r="J644" s="69" t="s">
        <v>138</v>
      </c>
      <c r="K644" s="23"/>
    </row>
    <row r="645" spans="1:11" x14ac:dyDescent="0.2">
      <c r="A645" s="62" t="s">
        <v>6</v>
      </c>
      <c r="B645" s="60">
        <v>230</v>
      </c>
      <c r="C645" s="7">
        <f t="shared" si="129"/>
        <v>40735</v>
      </c>
      <c r="D645" s="60"/>
      <c r="E645" s="68"/>
      <c r="F645" s="60"/>
      <c r="G645" s="68"/>
      <c r="H645" s="60">
        <v>218.5</v>
      </c>
      <c r="I645" s="68">
        <v>40614</v>
      </c>
      <c r="J645" s="69" t="s">
        <v>138</v>
      </c>
      <c r="K645" s="23"/>
    </row>
    <row r="646" spans="1:11" x14ac:dyDescent="0.2">
      <c r="A646" s="62" t="s">
        <v>6</v>
      </c>
      <c r="B646" s="60">
        <v>159</v>
      </c>
      <c r="C646" s="7">
        <f t="shared" si="129"/>
        <v>40736</v>
      </c>
      <c r="D646" s="60"/>
      <c r="E646" s="68"/>
      <c r="F646" s="60"/>
      <c r="G646" s="68"/>
      <c r="H646" s="60">
        <v>1131</v>
      </c>
      <c r="I646" s="68">
        <v>635929</v>
      </c>
      <c r="J646" s="69" t="s">
        <v>135</v>
      </c>
      <c r="K646" s="23"/>
    </row>
    <row r="647" spans="1:11" x14ac:dyDescent="0.2">
      <c r="A647" s="62" t="s">
        <v>7</v>
      </c>
      <c r="B647" s="60">
        <v>1989.5</v>
      </c>
      <c r="C647" s="7">
        <f t="shared" si="129"/>
        <v>40737</v>
      </c>
      <c r="D647" s="60" t="s">
        <v>30</v>
      </c>
      <c r="E647" s="68"/>
      <c r="F647" s="60"/>
      <c r="G647" s="68"/>
      <c r="H647" s="60"/>
      <c r="I647" s="68"/>
      <c r="J647" s="69"/>
      <c r="K647" s="23"/>
    </row>
    <row r="648" spans="1:11" x14ac:dyDescent="0.2">
      <c r="A648" s="62" t="s">
        <v>7</v>
      </c>
      <c r="B648" s="60">
        <v>126.5</v>
      </c>
      <c r="C648" s="7">
        <f t="shared" si="129"/>
        <v>40738</v>
      </c>
      <c r="D648" s="60" t="s">
        <v>30</v>
      </c>
      <c r="E648" s="68"/>
      <c r="F648" s="60"/>
      <c r="G648" s="68"/>
      <c r="H648" s="60"/>
      <c r="I648" s="68"/>
      <c r="J648" s="69"/>
      <c r="K648" s="23"/>
    </row>
    <row r="649" spans="1:11" x14ac:dyDescent="0.2">
      <c r="A649" s="62" t="s">
        <v>7</v>
      </c>
      <c r="B649" s="60">
        <v>552</v>
      </c>
      <c r="C649" s="7">
        <f t="shared" si="129"/>
        <v>40739</v>
      </c>
      <c r="D649" s="60" t="s">
        <v>30</v>
      </c>
      <c r="E649" s="68"/>
      <c r="F649" s="60"/>
      <c r="G649" s="68"/>
      <c r="H649" s="60"/>
      <c r="I649" s="68"/>
      <c r="J649" s="69"/>
      <c r="K649" s="23"/>
    </row>
    <row r="650" spans="1:11" x14ac:dyDescent="0.2">
      <c r="A650" s="62" t="s">
        <v>6</v>
      </c>
      <c r="B650" s="60">
        <v>101</v>
      </c>
      <c r="C650" s="7">
        <f t="shared" si="129"/>
        <v>40740</v>
      </c>
      <c r="D650" s="60"/>
      <c r="E650" s="68"/>
      <c r="F650" s="60"/>
      <c r="G650" s="68"/>
      <c r="H650" s="60"/>
      <c r="I650" s="68"/>
      <c r="J650" s="69"/>
      <c r="K650" s="23"/>
    </row>
    <row r="651" spans="1:11" x14ac:dyDescent="0.2">
      <c r="A651" s="62" t="s">
        <v>6</v>
      </c>
      <c r="B651" s="60">
        <v>92</v>
      </c>
      <c r="C651" s="7">
        <f t="shared" si="129"/>
        <v>40741</v>
      </c>
      <c r="D651" s="60"/>
      <c r="E651" s="68"/>
      <c r="F651" s="60"/>
      <c r="G651" s="68"/>
      <c r="H651" s="60"/>
      <c r="I651" s="68"/>
      <c r="J651" s="69"/>
      <c r="K651" s="23"/>
    </row>
    <row r="652" spans="1:11" x14ac:dyDescent="0.2">
      <c r="A652" s="62" t="s">
        <v>6</v>
      </c>
      <c r="B652" s="60">
        <v>63</v>
      </c>
      <c r="C652" s="7">
        <f t="shared" si="129"/>
        <v>40742</v>
      </c>
      <c r="D652" s="60"/>
      <c r="E652" s="68"/>
      <c r="F652" s="60"/>
      <c r="G652" s="68"/>
      <c r="H652" s="60"/>
      <c r="I652" s="68"/>
      <c r="J652" s="69"/>
      <c r="K652" s="23"/>
    </row>
    <row r="653" spans="1:11" x14ac:dyDescent="0.2">
      <c r="A653" s="62" t="s">
        <v>6</v>
      </c>
      <c r="B653" s="60">
        <v>133</v>
      </c>
      <c r="C653" s="7">
        <f t="shared" si="129"/>
        <v>40743</v>
      </c>
      <c r="D653" s="60"/>
      <c r="E653" s="68"/>
      <c r="F653" s="60"/>
      <c r="G653" s="68"/>
      <c r="H653" s="60"/>
      <c r="I653" s="68"/>
      <c r="J653" s="69"/>
      <c r="K653" s="23"/>
    </row>
    <row r="654" spans="1:11" x14ac:dyDescent="0.2">
      <c r="A654" s="62" t="s">
        <v>7</v>
      </c>
      <c r="B654" s="60">
        <v>1380</v>
      </c>
      <c r="C654" s="7">
        <f t="shared" si="129"/>
        <v>40744</v>
      </c>
      <c r="D654" s="60" t="s">
        <v>179</v>
      </c>
      <c r="E654" s="68"/>
      <c r="F654" s="60"/>
      <c r="G654" s="68"/>
      <c r="H654" s="60"/>
      <c r="I654" s="68"/>
      <c r="J654" s="69"/>
      <c r="K654" s="23"/>
    </row>
    <row r="655" spans="1:11" x14ac:dyDescent="0.2">
      <c r="A655" s="62" t="s">
        <v>7</v>
      </c>
      <c r="B655" s="60">
        <v>527.36</v>
      </c>
      <c r="C655" s="7">
        <f t="shared" si="129"/>
        <v>40745</v>
      </c>
      <c r="D655" s="60" t="s">
        <v>127</v>
      </c>
      <c r="E655" s="68"/>
      <c r="F655" s="60"/>
      <c r="G655" s="68"/>
      <c r="H655" s="60"/>
      <c r="I655" s="68"/>
      <c r="J655" s="69"/>
      <c r="K655" s="23"/>
    </row>
    <row r="656" spans="1:11" x14ac:dyDescent="0.2">
      <c r="A656" s="62" t="s">
        <v>6</v>
      </c>
      <c r="B656" s="60">
        <v>461</v>
      </c>
      <c r="C656" s="7">
        <f t="shared" si="129"/>
        <v>40746</v>
      </c>
      <c r="D656" s="60"/>
      <c r="E656" s="68"/>
      <c r="F656" s="60"/>
      <c r="G656" s="68"/>
      <c r="H656" s="60"/>
      <c r="I656" s="68"/>
      <c r="J656" s="69"/>
      <c r="K656" s="23"/>
    </row>
    <row r="657" spans="1:11" x14ac:dyDescent="0.2">
      <c r="A657" s="62" t="s">
        <v>6</v>
      </c>
      <c r="B657" s="60">
        <v>214.11</v>
      </c>
      <c r="C657" s="7">
        <f t="shared" si="129"/>
        <v>40747</v>
      </c>
      <c r="D657" s="60"/>
      <c r="E657" s="68"/>
      <c r="F657" s="60"/>
      <c r="G657" s="68"/>
      <c r="H657" s="60"/>
      <c r="I657" s="68"/>
      <c r="J657" s="69"/>
      <c r="K657" s="23"/>
    </row>
    <row r="658" spans="1:11" x14ac:dyDescent="0.2">
      <c r="A658" s="62" t="s">
        <v>6</v>
      </c>
      <c r="B658" s="60">
        <v>338</v>
      </c>
      <c r="C658" s="7">
        <f t="shared" si="129"/>
        <v>40748</v>
      </c>
      <c r="D658" s="60"/>
      <c r="E658" s="68"/>
      <c r="F658" s="60"/>
      <c r="G658" s="68"/>
      <c r="H658" s="60"/>
      <c r="I658" s="68"/>
      <c r="J658" s="69"/>
      <c r="K658" s="23"/>
    </row>
    <row r="659" spans="1:11" x14ac:dyDescent="0.2">
      <c r="A659" s="62" t="s">
        <v>6</v>
      </c>
      <c r="B659" s="60">
        <v>69</v>
      </c>
      <c r="C659" s="7">
        <f t="shared" si="129"/>
        <v>40749</v>
      </c>
      <c r="D659" s="60"/>
      <c r="E659" s="68"/>
      <c r="F659" s="60"/>
      <c r="G659" s="68"/>
      <c r="H659" s="60"/>
      <c r="I659" s="68"/>
      <c r="J659" s="69"/>
      <c r="K659" s="23"/>
    </row>
    <row r="660" spans="1:11" x14ac:dyDescent="0.2">
      <c r="A660" s="62" t="s">
        <v>7</v>
      </c>
      <c r="B660" s="60">
        <v>1840</v>
      </c>
      <c r="C660" s="7">
        <f t="shared" si="129"/>
        <v>40750</v>
      </c>
      <c r="D660" s="60" t="s">
        <v>178</v>
      </c>
      <c r="E660" s="68"/>
      <c r="F660" s="60"/>
      <c r="G660" s="68"/>
      <c r="H660" s="60"/>
      <c r="I660" s="68"/>
      <c r="J660" s="69"/>
      <c r="K660" s="23"/>
    </row>
    <row r="661" spans="1:11" x14ac:dyDescent="0.2">
      <c r="A661" s="62" t="s">
        <v>6</v>
      </c>
      <c r="B661" s="60">
        <v>230</v>
      </c>
      <c r="C661" s="7">
        <f t="shared" si="129"/>
        <v>40751</v>
      </c>
      <c r="D661" s="60"/>
      <c r="E661" s="68"/>
      <c r="F661" s="60"/>
      <c r="G661" s="68"/>
      <c r="H661" s="60"/>
      <c r="I661" s="68"/>
      <c r="J661" s="69"/>
      <c r="K661" s="23"/>
    </row>
    <row r="662" spans="1:11" x14ac:dyDescent="0.2">
      <c r="A662" s="62" t="s">
        <v>6</v>
      </c>
      <c r="B662" s="60">
        <v>517</v>
      </c>
      <c r="C662" s="7">
        <f t="shared" si="129"/>
        <v>40752</v>
      </c>
      <c r="D662" s="60"/>
      <c r="E662" s="68"/>
      <c r="F662" s="60"/>
      <c r="G662" s="68"/>
      <c r="H662" s="60"/>
      <c r="I662" s="68"/>
      <c r="J662" s="69"/>
      <c r="K662" s="23"/>
    </row>
    <row r="663" spans="1:11" x14ac:dyDescent="0.2">
      <c r="A663" s="62" t="s">
        <v>6</v>
      </c>
      <c r="B663" s="60"/>
      <c r="C663" s="7" t="str">
        <f t="shared" si="129"/>
        <v/>
      </c>
      <c r="D663" s="60"/>
      <c r="E663" s="68"/>
      <c r="F663" s="60"/>
      <c r="G663" s="68"/>
      <c r="H663" s="60"/>
      <c r="I663" s="68"/>
      <c r="J663" s="69"/>
      <c r="K663" s="23"/>
    </row>
    <row r="664" spans="1:11" x14ac:dyDescent="0.2">
      <c r="A664" s="62" t="s">
        <v>6</v>
      </c>
      <c r="B664" s="60"/>
      <c r="C664" s="7" t="str">
        <f t="shared" si="129"/>
        <v/>
      </c>
      <c r="D664" s="60"/>
      <c r="E664" s="68"/>
      <c r="F664" s="60"/>
      <c r="G664" s="68"/>
      <c r="H664" s="60"/>
      <c r="I664" s="68"/>
      <c r="J664" s="69"/>
      <c r="K664" s="23"/>
    </row>
    <row r="665" spans="1:11" x14ac:dyDescent="0.2">
      <c r="A665" s="62" t="s">
        <v>6</v>
      </c>
      <c r="B665" s="60"/>
      <c r="C665" s="7" t="str">
        <f t="shared" si="129"/>
        <v/>
      </c>
      <c r="D665" s="60"/>
      <c r="E665" s="68"/>
      <c r="F665" s="60"/>
      <c r="G665" s="68"/>
      <c r="H665" s="60"/>
      <c r="I665" s="68"/>
      <c r="J665" s="69"/>
      <c r="K665" s="23"/>
    </row>
    <row r="666" spans="1:11" x14ac:dyDescent="0.2">
      <c r="A666" s="62" t="s">
        <v>6</v>
      </c>
      <c r="B666" s="60"/>
      <c r="C666" s="7" t="str">
        <f t="shared" si="129"/>
        <v/>
      </c>
      <c r="D666" s="60"/>
      <c r="E666" s="68"/>
      <c r="F666" s="60"/>
      <c r="G666" s="68"/>
      <c r="H666" s="60"/>
      <c r="I666" s="68"/>
      <c r="J666" s="69"/>
      <c r="K666" s="23"/>
    </row>
    <row r="667" spans="1:11" x14ac:dyDescent="0.2">
      <c r="A667" s="62" t="s">
        <v>6</v>
      </c>
      <c r="B667" s="60"/>
      <c r="C667" s="7" t="str">
        <f t="shared" si="129"/>
        <v/>
      </c>
      <c r="D667" s="60"/>
      <c r="E667" s="68"/>
      <c r="F667" s="60"/>
      <c r="G667" s="68"/>
      <c r="H667" s="60"/>
      <c r="I667" s="68"/>
      <c r="J667" s="69"/>
      <c r="K667" s="23"/>
    </row>
    <row r="668" spans="1:11" x14ac:dyDescent="0.2">
      <c r="A668" s="62" t="s">
        <v>6</v>
      </c>
      <c r="B668" s="60"/>
      <c r="C668" s="7" t="str">
        <f t="shared" si="129"/>
        <v/>
      </c>
      <c r="D668" s="60"/>
      <c r="E668" s="68"/>
      <c r="F668" s="60"/>
      <c r="G668" s="68"/>
      <c r="H668" s="60"/>
      <c r="I668" s="68"/>
      <c r="J668" s="69"/>
      <c r="K668" s="23"/>
    </row>
    <row r="669" spans="1:11" x14ac:dyDescent="0.2">
      <c r="A669" s="62" t="s">
        <v>6</v>
      </c>
      <c r="B669" s="60"/>
      <c r="C669" s="7" t="str">
        <f t="shared" si="129"/>
        <v/>
      </c>
      <c r="D669" s="60"/>
      <c r="E669" s="68"/>
      <c r="F669" s="60"/>
      <c r="G669" s="68"/>
      <c r="H669" s="60"/>
      <c r="I669" s="68"/>
      <c r="J669" s="69"/>
      <c r="K669" s="23"/>
    </row>
    <row r="670" spans="1:11" x14ac:dyDescent="0.2">
      <c r="A670" s="62" t="s">
        <v>6</v>
      </c>
      <c r="B670" s="60"/>
      <c r="C670" s="7" t="str">
        <f t="shared" si="129"/>
        <v/>
      </c>
      <c r="D670" s="60"/>
      <c r="E670" s="68"/>
      <c r="F670" s="60"/>
      <c r="G670" s="68"/>
      <c r="H670" s="60"/>
      <c r="I670" s="68"/>
      <c r="J670" s="69"/>
      <c r="K670" s="23"/>
    </row>
    <row r="671" spans="1:11" x14ac:dyDescent="0.2">
      <c r="A671" s="62" t="s">
        <v>6</v>
      </c>
      <c r="B671" s="60"/>
      <c r="C671" s="7" t="str">
        <f t="shared" si="129"/>
        <v/>
      </c>
      <c r="D671" s="60"/>
      <c r="E671" s="68"/>
      <c r="F671" s="60"/>
      <c r="G671" s="68"/>
      <c r="H671" s="60"/>
      <c r="I671" s="68"/>
      <c r="J671" s="69"/>
      <c r="K671" s="23"/>
    </row>
    <row r="672" spans="1:11" x14ac:dyDescent="0.2">
      <c r="A672" s="62" t="s">
        <v>6</v>
      </c>
      <c r="B672" s="60"/>
      <c r="C672" s="7" t="str">
        <f t="shared" si="129"/>
        <v/>
      </c>
      <c r="D672" s="60"/>
      <c r="E672" s="68"/>
      <c r="F672" s="60"/>
      <c r="G672" s="68"/>
      <c r="H672" s="60"/>
      <c r="I672" s="68"/>
      <c r="J672" s="69"/>
      <c r="K672" s="23"/>
    </row>
    <row r="673" spans="1:11" x14ac:dyDescent="0.2">
      <c r="A673" s="62" t="s">
        <v>6</v>
      </c>
      <c r="B673" s="60"/>
      <c r="C673" s="7" t="str">
        <f t="shared" si="129"/>
        <v/>
      </c>
      <c r="D673" s="60"/>
      <c r="E673" s="68"/>
      <c r="F673" s="60"/>
      <c r="G673" s="68"/>
      <c r="H673" s="60"/>
      <c r="I673" s="68"/>
      <c r="J673" s="69"/>
      <c r="K673" s="23"/>
    </row>
    <row r="674" spans="1:11" x14ac:dyDescent="0.2">
      <c r="A674" s="62" t="s">
        <v>6</v>
      </c>
      <c r="B674" s="60"/>
      <c r="C674" s="7" t="str">
        <f t="shared" si="129"/>
        <v/>
      </c>
      <c r="D674" s="60"/>
      <c r="E674" s="68"/>
      <c r="F674" s="60"/>
      <c r="G674" s="68"/>
      <c r="H674" s="60"/>
      <c r="I674" s="68"/>
      <c r="J674" s="69"/>
      <c r="K674" s="23"/>
    </row>
    <row r="675" spans="1:11" ht="15.75" thickBot="1" x14ac:dyDescent="0.25">
      <c r="A675" s="62" t="s">
        <v>6</v>
      </c>
      <c r="B675" s="63"/>
      <c r="C675" s="8" t="str">
        <f t="shared" si="129"/>
        <v/>
      </c>
      <c r="D675" s="63"/>
      <c r="E675" s="64"/>
      <c r="F675" s="63"/>
      <c r="G675" s="64"/>
      <c r="H675" s="63"/>
      <c r="I675" s="64"/>
      <c r="J675" s="70"/>
      <c r="K675" s="23"/>
    </row>
    <row r="676" spans="1:11" x14ac:dyDescent="0.2">
      <c r="A676" s="62"/>
      <c r="B676" s="137">
        <f>SUMIF(A643:A675,$O$6,B643:B675)</f>
        <v>2622.11</v>
      </c>
      <c r="C676" s="24"/>
      <c r="D676" s="24"/>
      <c r="E676" s="24"/>
      <c r="F676" s="24"/>
      <c r="G676" s="24"/>
      <c r="H676" s="24"/>
      <c r="I676" s="24"/>
      <c r="J676" s="24"/>
      <c r="K676" s="23"/>
    </row>
    <row r="677" spans="1:11" ht="15.75" thickBot="1" x14ac:dyDescent="0.25">
      <c r="A677" s="62"/>
      <c r="B677" s="138"/>
      <c r="C677" s="24"/>
      <c r="D677" s="24"/>
      <c r="E677" s="24"/>
      <c r="F677" s="24"/>
      <c r="G677" s="24"/>
      <c r="H677" s="24"/>
      <c r="I677" s="24"/>
      <c r="J677" s="24"/>
      <c r="K677" s="23"/>
    </row>
    <row r="678" spans="1:11" ht="15.75" thickBot="1" x14ac:dyDescent="0.25">
      <c r="A678" s="62"/>
      <c r="B678" s="24"/>
      <c r="C678" s="24"/>
      <c r="D678" s="24"/>
      <c r="E678" s="24"/>
      <c r="F678" s="24"/>
      <c r="G678" s="24"/>
      <c r="H678" s="24"/>
      <c r="I678" s="24"/>
      <c r="J678" s="24"/>
      <c r="K678" s="23"/>
    </row>
    <row r="679" spans="1:11" ht="15.75" thickBot="1" x14ac:dyDescent="0.25">
      <c r="A679" s="62"/>
      <c r="B679" s="24"/>
      <c r="C679" s="24"/>
      <c r="D679" s="24"/>
      <c r="E679" s="24"/>
      <c r="F679" s="24"/>
      <c r="G679" s="24"/>
      <c r="H679" s="129" t="s">
        <v>22</v>
      </c>
      <c r="I679" s="130"/>
      <c r="J679" s="16"/>
      <c r="K679" s="23"/>
    </row>
    <row r="680" spans="1:11" ht="15.75" thickBot="1" x14ac:dyDescent="0.25">
      <c r="A680" s="62"/>
      <c r="B680" s="13" t="s">
        <v>0</v>
      </c>
      <c r="C680" s="13" t="s">
        <v>13</v>
      </c>
      <c r="D680" s="13" t="s">
        <v>14</v>
      </c>
      <c r="E680" s="13" t="s">
        <v>15</v>
      </c>
      <c r="F680" s="13" t="s">
        <v>5</v>
      </c>
      <c r="G680" s="24"/>
      <c r="H680" s="86" t="s">
        <v>20</v>
      </c>
      <c r="I680" s="94">
        <f t="shared" ref="I680:I729" si="130">I636</f>
        <v>15326.93</v>
      </c>
      <c r="J680" s="86"/>
      <c r="K680" s="23"/>
    </row>
    <row r="681" spans="1:11" ht="15.75" thickBot="1" x14ac:dyDescent="0.25">
      <c r="A681" s="62"/>
      <c r="B681" s="88">
        <f t="shared" ref="B681:B730" si="131">B676</f>
        <v>2622.11</v>
      </c>
      <c r="C681" s="13">
        <f t="shared" ref="C681" si="132">SUM(F643:F675)</f>
        <v>1431</v>
      </c>
      <c r="D681" s="13">
        <f t="shared" ref="D681" si="133">B681+C681</f>
        <v>4053.11</v>
      </c>
      <c r="E681" s="13">
        <f t="shared" ref="E681" si="134">SUM(H643:H675)</f>
        <v>1575.95</v>
      </c>
      <c r="F681" s="15">
        <f t="shared" ref="F681" si="135">D681-E681</f>
        <v>2477.16</v>
      </c>
      <c r="G681" s="24"/>
      <c r="H681" s="3" t="s">
        <v>19</v>
      </c>
      <c r="I681" s="3">
        <f t="shared" ref="I681" si="136">F683</f>
        <v>1815.0499999999997</v>
      </c>
      <c r="J681" s="3"/>
      <c r="K681" s="23"/>
    </row>
    <row r="682" spans="1:11" ht="15.75" thickBot="1" x14ac:dyDescent="0.25">
      <c r="A682" s="62"/>
      <c r="B682" s="13" t="s">
        <v>18</v>
      </c>
      <c r="C682" s="13" t="s">
        <v>16</v>
      </c>
      <c r="D682" s="13" t="s">
        <v>3</v>
      </c>
      <c r="E682" s="13" t="s">
        <v>2</v>
      </c>
      <c r="F682" s="13" t="s">
        <v>19</v>
      </c>
      <c r="G682" s="24"/>
      <c r="H682" s="3" t="s">
        <v>21</v>
      </c>
      <c r="I682" s="3">
        <f t="shared" ref="I682:I731" si="137">I680+I681</f>
        <v>17141.98</v>
      </c>
      <c r="J682" s="3"/>
      <c r="K682" s="23"/>
    </row>
    <row r="683" spans="1:11" ht="15.75" thickBot="1" x14ac:dyDescent="0.25">
      <c r="A683" s="62"/>
      <c r="B683" s="88">
        <f t="shared" ref="B683" si="138">F681</f>
        <v>2477.16</v>
      </c>
      <c r="C683" s="71"/>
      <c r="D683" s="71">
        <v>120</v>
      </c>
      <c r="E683" s="71">
        <v>542.11</v>
      </c>
      <c r="F683" s="15">
        <f t="shared" ref="F683" si="139">B683-(C683+D683+E683)</f>
        <v>1815.0499999999997</v>
      </c>
      <c r="G683" s="24"/>
      <c r="H683" s="3" t="s">
        <v>4</v>
      </c>
      <c r="I683" s="73"/>
      <c r="J683" s="73"/>
      <c r="K683" s="23"/>
    </row>
    <row r="684" spans="1:11" ht="15.75" thickBot="1" x14ac:dyDescent="0.25">
      <c r="A684" s="62"/>
      <c r="B684" s="24"/>
      <c r="C684" s="24"/>
      <c r="D684" s="24"/>
      <c r="E684" s="24"/>
      <c r="F684" s="24"/>
      <c r="G684" s="24"/>
      <c r="H684" s="18" t="s">
        <v>17</v>
      </c>
      <c r="I684" s="18">
        <f t="shared" ref="I684:I733" si="140">I682-I683</f>
        <v>17141.98</v>
      </c>
      <c r="J684" s="87"/>
      <c r="K684" s="23"/>
    </row>
    <row r="685" spans="1:11" ht="15.75" thickBot="1" x14ac:dyDescent="0.25">
      <c r="A685" s="62"/>
      <c r="B685" s="24"/>
      <c r="C685" s="24"/>
      <c r="D685" s="24"/>
      <c r="E685" s="24"/>
      <c r="F685" s="24"/>
      <c r="G685" s="24"/>
      <c r="H685" s="13" t="s">
        <v>27</v>
      </c>
      <c r="I685" s="91">
        <f t="shared" ref="I685:I734" si="141">I684</f>
        <v>17141.98</v>
      </c>
      <c r="J685" s="24"/>
      <c r="K685" s="23"/>
    </row>
    <row r="686" spans="1:11" ht="15.75" thickBot="1" x14ac:dyDescent="0.25">
      <c r="A686" s="75"/>
      <c r="B686" s="25"/>
      <c r="C686" s="25"/>
      <c r="D686" s="25"/>
      <c r="E686" s="25"/>
      <c r="F686" s="25"/>
      <c r="G686" s="25"/>
      <c r="H686" s="25"/>
      <c r="I686" s="25"/>
      <c r="J686" s="25"/>
      <c r="K686" s="15"/>
    </row>
    <row r="687" spans="1:11" ht="15.75" thickBot="1" x14ac:dyDescent="0.25">
      <c r="A687" s="76"/>
      <c r="B687" s="29"/>
      <c r="C687" s="29"/>
      <c r="D687" s="29"/>
      <c r="E687" s="29"/>
      <c r="F687" s="29"/>
      <c r="G687" s="29"/>
      <c r="H687" s="29"/>
      <c r="I687" s="29"/>
      <c r="J687" s="29"/>
      <c r="K687" s="29"/>
    </row>
    <row r="688" spans="1:11" ht="15.75" thickBot="1" x14ac:dyDescent="0.25">
      <c r="A688" s="57"/>
      <c r="B688" s="28"/>
      <c r="C688" s="28"/>
      <c r="D688" s="28"/>
      <c r="E688" s="28"/>
      <c r="F688" s="28"/>
      <c r="G688" s="28"/>
      <c r="H688" s="28"/>
      <c r="I688" s="28" t="s">
        <v>35</v>
      </c>
      <c r="J688" s="58" t="s">
        <v>41</v>
      </c>
      <c r="K688" s="22"/>
    </row>
    <row r="689" spans="1:11" ht="15.75" thickBot="1" x14ac:dyDescent="0.25">
      <c r="A689" s="60">
        <v>15</v>
      </c>
      <c r="B689" s="26"/>
      <c r="C689" s="26"/>
      <c r="D689" s="26"/>
      <c r="E689" s="26"/>
      <c r="F689" s="26"/>
      <c r="G689" s="26"/>
      <c r="H689" s="26"/>
      <c r="I689" s="26" t="s">
        <v>36</v>
      </c>
      <c r="J689" s="61">
        <v>44244</v>
      </c>
      <c r="K689" s="22"/>
    </row>
    <row r="690" spans="1:11" x14ac:dyDescent="0.2">
      <c r="A690" s="62"/>
      <c r="B690" s="140" t="s">
        <v>0</v>
      </c>
      <c r="C690" s="141"/>
      <c r="D690" s="140" t="s">
        <v>9</v>
      </c>
      <c r="E690" s="141"/>
      <c r="F690" s="140" t="s">
        <v>13</v>
      </c>
      <c r="G690" s="141"/>
      <c r="H690" s="140" t="s">
        <v>10</v>
      </c>
      <c r="I690" s="141"/>
      <c r="J690" s="135" t="s">
        <v>12</v>
      </c>
      <c r="K690" s="23"/>
    </row>
    <row r="691" spans="1:11" ht="15.75" thickBot="1" x14ac:dyDescent="0.25">
      <c r="A691" s="62"/>
      <c r="B691" s="6" t="s">
        <v>1</v>
      </c>
      <c r="C691" s="8" t="s">
        <v>8</v>
      </c>
      <c r="D691" s="6" t="s">
        <v>1</v>
      </c>
      <c r="E691" s="8" t="s">
        <v>8</v>
      </c>
      <c r="F691" s="6" t="s">
        <v>1</v>
      </c>
      <c r="G691" s="8" t="s">
        <v>11</v>
      </c>
      <c r="H691" s="6" t="s">
        <v>1</v>
      </c>
      <c r="I691" s="8" t="s">
        <v>11</v>
      </c>
      <c r="J691" s="136"/>
      <c r="K691" s="23"/>
    </row>
    <row r="692" spans="1:11" x14ac:dyDescent="0.2">
      <c r="A692" s="62" t="s">
        <v>6</v>
      </c>
      <c r="B692" s="65"/>
      <c r="C692" s="66"/>
      <c r="D692" s="65"/>
      <c r="E692" s="66"/>
      <c r="F692" s="65"/>
      <c r="G692" s="66"/>
      <c r="H692" s="65"/>
      <c r="I692" s="66"/>
      <c r="J692" s="67"/>
      <c r="K692" s="23"/>
    </row>
    <row r="693" spans="1:11" x14ac:dyDescent="0.2">
      <c r="A693" s="62" t="s">
        <v>6</v>
      </c>
      <c r="B693" s="60"/>
      <c r="C693" s="7" t="str">
        <f t="shared" ref="C693:C724" si="142">IF(B693&gt;0.005,C692+1,"")</f>
        <v/>
      </c>
      <c r="D693" s="60"/>
      <c r="E693" s="68"/>
      <c r="F693" s="60"/>
      <c r="G693" s="68"/>
      <c r="H693" s="60"/>
      <c r="I693" s="68"/>
      <c r="J693" s="69"/>
      <c r="K693" s="23"/>
    </row>
    <row r="694" spans="1:11" x14ac:dyDescent="0.2">
      <c r="A694" s="62" t="s">
        <v>6</v>
      </c>
      <c r="B694" s="60"/>
      <c r="C694" s="7" t="str">
        <f t="shared" si="142"/>
        <v/>
      </c>
      <c r="D694" s="60"/>
      <c r="E694" s="68"/>
      <c r="F694" s="60"/>
      <c r="G694" s="68"/>
      <c r="H694" s="60"/>
      <c r="I694" s="68"/>
      <c r="J694" s="69"/>
      <c r="K694" s="23"/>
    </row>
    <row r="695" spans="1:11" x14ac:dyDescent="0.2">
      <c r="A695" s="62" t="s">
        <v>6</v>
      </c>
      <c r="B695" s="60"/>
      <c r="C695" s="7" t="str">
        <f t="shared" si="142"/>
        <v/>
      </c>
      <c r="D695" s="60"/>
      <c r="E695" s="68"/>
      <c r="F695" s="60"/>
      <c r="G695" s="68"/>
      <c r="H695" s="60"/>
      <c r="I695" s="68"/>
      <c r="J695" s="69"/>
      <c r="K695" s="23"/>
    </row>
    <row r="696" spans="1:11" x14ac:dyDescent="0.2">
      <c r="A696" s="62" t="s">
        <v>6</v>
      </c>
      <c r="B696" s="60"/>
      <c r="C696" s="7" t="str">
        <f t="shared" si="142"/>
        <v/>
      </c>
      <c r="D696" s="60"/>
      <c r="E696" s="68"/>
      <c r="F696" s="60"/>
      <c r="G696" s="68"/>
      <c r="H696" s="60"/>
      <c r="I696" s="68"/>
      <c r="J696" s="69"/>
      <c r="K696" s="23"/>
    </row>
    <row r="697" spans="1:11" x14ac:dyDescent="0.2">
      <c r="A697" s="62" t="s">
        <v>6</v>
      </c>
      <c r="B697" s="60"/>
      <c r="C697" s="7" t="str">
        <f t="shared" si="142"/>
        <v/>
      </c>
      <c r="D697" s="60"/>
      <c r="E697" s="68"/>
      <c r="F697" s="60"/>
      <c r="G697" s="68"/>
      <c r="H697" s="60"/>
      <c r="I697" s="68"/>
      <c r="J697" s="69"/>
      <c r="K697" s="23"/>
    </row>
    <row r="698" spans="1:11" x14ac:dyDescent="0.2">
      <c r="A698" s="62" t="s">
        <v>6</v>
      </c>
      <c r="B698" s="60"/>
      <c r="C698" s="7" t="str">
        <f t="shared" si="142"/>
        <v/>
      </c>
      <c r="D698" s="60"/>
      <c r="E698" s="68"/>
      <c r="F698" s="60"/>
      <c r="G698" s="68"/>
      <c r="H698" s="60"/>
      <c r="I698" s="68"/>
      <c r="J698" s="69"/>
      <c r="K698" s="23"/>
    </row>
    <row r="699" spans="1:11" x14ac:dyDescent="0.2">
      <c r="A699" s="62" t="s">
        <v>6</v>
      </c>
      <c r="B699" s="60"/>
      <c r="C699" s="7" t="str">
        <f t="shared" si="142"/>
        <v/>
      </c>
      <c r="D699" s="60"/>
      <c r="E699" s="68"/>
      <c r="F699" s="60"/>
      <c r="G699" s="68"/>
      <c r="H699" s="60"/>
      <c r="I699" s="68"/>
      <c r="J699" s="69"/>
      <c r="K699" s="23"/>
    </row>
    <row r="700" spans="1:11" x14ac:dyDescent="0.2">
      <c r="A700" s="62" t="s">
        <v>6</v>
      </c>
      <c r="B700" s="60"/>
      <c r="C700" s="7" t="str">
        <f t="shared" si="142"/>
        <v/>
      </c>
      <c r="D700" s="60"/>
      <c r="E700" s="68"/>
      <c r="F700" s="60"/>
      <c r="G700" s="68"/>
      <c r="H700" s="60"/>
      <c r="I700" s="68"/>
      <c r="J700" s="69"/>
      <c r="K700" s="23"/>
    </row>
    <row r="701" spans="1:11" x14ac:dyDescent="0.2">
      <c r="A701" s="62" t="s">
        <v>6</v>
      </c>
      <c r="B701" s="60"/>
      <c r="C701" s="7" t="str">
        <f t="shared" si="142"/>
        <v/>
      </c>
      <c r="D701" s="60"/>
      <c r="E701" s="68"/>
      <c r="F701" s="60"/>
      <c r="G701" s="68"/>
      <c r="H701" s="60"/>
      <c r="I701" s="68"/>
      <c r="J701" s="69"/>
      <c r="K701" s="23"/>
    </row>
    <row r="702" spans="1:11" x14ac:dyDescent="0.2">
      <c r="A702" s="62" t="s">
        <v>6</v>
      </c>
      <c r="B702" s="60"/>
      <c r="C702" s="7" t="str">
        <f t="shared" si="142"/>
        <v/>
      </c>
      <c r="D702" s="60"/>
      <c r="E702" s="68"/>
      <c r="F702" s="60"/>
      <c r="G702" s="68"/>
      <c r="H702" s="60"/>
      <c r="I702" s="68"/>
      <c r="J702" s="69"/>
      <c r="K702" s="23"/>
    </row>
    <row r="703" spans="1:11" x14ac:dyDescent="0.2">
      <c r="A703" s="62" t="s">
        <v>6</v>
      </c>
      <c r="B703" s="60"/>
      <c r="C703" s="7" t="str">
        <f t="shared" si="142"/>
        <v/>
      </c>
      <c r="D703" s="60"/>
      <c r="E703" s="68"/>
      <c r="F703" s="60"/>
      <c r="G703" s="68"/>
      <c r="H703" s="60"/>
      <c r="I703" s="68"/>
      <c r="J703" s="69"/>
      <c r="K703" s="23"/>
    </row>
    <row r="704" spans="1:11" x14ac:dyDescent="0.2">
      <c r="A704" s="62" t="s">
        <v>6</v>
      </c>
      <c r="B704" s="60"/>
      <c r="C704" s="7" t="str">
        <f t="shared" si="142"/>
        <v/>
      </c>
      <c r="D704" s="60"/>
      <c r="E704" s="68"/>
      <c r="F704" s="60"/>
      <c r="G704" s="68"/>
      <c r="H704" s="60"/>
      <c r="I704" s="68"/>
      <c r="J704" s="69"/>
      <c r="K704" s="23"/>
    </row>
    <row r="705" spans="1:11" x14ac:dyDescent="0.2">
      <c r="A705" s="62" t="s">
        <v>6</v>
      </c>
      <c r="B705" s="60"/>
      <c r="C705" s="7" t="str">
        <f t="shared" si="142"/>
        <v/>
      </c>
      <c r="D705" s="60"/>
      <c r="E705" s="68"/>
      <c r="F705" s="60"/>
      <c r="G705" s="68"/>
      <c r="H705" s="60"/>
      <c r="I705" s="68"/>
      <c r="J705" s="69"/>
      <c r="K705" s="23"/>
    </row>
    <row r="706" spans="1:11" x14ac:dyDescent="0.2">
      <c r="A706" s="62" t="s">
        <v>6</v>
      </c>
      <c r="B706" s="60"/>
      <c r="C706" s="7" t="str">
        <f t="shared" si="142"/>
        <v/>
      </c>
      <c r="D706" s="60"/>
      <c r="E706" s="68"/>
      <c r="F706" s="60"/>
      <c r="G706" s="68"/>
      <c r="H706" s="60"/>
      <c r="I706" s="68"/>
      <c r="J706" s="69"/>
      <c r="K706" s="23"/>
    </row>
    <row r="707" spans="1:11" x14ac:dyDescent="0.2">
      <c r="A707" s="62" t="s">
        <v>6</v>
      </c>
      <c r="B707" s="60"/>
      <c r="C707" s="7" t="str">
        <f t="shared" si="142"/>
        <v/>
      </c>
      <c r="D707" s="60"/>
      <c r="E707" s="68"/>
      <c r="F707" s="60"/>
      <c r="G707" s="68"/>
      <c r="H707" s="60"/>
      <c r="I707" s="68"/>
      <c r="J707" s="69"/>
      <c r="K707" s="23"/>
    </row>
    <row r="708" spans="1:11" x14ac:dyDescent="0.2">
      <c r="A708" s="62" t="s">
        <v>6</v>
      </c>
      <c r="B708" s="60"/>
      <c r="C708" s="7" t="str">
        <f t="shared" si="142"/>
        <v/>
      </c>
      <c r="D708" s="60"/>
      <c r="E708" s="68"/>
      <c r="F708" s="60"/>
      <c r="G708" s="68"/>
      <c r="H708" s="60"/>
      <c r="I708" s="68"/>
      <c r="J708" s="69"/>
      <c r="K708" s="23"/>
    </row>
    <row r="709" spans="1:11" x14ac:dyDescent="0.2">
      <c r="A709" s="62" t="s">
        <v>6</v>
      </c>
      <c r="B709" s="60"/>
      <c r="C709" s="7" t="str">
        <f t="shared" si="142"/>
        <v/>
      </c>
      <c r="D709" s="60"/>
      <c r="E709" s="68"/>
      <c r="F709" s="60"/>
      <c r="G709" s="68"/>
      <c r="H709" s="60"/>
      <c r="I709" s="68"/>
      <c r="J709" s="69"/>
      <c r="K709" s="23"/>
    </row>
    <row r="710" spans="1:11" x14ac:dyDescent="0.2">
      <c r="A710" s="62" t="s">
        <v>6</v>
      </c>
      <c r="B710" s="60"/>
      <c r="C710" s="7" t="str">
        <f t="shared" si="142"/>
        <v/>
      </c>
      <c r="D710" s="60"/>
      <c r="E710" s="68"/>
      <c r="F710" s="60"/>
      <c r="G710" s="68"/>
      <c r="H710" s="60"/>
      <c r="I710" s="68"/>
      <c r="J710" s="69"/>
      <c r="K710" s="23"/>
    </row>
    <row r="711" spans="1:11" x14ac:dyDescent="0.2">
      <c r="A711" s="62" t="s">
        <v>6</v>
      </c>
      <c r="B711" s="60"/>
      <c r="C711" s="7" t="str">
        <f t="shared" si="142"/>
        <v/>
      </c>
      <c r="D711" s="60"/>
      <c r="E711" s="68"/>
      <c r="F711" s="60"/>
      <c r="G711" s="68"/>
      <c r="H711" s="60"/>
      <c r="I711" s="68"/>
      <c r="J711" s="69"/>
      <c r="K711" s="23"/>
    </row>
    <row r="712" spans="1:11" x14ac:dyDescent="0.2">
      <c r="A712" s="62" t="s">
        <v>6</v>
      </c>
      <c r="B712" s="60"/>
      <c r="C712" s="7" t="str">
        <f t="shared" si="142"/>
        <v/>
      </c>
      <c r="D712" s="60"/>
      <c r="E712" s="68"/>
      <c r="F712" s="60"/>
      <c r="G712" s="68"/>
      <c r="H712" s="60"/>
      <c r="I712" s="68"/>
      <c r="J712" s="69"/>
      <c r="K712" s="23"/>
    </row>
    <row r="713" spans="1:11" x14ac:dyDescent="0.2">
      <c r="A713" s="62" t="s">
        <v>6</v>
      </c>
      <c r="B713" s="60"/>
      <c r="C713" s="7" t="str">
        <f t="shared" si="142"/>
        <v/>
      </c>
      <c r="D713" s="60"/>
      <c r="E713" s="68"/>
      <c r="F713" s="60"/>
      <c r="G713" s="68"/>
      <c r="H713" s="60"/>
      <c r="I713" s="68"/>
      <c r="J713" s="69"/>
      <c r="K713" s="23"/>
    </row>
    <row r="714" spans="1:11" x14ac:dyDescent="0.2">
      <c r="A714" s="62" t="s">
        <v>6</v>
      </c>
      <c r="B714" s="60"/>
      <c r="C714" s="7" t="str">
        <f t="shared" si="142"/>
        <v/>
      </c>
      <c r="D714" s="60"/>
      <c r="E714" s="68"/>
      <c r="F714" s="60"/>
      <c r="G714" s="68"/>
      <c r="H714" s="60"/>
      <c r="I714" s="68"/>
      <c r="J714" s="69"/>
      <c r="K714" s="23"/>
    </row>
    <row r="715" spans="1:11" x14ac:dyDescent="0.2">
      <c r="A715" s="62" t="s">
        <v>6</v>
      </c>
      <c r="B715" s="60"/>
      <c r="C715" s="7" t="str">
        <f t="shared" si="142"/>
        <v/>
      </c>
      <c r="D715" s="60"/>
      <c r="E715" s="68"/>
      <c r="F715" s="60"/>
      <c r="G715" s="68"/>
      <c r="H715" s="60"/>
      <c r="I715" s="68"/>
      <c r="J715" s="69"/>
      <c r="K715" s="23"/>
    </row>
    <row r="716" spans="1:11" x14ac:dyDescent="0.2">
      <c r="A716" s="62" t="s">
        <v>6</v>
      </c>
      <c r="B716" s="60"/>
      <c r="C716" s="7" t="str">
        <f t="shared" si="142"/>
        <v/>
      </c>
      <c r="D716" s="60"/>
      <c r="E716" s="68"/>
      <c r="F716" s="60"/>
      <c r="G716" s="68"/>
      <c r="H716" s="60"/>
      <c r="I716" s="68"/>
      <c r="J716" s="69"/>
      <c r="K716" s="23"/>
    </row>
    <row r="717" spans="1:11" x14ac:dyDescent="0.2">
      <c r="A717" s="62" t="s">
        <v>6</v>
      </c>
      <c r="B717" s="60"/>
      <c r="C717" s="7" t="str">
        <f t="shared" si="142"/>
        <v/>
      </c>
      <c r="D717" s="60"/>
      <c r="E717" s="68"/>
      <c r="F717" s="60"/>
      <c r="G717" s="68"/>
      <c r="H717" s="60"/>
      <c r="I717" s="68"/>
      <c r="J717" s="69"/>
      <c r="K717" s="23"/>
    </row>
    <row r="718" spans="1:11" x14ac:dyDescent="0.2">
      <c r="A718" s="62" t="s">
        <v>6</v>
      </c>
      <c r="B718" s="60"/>
      <c r="C718" s="7" t="str">
        <f t="shared" si="142"/>
        <v/>
      </c>
      <c r="D718" s="60"/>
      <c r="E718" s="68"/>
      <c r="F718" s="60"/>
      <c r="G718" s="68"/>
      <c r="H718" s="60"/>
      <c r="I718" s="68"/>
      <c r="J718" s="69"/>
      <c r="K718" s="23"/>
    </row>
    <row r="719" spans="1:11" x14ac:dyDescent="0.2">
      <c r="A719" s="62" t="s">
        <v>6</v>
      </c>
      <c r="B719" s="60"/>
      <c r="C719" s="7" t="str">
        <f t="shared" si="142"/>
        <v/>
      </c>
      <c r="D719" s="60"/>
      <c r="E719" s="68"/>
      <c r="F719" s="60"/>
      <c r="G719" s="68"/>
      <c r="H719" s="60"/>
      <c r="I719" s="68"/>
      <c r="J719" s="69"/>
      <c r="K719" s="23"/>
    </row>
    <row r="720" spans="1:11" x14ac:dyDescent="0.2">
      <c r="A720" s="62" t="s">
        <v>6</v>
      </c>
      <c r="B720" s="60"/>
      <c r="C720" s="7" t="str">
        <f t="shared" si="142"/>
        <v/>
      </c>
      <c r="D720" s="60"/>
      <c r="E720" s="68"/>
      <c r="F720" s="60"/>
      <c r="G720" s="68"/>
      <c r="H720" s="60"/>
      <c r="I720" s="68"/>
      <c r="J720" s="69"/>
      <c r="K720" s="23"/>
    </row>
    <row r="721" spans="1:11" x14ac:dyDescent="0.2">
      <c r="A721" s="62" t="s">
        <v>6</v>
      </c>
      <c r="B721" s="60"/>
      <c r="C721" s="7" t="str">
        <f t="shared" si="142"/>
        <v/>
      </c>
      <c r="D721" s="60"/>
      <c r="E721" s="68"/>
      <c r="F721" s="60"/>
      <c r="G721" s="68"/>
      <c r="H721" s="60"/>
      <c r="I721" s="68"/>
      <c r="J721" s="69"/>
      <c r="K721" s="23"/>
    </row>
    <row r="722" spans="1:11" x14ac:dyDescent="0.2">
      <c r="A722" s="62" t="s">
        <v>6</v>
      </c>
      <c r="B722" s="60"/>
      <c r="C722" s="7" t="str">
        <f t="shared" si="142"/>
        <v/>
      </c>
      <c r="D722" s="60"/>
      <c r="E722" s="68"/>
      <c r="F722" s="60"/>
      <c r="G722" s="68"/>
      <c r="H722" s="60"/>
      <c r="I722" s="68"/>
      <c r="J722" s="69"/>
      <c r="K722" s="23"/>
    </row>
    <row r="723" spans="1:11" x14ac:dyDescent="0.2">
      <c r="A723" s="62" t="s">
        <v>6</v>
      </c>
      <c r="B723" s="60"/>
      <c r="C723" s="7" t="str">
        <f t="shared" si="142"/>
        <v/>
      </c>
      <c r="D723" s="60"/>
      <c r="E723" s="68"/>
      <c r="F723" s="60"/>
      <c r="G723" s="68"/>
      <c r="H723" s="60"/>
      <c r="I723" s="68"/>
      <c r="J723" s="69"/>
      <c r="K723" s="23"/>
    </row>
    <row r="724" spans="1:11" ht="15.75" thickBot="1" x14ac:dyDescent="0.25">
      <c r="A724" s="62" t="s">
        <v>6</v>
      </c>
      <c r="B724" s="63"/>
      <c r="C724" s="8" t="str">
        <f t="shared" si="142"/>
        <v/>
      </c>
      <c r="D724" s="63"/>
      <c r="E724" s="64"/>
      <c r="F724" s="63"/>
      <c r="G724" s="64"/>
      <c r="H724" s="63"/>
      <c r="I724" s="64"/>
      <c r="J724" s="70"/>
      <c r="K724" s="23"/>
    </row>
    <row r="725" spans="1:11" x14ac:dyDescent="0.2">
      <c r="A725" s="62"/>
      <c r="B725" s="137">
        <f>SUMIF(A692:A724,$O$6,B692:B724)</f>
        <v>0</v>
      </c>
      <c r="C725" s="24"/>
      <c r="D725" s="24"/>
      <c r="E725" s="24"/>
      <c r="F725" s="24"/>
      <c r="G725" s="24"/>
      <c r="H725" s="24"/>
      <c r="I725" s="24"/>
      <c r="J725" s="24"/>
      <c r="K725" s="23"/>
    </row>
    <row r="726" spans="1:11" ht="15.75" thickBot="1" x14ac:dyDescent="0.25">
      <c r="A726" s="62"/>
      <c r="B726" s="138"/>
      <c r="C726" s="24"/>
      <c r="D726" s="24"/>
      <c r="E726" s="24"/>
      <c r="F726" s="24"/>
      <c r="G726" s="24"/>
      <c r="H726" s="24"/>
      <c r="I726" s="24"/>
      <c r="J726" s="24"/>
      <c r="K726" s="23"/>
    </row>
    <row r="727" spans="1:11" ht="15.75" thickBot="1" x14ac:dyDescent="0.25">
      <c r="A727" s="62"/>
      <c r="B727" s="24"/>
      <c r="C727" s="24"/>
      <c r="D727" s="24"/>
      <c r="E727" s="24"/>
      <c r="F727" s="24"/>
      <c r="G727" s="24"/>
      <c r="H727" s="24"/>
      <c r="I727" s="24"/>
      <c r="J727" s="24"/>
      <c r="K727" s="23"/>
    </row>
    <row r="728" spans="1:11" ht="15.75" thickBot="1" x14ac:dyDescent="0.25">
      <c r="A728" s="62"/>
      <c r="B728" s="24"/>
      <c r="C728" s="24"/>
      <c r="D728" s="24"/>
      <c r="E728" s="24"/>
      <c r="F728" s="24"/>
      <c r="G728" s="24"/>
      <c r="H728" s="129" t="s">
        <v>22</v>
      </c>
      <c r="I728" s="130"/>
      <c r="J728" s="16"/>
      <c r="K728" s="23"/>
    </row>
    <row r="729" spans="1:11" ht="15.75" thickBot="1" x14ac:dyDescent="0.25">
      <c r="A729" s="62"/>
      <c r="B729" s="13" t="s">
        <v>0</v>
      </c>
      <c r="C729" s="13" t="s">
        <v>13</v>
      </c>
      <c r="D729" s="13" t="s">
        <v>14</v>
      </c>
      <c r="E729" s="13" t="s">
        <v>15</v>
      </c>
      <c r="F729" s="13" t="s">
        <v>5</v>
      </c>
      <c r="G729" s="24"/>
      <c r="H729" s="86" t="s">
        <v>20</v>
      </c>
      <c r="I729" s="94">
        <f t="shared" si="130"/>
        <v>17141.98</v>
      </c>
      <c r="J729" s="86"/>
      <c r="K729" s="23"/>
    </row>
    <row r="730" spans="1:11" ht="15.75" thickBot="1" x14ac:dyDescent="0.25">
      <c r="A730" s="62"/>
      <c r="B730" s="88">
        <f t="shared" si="131"/>
        <v>0</v>
      </c>
      <c r="C730" s="13">
        <f t="shared" ref="C730" si="143">SUM(F692:F724)</f>
        <v>0</v>
      </c>
      <c r="D730" s="13">
        <f t="shared" ref="D730" si="144">B730+C730</f>
        <v>0</v>
      </c>
      <c r="E730" s="13">
        <f t="shared" ref="E730" si="145">SUM(H692:H724)</f>
        <v>0</v>
      </c>
      <c r="F730" s="15">
        <f t="shared" ref="F730" si="146">D730-E730</f>
        <v>0</v>
      </c>
      <c r="G730" s="24"/>
      <c r="H730" s="3" t="s">
        <v>19</v>
      </c>
      <c r="I730" s="3">
        <f t="shared" ref="I730" si="147">F732</f>
        <v>0</v>
      </c>
      <c r="J730" s="3"/>
      <c r="K730" s="23"/>
    </row>
    <row r="731" spans="1:11" ht="15.75" thickBot="1" x14ac:dyDescent="0.25">
      <c r="A731" s="62"/>
      <c r="B731" s="13" t="s">
        <v>18</v>
      </c>
      <c r="C731" s="13" t="s">
        <v>16</v>
      </c>
      <c r="D731" s="13" t="s">
        <v>3</v>
      </c>
      <c r="E731" s="13" t="s">
        <v>2</v>
      </c>
      <c r="F731" s="13" t="s">
        <v>19</v>
      </c>
      <c r="G731" s="24"/>
      <c r="H731" s="3" t="s">
        <v>21</v>
      </c>
      <c r="I731" s="3">
        <f t="shared" si="137"/>
        <v>17141.98</v>
      </c>
      <c r="J731" s="3"/>
      <c r="K731" s="23"/>
    </row>
    <row r="732" spans="1:11" ht="15.75" thickBot="1" x14ac:dyDescent="0.25">
      <c r="A732" s="62"/>
      <c r="B732" s="88">
        <f t="shared" ref="B732" si="148">F730</f>
        <v>0</v>
      </c>
      <c r="C732" s="71"/>
      <c r="D732" s="71"/>
      <c r="E732" s="71"/>
      <c r="F732" s="15">
        <f t="shared" ref="F732" si="149">B732-(C732+D732+E732)</f>
        <v>0</v>
      </c>
      <c r="G732" s="24"/>
      <c r="H732" s="3" t="s">
        <v>4</v>
      </c>
      <c r="I732" s="73"/>
      <c r="J732" s="73"/>
      <c r="K732" s="23"/>
    </row>
    <row r="733" spans="1:11" ht="15.75" thickBot="1" x14ac:dyDescent="0.25">
      <c r="A733" s="62"/>
      <c r="B733" s="24"/>
      <c r="C733" s="24"/>
      <c r="D733" s="24"/>
      <c r="E733" s="24"/>
      <c r="F733" s="24"/>
      <c r="G733" s="24"/>
      <c r="H733" s="18" t="s">
        <v>17</v>
      </c>
      <c r="I733" s="18">
        <f t="shared" si="140"/>
        <v>17141.98</v>
      </c>
      <c r="J733" s="87"/>
      <c r="K733" s="23"/>
    </row>
    <row r="734" spans="1:11" ht="15.75" thickBot="1" x14ac:dyDescent="0.25">
      <c r="A734" s="62"/>
      <c r="B734" s="24"/>
      <c r="C734" s="24"/>
      <c r="D734" s="24"/>
      <c r="E734" s="24"/>
      <c r="F734" s="24"/>
      <c r="G734" s="24"/>
      <c r="H734" s="13" t="s">
        <v>27</v>
      </c>
      <c r="I734" s="91">
        <f t="shared" si="141"/>
        <v>17141.98</v>
      </c>
      <c r="J734" s="24"/>
      <c r="K734" s="23"/>
    </row>
    <row r="735" spans="1:11" ht="15.75" thickBot="1" x14ac:dyDescent="0.25">
      <c r="A735" s="75"/>
      <c r="B735" s="25"/>
      <c r="C735" s="25"/>
      <c r="D735" s="25"/>
      <c r="E735" s="25"/>
      <c r="F735" s="25"/>
      <c r="G735" s="25"/>
      <c r="H735" s="25"/>
      <c r="I735" s="25"/>
      <c r="J735" s="25"/>
      <c r="K735" s="15"/>
    </row>
    <row r="736" spans="1:11" ht="15.75" thickBot="1" x14ac:dyDescent="0.25">
      <c r="A736" s="76"/>
      <c r="B736" s="29"/>
      <c r="C736" s="29"/>
      <c r="D736" s="29"/>
      <c r="E736" s="29"/>
      <c r="F736" s="29"/>
      <c r="G736" s="29"/>
      <c r="H736" s="29"/>
      <c r="I736" s="29"/>
      <c r="J736" s="29"/>
      <c r="K736" s="29"/>
    </row>
    <row r="737" spans="1:11" ht="15.75" thickBot="1" x14ac:dyDescent="0.25">
      <c r="A737" s="57"/>
      <c r="B737" s="28"/>
      <c r="C737" s="28"/>
      <c r="D737" s="28"/>
      <c r="E737" s="28"/>
      <c r="F737" s="28"/>
      <c r="G737" s="28"/>
      <c r="H737" s="28"/>
      <c r="I737" s="28" t="s">
        <v>35</v>
      </c>
      <c r="J737" s="58" t="s">
        <v>42</v>
      </c>
      <c r="K737" s="22"/>
    </row>
    <row r="738" spans="1:11" ht="15.75" thickBot="1" x14ac:dyDescent="0.25">
      <c r="A738" s="60">
        <v>16</v>
      </c>
      <c r="B738" s="26"/>
      <c r="C738" s="26"/>
      <c r="D738" s="26"/>
      <c r="E738" s="26"/>
      <c r="F738" s="26"/>
      <c r="G738" s="26"/>
      <c r="H738" s="26"/>
      <c r="I738" s="26" t="s">
        <v>36</v>
      </c>
      <c r="J738" s="61">
        <v>44245</v>
      </c>
      <c r="K738" s="22"/>
    </row>
    <row r="739" spans="1:11" x14ac:dyDescent="0.2">
      <c r="A739" s="62"/>
      <c r="B739" s="140" t="s">
        <v>0</v>
      </c>
      <c r="C739" s="141"/>
      <c r="D739" s="140" t="s">
        <v>9</v>
      </c>
      <c r="E739" s="141"/>
      <c r="F739" s="140" t="s">
        <v>13</v>
      </c>
      <c r="G739" s="141"/>
      <c r="H739" s="140" t="s">
        <v>10</v>
      </c>
      <c r="I739" s="141"/>
      <c r="J739" s="135" t="s">
        <v>12</v>
      </c>
      <c r="K739" s="23"/>
    </row>
    <row r="740" spans="1:11" ht="15.75" thickBot="1" x14ac:dyDescent="0.25">
      <c r="A740" s="62"/>
      <c r="B740" s="6" t="s">
        <v>1</v>
      </c>
      <c r="C740" s="8" t="s">
        <v>8</v>
      </c>
      <c r="D740" s="6" t="s">
        <v>1</v>
      </c>
      <c r="E740" s="8" t="s">
        <v>8</v>
      </c>
      <c r="F740" s="6" t="s">
        <v>1</v>
      </c>
      <c r="G740" s="8" t="s">
        <v>11</v>
      </c>
      <c r="H740" s="6" t="s">
        <v>1</v>
      </c>
      <c r="I740" s="8" t="s">
        <v>11</v>
      </c>
      <c r="J740" s="136"/>
      <c r="K740" s="23"/>
    </row>
    <row r="741" spans="1:11" x14ac:dyDescent="0.2">
      <c r="A741" s="62" t="s">
        <v>6</v>
      </c>
      <c r="B741" s="65"/>
      <c r="C741" s="66"/>
      <c r="D741" s="65"/>
      <c r="E741" s="66"/>
      <c r="F741" s="65"/>
      <c r="G741" s="66"/>
      <c r="H741" s="65"/>
      <c r="I741" s="66"/>
      <c r="J741" s="67"/>
      <c r="K741" s="23"/>
    </row>
    <row r="742" spans="1:11" x14ac:dyDescent="0.2">
      <c r="A742" s="62" t="s">
        <v>6</v>
      </c>
      <c r="B742" s="60"/>
      <c r="C742" s="7" t="str">
        <f t="shared" ref="C742:C773" si="150">IF(B742&gt;0.005,C741+1,"")</f>
        <v/>
      </c>
      <c r="D742" s="60"/>
      <c r="E742" s="68"/>
      <c r="F742" s="60"/>
      <c r="G742" s="68"/>
      <c r="H742" s="60"/>
      <c r="I742" s="68"/>
      <c r="J742" s="69"/>
      <c r="K742" s="23"/>
    </row>
    <row r="743" spans="1:11" x14ac:dyDescent="0.2">
      <c r="A743" s="62" t="s">
        <v>6</v>
      </c>
      <c r="B743" s="60"/>
      <c r="C743" s="7" t="str">
        <f t="shared" si="150"/>
        <v/>
      </c>
      <c r="D743" s="60"/>
      <c r="E743" s="68"/>
      <c r="F743" s="60"/>
      <c r="G743" s="68"/>
      <c r="H743" s="60"/>
      <c r="I743" s="68"/>
      <c r="J743" s="69"/>
      <c r="K743" s="23"/>
    </row>
    <row r="744" spans="1:11" x14ac:dyDescent="0.2">
      <c r="A744" s="62" t="s">
        <v>6</v>
      </c>
      <c r="B744" s="60"/>
      <c r="C744" s="7" t="str">
        <f t="shared" si="150"/>
        <v/>
      </c>
      <c r="D744" s="60"/>
      <c r="E744" s="68"/>
      <c r="F744" s="60"/>
      <c r="G744" s="68"/>
      <c r="H744" s="60"/>
      <c r="I744" s="68"/>
      <c r="J744" s="69"/>
      <c r="K744" s="23"/>
    </row>
    <row r="745" spans="1:11" x14ac:dyDescent="0.2">
      <c r="A745" s="62" t="s">
        <v>6</v>
      </c>
      <c r="B745" s="60"/>
      <c r="C745" s="7" t="str">
        <f t="shared" si="150"/>
        <v/>
      </c>
      <c r="D745" s="60"/>
      <c r="E745" s="68"/>
      <c r="F745" s="60"/>
      <c r="G745" s="68"/>
      <c r="H745" s="60"/>
      <c r="I745" s="68"/>
      <c r="J745" s="69"/>
      <c r="K745" s="23"/>
    </row>
    <row r="746" spans="1:11" x14ac:dyDescent="0.2">
      <c r="A746" s="62" t="s">
        <v>6</v>
      </c>
      <c r="B746" s="60"/>
      <c r="C746" s="7" t="str">
        <f t="shared" si="150"/>
        <v/>
      </c>
      <c r="D746" s="60"/>
      <c r="E746" s="68"/>
      <c r="F746" s="60"/>
      <c r="G746" s="68"/>
      <c r="H746" s="60"/>
      <c r="I746" s="68"/>
      <c r="J746" s="69"/>
      <c r="K746" s="23"/>
    </row>
    <row r="747" spans="1:11" x14ac:dyDescent="0.2">
      <c r="A747" s="62" t="s">
        <v>6</v>
      </c>
      <c r="B747" s="60"/>
      <c r="C747" s="7" t="str">
        <f t="shared" si="150"/>
        <v/>
      </c>
      <c r="D747" s="60"/>
      <c r="E747" s="68"/>
      <c r="F747" s="60"/>
      <c r="G747" s="68"/>
      <c r="H747" s="60"/>
      <c r="I747" s="68"/>
      <c r="J747" s="69"/>
      <c r="K747" s="23"/>
    </row>
    <row r="748" spans="1:11" x14ac:dyDescent="0.2">
      <c r="A748" s="62" t="s">
        <v>6</v>
      </c>
      <c r="B748" s="60"/>
      <c r="C748" s="7" t="str">
        <f t="shared" si="150"/>
        <v/>
      </c>
      <c r="D748" s="60"/>
      <c r="E748" s="68"/>
      <c r="F748" s="60"/>
      <c r="G748" s="68"/>
      <c r="H748" s="60"/>
      <c r="I748" s="68"/>
      <c r="J748" s="69"/>
      <c r="K748" s="23"/>
    </row>
    <row r="749" spans="1:11" x14ac:dyDescent="0.2">
      <c r="A749" s="62" t="s">
        <v>6</v>
      </c>
      <c r="B749" s="60"/>
      <c r="C749" s="7" t="str">
        <f t="shared" si="150"/>
        <v/>
      </c>
      <c r="D749" s="60"/>
      <c r="E749" s="68"/>
      <c r="F749" s="60"/>
      <c r="G749" s="68"/>
      <c r="H749" s="60"/>
      <c r="I749" s="68"/>
      <c r="J749" s="69"/>
      <c r="K749" s="23"/>
    </row>
    <row r="750" spans="1:11" x14ac:dyDescent="0.2">
      <c r="A750" s="62" t="s">
        <v>6</v>
      </c>
      <c r="B750" s="60"/>
      <c r="C750" s="7" t="str">
        <f t="shared" si="150"/>
        <v/>
      </c>
      <c r="D750" s="60"/>
      <c r="E750" s="68"/>
      <c r="F750" s="60"/>
      <c r="G750" s="68"/>
      <c r="H750" s="60"/>
      <c r="I750" s="68"/>
      <c r="J750" s="69"/>
      <c r="K750" s="23"/>
    </row>
    <row r="751" spans="1:11" x14ac:dyDescent="0.2">
      <c r="A751" s="62" t="s">
        <v>6</v>
      </c>
      <c r="B751" s="60"/>
      <c r="C751" s="7" t="str">
        <f t="shared" si="150"/>
        <v/>
      </c>
      <c r="D751" s="60"/>
      <c r="E751" s="68"/>
      <c r="F751" s="60"/>
      <c r="G751" s="68"/>
      <c r="H751" s="60"/>
      <c r="I751" s="68"/>
      <c r="J751" s="69"/>
      <c r="K751" s="23"/>
    </row>
    <row r="752" spans="1:11" x14ac:dyDescent="0.2">
      <c r="A752" s="62" t="s">
        <v>6</v>
      </c>
      <c r="B752" s="60"/>
      <c r="C752" s="7" t="str">
        <f t="shared" si="150"/>
        <v/>
      </c>
      <c r="D752" s="60"/>
      <c r="E752" s="68"/>
      <c r="F752" s="60"/>
      <c r="G752" s="68"/>
      <c r="H752" s="60"/>
      <c r="I752" s="68"/>
      <c r="J752" s="69"/>
      <c r="K752" s="23"/>
    </row>
    <row r="753" spans="1:11" x14ac:dyDescent="0.2">
      <c r="A753" s="62" t="s">
        <v>6</v>
      </c>
      <c r="B753" s="60"/>
      <c r="C753" s="7" t="str">
        <f t="shared" si="150"/>
        <v/>
      </c>
      <c r="D753" s="60"/>
      <c r="E753" s="68"/>
      <c r="F753" s="60"/>
      <c r="G753" s="68"/>
      <c r="H753" s="60"/>
      <c r="I753" s="68"/>
      <c r="J753" s="69"/>
      <c r="K753" s="23"/>
    </row>
    <row r="754" spans="1:11" x14ac:dyDescent="0.2">
      <c r="A754" s="62" t="s">
        <v>6</v>
      </c>
      <c r="B754" s="60"/>
      <c r="C754" s="7" t="str">
        <f t="shared" si="150"/>
        <v/>
      </c>
      <c r="D754" s="60"/>
      <c r="E754" s="68"/>
      <c r="F754" s="60"/>
      <c r="G754" s="68"/>
      <c r="H754" s="60"/>
      <c r="I754" s="68"/>
      <c r="J754" s="69"/>
      <c r="K754" s="23"/>
    </row>
    <row r="755" spans="1:11" x14ac:dyDescent="0.2">
      <c r="A755" s="62" t="s">
        <v>6</v>
      </c>
      <c r="B755" s="60"/>
      <c r="C755" s="7" t="str">
        <f t="shared" si="150"/>
        <v/>
      </c>
      <c r="D755" s="60"/>
      <c r="E755" s="68"/>
      <c r="F755" s="60"/>
      <c r="G755" s="68"/>
      <c r="H755" s="60"/>
      <c r="I755" s="68"/>
      <c r="J755" s="69"/>
      <c r="K755" s="23"/>
    </row>
    <row r="756" spans="1:11" x14ac:dyDescent="0.2">
      <c r="A756" s="62" t="s">
        <v>6</v>
      </c>
      <c r="B756" s="60"/>
      <c r="C756" s="7" t="str">
        <f t="shared" si="150"/>
        <v/>
      </c>
      <c r="D756" s="60"/>
      <c r="E756" s="68"/>
      <c r="F756" s="60"/>
      <c r="G756" s="68"/>
      <c r="H756" s="60"/>
      <c r="I756" s="68"/>
      <c r="J756" s="69"/>
      <c r="K756" s="23"/>
    </row>
    <row r="757" spans="1:11" x14ac:dyDescent="0.2">
      <c r="A757" s="62" t="s">
        <v>6</v>
      </c>
      <c r="B757" s="60"/>
      <c r="C757" s="7" t="str">
        <f t="shared" si="150"/>
        <v/>
      </c>
      <c r="D757" s="60"/>
      <c r="E757" s="68"/>
      <c r="F757" s="60"/>
      <c r="G757" s="68"/>
      <c r="H757" s="60"/>
      <c r="I757" s="68"/>
      <c r="J757" s="69"/>
      <c r="K757" s="23"/>
    </row>
    <row r="758" spans="1:11" x14ac:dyDescent="0.2">
      <c r="A758" s="62" t="s">
        <v>6</v>
      </c>
      <c r="B758" s="60"/>
      <c r="C758" s="7" t="str">
        <f t="shared" si="150"/>
        <v/>
      </c>
      <c r="D758" s="60"/>
      <c r="E758" s="68"/>
      <c r="F758" s="60"/>
      <c r="G758" s="68"/>
      <c r="H758" s="60"/>
      <c r="I758" s="68"/>
      <c r="J758" s="69"/>
      <c r="K758" s="23"/>
    </row>
    <row r="759" spans="1:11" x14ac:dyDescent="0.2">
      <c r="A759" s="62" t="s">
        <v>6</v>
      </c>
      <c r="B759" s="60"/>
      <c r="C759" s="7" t="str">
        <f t="shared" si="150"/>
        <v/>
      </c>
      <c r="D759" s="60"/>
      <c r="E759" s="68"/>
      <c r="F759" s="60"/>
      <c r="G759" s="68"/>
      <c r="H759" s="60"/>
      <c r="I759" s="68"/>
      <c r="J759" s="69"/>
      <c r="K759" s="23"/>
    </row>
    <row r="760" spans="1:11" x14ac:dyDescent="0.2">
      <c r="A760" s="62" t="s">
        <v>6</v>
      </c>
      <c r="B760" s="60"/>
      <c r="C760" s="7" t="str">
        <f t="shared" si="150"/>
        <v/>
      </c>
      <c r="D760" s="60"/>
      <c r="E760" s="68"/>
      <c r="F760" s="60"/>
      <c r="G760" s="68"/>
      <c r="H760" s="60"/>
      <c r="I760" s="68"/>
      <c r="J760" s="69"/>
      <c r="K760" s="23"/>
    </row>
    <row r="761" spans="1:11" x14ac:dyDescent="0.2">
      <c r="A761" s="62" t="s">
        <v>6</v>
      </c>
      <c r="B761" s="60"/>
      <c r="C761" s="7" t="str">
        <f t="shared" si="150"/>
        <v/>
      </c>
      <c r="D761" s="60"/>
      <c r="E761" s="68"/>
      <c r="F761" s="60"/>
      <c r="G761" s="68"/>
      <c r="H761" s="60"/>
      <c r="I761" s="68"/>
      <c r="J761" s="69"/>
      <c r="K761" s="23"/>
    </row>
    <row r="762" spans="1:11" x14ac:dyDescent="0.2">
      <c r="A762" s="62" t="s">
        <v>6</v>
      </c>
      <c r="B762" s="60"/>
      <c r="C762" s="7" t="str">
        <f t="shared" si="150"/>
        <v/>
      </c>
      <c r="D762" s="60"/>
      <c r="E762" s="68"/>
      <c r="F762" s="60"/>
      <c r="G762" s="68"/>
      <c r="H762" s="60"/>
      <c r="I762" s="68"/>
      <c r="J762" s="69"/>
      <c r="K762" s="23"/>
    </row>
    <row r="763" spans="1:11" x14ac:dyDescent="0.2">
      <c r="A763" s="62" t="s">
        <v>6</v>
      </c>
      <c r="B763" s="60"/>
      <c r="C763" s="7" t="str">
        <f t="shared" si="150"/>
        <v/>
      </c>
      <c r="D763" s="60"/>
      <c r="E763" s="68"/>
      <c r="F763" s="60"/>
      <c r="G763" s="68"/>
      <c r="H763" s="60"/>
      <c r="I763" s="68"/>
      <c r="J763" s="69"/>
      <c r="K763" s="23"/>
    </row>
    <row r="764" spans="1:11" x14ac:dyDescent="0.2">
      <c r="A764" s="62" t="s">
        <v>6</v>
      </c>
      <c r="B764" s="60"/>
      <c r="C764" s="7" t="str">
        <f t="shared" si="150"/>
        <v/>
      </c>
      <c r="D764" s="60"/>
      <c r="E764" s="68"/>
      <c r="F764" s="60"/>
      <c r="G764" s="68"/>
      <c r="H764" s="60"/>
      <c r="I764" s="68"/>
      <c r="J764" s="69"/>
      <c r="K764" s="23"/>
    </row>
    <row r="765" spans="1:11" x14ac:dyDescent="0.2">
      <c r="A765" s="62" t="s">
        <v>6</v>
      </c>
      <c r="B765" s="60"/>
      <c r="C765" s="7" t="str">
        <f t="shared" si="150"/>
        <v/>
      </c>
      <c r="D765" s="60"/>
      <c r="E765" s="68"/>
      <c r="F765" s="60"/>
      <c r="G765" s="68"/>
      <c r="H765" s="60"/>
      <c r="I765" s="68"/>
      <c r="J765" s="69"/>
      <c r="K765" s="23"/>
    </row>
    <row r="766" spans="1:11" x14ac:dyDescent="0.2">
      <c r="A766" s="62" t="s">
        <v>6</v>
      </c>
      <c r="B766" s="60"/>
      <c r="C766" s="7" t="str">
        <f t="shared" si="150"/>
        <v/>
      </c>
      <c r="D766" s="60"/>
      <c r="E766" s="68"/>
      <c r="F766" s="60"/>
      <c r="G766" s="68"/>
      <c r="H766" s="60"/>
      <c r="I766" s="68"/>
      <c r="J766" s="69"/>
      <c r="K766" s="23"/>
    </row>
    <row r="767" spans="1:11" x14ac:dyDescent="0.2">
      <c r="A767" s="62" t="s">
        <v>6</v>
      </c>
      <c r="B767" s="60"/>
      <c r="C767" s="7" t="str">
        <f t="shared" si="150"/>
        <v/>
      </c>
      <c r="D767" s="60"/>
      <c r="E767" s="68"/>
      <c r="F767" s="60"/>
      <c r="G767" s="68"/>
      <c r="H767" s="60"/>
      <c r="I767" s="68"/>
      <c r="J767" s="69"/>
      <c r="K767" s="23"/>
    </row>
    <row r="768" spans="1:11" x14ac:dyDescent="0.2">
      <c r="A768" s="62" t="s">
        <v>6</v>
      </c>
      <c r="B768" s="60"/>
      <c r="C768" s="7" t="str">
        <f t="shared" si="150"/>
        <v/>
      </c>
      <c r="D768" s="60"/>
      <c r="E768" s="68"/>
      <c r="F768" s="60"/>
      <c r="G768" s="68"/>
      <c r="H768" s="60"/>
      <c r="I768" s="68"/>
      <c r="J768" s="69"/>
      <c r="K768" s="23"/>
    </row>
    <row r="769" spans="1:11" x14ac:dyDescent="0.2">
      <c r="A769" s="62" t="s">
        <v>6</v>
      </c>
      <c r="B769" s="60"/>
      <c r="C769" s="7" t="str">
        <f t="shared" si="150"/>
        <v/>
      </c>
      <c r="D769" s="60"/>
      <c r="E769" s="68"/>
      <c r="F769" s="60"/>
      <c r="G769" s="68"/>
      <c r="H769" s="60"/>
      <c r="I769" s="68"/>
      <c r="J769" s="69"/>
      <c r="K769" s="23"/>
    </row>
    <row r="770" spans="1:11" x14ac:dyDescent="0.2">
      <c r="A770" s="62" t="s">
        <v>6</v>
      </c>
      <c r="B770" s="60"/>
      <c r="C770" s="7" t="str">
        <f t="shared" si="150"/>
        <v/>
      </c>
      <c r="D770" s="60"/>
      <c r="E770" s="68"/>
      <c r="F770" s="60"/>
      <c r="G770" s="68"/>
      <c r="H770" s="60"/>
      <c r="I770" s="68"/>
      <c r="J770" s="69"/>
      <c r="K770" s="23"/>
    </row>
    <row r="771" spans="1:11" x14ac:dyDescent="0.2">
      <c r="A771" s="62" t="s">
        <v>6</v>
      </c>
      <c r="B771" s="60"/>
      <c r="C771" s="7" t="str">
        <f t="shared" si="150"/>
        <v/>
      </c>
      <c r="D771" s="60"/>
      <c r="E771" s="68"/>
      <c r="F771" s="60"/>
      <c r="G771" s="68"/>
      <c r="H771" s="60"/>
      <c r="I771" s="68"/>
      <c r="J771" s="69"/>
      <c r="K771" s="23"/>
    </row>
    <row r="772" spans="1:11" x14ac:dyDescent="0.2">
      <c r="A772" s="62" t="s">
        <v>6</v>
      </c>
      <c r="B772" s="60"/>
      <c r="C772" s="7" t="str">
        <f t="shared" si="150"/>
        <v/>
      </c>
      <c r="D772" s="60"/>
      <c r="E772" s="68"/>
      <c r="F772" s="60"/>
      <c r="G772" s="68"/>
      <c r="H772" s="60"/>
      <c r="I772" s="68"/>
      <c r="J772" s="69"/>
      <c r="K772" s="23"/>
    </row>
    <row r="773" spans="1:11" ht="15.75" thickBot="1" x14ac:dyDescent="0.25">
      <c r="A773" s="62" t="s">
        <v>6</v>
      </c>
      <c r="B773" s="63"/>
      <c r="C773" s="8" t="str">
        <f t="shared" si="150"/>
        <v/>
      </c>
      <c r="D773" s="63"/>
      <c r="E773" s="64"/>
      <c r="F773" s="63"/>
      <c r="G773" s="64"/>
      <c r="H773" s="63"/>
      <c r="I773" s="64"/>
      <c r="J773" s="70"/>
      <c r="K773" s="23"/>
    </row>
    <row r="774" spans="1:11" x14ac:dyDescent="0.2">
      <c r="A774" s="62"/>
      <c r="B774" s="137">
        <f>SUMIF(A741:A773,$O$6,B741:B773)</f>
        <v>0</v>
      </c>
      <c r="C774" s="24"/>
      <c r="D774" s="24"/>
      <c r="E774" s="24"/>
      <c r="F774" s="24"/>
      <c r="G774" s="24"/>
      <c r="H774" s="24"/>
      <c r="I774" s="24"/>
      <c r="J774" s="24"/>
      <c r="K774" s="23"/>
    </row>
    <row r="775" spans="1:11" ht="15.75" thickBot="1" x14ac:dyDescent="0.25">
      <c r="A775" s="62"/>
      <c r="B775" s="138"/>
      <c r="C775" s="24"/>
      <c r="D775" s="24"/>
      <c r="E775" s="24"/>
      <c r="F775" s="24"/>
      <c r="G775" s="24"/>
      <c r="H775" s="24"/>
      <c r="I775" s="24"/>
      <c r="J775" s="24"/>
      <c r="K775" s="23"/>
    </row>
    <row r="776" spans="1:11" ht="15.75" thickBot="1" x14ac:dyDescent="0.25">
      <c r="A776" s="62"/>
      <c r="B776" s="24"/>
      <c r="C776" s="24"/>
      <c r="D776" s="24"/>
      <c r="E776" s="24"/>
      <c r="F776" s="24"/>
      <c r="G776" s="24"/>
      <c r="H776" s="24"/>
      <c r="I776" s="24"/>
      <c r="J776" s="24"/>
      <c r="K776" s="23"/>
    </row>
    <row r="777" spans="1:11" ht="15.75" thickBot="1" x14ac:dyDescent="0.25">
      <c r="A777" s="62"/>
      <c r="B777" s="24"/>
      <c r="C777" s="24"/>
      <c r="D777" s="24"/>
      <c r="E777" s="24"/>
      <c r="F777" s="24"/>
      <c r="G777" s="24"/>
      <c r="H777" s="129" t="s">
        <v>22</v>
      </c>
      <c r="I777" s="130"/>
      <c r="J777" s="16"/>
      <c r="K777" s="23"/>
    </row>
    <row r="778" spans="1:11" ht="15.75" thickBot="1" x14ac:dyDescent="0.25">
      <c r="A778" s="62"/>
      <c r="B778" s="13" t="s">
        <v>0</v>
      </c>
      <c r="C778" s="13" t="s">
        <v>13</v>
      </c>
      <c r="D778" s="13" t="s">
        <v>14</v>
      </c>
      <c r="E778" s="13" t="s">
        <v>15</v>
      </c>
      <c r="F778" s="13" t="s">
        <v>5</v>
      </c>
      <c r="G778" s="24"/>
      <c r="H778" s="86" t="s">
        <v>20</v>
      </c>
      <c r="I778" s="94">
        <f t="shared" ref="I778:I827" si="151">I734</f>
        <v>17141.98</v>
      </c>
      <c r="J778" s="86"/>
      <c r="K778" s="23"/>
    </row>
    <row r="779" spans="1:11" ht="15.75" thickBot="1" x14ac:dyDescent="0.25">
      <c r="A779" s="62"/>
      <c r="B779" s="88">
        <f t="shared" ref="B779:B828" si="152">B774</f>
        <v>0</v>
      </c>
      <c r="C779" s="13">
        <f t="shared" ref="C779" si="153">SUM(F741:F773)</f>
        <v>0</v>
      </c>
      <c r="D779" s="13">
        <f t="shared" ref="D779" si="154">B779+C779</f>
        <v>0</v>
      </c>
      <c r="E779" s="13">
        <f t="shared" ref="E779" si="155">SUM(H741:H773)</f>
        <v>0</v>
      </c>
      <c r="F779" s="15">
        <f t="shared" ref="F779" si="156">D779-E779</f>
        <v>0</v>
      </c>
      <c r="G779" s="24"/>
      <c r="H779" s="3" t="s">
        <v>19</v>
      </c>
      <c r="I779" s="3">
        <f t="shared" ref="I779" si="157">F781</f>
        <v>0</v>
      </c>
      <c r="J779" s="3"/>
      <c r="K779" s="23"/>
    </row>
    <row r="780" spans="1:11" ht="15.75" thickBot="1" x14ac:dyDescent="0.25">
      <c r="A780" s="62"/>
      <c r="B780" s="13" t="s">
        <v>18</v>
      </c>
      <c r="C780" s="13" t="s">
        <v>16</v>
      </c>
      <c r="D780" s="13" t="s">
        <v>3</v>
      </c>
      <c r="E780" s="13" t="s">
        <v>2</v>
      </c>
      <c r="F780" s="13" t="s">
        <v>19</v>
      </c>
      <c r="G780" s="24"/>
      <c r="H780" s="3" t="s">
        <v>21</v>
      </c>
      <c r="I780" s="3">
        <f t="shared" ref="I780:I829" si="158">I778+I779</f>
        <v>17141.98</v>
      </c>
      <c r="J780" s="3"/>
      <c r="K780" s="23"/>
    </row>
    <row r="781" spans="1:11" ht="15.75" thickBot="1" x14ac:dyDescent="0.25">
      <c r="A781" s="62"/>
      <c r="B781" s="88">
        <f t="shared" ref="B781" si="159">F779</f>
        <v>0</v>
      </c>
      <c r="C781" s="71"/>
      <c r="D781" s="71"/>
      <c r="E781" s="71"/>
      <c r="F781" s="15">
        <f t="shared" ref="F781" si="160">B781-(C781+D781+E781)</f>
        <v>0</v>
      </c>
      <c r="G781" s="24"/>
      <c r="H781" s="3" t="s">
        <v>4</v>
      </c>
      <c r="I781" s="73"/>
      <c r="J781" s="73"/>
      <c r="K781" s="23"/>
    </row>
    <row r="782" spans="1:11" ht="15.75" thickBot="1" x14ac:dyDescent="0.25">
      <c r="A782" s="62"/>
      <c r="B782" s="24"/>
      <c r="C782" s="24"/>
      <c r="D782" s="24"/>
      <c r="E782" s="24"/>
      <c r="F782" s="24"/>
      <c r="G782" s="24"/>
      <c r="H782" s="18" t="s">
        <v>17</v>
      </c>
      <c r="I782" s="18">
        <f t="shared" ref="I782:I831" si="161">I780-I781</f>
        <v>17141.98</v>
      </c>
      <c r="J782" s="87"/>
      <c r="K782" s="23"/>
    </row>
    <row r="783" spans="1:11" ht="15.75" thickBot="1" x14ac:dyDescent="0.25">
      <c r="A783" s="62"/>
      <c r="B783" s="24"/>
      <c r="C783" s="24"/>
      <c r="D783" s="24"/>
      <c r="E783" s="24"/>
      <c r="F783" s="24"/>
      <c r="G783" s="24"/>
      <c r="H783" s="13" t="s">
        <v>27</v>
      </c>
      <c r="I783" s="91">
        <f t="shared" ref="I783:I832" si="162">I782</f>
        <v>17141.98</v>
      </c>
      <c r="J783" s="24"/>
      <c r="K783" s="23"/>
    </row>
    <row r="784" spans="1:11" ht="15.75" thickBot="1" x14ac:dyDescent="0.25">
      <c r="A784" s="75"/>
      <c r="B784" s="25"/>
      <c r="C784" s="25"/>
      <c r="D784" s="25"/>
      <c r="E784" s="25"/>
      <c r="F784" s="25"/>
      <c r="G784" s="25"/>
      <c r="H784" s="25"/>
      <c r="I784" s="25"/>
      <c r="J784" s="25"/>
      <c r="K784" s="15"/>
    </row>
    <row r="785" spans="1:11" ht="15.75" thickBot="1" x14ac:dyDescent="0.25">
      <c r="A785" s="76"/>
      <c r="B785" s="29"/>
      <c r="C785" s="29"/>
      <c r="D785" s="29"/>
      <c r="E785" s="29"/>
      <c r="F785" s="29"/>
      <c r="G785" s="29"/>
      <c r="H785" s="29"/>
      <c r="I785" s="29"/>
      <c r="J785" s="29"/>
      <c r="K785" s="29"/>
    </row>
    <row r="786" spans="1:11" ht="15.75" thickBot="1" x14ac:dyDescent="0.25">
      <c r="A786" s="57"/>
      <c r="B786" s="28"/>
      <c r="C786" s="28"/>
      <c r="D786" s="28"/>
      <c r="E786" s="28"/>
      <c r="F786" s="28"/>
      <c r="G786" s="28"/>
      <c r="H786" s="28"/>
      <c r="I786" s="28" t="s">
        <v>35</v>
      </c>
      <c r="J786" s="58" t="s">
        <v>39</v>
      </c>
      <c r="K786" s="22"/>
    </row>
    <row r="787" spans="1:11" ht="15.75" thickBot="1" x14ac:dyDescent="0.25">
      <c r="A787" s="60">
        <v>17</v>
      </c>
      <c r="B787" s="26"/>
      <c r="C787" s="26"/>
      <c r="D787" s="26"/>
      <c r="E787" s="26"/>
      <c r="F787" s="26"/>
      <c r="G787" s="26"/>
      <c r="H787" s="26"/>
      <c r="I787" s="26" t="s">
        <v>36</v>
      </c>
      <c r="J787" s="61">
        <v>44244</v>
      </c>
      <c r="K787" s="22"/>
    </row>
    <row r="788" spans="1:11" x14ac:dyDescent="0.2">
      <c r="A788" s="62"/>
      <c r="B788" s="140" t="s">
        <v>0</v>
      </c>
      <c r="C788" s="141"/>
      <c r="D788" s="140" t="s">
        <v>9</v>
      </c>
      <c r="E788" s="141"/>
      <c r="F788" s="140" t="s">
        <v>13</v>
      </c>
      <c r="G788" s="141"/>
      <c r="H788" s="140" t="s">
        <v>10</v>
      </c>
      <c r="I788" s="141"/>
      <c r="J788" s="135" t="s">
        <v>12</v>
      </c>
      <c r="K788" s="23"/>
    </row>
    <row r="789" spans="1:11" ht="15.75" thickBot="1" x14ac:dyDescent="0.25">
      <c r="A789" s="62"/>
      <c r="B789" s="6" t="s">
        <v>1</v>
      </c>
      <c r="C789" s="8" t="s">
        <v>8</v>
      </c>
      <c r="D789" s="6" t="s">
        <v>1</v>
      </c>
      <c r="E789" s="8" t="s">
        <v>8</v>
      </c>
      <c r="F789" s="6" t="s">
        <v>1</v>
      </c>
      <c r="G789" s="8" t="s">
        <v>11</v>
      </c>
      <c r="H789" s="6" t="s">
        <v>1</v>
      </c>
      <c r="I789" s="8" t="s">
        <v>11</v>
      </c>
      <c r="J789" s="136"/>
      <c r="K789" s="23"/>
    </row>
    <row r="790" spans="1:11" x14ac:dyDescent="0.2">
      <c r="A790" s="62" t="s">
        <v>6</v>
      </c>
      <c r="B790" s="65"/>
      <c r="C790" s="66"/>
      <c r="D790" s="65"/>
      <c r="E790" s="66"/>
      <c r="F790" s="65"/>
      <c r="G790" s="66"/>
      <c r="H790" s="65"/>
      <c r="I790" s="66"/>
      <c r="J790" s="67"/>
      <c r="K790" s="23"/>
    </row>
    <row r="791" spans="1:11" x14ac:dyDescent="0.2">
      <c r="A791" s="62" t="s">
        <v>6</v>
      </c>
      <c r="B791" s="60"/>
      <c r="C791" s="7" t="str">
        <f t="shared" ref="C791:C822" si="163">IF(B791&gt;0.005,C790+1,"")</f>
        <v/>
      </c>
      <c r="D791" s="60"/>
      <c r="E791" s="68"/>
      <c r="F791" s="60"/>
      <c r="G791" s="68"/>
      <c r="H791" s="60"/>
      <c r="I791" s="68"/>
      <c r="J791" s="69"/>
      <c r="K791" s="23"/>
    </row>
    <row r="792" spans="1:11" x14ac:dyDescent="0.2">
      <c r="A792" s="62" t="s">
        <v>6</v>
      </c>
      <c r="B792" s="60"/>
      <c r="C792" s="7" t="str">
        <f t="shared" si="163"/>
        <v/>
      </c>
      <c r="D792" s="60"/>
      <c r="E792" s="68"/>
      <c r="F792" s="60"/>
      <c r="G792" s="68"/>
      <c r="H792" s="60"/>
      <c r="I792" s="68"/>
      <c r="J792" s="69"/>
      <c r="K792" s="23"/>
    </row>
    <row r="793" spans="1:11" x14ac:dyDescent="0.2">
      <c r="A793" s="62" t="s">
        <v>6</v>
      </c>
      <c r="B793" s="60"/>
      <c r="C793" s="7" t="str">
        <f t="shared" si="163"/>
        <v/>
      </c>
      <c r="D793" s="60"/>
      <c r="E793" s="68"/>
      <c r="F793" s="60"/>
      <c r="G793" s="68"/>
      <c r="H793" s="60"/>
      <c r="I793" s="68"/>
      <c r="J793" s="69"/>
      <c r="K793" s="23"/>
    </row>
    <row r="794" spans="1:11" x14ac:dyDescent="0.2">
      <c r="A794" s="62" t="s">
        <v>6</v>
      </c>
      <c r="B794" s="60"/>
      <c r="C794" s="7" t="str">
        <f t="shared" si="163"/>
        <v/>
      </c>
      <c r="D794" s="60"/>
      <c r="E794" s="68"/>
      <c r="F794" s="60"/>
      <c r="G794" s="68"/>
      <c r="H794" s="60"/>
      <c r="I794" s="68"/>
      <c r="J794" s="69"/>
      <c r="K794" s="23"/>
    </row>
    <row r="795" spans="1:11" x14ac:dyDescent="0.2">
      <c r="A795" s="62" t="s">
        <v>6</v>
      </c>
      <c r="B795" s="60"/>
      <c r="C795" s="7" t="str">
        <f t="shared" si="163"/>
        <v/>
      </c>
      <c r="D795" s="60"/>
      <c r="E795" s="68"/>
      <c r="F795" s="60"/>
      <c r="G795" s="68"/>
      <c r="H795" s="60"/>
      <c r="I795" s="68"/>
      <c r="J795" s="69"/>
      <c r="K795" s="23"/>
    </row>
    <row r="796" spans="1:11" x14ac:dyDescent="0.2">
      <c r="A796" s="62" t="s">
        <v>6</v>
      </c>
      <c r="B796" s="60"/>
      <c r="C796" s="7" t="str">
        <f t="shared" si="163"/>
        <v/>
      </c>
      <c r="D796" s="60"/>
      <c r="E796" s="68"/>
      <c r="F796" s="60"/>
      <c r="G796" s="68"/>
      <c r="H796" s="60"/>
      <c r="I796" s="68"/>
      <c r="J796" s="69"/>
      <c r="K796" s="23"/>
    </row>
    <row r="797" spans="1:11" x14ac:dyDescent="0.2">
      <c r="A797" s="62" t="s">
        <v>6</v>
      </c>
      <c r="B797" s="60"/>
      <c r="C797" s="7" t="str">
        <f t="shared" si="163"/>
        <v/>
      </c>
      <c r="D797" s="60"/>
      <c r="E797" s="68"/>
      <c r="F797" s="60"/>
      <c r="G797" s="68"/>
      <c r="H797" s="60"/>
      <c r="I797" s="68"/>
      <c r="J797" s="69"/>
      <c r="K797" s="23"/>
    </row>
    <row r="798" spans="1:11" x14ac:dyDescent="0.2">
      <c r="A798" s="62" t="s">
        <v>6</v>
      </c>
      <c r="B798" s="60"/>
      <c r="C798" s="7" t="str">
        <f t="shared" si="163"/>
        <v/>
      </c>
      <c r="D798" s="60"/>
      <c r="E798" s="68"/>
      <c r="F798" s="60"/>
      <c r="G798" s="68"/>
      <c r="H798" s="60"/>
      <c r="I798" s="68"/>
      <c r="J798" s="69"/>
      <c r="K798" s="23"/>
    </row>
    <row r="799" spans="1:11" x14ac:dyDescent="0.2">
      <c r="A799" s="62" t="s">
        <v>6</v>
      </c>
      <c r="B799" s="60"/>
      <c r="C799" s="7" t="str">
        <f t="shared" si="163"/>
        <v/>
      </c>
      <c r="D799" s="60"/>
      <c r="E799" s="68"/>
      <c r="F799" s="60"/>
      <c r="G799" s="68"/>
      <c r="H799" s="60"/>
      <c r="I799" s="68"/>
      <c r="J799" s="69"/>
      <c r="K799" s="23"/>
    </row>
    <row r="800" spans="1:11" x14ac:dyDescent="0.2">
      <c r="A800" s="62" t="s">
        <v>6</v>
      </c>
      <c r="B800" s="60"/>
      <c r="C800" s="7" t="str">
        <f t="shared" si="163"/>
        <v/>
      </c>
      <c r="D800" s="60"/>
      <c r="E800" s="68"/>
      <c r="F800" s="60"/>
      <c r="G800" s="68"/>
      <c r="H800" s="60"/>
      <c r="I800" s="68"/>
      <c r="J800" s="69"/>
      <c r="K800" s="23"/>
    </row>
    <row r="801" spans="1:11" x14ac:dyDescent="0.2">
      <c r="A801" s="62" t="s">
        <v>6</v>
      </c>
      <c r="B801" s="60"/>
      <c r="C801" s="7" t="str">
        <f t="shared" si="163"/>
        <v/>
      </c>
      <c r="D801" s="60"/>
      <c r="E801" s="68"/>
      <c r="F801" s="60"/>
      <c r="G801" s="68"/>
      <c r="H801" s="60"/>
      <c r="I801" s="68"/>
      <c r="J801" s="69"/>
      <c r="K801" s="23"/>
    </row>
    <row r="802" spans="1:11" x14ac:dyDescent="0.2">
      <c r="A802" s="62" t="s">
        <v>6</v>
      </c>
      <c r="B802" s="60"/>
      <c r="C802" s="7" t="str">
        <f t="shared" si="163"/>
        <v/>
      </c>
      <c r="D802" s="60"/>
      <c r="E802" s="68"/>
      <c r="F802" s="60"/>
      <c r="G802" s="68"/>
      <c r="H802" s="60"/>
      <c r="I802" s="68"/>
      <c r="J802" s="69"/>
      <c r="K802" s="23"/>
    </row>
    <row r="803" spans="1:11" x14ac:dyDescent="0.2">
      <c r="A803" s="62" t="s">
        <v>6</v>
      </c>
      <c r="B803" s="60"/>
      <c r="C803" s="7" t="str">
        <f t="shared" si="163"/>
        <v/>
      </c>
      <c r="D803" s="60"/>
      <c r="E803" s="68"/>
      <c r="F803" s="60"/>
      <c r="G803" s="68"/>
      <c r="H803" s="60"/>
      <c r="I803" s="68"/>
      <c r="J803" s="69"/>
      <c r="K803" s="23"/>
    </row>
    <row r="804" spans="1:11" x14ac:dyDescent="0.2">
      <c r="A804" s="62" t="s">
        <v>6</v>
      </c>
      <c r="B804" s="60"/>
      <c r="C804" s="7" t="str">
        <f t="shared" si="163"/>
        <v/>
      </c>
      <c r="D804" s="60"/>
      <c r="E804" s="68"/>
      <c r="F804" s="60"/>
      <c r="G804" s="68"/>
      <c r="H804" s="60"/>
      <c r="I804" s="68"/>
      <c r="J804" s="69"/>
      <c r="K804" s="23"/>
    </row>
    <row r="805" spans="1:11" x14ac:dyDescent="0.2">
      <c r="A805" s="62" t="s">
        <v>6</v>
      </c>
      <c r="B805" s="60"/>
      <c r="C805" s="7" t="str">
        <f t="shared" si="163"/>
        <v/>
      </c>
      <c r="D805" s="60"/>
      <c r="E805" s="68"/>
      <c r="F805" s="60"/>
      <c r="G805" s="68"/>
      <c r="H805" s="60"/>
      <c r="I805" s="68"/>
      <c r="J805" s="69"/>
      <c r="K805" s="23"/>
    </row>
    <row r="806" spans="1:11" x14ac:dyDescent="0.2">
      <c r="A806" s="62" t="s">
        <v>6</v>
      </c>
      <c r="B806" s="60"/>
      <c r="C806" s="7" t="str">
        <f t="shared" si="163"/>
        <v/>
      </c>
      <c r="D806" s="60"/>
      <c r="E806" s="68"/>
      <c r="F806" s="60"/>
      <c r="G806" s="68"/>
      <c r="H806" s="60"/>
      <c r="I806" s="68"/>
      <c r="J806" s="69"/>
      <c r="K806" s="23"/>
    </row>
    <row r="807" spans="1:11" x14ac:dyDescent="0.2">
      <c r="A807" s="62" t="s">
        <v>6</v>
      </c>
      <c r="B807" s="60"/>
      <c r="C807" s="7" t="str">
        <f t="shared" si="163"/>
        <v/>
      </c>
      <c r="D807" s="60"/>
      <c r="E807" s="68"/>
      <c r="F807" s="60"/>
      <c r="G807" s="68"/>
      <c r="H807" s="60"/>
      <c r="I807" s="68"/>
      <c r="J807" s="69"/>
      <c r="K807" s="23"/>
    </row>
    <row r="808" spans="1:11" x14ac:dyDescent="0.2">
      <c r="A808" s="62" t="s">
        <v>6</v>
      </c>
      <c r="B808" s="60"/>
      <c r="C808" s="7" t="str">
        <f t="shared" si="163"/>
        <v/>
      </c>
      <c r="D808" s="60"/>
      <c r="E808" s="68"/>
      <c r="F808" s="60"/>
      <c r="G808" s="68"/>
      <c r="H808" s="60"/>
      <c r="I808" s="68"/>
      <c r="J808" s="69"/>
      <c r="K808" s="23"/>
    </row>
    <row r="809" spans="1:11" x14ac:dyDescent="0.2">
      <c r="A809" s="62" t="s">
        <v>6</v>
      </c>
      <c r="B809" s="60"/>
      <c r="C809" s="7" t="str">
        <f t="shared" si="163"/>
        <v/>
      </c>
      <c r="D809" s="60"/>
      <c r="E809" s="68"/>
      <c r="F809" s="60"/>
      <c r="G809" s="68"/>
      <c r="H809" s="60"/>
      <c r="I809" s="68"/>
      <c r="J809" s="69"/>
      <c r="K809" s="23"/>
    </row>
    <row r="810" spans="1:11" x14ac:dyDescent="0.2">
      <c r="A810" s="62" t="s">
        <v>6</v>
      </c>
      <c r="B810" s="60"/>
      <c r="C810" s="7" t="str">
        <f t="shared" si="163"/>
        <v/>
      </c>
      <c r="D810" s="60"/>
      <c r="E810" s="68"/>
      <c r="F810" s="60"/>
      <c r="G810" s="68"/>
      <c r="H810" s="60"/>
      <c r="I810" s="68"/>
      <c r="J810" s="69"/>
      <c r="K810" s="23"/>
    </row>
    <row r="811" spans="1:11" x14ac:dyDescent="0.2">
      <c r="A811" s="62" t="s">
        <v>6</v>
      </c>
      <c r="B811" s="60"/>
      <c r="C811" s="7" t="str">
        <f t="shared" si="163"/>
        <v/>
      </c>
      <c r="D811" s="60"/>
      <c r="E811" s="68"/>
      <c r="F811" s="60"/>
      <c r="G811" s="68"/>
      <c r="H811" s="60"/>
      <c r="I811" s="68"/>
      <c r="J811" s="69"/>
      <c r="K811" s="23"/>
    </row>
    <row r="812" spans="1:11" x14ac:dyDescent="0.2">
      <c r="A812" s="62" t="s">
        <v>6</v>
      </c>
      <c r="B812" s="60"/>
      <c r="C812" s="7" t="str">
        <f t="shared" si="163"/>
        <v/>
      </c>
      <c r="D812" s="60"/>
      <c r="E812" s="68"/>
      <c r="F812" s="60"/>
      <c r="G812" s="68"/>
      <c r="H812" s="60"/>
      <c r="I812" s="68"/>
      <c r="J812" s="69"/>
      <c r="K812" s="23"/>
    </row>
    <row r="813" spans="1:11" x14ac:dyDescent="0.2">
      <c r="A813" s="62" t="s">
        <v>6</v>
      </c>
      <c r="B813" s="60"/>
      <c r="C813" s="7" t="str">
        <f t="shared" si="163"/>
        <v/>
      </c>
      <c r="D813" s="60"/>
      <c r="E813" s="68"/>
      <c r="F813" s="60"/>
      <c r="G813" s="68"/>
      <c r="H813" s="60"/>
      <c r="I813" s="68"/>
      <c r="J813" s="69"/>
      <c r="K813" s="23"/>
    </row>
    <row r="814" spans="1:11" x14ac:dyDescent="0.2">
      <c r="A814" s="62" t="s">
        <v>6</v>
      </c>
      <c r="B814" s="60"/>
      <c r="C814" s="7" t="str">
        <f t="shared" si="163"/>
        <v/>
      </c>
      <c r="D814" s="60"/>
      <c r="E814" s="68"/>
      <c r="F814" s="60"/>
      <c r="G814" s="68"/>
      <c r="H814" s="60"/>
      <c r="I814" s="68"/>
      <c r="J814" s="69"/>
      <c r="K814" s="23"/>
    </row>
    <row r="815" spans="1:11" x14ac:dyDescent="0.2">
      <c r="A815" s="62" t="s">
        <v>6</v>
      </c>
      <c r="B815" s="60"/>
      <c r="C815" s="7" t="str">
        <f t="shared" si="163"/>
        <v/>
      </c>
      <c r="D815" s="60"/>
      <c r="E815" s="68"/>
      <c r="F815" s="60"/>
      <c r="G815" s="68"/>
      <c r="H815" s="60"/>
      <c r="I815" s="68"/>
      <c r="J815" s="69"/>
      <c r="K815" s="23"/>
    </row>
    <row r="816" spans="1:11" x14ac:dyDescent="0.2">
      <c r="A816" s="62" t="s">
        <v>6</v>
      </c>
      <c r="B816" s="60"/>
      <c r="C816" s="7" t="str">
        <f t="shared" si="163"/>
        <v/>
      </c>
      <c r="D816" s="60"/>
      <c r="E816" s="68"/>
      <c r="F816" s="60"/>
      <c r="G816" s="68"/>
      <c r="H816" s="60"/>
      <c r="I816" s="68"/>
      <c r="J816" s="69"/>
      <c r="K816" s="23"/>
    </row>
    <row r="817" spans="1:11" x14ac:dyDescent="0.2">
      <c r="A817" s="62" t="s">
        <v>6</v>
      </c>
      <c r="B817" s="60"/>
      <c r="C817" s="7" t="str">
        <f t="shared" si="163"/>
        <v/>
      </c>
      <c r="D817" s="60"/>
      <c r="E817" s="68"/>
      <c r="F817" s="60"/>
      <c r="G817" s="68"/>
      <c r="H817" s="60"/>
      <c r="I817" s="68"/>
      <c r="J817" s="69"/>
      <c r="K817" s="23"/>
    </row>
    <row r="818" spans="1:11" x14ac:dyDescent="0.2">
      <c r="A818" s="62" t="s">
        <v>6</v>
      </c>
      <c r="B818" s="60"/>
      <c r="C818" s="7" t="str">
        <f t="shared" si="163"/>
        <v/>
      </c>
      <c r="D818" s="60"/>
      <c r="E818" s="68"/>
      <c r="F818" s="60"/>
      <c r="G818" s="68"/>
      <c r="H818" s="60"/>
      <c r="I818" s="68"/>
      <c r="J818" s="69"/>
      <c r="K818" s="23"/>
    </row>
    <row r="819" spans="1:11" x14ac:dyDescent="0.2">
      <c r="A819" s="62" t="s">
        <v>6</v>
      </c>
      <c r="B819" s="60"/>
      <c r="C819" s="7" t="str">
        <f t="shared" si="163"/>
        <v/>
      </c>
      <c r="D819" s="60"/>
      <c r="E819" s="68"/>
      <c r="F819" s="60"/>
      <c r="G819" s="68"/>
      <c r="H819" s="60"/>
      <c r="I819" s="68"/>
      <c r="J819" s="69"/>
      <c r="K819" s="23"/>
    </row>
    <row r="820" spans="1:11" x14ac:dyDescent="0.2">
      <c r="A820" s="62" t="s">
        <v>6</v>
      </c>
      <c r="B820" s="60"/>
      <c r="C820" s="7" t="str">
        <f t="shared" si="163"/>
        <v/>
      </c>
      <c r="D820" s="60"/>
      <c r="E820" s="68"/>
      <c r="F820" s="60"/>
      <c r="G820" s="68"/>
      <c r="H820" s="60"/>
      <c r="I820" s="68"/>
      <c r="J820" s="69"/>
      <c r="K820" s="23"/>
    </row>
    <row r="821" spans="1:11" x14ac:dyDescent="0.2">
      <c r="A821" s="62" t="s">
        <v>6</v>
      </c>
      <c r="B821" s="60"/>
      <c r="C821" s="7" t="str">
        <f t="shared" si="163"/>
        <v/>
      </c>
      <c r="D821" s="60"/>
      <c r="E821" s="68"/>
      <c r="F821" s="60"/>
      <c r="G821" s="68"/>
      <c r="H821" s="60"/>
      <c r="I821" s="68"/>
      <c r="J821" s="69"/>
      <c r="K821" s="23"/>
    </row>
    <row r="822" spans="1:11" ht="15.75" thickBot="1" x14ac:dyDescent="0.25">
      <c r="A822" s="62" t="s">
        <v>6</v>
      </c>
      <c r="B822" s="63"/>
      <c r="C822" s="8" t="str">
        <f t="shared" si="163"/>
        <v/>
      </c>
      <c r="D822" s="63"/>
      <c r="E822" s="64"/>
      <c r="F822" s="63"/>
      <c r="G822" s="64"/>
      <c r="H822" s="63"/>
      <c r="I822" s="64"/>
      <c r="J822" s="70"/>
      <c r="K822" s="23"/>
    </row>
    <row r="823" spans="1:11" x14ac:dyDescent="0.2">
      <c r="A823" s="62"/>
      <c r="B823" s="137">
        <f>SUMIF(A790:A822,$O$6,B790:B822)</f>
        <v>0</v>
      </c>
      <c r="C823" s="24"/>
      <c r="D823" s="24"/>
      <c r="E823" s="24"/>
      <c r="F823" s="24"/>
      <c r="G823" s="24"/>
      <c r="H823" s="24"/>
      <c r="I823" s="24"/>
      <c r="J823" s="24"/>
      <c r="K823" s="23"/>
    </row>
    <row r="824" spans="1:11" ht="15.75" thickBot="1" x14ac:dyDescent="0.25">
      <c r="A824" s="62"/>
      <c r="B824" s="138"/>
      <c r="C824" s="24"/>
      <c r="D824" s="24"/>
      <c r="E824" s="24"/>
      <c r="F824" s="24"/>
      <c r="G824" s="24"/>
      <c r="H824" s="24"/>
      <c r="I824" s="24"/>
      <c r="J824" s="24"/>
      <c r="K824" s="23"/>
    </row>
    <row r="825" spans="1:11" ht="15.75" thickBot="1" x14ac:dyDescent="0.25">
      <c r="A825" s="62"/>
      <c r="B825" s="24"/>
      <c r="C825" s="24"/>
      <c r="D825" s="24"/>
      <c r="E825" s="24"/>
      <c r="F825" s="24"/>
      <c r="G825" s="24"/>
      <c r="H825" s="24"/>
      <c r="I825" s="24"/>
      <c r="J825" s="24"/>
      <c r="K825" s="23"/>
    </row>
    <row r="826" spans="1:11" ht="15.75" thickBot="1" x14ac:dyDescent="0.25">
      <c r="A826" s="62"/>
      <c r="B826" s="24"/>
      <c r="C826" s="24"/>
      <c r="D826" s="24"/>
      <c r="E826" s="24"/>
      <c r="F826" s="24"/>
      <c r="G826" s="24"/>
      <c r="H826" s="129" t="s">
        <v>22</v>
      </c>
      <c r="I826" s="130"/>
      <c r="J826" s="16"/>
      <c r="K826" s="23"/>
    </row>
    <row r="827" spans="1:11" ht="15.75" thickBot="1" x14ac:dyDescent="0.25">
      <c r="A827" s="62"/>
      <c r="B827" s="13" t="s">
        <v>0</v>
      </c>
      <c r="C827" s="13" t="s">
        <v>13</v>
      </c>
      <c r="D827" s="13" t="s">
        <v>14</v>
      </c>
      <c r="E827" s="13" t="s">
        <v>15</v>
      </c>
      <c r="F827" s="13" t="s">
        <v>5</v>
      </c>
      <c r="G827" s="24"/>
      <c r="H827" s="86" t="s">
        <v>20</v>
      </c>
      <c r="I827" s="94">
        <f t="shared" si="151"/>
        <v>17141.98</v>
      </c>
      <c r="J827" s="86"/>
      <c r="K827" s="23"/>
    </row>
    <row r="828" spans="1:11" ht="15.75" thickBot="1" x14ac:dyDescent="0.25">
      <c r="A828" s="62"/>
      <c r="B828" s="88">
        <f t="shared" si="152"/>
        <v>0</v>
      </c>
      <c r="C828" s="13">
        <f t="shared" ref="C828" si="164">SUM(F790:F822)</f>
        <v>0</v>
      </c>
      <c r="D828" s="13">
        <f t="shared" ref="D828" si="165">B828+C828</f>
        <v>0</v>
      </c>
      <c r="E828" s="13">
        <f t="shared" ref="E828" si="166">SUM(H790:H822)</f>
        <v>0</v>
      </c>
      <c r="F828" s="15">
        <f t="shared" ref="F828" si="167">D828-E828</f>
        <v>0</v>
      </c>
      <c r="G828" s="24"/>
      <c r="H828" s="3" t="s">
        <v>19</v>
      </c>
      <c r="I828" s="3">
        <f t="shared" ref="I828" si="168">F830</f>
        <v>0</v>
      </c>
      <c r="J828" s="3"/>
      <c r="K828" s="23"/>
    </row>
    <row r="829" spans="1:11" ht="15.75" thickBot="1" x14ac:dyDescent="0.25">
      <c r="A829" s="62"/>
      <c r="B829" s="13" t="s">
        <v>18</v>
      </c>
      <c r="C829" s="13" t="s">
        <v>16</v>
      </c>
      <c r="D829" s="13" t="s">
        <v>3</v>
      </c>
      <c r="E829" s="13" t="s">
        <v>2</v>
      </c>
      <c r="F829" s="13" t="s">
        <v>19</v>
      </c>
      <c r="G829" s="24"/>
      <c r="H829" s="3" t="s">
        <v>21</v>
      </c>
      <c r="I829" s="3">
        <f t="shared" si="158"/>
        <v>17141.98</v>
      </c>
      <c r="J829" s="3"/>
      <c r="K829" s="23"/>
    </row>
    <row r="830" spans="1:11" ht="15.75" thickBot="1" x14ac:dyDescent="0.25">
      <c r="A830" s="62"/>
      <c r="B830" s="88">
        <f t="shared" ref="B830" si="169">F828</f>
        <v>0</v>
      </c>
      <c r="C830" s="71"/>
      <c r="D830" s="71"/>
      <c r="E830" s="71"/>
      <c r="F830" s="15">
        <f t="shared" ref="F830" si="170">B830-(C830+D830+E830)</f>
        <v>0</v>
      </c>
      <c r="G830" s="24"/>
      <c r="H830" s="3" t="s">
        <v>4</v>
      </c>
      <c r="I830" s="73"/>
      <c r="J830" s="73"/>
      <c r="K830" s="23"/>
    </row>
    <row r="831" spans="1:11" ht="15.75" thickBot="1" x14ac:dyDescent="0.25">
      <c r="A831" s="62"/>
      <c r="B831" s="24"/>
      <c r="C831" s="24"/>
      <c r="D831" s="24"/>
      <c r="E831" s="24"/>
      <c r="F831" s="24"/>
      <c r="G831" s="24"/>
      <c r="H831" s="18" t="s">
        <v>17</v>
      </c>
      <c r="I831" s="18">
        <f t="shared" si="161"/>
        <v>17141.98</v>
      </c>
      <c r="J831" s="87"/>
      <c r="K831" s="23"/>
    </row>
    <row r="832" spans="1:11" ht="15.75" thickBot="1" x14ac:dyDescent="0.25">
      <c r="A832" s="62"/>
      <c r="B832" s="24"/>
      <c r="C832" s="24"/>
      <c r="D832" s="24"/>
      <c r="E832" s="24"/>
      <c r="F832" s="24"/>
      <c r="G832" s="24"/>
      <c r="H832" s="13" t="s">
        <v>27</v>
      </c>
      <c r="I832" s="91">
        <f t="shared" si="162"/>
        <v>17141.98</v>
      </c>
      <c r="J832" s="24"/>
      <c r="K832" s="23"/>
    </row>
    <row r="833" spans="1:11" ht="15.75" thickBot="1" x14ac:dyDescent="0.25">
      <c r="A833" s="75"/>
      <c r="B833" s="25"/>
      <c r="C833" s="25"/>
      <c r="D833" s="25"/>
      <c r="E833" s="25"/>
      <c r="F833" s="25"/>
      <c r="G833" s="25"/>
      <c r="H833" s="25"/>
      <c r="I833" s="25"/>
      <c r="J833" s="25"/>
      <c r="K833" s="15"/>
    </row>
    <row r="834" spans="1:11" ht="15.75" thickBot="1" x14ac:dyDescent="0.25">
      <c r="A834" s="76"/>
      <c r="B834" s="29"/>
      <c r="C834" s="29"/>
      <c r="D834" s="29"/>
      <c r="E834" s="29"/>
      <c r="F834" s="29"/>
      <c r="G834" s="29"/>
      <c r="H834" s="29"/>
      <c r="I834" s="29"/>
      <c r="J834" s="29"/>
      <c r="K834" s="29"/>
    </row>
    <row r="835" spans="1:11" ht="15.75" thickBot="1" x14ac:dyDescent="0.25">
      <c r="A835" s="57"/>
      <c r="B835" s="28"/>
      <c r="C835" s="28"/>
      <c r="D835" s="28"/>
      <c r="E835" s="28"/>
      <c r="F835" s="28"/>
      <c r="G835" s="28"/>
      <c r="H835" s="28"/>
      <c r="I835" s="28" t="s">
        <v>35</v>
      </c>
      <c r="J835" s="58" t="s">
        <v>42</v>
      </c>
      <c r="K835" s="22"/>
    </row>
    <row r="836" spans="1:11" ht="15.75" thickBot="1" x14ac:dyDescent="0.25">
      <c r="A836" s="60">
        <v>18</v>
      </c>
      <c r="B836" s="26"/>
      <c r="C836" s="26"/>
      <c r="D836" s="26"/>
      <c r="E836" s="26"/>
      <c r="F836" s="26"/>
      <c r="G836" s="26"/>
      <c r="H836" s="26"/>
      <c r="I836" s="26" t="s">
        <v>36</v>
      </c>
      <c r="J836" s="61">
        <v>44245</v>
      </c>
      <c r="K836" s="22"/>
    </row>
    <row r="837" spans="1:11" x14ac:dyDescent="0.2">
      <c r="A837" s="62"/>
      <c r="B837" s="140" t="s">
        <v>0</v>
      </c>
      <c r="C837" s="141"/>
      <c r="D837" s="140" t="s">
        <v>9</v>
      </c>
      <c r="E837" s="141"/>
      <c r="F837" s="140" t="s">
        <v>13</v>
      </c>
      <c r="G837" s="141"/>
      <c r="H837" s="140" t="s">
        <v>10</v>
      </c>
      <c r="I837" s="141"/>
      <c r="J837" s="135" t="s">
        <v>12</v>
      </c>
      <c r="K837" s="23"/>
    </row>
    <row r="838" spans="1:11" ht="15.75" thickBot="1" x14ac:dyDescent="0.25">
      <c r="A838" s="62"/>
      <c r="B838" s="6" t="s">
        <v>1</v>
      </c>
      <c r="C838" s="8" t="s">
        <v>8</v>
      </c>
      <c r="D838" s="6" t="s">
        <v>1</v>
      </c>
      <c r="E838" s="8" t="s">
        <v>8</v>
      </c>
      <c r="F838" s="6" t="s">
        <v>1</v>
      </c>
      <c r="G838" s="8" t="s">
        <v>11</v>
      </c>
      <c r="H838" s="6" t="s">
        <v>1</v>
      </c>
      <c r="I838" s="8" t="s">
        <v>11</v>
      </c>
      <c r="J838" s="136"/>
      <c r="K838" s="23"/>
    </row>
    <row r="839" spans="1:11" x14ac:dyDescent="0.2">
      <c r="A839" s="62" t="s">
        <v>6</v>
      </c>
      <c r="B839" s="65"/>
      <c r="C839" s="66"/>
      <c r="D839" s="65"/>
      <c r="E839" s="66"/>
      <c r="F839" s="65"/>
      <c r="G839" s="66"/>
      <c r="H839" s="65"/>
      <c r="I839" s="66"/>
      <c r="J839" s="67"/>
      <c r="K839" s="23"/>
    </row>
    <row r="840" spans="1:11" x14ac:dyDescent="0.2">
      <c r="A840" s="62" t="s">
        <v>6</v>
      </c>
      <c r="B840" s="60"/>
      <c r="C840" s="7" t="str">
        <f t="shared" ref="C840:C871" si="171">IF(B840&gt;0.005,C839+1,"")</f>
        <v/>
      </c>
      <c r="D840" s="60"/>
      <c r="E840" s="68"/>
      <c r="F840" s="60"/>
      <c r="G840" s="68"/>
      <c r="H840" s="60"/>
      <c r="I840" s="68"/>
      <c r="J840" s="69"/>
      <c r="K840" s="23"/>
    </row>
    <row r="841" spans="1:11" x14ac:dyDescent="0.2">
      <c r="A841" s="62" t="s">
        <v>6</v>
      </c>
      <c r="B841" s="60"/>
      <c r="C841" s="7" t="str">
        <f t="shared" si="171"/>
        <v/>
      </c>
      <c r="D841" s="60"/>
      <c r="E841" s="68"/>
      <c r="F841" s="60"/>
      <c r="G841" s="68"/>
      <c r="H841" s="60"/>
      <c r="I841" s="68"/>
      <c r="J841" s="69"/>
      <c r="K841" s="23"/>
    </row>
    <row r="842" spans="1:11" x14ac:dyDescent="0.2">
      <c r="A842" s="62" t="s">
        <v>6</v>
      </c>
      <c r="B842" s="60"/>
      <c r="C842" s="7" t="str">
        <f t="shared" si="171"/>
        <v/>
      </c>
      <c r="D842" s="60"/>
      <c r="E842" s="68"/>
      <c r="F842" s="60"/>
      <c r="G842" s="68"/>
      <c r="H842" s="60"/>
      <c r="I842" s="68"/>
      <c r="J842" s="69"/>
      <c r="K842" s="23"/>
    </row>
    <row r="843" spans="1:11" x14ac:dyDescent="0.2">
      <c r="A843" s="62" t="s">
        <v>6</v>
      </c>
      <c r="B843" s="60"/>
      <c r="C843" s="7" t="str">
        <f t="shared" si="171"/>
        <v/>
      </c>
      <c r="D843" s="60"/>
      <c r="E843" s="68"/>
      <c r="F843" s="60"/>
      <c r="G843" s="68"/>
      <c r="H843" s="60"/>
      <c r="I843" s="68"/>
      <c r="J843" s="69"/>
      <c r="K843" s="23"/>
    </row>
    <row r="844" spans="1:11" x14ac:dyDescent="0.2">
      <c r="A844" s="62" t="s">
        <v>6</v>
      </c>
      <c r="B844" s="60"/>
      <c r="C844" s="7" t="str">
        <f t="shared" si="171"/>
        <v/>
      </c>
      <c r="D844" s="60"/>
      <c r="E844" s="68"/>
      <c r="F844" s="60"/>
      <c r="G844" s="68"/>
      <c r="H844" s="60"/>
      <c r="I844" s="68"/>
      <c r="J844" s="69"/>
      <c r="K844" s="23"/>
    </row>
    <row r="845" spans="1:11" x14ac:dyDescent="0.2">
      <c r="A845" s="62" t="s">
        <v>6</v>
      </c>
      <c r="B845" s="60"/>
      <c r="C845" s="7" t="str">
        <f t="shared" si="171"/>
        <v/>
      </c>
      <c r="D845" s="60"/>
      <c r="E845" s="68"/>
      <c r="F845" s="60"/>
      <c r="G845" s="68"/>
      <c r="H845" s="60"/>
      <c r="I845" s="68"/>
      <c r="J845" s="69"/>
      <c r="K845" s="23"/>
    </row>
    <row r="846" spans="1:11" x14ac:dyDescent="0.2">
      <c r="A846" s="62" t="s">
        <v>6</v>
      </c>
      <c r="B846" s="60"/>
      <c r="C846" s="7" t="str">
        <f t="shared" si="171"/>
        <v/>
      </c>
      <c r="D846" s="60"/>
      <c r="E846" s="68"/>
      <c r="F846" s="60"/>
      <c r="G846" s="68"/>
      <c r="H846" s="60"/>
      <c r="I846" s="68"/>
      <c r="J846" s="69"/>
      <c r="K846" s="23"/>
    </row>
    <row r="847" spans="1:11" x14ac:dyDescent="0.2">
      <c r="A847" s="62" t="s">
        <v>6</v>
      </c>
      <c r="B847" s="60"/>
      <c r="C847" s="7" t="str">
        <f t="shared" si="171"/>
        <v/>
      </c>
      <c r="D847" s="60"/>
      <c r="E847" s="68"/>
      <c r="F847" s="60"/>
      <c r="G847" s="68"/>
      <c r="H847" s="60"/>
      <c r="I847" s="68"/>
      <c r="J847" s="69"/>
      <c r="K847" s="23"/>
    </row>
    <row r="848" spans="1:11" x14ac:dyDescent="0.2">
      <c r="A848" s="62" t="s">
        <v>6</v>
      </c>
      <c r="B848" s="60"/>
      <c r="C848" s="7" t="str">
        <f t="shared" si="171"/>
        <v/>
      </c>
      <c r="D848" s="60"/>
      <c r="E848" s="68"/>
      <c r="F848" s="60"/>
      <c r="G848" s="68"/>
      <c r="H848" s="60"/>
      <c r="I848" s="68"/>
      <c r="J848" s="69"/>
      <c r="K848" s="23"/>
    </row>
    <row r="849" spans="1:11" x14ac:dyDescent="0.2">
      <c r="A849" s="62" t="s">
        <v>6</v>
      </c>
      <c r="B849" s="60"/>
      <c r="C849" s="7" t="str">
        <f t="shared" si="171"/>
        <v/>
      </c>
      <c r="D849" s="60"/>
      <c r="E849" s="68"/>
      <c r="F849" s="60"/>
      <c r="G849" s="68"/>
      <c r="H849" s="60"/>
      <c r="I849" s="68"/>
      <c r="J849" s="69"/>
      <c r="K849" s="23"/>
    </row>
    <row r="850" spans="1:11" x14ac:dyDescent="0.2">
      <c r="A850" s="62" t="s">
        <v>6</v>
      </c>
      <c r="B850" s="60"/>
      <c r="C850" s="7" t="str">
        <f t="shared" si="171"/>
        <v/>
      </c>
      <c r="D850" s="60"/>
      <c r="E850" s="68"/>
      <c r="F850" s="60"/>
      <c r="G850" s="68"/>
      <c r="H850" s="60"/>
      <c r="I850" s="68"/>
      <c r="J850" s="69"/>
      <c r="K850" s="23"/>
    </row>
    <row r="851" spans="1:11" x14ac:dyDescent="0.2">
      <c r="A851" s="62" t="s">
        <v>6</v>
      </c>
      <c r="B851" s="60"/>
      <c r="C851" s="7" t="str">
        <f t="shared" si="171"/>
        <v/>
      </c>
      <c r="D851" s="60"/>
      <c r="E851" s="68"/>
      <c r="F851" s="60"/>
      <c r="G851" s="68"/>
      <c r="H851" s="60"/>
      <c r="I851" s="68"/>
      <c r="J851" s="69"/>
      <c r="K851" s="23"/>
    </row>
    <row r="852" spans="1:11" x14ac:dyDescent="0.2">
      <c r="A852" s="62" t="s">
        <v>6</v>
      </c>
      <c r="B852" s="60"/>
      <c r="C852" s="7" t="str">
        <f t="shared" si="171"/>
        <v/>
      </c>
      <c r="D852" s="60"/>
      <c r="E852" s="68"/>
      <c r="F852" s="60"/>
      <c r="G852" s="68"/>
      <c r="H852" s="60"/>
      <c r="I852" s="68"/>
      <c r="J852" s="69"/>
      <c r="K852" s="23"/>
    </row>
    <row r="853" spans="1:11" x14ac:dyDescent="0.2">
      <c r="A853" s="62" t="s">
        <v>6</v>
      </c>
      <c r="B853" s="60"/>
      <c r="C853" s="7" t="str">
        <f t="shared" si="171"/>
        <v/>
      </c>
      <c r="D853" s="60"/>
      <c r="E853" s="68"/>
      <c r="F853" s="60"/>
      <c r="G853" s="68"/>
      <c r="H853" s="60"/>
      <c r="I853" s="68"/>
      <c r="J853" s="69"/>
      <c r="K853" s="23"/>
    </row>
    <row r="854" spans="1:11" x14ac:dyDescent="0.2">
      <c r="A854" s="62" t="s">
        <v>6</v>
      </c>
      <c r="B854" s="60"/>
      <c r="C854" s="7" t="str">
        <f t="shared" si="171"/>
        <v/>
      </c>
      <c r="D854" s="60"/>
      <c r="E854" s="68"/>
      <c r="F854" s="60"/>
      <c r="G854" s="68"/>
      <c r="H854" s="60"/>
      <c r="I854" s="68"/>
      <c r="J854" s="69"/>
      <c r="K854" s="23"/>
    </row>
    <row r="855" spans="1:11" x14ac:dyDescent="0.2">
      <c r="A855" s="62" t="s">
        <v>6</v>
      </c>
      <c r="B855" s="60"/>
      <c r="C855" s="7" t="str">
        <f t="shared" si="171"/>
        <v/>
      </c>
      <c r="D855" s="60"/>
      <c r="E855" s="68"/>
      <c r="F855" s="60"/>
      <c r="G855" s="68"/>
      <c r="H855" s="60"/>
      <c r="I855" s="68"/>
      <c r="J855" s="69"/>
      <c r="K855" s="23"/>
    </row>
    <row r="856" spans="1:11" x14ac:dyDescent="0.2">
      <c r="A856" s="62" t="s">
        <v>6</v>
      </c>
      <c r="B856" s="60"/>
      <c r="C856" s="7" t="str">
        <f t="shared" si="171"/>
        <v/>
      </c>
      <c r="D856" s="60"/>
      <c r="E856" s="68"/>
      <c r="F856" s="60"/>
      <c r="G856" s="68"/>
      <c r="H856" s="60"/>
      <c r="I856" s="68"/>
      <c r="J856" s="69"/>
      <c r="K856" s="23"/>
    </row>
    <row r="857" spans="1:11" x14ac:dyDescent="0.2">
      <c r="A857" s="62" t="s">
        <v>6</v>
      </c>
      <c r="B857" s="60"/>
      <c r="C857" s="7" t="str">
        <f t="shared" si="171"/>
        <v/>
      </c>
      <c r="D857" s="60"/>
      <c r="E857" s="68"/>
      <c r="F857" s="60"/>
      <c r="G857" s="68"/>
      <c r="H857" s="60"/>
      <c r="I857" s="68"/>
      <c r="J857" s="69"/>
      <c r="K857" s="23"/>
    </row>
    <row r="858" spans="1:11" x14ac:dyDescent="0.2">
      <c r="A858" s="62" t="s">
        <v>6</v>
      </c>
      <c r="B858" s="60"/>
      <c r="C858" s="7" t="str">
        <f t="shared" si="171"/>
        <v/>
      </c>
      <c r="D858" s="60"/>
      <c r="E858" s="68"/>
      <c r="F858" s="60"/>
      <c r="G858" s="68"/>
      <c r="H858" s="60"/>
      <c r="I858" s="68"/>
      <c r="J858" s="69"/>
      <c r="K858" s="23"/>
    </row>
    <row r="859" spans="1:11" x14ac:dyDescent="0.2">
      <c r="A859" s="62" t="s">
        <v>6</v>
      </c>
      <c r="B859" s="60"/>
      <c r="C859" s="7" t="str">
        <f t="shared" si="171"/>
        <v/>
      </c>
      <c r="D859" s="60"/>
      <c r="E859" s="68"/>
      <c r="F859" s="60"/>
      <c r="G859" s="68"/>
      <c r="H859" s="60"/>
      <c r="I859" s="68"/>
      <c r="J859" s="69"/>
      <c r="K859" s="23"/>
    </row>
    <row r="860" spans="1:11" x14ac:dyDescent="0.2">
      <c r="A860" s="62" t="s">
        <v>6</v>
      </c>
      <c r="B860" s="60"/>
      <c r="C860" s="7" t="str">
        <f t="shared" si="171"/>
        <v/>
      </c>
      <c r="D860" s="60"/>
      <c r="E860" s="68"/>
      <c r="F860" s="60"/>
      <c r="G860" s="68"/>
      <c r="H860" s="60"/>
      <c r="I860" s="68"/>
      <c r="J860" s="69"/>
      <c r="K860" s="23"/>
    </row>
    <row r="861" spans="1:11" x14ac:dyDescent="0.2">
      <c r="A861" s="62" t="s">
        <v>6</v>
      </c>
      <c r="B861" s="60"/>
      <c r="C861" s="7" t="str">
        <f t="shared" si="171"/>
        <v/>
      </c>
      <c r="D861" s="60"/>
      <c r="E861" s="68"/>
      <c r="F861" s="60"/>
      <c r="G861" s="68"/>
      <c r="H861" s="60"/>
      <c r="I861" s="68"/>
      <c r="J861" s="69"/>
      <c r="K861" s="23"/>
    </row>
    <row r="862" spans="1:11" x14ac:dyDescent="0.2">
      <c r="A862" s="62" t="s">
        <v>6</v>
      </c>
      <c r="B862" s="60"/>
      <c r="C862" s="7" t="str">
        <f t="shared" si="171"/>
        <v/>
      </c>
      <c r="D862" s="60"/>
      <c r="E862" s="68"/>
      <c r="F862" s="60"/>
      <c r="G862" s="68"/>
      <c r="H862" s="60"/>
      <c r="I862" s="68"/>
      <c r="J862" s="69"/>
      <c r="K862" s="23"/>
    </row>
    <row r="863" spans="1:11" x14ac:dyDescent="0.2">
      <c r="A863" s="62" t="s">
        <v>6</v>
      </c>
      <c r="B863" s="60"/>
      <c r="C863" s="7" t="str">
        <f t="shared" si="171"/>
        <v/>
      </c>
      <c r="D863" s="60"/>
      <c r="E863" s="68"/>
      <c r="F863" s="60"/>
      <c r="G863" s="68"/>
      <c r="H863" s="60"/>
      <c r="I863" s="68"/>
      <c r="J863" s="69"/>
      <c r="K863" s="23"/>
    </row>
    <row r="864" spans="1:11" x14ac:dyDescent="0.2">
      <c r="A864" s="62" t="s">
        <v>6</v>
      </c>
      <c r="B864" s="60"/>
      <c r="C864" s="7" t="str">
        <f t="shared" si="171"/>
        <v/>
      </c>
      <c r="D864" s="60"/>
      <c r="E864" s="68"/>
      <c r="F864" s="60"/>
      <c r="G864" s="68"/>
      <c r="H864" s="60"/>
      <c r="I864" s="68"/>
      <c r="J864" s="69"/>
      <c r="K864" s="23"/>
    </row>
    <row r="865" spans="1:11" x14ac:dyDescent="0.2">
      <c r="A865" s="62" t="s">
        <v>6</v>
      </c>
      <c r="B865" s="60"/>
      <c r="C865" s="7" t="str">
        <f t="shared" si="171"/>
        <v/>
      </c>
      <c r="D865" s="60"/>
      <c r="E865" s="68"/>
      <c r="F865" s="60"/>
      <c r="G865" s="68"/>
      <c r="H865" s="60"/>
      <c r="I865" s="68"/>
      <c r="J865" s="69"/>
      <c r="K865" s="23"/>
    </row>
    <row r="866" spans="1:11" x14ac:dyDescent="0.2">
      <c r="A866" s="62" t="s">
        <v>6</v>
      </c>
      <c r="B866" s="60"/>
      <c r="C866" s="7" t="str">
        <f t="shared" si="171"/>
        <v/>
      </c>
      <c r="D866" s="60"/>
      <c r="E866" s="68"/>
      <c r="F866" s="60"/>
      <c r="G866" s="68"/>
      <c r="H866" s="60"/>
      <c r="I866" s="68"/>
      <c r="J866" s="69"/>
      <c r="K866" s="23"/>
    </row>
    <row r="867" spans="1:11" x14ac:dyDescent="0.2">
      <c r="A867" s="62" t="s">
        <v>6</v>
      </c>
      <c r="B867" s="60"/>
      <c r="C867" s="7" t="str">
        <f t="shared" si="171"/>
        <v/>
      </c>
      <c r="D867" s="60"/>
      <c r="E867" s="68"/>
      <c r="F867" s="60"/>
      <c r="G867" s="68"/>
      <c r="H867" s="60"/>
      <c r="I867" s="68"/>
      <c r="J867" s="69"/>
      <c r="K867" s="23"/>
    </row>
    <row r="868" spans="1:11" x14ac:dyDescent="0.2">
      <c r="A868" s="62" t="s">
        <v>6</v>
      </c>
      <c r="B868" s="60"/>
      <c r="C868" s="7" t="str">
        <f t="shared" si="171"/>
        <v/>
      </c>
      <c r="D868" s="60"/>
      <c r="E868" s="68"/>
      <c r="F868" s="60"/>
      <c r="G868" s="68"/>
      <c r="H868" s="60"/>
      <c r="I868" s="68"/>
      <c r="J868" s="69"/>
      <c r="K868" s="23"/>
    </row>
    <row r="869" spans="1:11" x14ac:dyDescent="0.2">
      <c r="A869" s="62" t="s">
        <v>6</v>
      </c>
      <c r="B869" s="60"/>
      <c r="C869" s="7" t="str">
        <f t="shared" si="171"/>
        <v/>
      </c>
      <c r="D869" s="60"/>
      <c r="E869" s="68"/>
      <c r="F869" s="60"/>
      <c r="G869" s="68"/>
      <c r="H869" s="60"/>
      <c r="I869" s="68"/>
      <c r="J869" s="69"/>
      <c r="K869" s="23"/>
    </row>
    <row r="870" spans="1:11" x14ac:dyDescent="0.2">
      <c r="A870" s="62" t="s">
        <v>6</v>
      </c>
      <c r="B870" s="60"/>
      <c r="C870" s="7" t="str">
        <f t="shared" si="171"/>
        <v/>
      </c>
      <c r="D870" s="60"/>
      <c r="E870" s="68"/>
      <c r="F870" s="60"/>
      <c r="G870" s="68"/>
      <c r="H870" s="60"/>
      <c r="I870" s="68"/>
      <c r="J870" s="69"/>
      <c r="K870" s="23"/>
    </row>
    <row r="871" spans="1:11" ht="15.75" thickBot="1" x14ac:dyDescent="0.25">
      <c r="A871" s="62" t="s">
        <v>6</v>
      </c>
      <c r="B871" s="63"/>
      <c r="C871" s="8" t="str">
        <f t="shared" si="171"/>
        <v/>
      </c>
      <c r="D871" s="63"/>
      <c r="E871" s="64"/>
      <c r="F871" s="63"/>
      <c r="G871" s="64"/>
      <c r="H871" s="63"/>
      <c r="I871" s="64"/>
      <c r="J871" s="70"/>
      <c r="K871" s="23"/>
    </row>
    <row r="872" spans="1:11" x14ac:dyDescent="0.2">
      <c r="A872" s="62"/>
      <c r="B872" s="137">
        <f>SUMIF(A839:A871,$O$6,B839:B871)</f>
        <v>0</v>
      </c>
      <c r="C872" s="24"/>
      <c r="D872" s="24"/>
      <c r="E872" s="24"/>
      <c r="F872" s="24"/>
      <c r="G872" s="24"/>
      <c r="H872" s="24"/>
      <c r="I872" s="24"/>
      <c r="J872" s="24"/>
      <c r="K872" s="23"/>
    </row>
    <row r="873" spans="1:11" ht="15.75" thickBot="1" x14ac:dyDescent="0.25">
      <c r="A873" s="62"/>
      <c r="B873" s="138"/>
      <c r="C873" s="24"/>
      <c r="D873" s="24"/>
      <c r="E873" s="24"/>
      <c r="F873" s="24"/>
      <c r="G873" s="24"/>
      <c r="H873" s="24"/>
      <c r="I873" s="24"/>
      <c r="J873" s="24"/>
      <c r="K873" s="23"/>
    </row>
    <row r="874" spans="1:11" ht="15.75" thickBot="1" x14ac:dyDescent="0.25">
      <c r="A874" s="62"/>
      <c r="B874" s="24"/>
      <c r="C874" s="24"/>
      <c r="D874" s="24"/>
      <c r="E874" s="24"/>
      <c r="F874" s="24"/>
      <c r="G874" s="24"/>
      <c r="H874" s="24"/>
      <c r="I874" s="24"/>
      <c r="J874" s="24"/>
      <c r="K874" s="23"/>
    </row>
    <row r="875" spans="1:11" ht="15.75" thickBot="1" x14ac:dyDescent="0.25">
      <c r="A875" s="62"/>
      <c r="B875" s="24"/>
      <c r="C875" s="24"/>
      <c r="D875" s="24"/>
      <c r="E875" s="24"/>
      <c r="F875" s="24"/>
      <c r="G875" s="24"/>
      <c r="H875" s="129" t="s">
        <v>22</v>
      </c>
      <c r="I875" s="130"/>
      <c r="J875" s="16"/>
      <c r="K875" s="23"/>
    </row>
    <row r="876" spans="1:11" ht="15.75" thickBot="1" x14ac:dyDescent="0.25">
      <c r="A876" s="62"/>
      <c r="B876" s="13" t="s">
        <v>0</v>
      </c>
      <c r="C876" s="13" t="s">
        <v>13</v>
      </c>
      <c r="D876" s="13" t="s">
        <v>14</v>
      </c>
      <c r="E876" s="13" t="s">
        <v>15</v>
      </c>
      <c r="F876" s="13" t="s">
        <v>5</v>
      </c>
      <c r="G876" s="24"/>
      <c r="H876" s="86" t="s">
        <v>20</v>
      </c>
      <c r="I876" s="94">
        <f t="shared" ref="I876:I925" si="172">I832</f>
        <v>17141.98</v>
      </c>
      <c r="J876" s="86"/>
      <c r="K876" s="23"/>
    </row>
    <row r="877" spans="1:11" ht="15.75" thickBot="1" x14ac:dyDescent="0.25">
      <c r="A877" s="62"/>
      <c r="B877" s="88">
        <f t="shared" ref="B877:B926" si="173">B872</f>
        <v>0</v>
      </c>
      <c r="C877" s="13">
        <f t="shared" ref="C877" si="174">SUM(F839:F871)</f>
        <v>0</v>
      </c>
      <c r="D877" s="13">
        <f t="shared" ref="D877" si="175">B877+C877</f>
        <v>0</v>
      </c>
      <c r="E877" s="13">
        <f t="shared" ref="E877" si="176">SUM(H839:H871)</f>
        <v>0</v>
      </c>
      <c r="F877" s="15">
        <f t="shared" ref="F877" si="177">D877-E877</f>
        <v>0</v>
      </c>
      <c r="G877" s="24"/>
      <c r="H877" s="3" t="s">
        <v>19</v>
      </c>
      <c r="I877" s="3">
        <f t="shared" ref="I877" si="178">F879</f>
        <v>0</v>
      </c>
      <c r="J877" s="3"/>
      <c r="K877" s="23"/>
    </row>
    <row r="878" spans="1:11" ht="15.75" thickBot="1" x14ac:dyDescent="0.25">
      <c r="A878" s="62"/>
      <c r="B878" s="13" t="s">
        <v>18</v>
      </c>
      <c r="C878" s="13" t="s">
        <v>16</v>
      </c>
      <c r="D878" s="13" t="s">
        <v>3</v>
      </c>
      <c r="E878" s="13" t="s">
        <v>2</v>
      </c>
      <c r="F878" s="13" t="s">
        <v>19</v>
      </c>
      <c r="G878" s="24"/>
      <c r="H878" s="3" t="s">
        <v>21</v>
      </c>
      <c r="I878" s="3">
        <f t="shared" ref="I878:I927" si="179">I876+I877</f>
        <v>17141.98</v>
      </c>
      <c r="J878" s="3"/>
      <c r="K878" s="23"/>
    </row>
    <row r="879" spans="1:11" ht="15.75" thickBot="1" x14ac:dyDescent="0.25">
      <c r="A879" s="62"/>
      <c r="B879" s="88">
        <f t="shared" ref="B879" si="180">F877</f>
        <v>0</v>
      </c>
      <c r="C879" s="71"/>
      <c r="D879" s="71"/>
      <c r="E879" s="71"/>
      <c r="F879" s="15">
        <f t="shared" ref="F879" si="181">B879-(C879+D879+E879)</f>
        <v>0</v>
      </c>
      <c r="G879" s="24"/>
      <c r="H879" s="3" t="s">
        <v>4</v>
      </c>
      <c r="I879" s="73"/>
      <c r="J879" s="73"/>
      <c r="K879" s="23"/>
    </row>
    <row r="880" spans="1:11" ht="15.75" thickBot="1" x14ac:dyDescent="0.25">
      <c r="A880" s="62"/>
      <c r="B880" s="24"/>
      <c r="C880" s="24"/>
      <c r="D880" s="24"/>
      <c r="E880" s="24"/>
      <c r="F880" s="24"/>
      <c r="G880" s="24"/>
      <c r="H880" s="18" t="s">
        <v>17</v>
      </c>
      <c r="I880" s="18">
        <f t="shared" ref="I880:I929" si="182">I878-I879</f>
        <v>17141.98</v>
      </c>
      <c r="J880" s="87"/>
      <c r="K880" s="23"/>
    </row>
    <row r="881" spans="1:11" ht="15.75" thickBot="1" x14ac:dyDescent="0.25">
      <c r="A881" s="62"/>
      <c r="B881" s="24"/>
      <c r="C881" s="24"/>
      <c r="D881" s="24"/>
      <c r="E881" s="24"/>
      <c r="F881" s="24"/>
      <c r="G881" s="24"/>
      <c r="H881" s="13" t="s">
        <v>27</v>
      </c>
      <c r="I881" s="91">
        <f t="shared" ref="I881:I930" si="183">I880</f>
        <v>17141.98</v>
      </c>
      <c r="J881" s="24"/>
      <c r="K881" s="23"/>
    </row>
    <row r="882" spans="1:11" ht="15.75" thickBot="1" x14ac:dyDescent="0.25">
      <c r="A882" s="75"/>
      <c r="B882" s="25"/>
      <c r="C882" s="25"/>
      <c r="D882" s="25"/>
      <c r="E882" s="25"/>
      <c r="F882" s="25"/>
      <c r="G882" s="25"/>
      <c r="H882" s="25"/>
      <c r="I882" s="25"/>
      <c r="J882" s="25"/>
      <c r="K882" s="15"/>
    </row>
    <row r="883" spans="1:11" ht="15.75" thickBot="1" x14ac:dyDescent="0.25">
      <c r="A883" s="76"/>
      <c r="B883" s="29"/>
      <c r="C883" s="29"/>
      <c r="D883" s="29"/>
      <c r="E883" s="29"/>
      <c r="F883" s="29"/>
      <c r="G883" s="29"/>
      <c r="H883" s="29"/>
      <c r="I883" s="29"/>
      <c r="J883" s="29"/>
      <c r="K883" s="29"/>
    </row>
    <row r="884" spans="1:11" ht="15.75" thickBot="1" x14ac:dyDescent="0.25">
      <c r="A884" s="57"/>
      <c r="B884" s="28"/>
      <c r="C884" s="28"/>
      <c r="D884" s="28"/>
      <c r="E884" s="28"/>
      <c r="F884" s="28"/>
      <c r="G884" s="28"/>
      <c r="H884" s="28"/>
      <c r="I884" s="28" t="s">
        <v>35</v>
      </c>
      <c r="J884" s="58" t="s">
        <v>126</v>
      </c>
      <c r="K884" s="22"/>
    </row>
    <row r="885" spans="1:11" ht="15.75" thickBot="1" x14ac:dyDescent="0.25">
      <c r="A885" s="60">
        <v>19</v>
      </c>
      <c r="B885" s="26"/>
      <c r="C885" s="26"/>
      <c r="D885" s="26"/>
      <c r="E885" s="26"/>
      <c r="F885" s="26"/>
      <c r="G885" s="26"/>
      <c r="H885" s="26"/>
      <c r="I885" s="26" t="s">
        <v>36</v>
      </c>
      <c r="J885" s="61">
        <v>44246</v>
      </c>
      <c r="K885" s="22"/>
    </row>
    <row r="886" spans="1:11" x14ac:dyDescent="0.2">
      <c r="A886" s="62"/>
      <c r="B886" s="140" t="s">
        <v>0</v>
      </c>
      <c r="C886" s="141"/>
      <c r="D886" s="140" t="s">
        <v>9</v>
      </c>
      <c r="E886" s="141"/>
      <c r="F886" s="140" t="s">
        <v>13</v>
      </c>
      <c r="G886" s="141"/>
      <c r="H886" s="140" t="s">
        <v>10</v>
      </c>
      <c r="I886" s="141"/>
      <c r="J886" s="135" t="s">
        <v>12</v>
      </c>
      <c r="K886" s="23"/>
    </row>
    <row r="887" spans="1:11" ht="15.75" thickBot="1" x14ac:dyDescent="0.25">
      <c r="A887" s="62"/>
      <c r="B887" s="6" t="s">
        <v>1</v>
      </c>
      <c r="C887" s="8" t="s">
        <v>8</v>
      </c>
      <c r="D887" s="6" t="s">
        <v>1</v>
      </c>
      <c r="E887" s="8" t="s">
        <v>8</v>
      </c>
      <c r="F887" s="6" t="s">
        <v>1</v>
      </c>
      <c r="G887" s="8" t="s">
        <v>11</v>
      </c>
      <c r="H887" s="6" t="s">
        <v>1</v>
      </c>
      <c r="I887" s="8" t="s">
        <v>11</v>
      </c>
      <c r="J887" s="136"/>
      <c r="K887" s="23"/>
    </row>
    <row r="888" spans="1:11" x14ac:dyDescent="0.2">
      <c r="A888" s="62" t="s">
        <v>6</v>
      </c>
      <c r="B888" s="65"/>
      <c r="C888" s="66"/>
      <c r="D888" s="65"/>
      <c r="E888" s="66"/>
      <c r="F888" s="65"/>
      <c r="G888" s="66"/>
      <c r="H888" s="65"/>
      <c r="I888" s="66"/>
      <c r="J888" s="67"/>
      <c r="K888" s="23"/>
    </row>
    <row r="889" spans="1:11" x14ac:dyDescent="0.2">
      <c r="A889" s="62" t="s">
        <v>6</v>
      </c>
      <c r="B889" s="60"/>
      <c r="C889" s="7" t="str">
        <f t="shared" ref="C889:C920" si="184">IF(B889&gt;0.005,C888+1,"")</f>
        <v/>
      </c>
      <c r="D889" s="60"/>
      <c r="E889" s="68"/>
      <c r="F889" s="60"/>
      <c r="G889" s="68"/>
      <c r="H889" s="60"/>
      <c r="I889" s="68"/>
      <c r="J889" s="69"/>
      <c r="K889" s="23"/>
    </row>
    <row r="890" spans="1:11" x14ac:dyDescent="0.2">
      <c r="A890" s="62" t="s">
        <v>6</v>
      </c>
      <c r="B890" s="60"/>
      <c r="C890" s="7" t="str">
        <f t="shared" si="184"/>
        <v/>
      </c>
      <c r="D890" s="60"/>
      <c r="E890" s="68"/>
      <c r="F890" s="60"/>
      <c r="G890" s="68"/>
      <c r="H890" s="60"/>
      <c r="I890" s="68"/>
      <c r="J890" s="69"/>
      <c r="K890" s="23"/>
    </row>
    <row r="891" spans="1:11" x14ac:dyDescent="0.2">
      <c r="A891" s="62" t="s">
        <v>6</v>
      </c>
      <c r="B891" s="60"/>
      <c r="C891" s="7" t="str">
        <f t="shared" si="184"/>
        <v/>
      </c>
      <c r="D891" s="60"/>
      <c r="E891" s="68"/>
      <c r="F891" s="60"/>
      <c r="G891" s="68"/>
      <c r="H891" s="60"/>
      <c r="I891" s="68"/>
      <c r="J891" s="69"/>
      <c r="K891" s="23"/>
    </row>
    <row r="892" spans="1:11" x14ac:dyDescent="0.2">
      <c r="A892" s="62" t="s">
        <v>6</v>
      </c>
      <c r="B892" s="60"/>
      <c r="C892" s="7" t="str">
        <f t="shared" si="184"/>
        <v/>
      </c>
      <c r="D892" s="60"/>
      <c r="E892" s="68"/>
      <c r="F892" s="60"/>
      <c r="G892" s="68"/>
      <c r="H892" s="60"/>
      <c r="I892" s="68"/>
      <c r="J892" s="69"/>
      <c r="K892" s="23"/>
    </row>
    <row r="893" spans="1:11" x14ac:dyDescent="0.2">
      <c r="A893" s="62" t="s">
        <v>6</v>
      </c>
      <c r="B893" s="60"/>
      <c r="C893" s="7" t="str">
        <f t="shared" si="184"/>
        <v/>
      </c>
      <c r="D893" s="60"/>
      <c r="E893" s="68"/>
      <c r="F893" s="60"/>
      <c r="G893" s="68"/>
      <c r="H893" s="60"/>
      <c r="I893" s="68"/>
      <c r="J893" s="69"/>
      <c r="K893" s="23"/>
    </row>
    <row r="894" spans="1:11" x14ac:dyDescent="0.2">
      <c r="A894" s="62" t="s">
        <v>6</v>
      </c>
      <c r="B894" s="60"/>
      <c r="C894" s="7" t="str">
        <f t="shared" si="184"/>
        <v/>
      </c>
      <c r="D894" s="60"/>
      <c r="E894" s="68"/>
      <c r="F894" s="60"/>
      <c r="G894" s="68"/>
      <c r="H894" s="60"/>
      <c r="I894" s="68"/>
      <c r="J894" s="69"/>
      <c r="K894" s="23"/>
    </row>
    <row r="895" spans="1:11" x14ac:dyDescent="0.2">
      <c r="A895" s="62" t="s">
        <v>6</v>
      </c>
      <c r="B895" s="60"/>
      <c r="C895" s="7" t="str">
        <f t="shared" si="184"/>
        <v/>
      </c>
      <c r="D895" s="60"/>
      <c r="E895" s="68"/>
      <c r="F895" s="60"/>
      <c r="G895" s="68"/>
      <c r="H895" s="60"/>
      <c r="I895" s="68"/>
      <c r="J895" s="69"/>
      <c r="K895" s="23"/>
    </row>
    <row r="896" spans="1:11" x14ac:dyDescent="0.2">
      <c r="A896" s="62" t="s">
        <v>6</v>
      </c>
      <c r="B896" s="60"/>
      <c r="C896" s="7" t="str">
        <f t="shared" si="184"/>
        <v/>
      </c>
      <c r="D896" s="60"/>
      <c r="E896" s="68"/>
      <c r="F896" s="60"/>
      <c r="G896" s="68"/>
      <c r="H896" s="60"/>
      <c r="I896" s="68"/>
      <c r="J896" s="69"/>
      <c r="K896" s="23"/>
    </row>
    <row r="897" spans="1:11" x14ac:dyDescent="0.2">
      <c r="A897" s="62" t="s">
        <v>6</v>
      </c>
      <c r="B897" s="60"/>
      <c r="C897" s="7" t="str">
        <f t="shared" si="184"/>
        <v/>
      </c>
      <c r="D897" s="60"/>
      <c r="E897" s="68"/>
      <c r="F897" s="60"/>
      <c r="G897" s="68"/>
      <c r="H897" s="60"/>
      <c r="I897" s="68"/>
      <c r="J897" s="69"/>
      <c r="K897" s="23"/>
    </row>
    <row r="898" spans="1:11" x14ac:dyDescent="0.2">
      <c r="A898" s="62" t="s">
        <v>6</v>
      </c>
      <c r="B898" s="60"/>
      <c r="C898" s="7" t="str">
        <f t="shared" si="184"/>
        <v/>
      </c>
      <c r="D898" s="60"/>
      <c r="E898" s="68"/>
      <c r="F898" s="60"/>
      <c r="G898" s="68"/>
      <c r="H898" s="60"/>
      <c r="I898" s="68"/>
      <c r="J898" s="69"/>
      <c r="K898" s="23"/>
    </row>
    <row r="899" spans="1:11" x14ac:dyDescent="0.2">
      <c r="A899" s="62" t="s">
        <v>6</v>
      </c>
      <c r="B899" s="60"/>
      <c r="C899" s="7" t="str">
        <f t="shared" si="184"/>
        <v/>
      </c>
      <c r="D899" s="60"/>
      <c r="E899" s="68"/>
      <c r="F899" s="60"/>
      <c r="G899" s="68"/>
      <c r="H899" s="60"/>
      <c r="I899" s="68"/>
      <c r="J899" s="69"/>
      <c r="K899" s="23"/>
    </row>
    <row r="900" spans="1:11" x14ac:dyDescent="0.2">
      <c r="A900" s="62" t="s">
        <v>6</v>
      </c>
      <c r="B900" s="60"/>
      <c r="C900" s="7" t="str">
        <f t="shared" si="184"/>
        <v/>
      </c>
      <c r="D900" s="60"/>
      <c r="E900" s="68"/>
      <c r="F900" s="60"/>
      <c r="G900" s="68"/>
      <c r="H900" s="60"/>
      <c r="I900" s="68"/>
      <c r="J900" s="69"/>
      <c r="K900" s="23"/>
    </row>
    <row r="901" spans="1:11" x14ac:dyDescent="0.2">
      <c r="A901" s="62" t="s">
        <v>6</v>
      </c>
      <c r="B901" s="60"/>
      <c r="C901" s="7" t="str">
        <f t="shared" si="184"/>
        <v/>
      </c>
      <c r="D901" s="60"/>
      <c r="E901" s="68"/>
      <c r="F901" s="60"/>
      <c r="G901" s="68"/>
      <c r="H901" s="60"/>
      <c r="I901" s="68"/>
      <c r="J901" s="69"/>
      <c r="K901" s="23"/>
    </row>
    <row r="902" spans="1:11" x14ac:dyDescent="0.2">
      <c r="A902" s="62" t="s">
        <v>6</v>
      </c>
      <c r="B902" s="60"/>
      <c r="C902" s="7" t="str">
        <f t="shared" si="184"/>
        <v/>
      </c>
      <c r="D902" s="60"/>
      <c r="E902" s="68"/>
      <c r="F902" s="60"/>
      <c r="G902" s="68"/>
      <c r="H902" s="60"/>
      <c r="I902" s="68"/>
      <c r="J902" s="69"/>
      <c r="K902" s="23"/>
    </row>
    <row r="903" spans="1:11" x14ac:dyDescent="0.2">
      <c r="A903" s="62" t="s">
        <v>6</v>
      </c>
      <c r="B903" s="60"/>
      <c r="C903" s="7" t="str">
        <f t="shared" si="184"/>
        <v/>
      </c>
      <c r="D903" s="60"/>
      <c r="E903" s="68"/>
      <c r="F903" s="60"/>
      <c r="G903" s="68"/>
      <c r="H903" s="60"/>
      <c r="I903" s="68"/>
      <c r="J903" s="69"/>
      <c r="K903" s="23"/>
    </row>
    <row r="904" spans="1:11" x14ac:dyDescent="0.2">
      <c r="A904" s="62" t="s">
        <v>6</v>
      </c>
      <c r="B904" s="60"/>
      <c r="C904" s="7" t="str">
        <f t="shared" si="184"/>
        <v/>
      </c>
      <c r="D904" s="60"/>
      <c r="E904" s="68"/>
      <c r="F904" s="60"/>
      <c r="G904" s="68"/>
      <c r="H904" s="60"/>
      <c r="I904" s="68"/>
      <c r="J904" s="69"/>
      <c r="K904" s="23"/>
    </row>
    <row r="905" spans="1:11" x14ac:dyDescent="0.2">
      <c r="A905" s="62" t="s">
        <v>6</v>
      </c>
      <c r="B905" s="60"/>
      <c r="C905" s="7" t="str">
        <f t="shared" si="184"/>
        <v/>
      </c>
      <c r="D905" s="60"/>
      <c r="E905" s="68"/>
      <c r="F905" s="60"/>
      <c r="G905" s="68"/>
      <c r="H905" s="60"/>
      <c r="I905" s="68"/>
      <c r="J905" s="69"/>
      <c r="K905" s="23"/>
    </row>
    <row r="906" spans="1:11" x14ac:dyDescent="0.2">
      <c r="A906" s="62" t="s">
        <v>6</v>
      </c>
      <c r="B906" s="60"/>
      <c r="C906" s="7" t="str">
        <f t="shared" si="184"/>
        <v/>
      </c>
      <c r="D906" s="60"/>
      <c r="E906" s="68"/>
      <c r="F906" s="60"/>
      <c r="G906" s="68"/>
      <c r="H906" s="60"/>
      <c r="I906" s="68"/>
      <c r="J906" s="69"/>
      <c r="K906" s="23"/>
    </row>
    <row r="907" spans="1:11" x14ac:dyDescent="0.2">
      <c r="A907" s="62" t="s">
        <v>6</v>
      </c>
      <c r="B907" s="60"/>
      <c r="C907" s="7" t="str">
        <f t="shared" si="184"/>
        <v/>
      </c>
      <c r="D907" s="60"/>
      <c r="E907" s="68"/>
      <c r="F907" s="60"/>
      <c r="G907" s="68"/>
      <c r="H907" s="60"/>
      <c r="I907" s="68"/>
      <c r="J907" s="69"/>
      <c r="K907" s="23"/>
    </row>
    <row r="908" spans="1:11" x14ac:dyDescent="0.2">
      <c r="A908" s="62" t="s">
        <v>6</v>
      </c>
      <c r="B908" s="60"/>
      <c r="C908" s="7" t="str">
        <f t="shared" si="184"/>
        <v/>
      </c>
      <c r="D908" s="60"/>
      <c r="E908" s="68"/>
      <c r="F908" s="60"/>
      <c r="G908" s="68"/>
      <c r="H908" s="60"/>
      <c r="I908" s="68"/>
      <c r="J908" s="69"/>
      <c r="K908" s="23"/>
    </row>
    <row r="909" spans="1:11" x14ac:dyDescent="0.2">
      <c r="A909" s="62" t="s">
        <v>6</v>
      </c>
      <c r="B909" s="60"/>
      <c r="C909" s="7" t="str">
        <f t="shared" si="184"/>
        <v/>
      </c>
      <c r="D909" s="60"/>
      <c r="E909" s="68"/>
      <c r="F909" s="60"/>
      <c r="G909" s="68"/>
      <c r="H909" s="60"/>
      <c r="I909" s="68"/>
      <c r="J909" s="69"/>
      <c r="K909" s="23"/>
    </row>
    <row r="910" spans="1:11" x14ac:dyDescent="0.2">
      <c r="A910" s="62" t="s">
        <v>6</v>
      </c>
      <c r="B910" s="60"/>
      <c r="C910" s="7" t="str">
        <f t="shared" si="184"/>
        <v/>
      </c>
      <c r="D910" s="60"/>
      <c r="E910" s="68"/>
      <c r="F910" s="60"/>
      <c r="G910" s="68"/>
      <c r="H910" s="60"/>
      <c r="I910" s="68"/>
      <c r="J910" s="69"/>
      <c r="K910" s="23"/>
    </row>
    <row r="911" spans="1:11" x14ac:dyDescent="0.2">
      <c r="A911" s="62" t="s">
        <v>6</v>
      </c>
      <c r="B911" s="60"/>
      <c r="C911" s="7" t="str">
        <f t="shared" si="184"/>
        <v/>
      </c>
      <c r="D911" s="60"/>
      <c r="E911" s="68"/>
      <c r="F911" s="60"/>
      <c r="G911" s="68"/>
      <c r="H911" s="60"/>
      <c r="I911" s="68"/>
      <c r="J911" s="69"/>
      <c r="K911" s="23"/>
    </row>
    <row r="912" spans="1:11" x14ac:dyDescent="0.2">
      <c r="A912" s="62" t="s">
        <v>6</v>
      </c>
      <c r="B912" s="60"/>
      <c r="C912" s="7" t="str">
        <f t="shared" si="184"/>
        <v/>
      </c>
      <c r="D912" s="60"/>
      <c r="E912" s="68"/>
      <c r="F912" s="60"/>
      <c r="G912" s="68"/>
      <c r="H912" s="60"/>
      <c r="I912" s="68"/>
      <c r="J912" s="69"/>
      <c r="K912" s="23"/>
    </row>
    <row r="913" spans="1:11" x14ac:dyDescent="0.2">
      <c r="A913" s="62" t="s">
        <v>6</v>
      </c>
      <c r="B913" s="60"/>
      <c r="C913" s="7" t="str">
        <f t="shared" si="184"/>
        <v/>
      </c>
      <c r="D913" s="60"/>
      <c r="E913" s="68"/>
      <c r="F913" s="60"/>
      <c r="G913" s="68"/>
      <c r="H913" s="60"/>
      <c r="I913" s="68"/>
      <c r="J913" s="69"/>
      <c r="K913" s="23"/>
    </row>
    <row r="914" spans="1:11" x14ac:dyDescent="0.2">
      <c r="A914" s="62" t="s">
        <v>6</v>
      </c>
      <c r="B914" s="60"/>
      <c r="C914" s="7" t="str">
        <f t="shared" si="184"/>
        <v/>
      </c>
      <c r="D914" s="60"/>
      <c r="E914" s="68"/>
      <c r="F914" s="60"/>
      <c r="G914" s="68"/>
      <c r="H914" s="60"/>
      <c r="I914" s="68"/>
      <c r="J914" s="69"/>
      <c r="K914" s="23"/>
    </row>
    <row r="915" spans="1:11" x14ac:dyDescent="0.2">
      <c r="A915" s="62" t="s">
        <v>6</v>
      </c>
      <c r="B915" s="60"/>
      <c r="C915" s="7" t="str">
        <f t="shared" si="184"/>
        <v/>
      </c>
      <c r="D915" s="60"/>
      <c r="E915" s="68"/>
      <c r="F915" s="60"/>
      <c r="G915" s="68"/>
      <c r="H915" s="60"/>
      <c r="I915" s="68"/>
      <c r="J915" s="69"/>
      <c r="K915" s="23"/>
    </row>
    <row r="916" spans="1:11" x14ac:dyDescent="0.2">
      <c r="A916" s="62" t="s">
        <v>6</v>
      </c>
      <c r="B916" s="60"/>
      <c r="C916" s="7" t="str">
        <f t="shared" si="184"/>
        <v/>
      </c>
      <c r="D916" s="60"/>
      <c r="E916" s="68"/>
      <c r="F916" s="60"/>
      <c r="G916" s="68"/>
      <c r="H916" s="60"/>
      <c r="I916" s="68"/>
      <c r="J916" s="69"/>
      <c r="K916" s="23"/>
    </row>
    <row r="917" spans="1:11" x14ac:dyDescent="0.2">
      <c r="A917" s="62" t="s">
        <v>6</v>
      </c>
      <c r="B917" s="60"/>
      <c r="C917" s="7" t="str">
        <f t="shared" si="184"/>
        <v/>
      </c>
      <c r="D917" s="60"/>
      <c r="E917" s="68"/>
      <c r="F917" s="60"/>
      <c r="G917" s="68"/>
      <c r="H917" s="60"/>
      <c r="I917" s="68"/>
      <c r="J917" s="69"/>
      <c r="K917" s="23"/>
    </row>
    <row r="918" spans="1:11" x14ac:dyDescent="0.2">
      <c r="A918" s="62" t="s">
        <v>6</v>
      </c>
      <c r="B918" s="60"/>
      <c r="C918" s="7" t="str">
        <f t="shared" si="184"/>
        <v/>
      </c>
      <c r="D918" s="60"/>
      <c r="E918" s="68"/>
      <c r="F918" s="60"/>
      <c r="G918" s="68"/>
      <c r="H918" s="60"/>
      <c r="I918" s="68"/>
      <c r="J918" s="69"/>
      <c r="K918" s="23"/>
    </row>
    <row r="919" spans="1:11" x14ac:dyDescent="0.2">
      <c r="A919" s="62" t="s">
        <v>6</v>
      </c>
      <c r="B919" s="60"/>
      <c r="C919" s="7" t="str">
        <f t="shared" si="184"/>
        <v/>
      </c>
      <c r="D919" s="60"/>
      <c r="E919" s="68"/>
      <c r="F919" s="60"/>
      <c r="G919" s="68"/>
      <c r="H919" s="60"/>
      <c r="I919" s="68"/>
      <c r="J919" s="69"/>
      <c r="K919" s="23"/>
    </row>
    <row r="920" spans="1:11" ht="15.75" thickBot="1" x14ac:dyDescent="0.25">
      <c r="A920" s="62" t="s">
        <v>6</v>
      </c>
      <c r="B920" s="63"/>
      <c r="C920" s="8" t="str">
        <f t="shared" si="184"/>
        <v/>
      </c>
      <c r="D920" s="63"/>
      <c r="E920" s="64"/>
      <c r="F920" s="63"/>
      <c r="G920" s="64"/>
      <c r="H920" s="63"/>
      <c r="I920" s="64"/>
      <c r="J920" s="70"/>
      <c r="K920" s="23"/>
    </row>
    <row r="921" spans="1:11" x14ac:dyDescent="0.2">
      <c r="A921" s="62"/>
      <c r="B921" s="137">
        <f>SUMIF(A888:A920,$O$6,B888:B920)</f>
        <v>0</v>
      </c>
      <c r="C921" s="24"/>
      <c r="D921" s="24"/>
      <c r="E921" s="24"/>
      <c r="F921" s="24"/>
      <c r="G921" s="24"/>
      <c r="H921" s="24"/>
      <c r="I921" s="24"/>
      <c r="J921" s="24"/>
      <c r="K921" s="23"/>
    </row>
    <row r="922" spans="1:11" ht="15.75" thickBot="1" x14ac:dyDescent="0.25">
      <c r="A922" s="62"/>
      <c r="B922" s="138"/>
      <c r="C922" s="24"/>
      <c r="D922" s="24"/>
      <c r="E922" s="24"/>
      <c r="F922" s="24"/>
      <c r="G922" s="24"/>
      <c r="H922" s="24"/>
      <c r="I922" s="24"/>
      <c r="J922" s="24"/>
      <c r="K922" s="23"/>
    </row>
    <row r="923" spans="1:11" ht="15.75" thickBot="1" x14ac:dyDescent="0.25">
      <c r="A923" s="62"/>
      <c r="B923" s="24"/>
      <c r="C923" s="24"/>
      <c r="D923" s="24"/>
      <c r="E923" s="24"/>
      <c r="F923" s="24"/>
      <c r="G923" s="24"/>
      <c r="H923" s="24"/>
      <c r="I923" s="24"/>
      <c r="J923" s="24"/>
      <c r="K923" s="23"/>
    </row>
    <row r="924" spans="1:11" ht="15.75" thickBot="1" x14ac:dyDescent="0.25">
      <c r="A924" s="62"/>
      <c r="B924" s="24"/>
      <c r="C924" s="24"/>
      <c r="D924" s="24"/>
      <c r="E924" s="24"/>
      <c r="F924" s="24"/>
      <c r="G924" s="24"/>
      <c r="H924" s="129" t="s">
        <v>22</v>
      </c>
      <c r="I924" s="130"/>
      <c r="J924" s="16"/>
      <c r="K924" s="23"/>
    </row>
    <row r="925" spans="1:11" ht="15.75" thickBot="1" x14ac:dyDescent="0.25">
      <c r="A925" s="62"/>
      <c r="B925" s="13" t="s">
        <v>0</v>
      </c>
      <c r="C925" s="13" t="s">
        <v>13</v>
      </c>
      <c r="D925" s="13" t="s">
        <v>14</v>
      </c>
      <c r="E925" s="13" t="s">
        <v>15</v>
      </c>
      <c r="F925" s="13" t="s">
        <v>5</v>
      </c>
      <c r="G925" s="24"/>
      <c r="H925" s="86" t="s">
        <v>20</v>
      </c>
      <c r="I925" s="94">
        <f t="shared" si="172"/>
        <v>17141.98</v>
      </c>
      <c r="J925" s="86"/>
      <c r="K925" s="23"/>
    </row>
    <row r="926" spans="1:11" ht="15.75" thickBot="1" x14ac:dyDescent="0.25">
      <c r="A926" s="62"/>
      <c r="B926" s="88">
        <f t="shared" si="173"/>
        <v>0</v>
      </c>
      <c r="C926" s="13">
        <f t="shared" ref="C926" si="185">SUM(F888:F920)</f>
        <v>0</v>
      </c>
      <c r="D926" s="13">
        <f t="shared" ref="D926" si="186">B926+C926</f>
        <v>0</v>
      </c>
      <c r="E926" s="13">
        <f t="shared" ref="E926" si="187">SUM(H888:H920)</f>
        <v>0</v>
      </c>
      <c r="F926" s="15">
        <f t="shared" ref="F926" si="188">D926-E926</f>
        <v>0</v>
      </c>
      <c r="G926" s="24"/>
      <c r="H926" s="3" t="s">
        <v>19</v>
      </c>
      <c r="I926" s="3">
        <f t="shared" ref="I926" si="189">F928</f>
        <v>0</v>
      </c>
      <c r="J926" s="3"/>
      <c r="K926" s="23"/>
    </row>
    <row r="927" spans="1:11" ht="15.75" thickBot="1" x14ac:dyDescent="0.25">
      <c r="A927" s="62"/>
      <c r="B927" s="13" t="s">
        <v>18</v>
      </c>
      <c r="C927" s="13" t="s">
        <v>16</v>
      </c>
      <c r="D927" s="13" t="s">
        <v>3</v>
      </c>
      <c r="E927" s="13" t="s">
        <v>2</v>
      </c>
      <c r="F927" s="13" t="s">
        <v>19</v>
      </c>
      <c r="G927" s="24"/>
      <c r="H927" s="3" t="s">
        <v>21</v>
      </c>
      <c r="I927" s="3">
        <f t="shared" si="179"/>
        <v>17141.98</v>
      </c>
      <c r="J927" s="3"/>
      <c r="K927" s="23"/>
    </row>
    <row r="928" spans="1:11" ht="15.75" thickBot="1" x14ac:dyDescent="0.25">
      <c r="A928" s="62"/>
      <c r="B928" s="88">
        <f t="shared" ref="B928" si="190">F926</f>
        <v>0</v>
      </c>
      <c r="C928" s="71"/>
      <c r="D928" s="71"/>
      <c r="E928" s="71"/>
      <c r="F928" s="15">
        <f t="shared" ref="F928" si="191">B928-(C928+D928+E928)</f>
        <v>0</v>
      </c>
      <c r="G928" s="24"/>
      <c r="H928" s="3" t="s">
        <v>4</v>
      </c>
      <c r="I928" s="73"/>
      <c r="J928" s="73"/>
      <c r="K928" s="23"/>
    </row>
    <row r="929" spans="1:11" ht="15.75" thickBot="1" x14ac:dyDescent="0.25">
      <c r="A929" s="62"/>
      <c r="B929" s="24"/>
      <c r="C929" s="24"/>
      <c r="D929" s="24"/>
      <c r="E929" s="24"/>
      <c r="F929" s="24"/>
      <c r="G929" s="24"/>
      <c r="H929" s="18" t="s">
        <v>17</v>
      </c>
      <c r="I929" s="18">
        <f t="shared" si="182"/>
        <v>17141.98</v>
      </c>
      <c r="J929" s="87"/>
      <c r="K929" s="23"/>
    </row>
    <row r="930" spans="1:11" ht="15.75" thickBot="1" x14ac:dyDescent="0.25">
      <c r="A930" s="62"/>
      <c r="B930" s="24"/>
      <c r="C930" s="24"/>
      <c r="D930" s="24"/>
      <c r="E930" s="24"/>
      <c r="F930" s="24"/>
      <c r="G930" s="24"/>
      <c r="H930" s="13" t="s">
        <v>27</v>
      </c>
      <c r="I930" s="91">
        <f t="shared" si="183"/>
        <v>17141.98</v>
      </c>
      <c r="J930" s="24"/>
      <c r="K930" s="23"/>
    </row>
    <row r="931" spans="1:11" ht="15.75" thickBot="1" x14ac:dyDescent="0.25">
      <c r="A931" s="75"/>
      <c r="B931" s="25"/>
      <c r="C931" s="25"/>
      <c r="D931" s="25"/>
      <c r="E931" s="25"/>
      <c r="F931" s="25"/>
      <c r="G931" s="25"/>
      <c r="H931" s="25"/>
      <c r="I931" s="25"/>
      <c r="J931" s="25"/>
      <c r="K931" s="15"/>
    </row>
    <row r="932" spans="1:11" ht="15.75" thickBot="1" x14ac:dyDescent="0.25">
      <c r="A932" s="76"/>
      <c r="B932" s="29"/>
      <c r="C932" s="29"/>
      <c r="D932" s="29"/>
      <c r="E932" s="29"/>
      <c r="F932" s="29"/>
      <c r="G932" s="29"/>
      <c r="H932" s="29"/>
      <c r="I932" s="29"/>
      <c r="J932" s="29"/>
      <c r="K932" s="29"/>
    </row>
    <row r="933" spans="1:11" ht="15.75" thickBot="1" x14ac:dyDescent="0.25">
      <c r="A933" s="57"/>
      <c r="B933" s="28"/>
      <c r="C933" s="28"/>
      <c r="D933" s="28"/>
      <c r="E933" s="28"/>
      <c r="F933" s="28"/>
      <c r="G933" s="28"/>
      <c r="H933" s="28"/>
      <c r="I933" s="28" t="s">
        <v>35</v>
      </c>
      <c r="J933" s="58" t="s">
        <v>39</v>
      </c>
      <c r="K933" s="22"/>
    </row>
    <row r="934" spans="1:11" ht="15.75" thickBot="1" x14ac:dyDescent="0.25">
      <c r="A934" s="60">
        <v>20</v>
      </c>
      <c r="B934" s="26"/>
      <c r="C934" s="26"/>
      <c r="D934" s="26"/>
      <c r="E934" s="26"/>
      <c r="F934" s="26"/>
      <c r="G934" s="26"/>
      <c r="H934" s="26"/>
      <c r="I934" s="26" t="s">
        <v>36</v>
      </c>
      <c r="J934" s="61">
        <v>44247</v>
      </c>
      <c r="K934" s="22"/>
    </row>
    <row r="935" spans="1:11" x14ac:dyDescent="0.2">
      <c r="A935" s="62"/>
      <c r="B935" s="140" t="s">
        <v>0</v>
      </c>
      <c r="C935" s="141"/>
      <c r="D935" s="140" t="s">
        <v>9</v>
      </c>
      <c r="E935" s="141"/>
      <c r="F935" s="140" t="s">
        <v>13</v>
      </c>
      <c r="G935" s="141"/>
      <c r="H935" s="140" t="s">
        <v>10</v>
      </c>
      <c r="I935" s="141"/>
      <c r="J935" s="135" t="s">
        <v>12</v>
      </c>
      <c r="K935" s="23"/>
    </row>
    <row r="936" spans="1:11" ht="15.75" thickBot="1" x14ac:dyDescent="0.25">
      <c r="A936" s="62"/>
      <c r="B936" s="6" t="s">
        <v>1</v>
      </c>
      <c r="C936" s="8" t="s">
        <v>8</v>
      </c>
      <c r="D936" s="6" t="s">
        <v>1</v>
      </c>
      <c r="E936" s="8" t="s">
        <v>8</v>
      </c>
      <c r="F936" s="6" t="s">
        <v>1</v>
      </c>
      <c r="G936" s="8" t="s">
        <v>11</v>
      </c>
      <c r="H936" s="6" t="s">
        <v>1</v>
      </c>
      <c r="I936" s="8" t="s">
        <v>11</v>
      </c>
      <c r="J936" s="136"/>
      <c r="K936" s="23"/>
    </row>
    <row r="937" spans="1:11" x14ac:dyDescent="0.2">
      <c r="A937" s="62" t="s">
        <v>6</v>
      </c>
      <c r="B937" s="65"/>
      <c r="C937" s="66"/>
      <c r="D937" s="65"/>
      <c r="E937" s="66"/>
      <c r="F937" s="65"/>
      <c r="G937" s="66"/>
      <c r="H937" s="65"/>
      <c r="I937" s="66"/>
      <c r="J937" s="67"/>
      <c r="K937" s="23"/>
    </row>
    <row r="938" spans="1:11" x14ac:dyDescent="0.2">
      <c r="A938" s="62" t="s">
        <v>6</v>
      </c>
      <c r="B938" s="60"/>
      <c r="C938" s="7" t="str">
        <f t="shared" ref="C938:C969" si="192">IF(B938&gt;0.005,C937+1,"")</f>
        <v/>
      </c>
      <c r="D938" s="60"/>
      <c r="E938" s="68"/>
      <c r="F938" s="60"/>
      <c r="G938" s="68"/>
      <c r="H938" s="60"/>
      <c r="I938" s="68"/>
      <c r="J938" s="69"/>
      <c r="K938" s="23"/>
    </row>
    <row r="939" spans="1:11" x14ac:dyDescent="0.2">
      <c r="A939" s="62" t="s">
        <v>6</v>
      </c>
      <c r="B939" s="60"/>
      <c r="C939" s="7" t="str">
        <f t="shared" si="192"/>
        <v/>
      </c>
      <c r="D939" s="60"/>
      <c r="E939" s="68"/>
      <c r="F939" s="60"/>
      <c r="G939" s="68"/>
      <c r="H939" s="60"/>
      <c r="I939" s="68"/>
      <c r="J939" s="69"/>
      <c r="K939" s="23"/>
    </row>
    <row r="940" spans="1:11" x14ac:dyDescent="0.2">
      <c r="A940" s="62" t="s">
        <v>6</v>
      </c>
      <c r="B940" s="60"/>
      <c r="C940" s="7" t="str">
        <f t="shared" si="192"/>
        <v/>
      </c>
      <c r="D940" s="60"/>
      <c r="E940" s="68"/>
      <c r="F940" s="60"/>
      <c r="G940" s="68"/>
      <c r="H940" s="60"/>
      <c r="I940" s="68"/>
      <c r="J940" s="69"/>
      <c r="K940" s="23"/>
    </row>
    <row r="941" spans="1:11" x14ac:dyDescent="0.2">
      <c r="A941" s="62" t="s">
        <v>6</v>
      </c>
      <c r="B941" s="60"/>
      <c r="C941" s="7" t="str">
        <f t="shared" si="192"/>
        <v/>
      </c>
      <c r="D941" s="60"/>
      <c r="E941" s="68"/>
      <c r="F941" s="60"/>
      <c r="G941" s="68"/>
      <c r="H941" s="60"/>
      <c r="I941" s="68"/>
      <c r="J941" s="69"/>
      <c r="K941" s="23"/>
    </row>
    <row r="942" spans="1:11" x14ac:dyDescent="0.2">
      <c r="A942" s="62" t="s">
        <v>6</v>
      </c>
      <c r="B942" s="60"/>
      <c r="C942" s="7" t="str">
        <f t="shared" si="192"/>
        <v/>
      </c>
      <c r="D942" s="60"/>
      <c r="E942" s="68"/>
      <c r="F942" s="60"/>
      <c r="G942" s="68"/>
      <c r="H942" s="60"/>
      <c r="I942" s="68"/>
      <c r="J942" s="69"/>
      <c r="K942" s="23"/>
    </row>
    <row r="943" spans="1:11" x14ac:dyDescent="0.2">
      <c r="A943" s="62" t="s">
        <v>6</v>
      </c>
      <c r="B943" s="60"/>
      <c r="C943" s="7" t="str">
        <f t="shared" si="192"/>
        <v/>
      </c>
      <c r="D943" s="60"/>
      <c r="E943" s="68"/>
      <c r="F943" s="60"/>
      <c r="G943" s="68"/>
      <c r="H943" s="60"/>
      <c r="I943" s="68"/>
      <c r="J943" s="69"/>
      <c r="K943" s="23"/>
    </row>
    <row r="944" spans="1:11" x14ac:dyDescent="0.2">
      <c r="A944" s="62" t="s">
        <v>6</v>
      </c>
      <c r="B944" s="60"/>
      <c r="C944" s="7" t="str">
        <f t="shared" si="192"/>
        <v/>
      </c>
      <c r="D944" s="60"/>
      <c r="E944" s="68"/>
      <c r="F944" s="60"/>
      <c r="G944" s="68"/>
      <c r="H944" s="60"/>
      <c r="I944" s="68"/>
      <c r="J944" s="69"/>
      <c r="K944" s="23"/>
    </row>
    <row r="945" spans="1:11" x14ac:dyDescent="0.2">
      <c r="A945" s="62" t="s">
        <v>6</v>
      </c>
      <c r="B945" s="60"/>
      <c r="C945" s="7" t="str">
        <f t="shared" si="192"/>
        <v/>
      </c>
      <c r="D945" s="60"/>
      <c r="E945" s="68"/>
      <c r="F945" s="60"/>
      <c r="G945" s="68"/>
      <c r="H945" s="60"/>
      <c r="I945" s="68"/>
      <c r="J945" s="69"/>
      <c r="K945" s="23"/>
    </row>
    <row r="946" spans="1:11" x14ac:dyDescent="0.2">
      <c r="A946" s="62" t="s">
        <v>6</v>
      </c>
      <c r="B946" s="60"/>
      <c r="C946" s="7" t="str">
        <f t="shared" si="192"/>
        <v/>
      </c>
      <c r="D946" s="60"/>
      <c r="E946" s="68"/>
      <c r="F946" s="60"/>
      <c r="G946" s="68"/>
      <c r="H946" s="60"/>
      <c r="I946" s="68"/>
      <c r="J946" s="69"/>
      <c r="K946" s="23"/>
    </row>
    <row r="947" spans="1:11" x14ac:dyDescent="0.2">
      <c r="A947" s="62" t="s">
        <v>6</v>
      </c>
      <c r="B947" s="60"/>
      <c r="C947" s="7" t="str">
        <f t="shared" si="192"/>
        <v/>
      </c>
      <c r="D947" s="60"/>
      <c r="E947" s="68"/>
      <c r="F947" s="60"/>
      <c r="G947" s="68"/>
      <c r="H947" s="60"/>
      <c r="I947" s="68"/>
      <c r="J947" s="69"/>
      <c r="K947" s="23"/>
    </row>
    <row r="948" spans="1:11" x14ac:dyDescent="0.2">
      <c r="A948" s="62" t="s">
        <v>6</v>
      </c>
      <c r="B948" s="60"/>
      <c r="C948" s="7" t="str">
        <f t="shared" si="192"/>
        <v/>
      </c>
      <c r="D948" s="60"/>
      <c r="E948" s="68"/>
      <c r="F948" s="60"/>
      <c r="G948" s="68"/>
      <c r="H948" s="60"/>
      <c r="I948" s="68"/>
      <c r="J948" s="69"/>
      <c r="K948" s="23"/>
    </row>
    <row r="949" spans="1:11" x14ac:dyDescent="0.2">
      <c r="A949" s="62" t="s">
        <v>6</v>
      </c>
      <c r="B949" s="60"/>
      <c r="C949" s="7" t="str">
        <f t="shared" si="192"/>
        <v/>
      </c>
      <c r="D949" s="60"/>
      <c r="E949" s="68"/>
      <c r="F949" s="60"/>
      <c r="G949" s="68"/>
      <c r="H949" s="60"/>
      <c r="I949" s="68"/>
      <c r="J949" s="69"/>
      <c r="K949" s="23"/>
    </row>
    <row r="950" spans="1:11" x14ac:dyDescent="0.2">
      <c r="A950" s="62" t="s">
        <v>6</v>
      </c>
      <c r="B950" s="60"/>
      <c r="C950" s="7" t="str">
        <f t="shared" si="192"/>
        <v/>
      </c>
      <c r="D950" s="60"/>
      <c r="E950" s="68"/>
      <c r="F950" s="60"/>
      <c r="G950" s="68"/>
      <c r="H950" s="60"/>
      <c r="I950" s="68"/>
      <c r="J950" s="69"/>
      <c r="K950" s="23"/>
    </row>
    <row r="951" spans="1:11" x14ac:dyDescent="0.2">
      <c r="A951" s="62" t="s">
        <v>6</v>
      </c>
      <c r="B951" s="60"/>
      <c r="C951" s="7" t="str">
        <f t="shared" si="192"/>
        <v/>
      </c>
      <c r="D951" s="60"/>
      <c r="E951" s="68"/>
      <c r="F951" s="60"/>
      <c r="G951" s="68"/>
      <c r="H951" s="60"/>
      <c r="I951" s="68"/>
      <c r="J951" s="69"/>
      <c r="K951" s="23"/>
    </row>
    <row r="952" spans="1:11" x14ac:dyDescent="0.2">
      <c r="A952" s="62" t="s">
        <v>6</v>
      </c>
      <c r="B952" s="60"/>
      <c r="C952" s="7" t="str">
        <f t="shared" si="192"/>
        <v/>
      </c>
      <c r="D952" s="60"/>
      <c r="E952" s="68"/>
      <c r="F952" s="60"/>
      <c r="G952" s="68"/>
      <c r="H952" s="60"/>
      <c r="I952" s="68"/>
      <c r="J952" s="69"/>
      <c r="K952" s="23"/>
    </row>
    <row r="953" spans="1:11" x14ac:dyDescent="0.2">
      <c r="A953" s="62" t="s">
        <v>6</v>
      </c>
      <c r="B953" s="60"/>
      <c r="C953" s="7" t="str">
        <f t="shared" si="192"/>
        <v/>
      </c>
      <c r="D953" s="60"/>
      <c r="E953" s="68"/>
      <c r="F953" s="60"/>
      <c r="G953" s="68"/>
      <c r="H953" s="60"/>
      <c r="I953" s="68"/>
      <c r="J953" s="69"/>
      <c r="K953" s="23"/>
    </row>
    <row r="954" spans="1:11" x14ac:dyDescent="0.2">
      <c r="A954" s="62" t="s">
        <v>6</v>
      </c>
      <c r="B954" s="60"/>
      <c r="C954" s="7" t="str">
        <f t="shared" si="192"/>
        <v/>
      </c>
      <c r="D954" s="60"/>
      <c r="E954" s="68"/>
      <c r="F954" s="60"/>
      <c r="G954" s="68"/>
      <c r="H954" s="60"/>
      <c r="I954" s="68"/>
      <c r="J954" s="69"/>
      <c r="K954" s="23"/>
    </row>
    <row r="955" spans="1:11" x14ac:dyDescent="0.2">
      <c r="A955" s="62" t="s">
        <v>6</v>
      </c>
      <c r="B955" s="60"/>
      <c r="C955" s="7" t="str">
        <f t="shared" si="192"/>
        <v/>
      </c>
      <c r="D955" s="60"/>
      <c r="E955" s="68"/>
      <c r="F955" s="60"/>
      <c r="G955" s="68"/>
      <c r="H955" s="60"/>
      <c r="I955" s="68"/>
      <c r="J955" s="69"/>
      <c r="K955" s="23"/>
    </row>
    <row r="956" spans="1:11" x14ac:dyDescent="0.2">
      <c r="A956" s="62" t="s">
        <v>6</v>
      </c>
      <c r="B956" s="60"/>
      <c r="C956" s="7" t="str">
        <f t="shared" si="192"/>
        <v/>
      </c>
      <c r="D956" s="60"/>
      <c r="E956" s="68"/>
      <c r="F956" s="60"/>
      <c r="G956" s="68"/>
      <c r="H956" s="60"/>
      <c r="I956" s="68"/>
      <c r="J956" s="69"/>
      <c r="K956" s="23"/>
    </row>
    <row r="957" spans="1:11" x14ac:dyDescent="0.2">
      <c r="A957" s="62" t="s">
        <v>6</v>
      </c>
      <c r="B957" s="60"/>
      <c r="C957" s="7" t="str">
        <f t="shared" si="192"/>
        <v/>
      </c>
      <c r="D957" s="60"/>
      <c r="E957" s="68"/>
      <c r="F957" s="60"/>
      <c r="G957" s="68"/>
      <c r="H957" s="60"/>
      <c r="I957" s="68"/>
      <c r="J957" s="69"/>
      <c r="K957" s="23"/>
    </row>
    <row r="958" spans="1:11" x14ac:dyDescent="0.2">
      <c r="A958" s="62" t="s">
        <v>6</v>
      </c>
      <c r="B958" s="60"/>
      <c r="C958" s="7" t="str">
        <f t="shared" si="192"/>
        <v/>
      </c>
      <c r="D958" s="60"/>
      <c r="E958" s="68"/>
      <c r="F958" s="60"/>
      <c r="G958" s="68"/>
      <c r="H958" s="60"/>
      <c r="I958" s="68"/>
      <c r="J958" s="69"/>
      <c r="K958" s="23"/>
    </row>
    <row r="959" spans="1:11" x14ac:dyDescent="0.2">
      <c r="A959" s="62" t="s">
        <v>6</v>
      </c>
      <c r="B959" s="60"/>
      <c r="C959" s="7" t="str">
        <f t="shared" si="192"/>
        <v/>
      </c>
      <c r="D959" s="60"/>
      <c r="E959" s="68"/>
      <c r="F959" s="60"/>
      <c r="G959" s="68"/>
      <c r="H959" s="60"/>
      <c r="I959" s="68"/>
      <c r="J959" s="69"/>
      <c r="K959" s="23"/>
    </row>
    <row r="960" spans="1:11" x14ac:dyDescent="0.2">
      <c r="A960" s="62" t="s">
        <v>6</v>
      </c>
      <c r="B960" s="60"/>
      <c r="C960" s="7" t="str">
        <f t="shared" si="192"/>
        <v/>
      </c>
      <c r="D960" s="60"/>
      <c r="E960" s="68"/>
      <c r="F960" s="60"/>
      <c r="G960" s="68"/>
      <c r="H960" s="60"/>
      <c r="I960" s="68"/>
      <c r="J960" s="69"/>
      <c r="K960" s="23"/>
    </row>
    <row r="961" spans="1:11" x14ac:dyDescent="0.2">
      <c r="A961" s="62" t="s">
        <v>6</v>
      </c>
      <c r="B961" s="60"/>
      <c r="C961" s="7" t="str">
        <f t="shared" si="192"/>
        <v/>
      </c>
      <c r="D961" s="60"/>
      <c r="E961" s="68"/>
      <c r="F961" s="60"/>
      <c r="G961" s="68"/>
      <c r="H961" s="60"/>
      <c r="I961" s="68"/>
      <c r="J961" s="69"/>
      <c r="K961" s="23"/>
    </row>
    <row r="962" spans="1:11" x14ac:dyDescent="0.2">
      <c r="A962" s="62" t="s">
        <v>6</v>
      </c>
      <c r="B962" s="60"/>
      <c r="C962" s="7" t="str">
        <f t="shared" si="192"/>
        <v/>
      </c>
      <c r="D962" s="60"/>
      <c r="E962" s="68"/>
      <c r="F962" s="60"/>
      <c r="G962" s="68"/>
      <c r="H962" s="60"/>
      <c r="I962" s="68"/>
      <c r="J962" s="69"/>
      <c r="K962" s="23"/>
    </row>
    <row r="963" spans="1:11" x14ac:dyDescent="0.2">
      <c r="A963" s="62" t="s">
        <v>6</v>
      </c>
      <c r="B963" s="60"/>
      <c r="C963" s="7" t="str">
        <f t="shared" si="192"/>
        <v/>
      </c>
      <c r="D963" s="60"/>
      <c r="E963" s="68"/>
      <c r="F963" s="60"/>
      <c r="G963" s="68"/>
      <c r="H963" s="60"/>
      <c r="I963" s="68"/>
      <c r="J963" s="69"/>
      <c r="K963" s="23"/>
    </row>
    <row r="964" spans="1:11" x14ac:dyDescent="0.2">
      <c r="A964" s="62" t="s">
        <v>6</v>
      </c>
      <c r="B964" s="60"/>
      <c r="C964" s="7" t="str">
        <f t="shared" si="192"/>
        <v/>
      </c>
      <c r="D964" s="60"/>
      <c r="E964" s="68"/>
      <c r="F964" s="60"/>
      <c r="G964" s="68"/>
      <c r="H964" s="60"/>
      <c r="I964" s="68"/>
      <c r="J964" s="69"/>
      <c r="K964" s="23"/>
    </row>
    <row r="965" spans="1:11" x14ac:dyDescent="0.2">
      <c r="A965" s="62" t="s">
        <v>6</v>
      </c>
      <c r="B965" s="60"/>
      <c r="C965" s="7" t="str">
        <f t="shared" si="192"/>
        <v/>
      </c>
      <c r="D965" s="60"/>
      <c r="E965" s="68"/>
      <c r="F965" s="60"/>
      <c r="G965" s="68"/>
      <c r="H965" s="60"/>
      <c r="I965" s="68"/>
      <c r="J965" s="69"/>
      <c r="K965" s="23"/>
    </row>
    <row r="966" spans="1:11" x14ac:dyDescent="0.2">
      <c r="A966" s="62" t="s">
        <v>6</v>
      </c>
      <c r="B966" s="60"/>
      <c r="C966" s="7" t="str">
        <f t="shared" si="192"/>
        <v/>
      </c>
      <c r="D966" s="60"/>
      <c r="E966" s="68"/>
      <c r="F966" s="60"/>
      <c r="G966" s="68"/>
      <c r="H966" s="60"/>
      <c r="I966" s="68"/>
      <c r="J966" s="69"/>
      <c r="K966" s="23"/>
    </row>
    <row r="967" spans="1:11" x14ac:dyDescent="0.2">
      <c r="A967" s="62" t="s">
        <v>6</v>
      </c>
      <c r="B967" s="60"/>
      <c r="C967" s="7" t="str">
        <f t="shared" si="192"/>
        <v/>
      </c>
      <c r="D967" s="60"/>
      <c r="E967" s="68"/>
      <c r="F967" s="60"/>
      <c r="G967" s="68"/>
      <c r="H967" s="60"/>
      <c r="I967" s="68"/>
      <c r="J967" s="69"/>
      <c r="K967" s="23"/>
    </row>
    <row r="968" spans="1:11" x14ac:dyDescent="0.2">
      <c r="A968" s="62" t="s">
        <v>6</v>
      </c>
      <c r="B968" s="60"/>
      <c r="C968" s="7" t="str">
        <f t="shared" si="192"/>
        <v/>
      </c>
      <c r="D968" s="60"/>
      <c r="E968" s="68"/>
      <c r="F968" s="60"/>
      <c r="G968" s="68"/>
      <c r="H968" s="60"/>
      <c r="I968" s="68"/>
      <c r="J968" s="69"/>
      <c r="K968" s="23"/>
    </row>
    <row r="969" spans="1:11" ht="15.75" thickBot="1" x14ac:dyDescent="0.25">
      <c r="A969" s="62" t="s">
        <v>6</v>
      </c>
      <c r="B969" s="63"/>
      <c r="C969" s="8" t="str">
        <f t="shared" si="192"/>
        <v/>
      </c>
      <c r="D969" s="63"/>
      <c r="E969" s="64"/>
      <c r="F969" s="63"/>
      <c r="G969" s="64"/>
      <c r="H969" s="63"/>
      <c r="I969" s="64"/>
      <c r="J969" s="70"/>
      <c r="K969" s="23"/>
    </row>
    <row r="970" spans="1:11" x14ac:dyDescent="0.2">
      <c r="A970" s="62"/>
      <c r="B970" s="137">
        <f>SUMIF(A937:A969,$O$6,B937:B969)</f>
        <v>0</v>
      </c>
      <c r="C970" s="24"/>
      <c r="D970" s="24"/>
      <c r="E970" s="24"/>
      <c r="F970" s="24"/>
      <c r="G970" s="24"/>
      <c r="H970" s="24"/>
      <c r="I970" s="24"/>
      <c r="J970" s="24"/>
      <c r="K970" s="23"/>
    </row>
    <row r="971" spans="1:11" ht="15.75" thickBot="1" x14ac:dyDescent="0.25">
      <c r="A971" s="62"/>
      <c r="B971" s="138"/>
      <c r="C971" s="24"/>
      <c r="D971" s="24"/>
      <c r="E971" s="24"/>
      <c r="F971" s="24"/>
      <c r="G971" s="24"/>
      <c r="H971" s="24"/>
      <c r="I971" s="24"/>
      <c r="J971" s="24"/>
      <c r="K971" s="23"/>
    </row>
    <row r="972" spans="1:11" ht="15.75" thickBot="1" x14ac:dyDescent="0.25">
      <c r="A972" s="62"/>
      <c r="B972" s="24"/>
      <c r="C972" s="24"/>
      <c r="D972" s="24"/>
      <c r="E972" s="24"/>
      <c r="F972" s="24"/>
      <c r="G972" s="24"/>
      <c r="H972" s="24"/>
      <c r="I972" s="24"/>
      <c r="J972" s="24"/>
      <c r="K972" s="23"/>
    </row>
    <row r="973" spans="1:11" ht="15.75" thickBot="1" x14ac:dyDescent="0.25">
      <c r="A973" s="62"/>
      <c r="B973" s="24"/>
      <c r="C973" s="24"/>
      <c r="D973" s="24"/>
      <c r="E973" s="24"/>
      <c r="F973" s="24"/>
      <c r="G973" s="24"/>
      <c r="H973" s="129" t="s">
        <v>22</v>
      </c>
      <c r="I973" s="130"/>
      <c r="J973" s="16"/>
      <c r="K973" s="23"/>
    </row>
    <row r="974" spans="1:11" ht="15.75" thickBot="1" x14ac:dyDescent="0.25">
      <c r="A974" s="62"/>
      <c r="B974" s="13" t="s">
        <v>0</v>
      </c>
      <c r="C974" s="13" t="s">
        <v>13</v>
      </c>
      <c r="D974" s="13" t="s">
        <v>14</v>
      </c>
      <c r="E974" s="13" t="s">
        <v>15</v>
      </c>
      <c r="F974" s="13" t="s">
        <v>5</v>
      </c>
      <c r="G974" s="24"/>
      <c r="H974" s="86" t="s">
        <v>20</v>
      </c>
      <c r="I974" s="94">
        <f t="shared" ref="I974:I1023" si="193">I930</f>
        <v>17141.98</v>
      </c>
      <c r="J974" s="86"/>
      <c r="K974" s="23"/>
    </row>
    <row r="975" spans="1:11" ht="15.75" thickBot="1" x14ac:dyDescent="0.25">
      <c r="A975" s="62"/>
      <c r="B975" s="88">
        <f t="shared" ref="B975:B1024" si="194">B970</f>
        <v>0</v>
      </c>
      <c r="C975" s="13">
        <f t="shared" ref="C975" si="195">SUM(F937:F969)</f>
        <v>0</v>
      </c>
      <c r="D975" s="13">
        <f t="shared" ref="D975" si="196">B975+C975</f>
        <v>0</v>
      </c>
      <c r="E975" s="13">
        <f t="shared" ref="E975" si="197">SUM(H937:H969)</f>
        <v>0</v>
      </c>
      <c r="F975" s="15">
        <f t="shared" ref="F975" si="198">D975-E975</f>
        <v>0</v>
      </c>
      <c r="G975" s="24"/>
      <c r="H975" s="3" t="s">
        <v>19</v>
      </c>
      <c r="I975" s="3">
        <f t="shared" ref="I975" si="199">F977</f>
        <v>0</v>
      </c>
      <c r="J975" s="3"/>
      <c r="K975" s="23"/>
    </row>
    <row r="976" spans="1:11" ht="15.75" thickBot="1" x14ac:dyDescent="0.25">
      <c r="A976" s="62"/>
      <c r="B976" s="13" t="s">
        <v>18</v>
      </c>
      <c r="C976" s="13" t="s">
        <v>16</v>
      </c>
      <c r="D976" s="13" t="s">
        <v>3</v>
      </c>
      <c r="E976" s="13" t="s">
        <v>2</v>
      </c>
      <c r="F976" s="13" t="s">
        <v>19</v>
      </c>
      <c r="G976" s="24"/>
      <c r="H976" s="3" t="s">
        <v>21</v>
      </c>
      <c r="I976" s="3">
        <f t="shared" ref="I976:I1025" si="200">I974+I975</f>
        <v>17141.98</v>
      </c>
      <c r="J976" s="3"/>
      <c r="K976" s="23"/>
    </row>
    <row r="977" spans="1:11" ht="15.75" thickBot="1" x14ac:dyDescent="0.25">
      <c r="A977" s="62"/>
      <c r="B977" s="88">
        <f t="shared" ref="B977" si="201">F975</f>
        <v>0</v>
      </c>
      <c r="C977" s="71"/>
      <c r="D977" s="71"/>
      <c r="E977" s="71"/>
      <c r="F977" s="15">
        <f t="shared" ref="F977" si="202">B977-(C977+D977+E977)</f>
        <v>0</v>
      </c>
      <c r="G977" s="24"/>
      <c r="H977" s="3" t="s">
        <v>4</v>
      </c>
      <c r="I977" s="73"/>
      <c r="J977" s="73"/>
      <c r="K977" s="23"/>
    </row>
    <row r="978" spans="1:11" ht="15.75" thickBot="1" x14ac:dyDescent="0.25">
      <c r="A978" s="62"/>
      <c r="B978" s="24"/>
      <c r="C978" s="24"/>
      <c r="D978" s="24"/>
      <c r="E978" s="24"/>
      <c r="F978" s="24"/>
      <c r="G978" s="24"/>
      <c r="H978" s="18" t="s">
        <v>17</v>
      </c>
      <c r="I978" s="18">
        <f t="shared" ref="I978:I1027" si="203">I976-I977</f>
        <v>17141.98</v>
      </c>
      <c r="J978" s="87"/>
      <c r="K978" s="23"/>
    </row>
    <row r="979" spans="1:11" ht="15.75" thickBot="1" x14ac:dyDescent="0.25">
      <c r="A979" s="62"/>
      <c r="B979" s="24"/>
      <c r="C979" s="24"/>
      <c r="D979" s="24"/>
      <c r="E979" s="24"/>
      <c r="F979" s="24"/>
      <c r="G979" s="24"/>
      <c r="H979" s="13" t="s">
        <v>27</v>
      </c>
      <c r="I979" s="91">
        <f t="shared" ref="I979:I1028" si="204">I978</f>
        <v>17141.98</v>
      </c>
      <c r="J979" s="24"/>
      <c r="K979" s="23"/>
    </row>
    <row r="980" spans="1:11" ht="15.75" thickBot="1" x14ac:dyDescent="0.25">
      <c r="A980" s="75"/>
      <c r="B980" s="25"/>
      <c r="C980" s="25"/>
      <c r="D980" s="25"/>
      <c r="E980" s="25"/>
      <c r="F980" s="25"/>
      <c r="G980" s="25"/>
      <c r="H980" s="25"/>
      <c r="I980" s="25"/>
      <c r="J980" s="25"/>
      <c r="K980" s="15"/>
    </row>
    <row r="981" spans="1:11" ht="15.75" thickBot="1" x14ac:dyDescent="0.25">
      <c r="A981" s="76"/>
      <c r="B981" s="29"/>
      <c r="C981" s="29"/>
      <c r="D981" s="29"/>
      <c r="E981" s="29"/>
      <c r="F981" s="29"/>
      <c r="G981" s="29"/>
      <c r="H981" s="29"/>
      <c r="I981" s="29"/>
      <c r="J981" s="29"/>
      <c r="K981" s="29"/>
    </row>
    <row r="982" spans="1:11" ht="15.75" thickBot="1" x14ac:dyDescent="0.25">
      <c r="A982" s="57"/>
      <c r="B982" s="28"/>
      <c r="C982" s="28"/>
      <c r="D982" s="28"/>
      <c r="E982" s="28"/>
      <c r="F982" s="28"/>
      <c r="G982" s="28"/>
      <c r="H982" s="28"/>
      <c r="I982" s="28" t="s">
        <v>35</v>
      </c>
      <c r="J982" s="58" t="s">
        <v>37</v>
      </c>
      <c r="K982" s="22"/>
    </row>
    <row r="983" spans="1:11" ht="15.75" thickBot="1" x14ac:dyDescent="0.25">
      <c r="A983" s="60">
        <v>21</v>
      </c>
      <c r="B983" s="26"/>
      <c r="C983" s="26"/>
      <c r="D983" s="26"/>
      <c r="E983" s="26"/>
      <c r="F983" s="26"/>
      <c r="G983" s="26"/>
      <c r="H983" s="26"/>
      <c r="I983" s="26" t="s">
        <v>36</v>
      </c>
      <c r="J983" s="61">
        <v>44248</v>
      </c>
      <c r="K983" s="22"/>
    </row>
    <row r="984" spans="1:11" x14ac:dyDescent="0.2">
      <c r="A984" s="62"/>
      <c r="B984" s="140" t="s">
        <v>0</v>
      </c>
      <c r="C984" s="141"/>
      <c r="D984" s="140" t="s">
        <v>9</v>
      </c>
      <c r="E984" s="141"/>
      <c r="F984" s="140" t="s">
        <v>13</v>
      </c>
      <c r="G984" s="141"/>
      <c r="H984" s="140" t="s">
        <v>10</v>
      </c>
      <c r="I984" s="141"/>
      <c r="J984" s="135" t="s">
        <v>12</v>
      </c>
      <c r="K984" s="23"/>
    </row>
    <row r="985" spans="1:11" ht="15.75" thickBot="1" x14ac:dyDescent="0.25">
      <c r="A985" s="62"/>
      <c r="B985" s="6" t="s">
        <v>1</v>
      </c>
      <c r="C985" s="8" t="s">
        <v>8</v>
      </c>
      <c r="D985" s="6" t="s">
        <v>1</v>
      </c>
      <c r="E985" s="8" t="s">
        <v>8</v>
      </c>
      <c r="F985" s="6" t="s">
        <v>1</v>
      </c>
      <c r="G985" s="8" t="s">
        <v>11</v>
      </c>
      <c r="H985" s="6" t="s">
        <v>1</v>
      </c>
      <c r="I985" s="8" t="s">
        <v>11</v>
      </c>
      <c r="J985" s="136"/>
      <c r="K985" s="23"/>
    </row>
    <row r="986" spans="1:11" x14ac:dyDescent="0.2">
      <c r="A986" s="62" t="s">
        <v>6</v>
      </c>
      <c r="B986" s="65"/>
      <c r="C986" s="66"/>
      <c r="D986" s="65"/>
      <c r="E986" s="66"/>
      <c r="F986" s="65"/>
      <c r="G986" s="66"/>
      <c r="H986" s="65"/>
      <c r="I986" s="66"/>
      <c r="J986" s="67"/>
      <c r="K986" s="23"/>
    </row>
    <row r="987" spans="1:11" x14ac:dyDescent="0.2">
      <c r="A987" s="62" t="s">
        <v>6</v>
      </c>
      <c r="B987" s="60"/>
      <c r="C987" s="7" t="str">
        <f t="shared" ref="C987:C1018" si="205">IF(B987&gt;0.005,C986+1,"")</f>
        <v/>
      </c>
      <c r="D987" s="60"/>
      <c r="E987" s="68"/>
      <c r="F987" s="60"/>
      <c r="G987" s="68"/>
      <c r="H987" s="60"/>
      <c r="I987" s="68"/>
      <c r="J987" s="69"/>
      <c r="K987" s="23"/>
    </row>
    <row r="988" spans="1:11" x14ac:dyDescent="0.2">
      <c r="A988" s="62" t="s">
        <v>6</v>
      </c>
      <c r="B988" s="60"/>
      <c r="C988" s="7" t="str">
        <f t="shared" si="205"/>
        <v/>
      </c>
      <c r="D988" s="60"/>
      <c r="E988" s="68"/>
      <c r="F988" s="60"/>
      <c r="G988" s="68"/>
      <c r="H988" s="60"/>
      <c r="I988" s="68"/>
      <c r="J988" s="69"/>
      <c r="K988" s="23"/>
    </row>
    <row r="989" spans="1:11" x14ac:dyDescent="0.2">
      <c r="A989" s="62" t="s">
        <v>6</v>
      </c>
      <c r="B989" s="60"/>
      <c r="C989" s="7" t="str">
        <f t="shared" si="205"/>
        <v/>
      </c>
      <c r="D989" s="60"/>
      <c r="E989" s="68"/>
      <c r="F989" s="60"/>
      <c r="G989" s="68"/>
      <c r="H989" s="60"/>
      <c r="I989" s="68"/>
      <c r="J989" s="69"/>
      <c r="K989" s="23"/>
    </row>
    <row r="990" spans="1:11" x14ac:dyDescent="0.2">
      <c r="A990" s="62" t="s">
        <v>6</v>
      </c>
      <c r="B990" s="60"/>
      <c r="C990" s="7" t="str">
        <f t="shared" si="205"/>
        <v/>
      </c>
      <c r="D990" s="60"/>
      <c r="E990" s="68"/>
      <c r="F990" s="60"/>
      <c r="G990" s="68"/>
      <c r="H990" s="60"/>
      <c r="I990" s="68"/>
      <c r="J990" s="69"/>
      <c r="K990" s="23"/>
    </row>
    <row r="991" spans="1:11" x14ac:dyDescent="0.2">
      <c r="A991" s="62" t="s">
        <v>6</v>
      </c>
      <c r="B991" s="60"/>
      <c r="C991" s="7" t="str">
        <f t="shared" si="205"/>
        <v/>
      </c>
      <c r="D991" s="60"/>
      <c r="E991" s="68"/>
      <c r="F991" s="60"/>
      <c r="G991" s="68"/>
      <c r="H991" s="60"/>
      <c r="I991" s="68"/>
      <c r="J991" s="69"/>
      <c r="K991" s="23"/>
    </row>
    <row r="992" spans="1:11" x14ac:dyDescent="0.2">
      <c r="A992" s="62" t="s">
        <v>6</v>
      </c>
      <c r="B992" s="60"/>
      <c r="C992" s="7" t="str">
        <f t="shared" si="205"/>
        <v/>
      </c>
      <c r="D992" s="60"/>
      <c r="E992" s="68"/>
      <c r="F992" s="60"/>
      <c r="G992" s="68"/>
      <c r="H992" s="60"/>
      <c r="I992" s="68"/>
      <c r="J992" s="69"/>
      <c r="K992" s="23"/>
    </row>
    <row r="993" spans="1:11" x14ac:dyDescent="0.2">
      <c r="A993" s="62" t="s">
        <v>6</v>
      </c>
      <c r="B993" s="60"/>
      <c r="C993" s="7" t="str">
        <f t="shared" si="205"/>
        <v/>
      </c>
      <c r="D993" s="60"/>
      <c r="E993" s="68"/>
      <c r="F993" s="60"/>
      <c r="G993" s="68"/>
      <c r="H993" s="60"/>
      <c r="I993" s="68"/>
      <c r="J993" s="69"/>
      <c r="K993" s="23"/>
    </row>
    <row r="994" spans="1:11" x14ac:dyDescent="0.2">
      <c r="A994" s="62" t="s">
        <v>6</v>
      </c>
      <c r="B994" s="60"/>
      <c r="C994" s="7" t="str">
        <f t="shared" si="205"/>
        <v/>
      </c>
      <c r="D994" s="60"/>
      <c r="E994" s="68"/>
      <c r="F994" s="60"/>
      <c r="G994" s="68"/>
      <c r="H994" s="60"/>
      <c r="I994" s="68"/>
      <c r="J994" s="69"/>
      <c r="K994" s="23"/>
    </row>
    <row r="995" spans="1:11" x14ac:dyDescent="0.2">
      <c r="A995" s="62" t="s">
        <v>6</v>
      </c>
      <c r="B995" s="60"/>
      <c r="C995" s="7" t="str">
        <f t="shared" si="205"/>
        <v/>
      </c>
      <c r="D995" s="60"/>
      <c r="E995" s="68"/>
      <c r="F995" s="60"/>
      <c r="G995" s="68"/>
      <c r="H995" s="60"/>
      <c r="I995" s="68"/>
      <c r="J995" s="69"/>
      <c r="K995" s="23"/>
    </row>
    <row r="996" spans="1:11" x14ac:dyDescent="0.2">
      <c r="A996" s="62" t="s">
        <v>6</v>
      </c>
      <c r="B996" s="60"/>
      <c r="C996" s="7" t="str">
        <f t="shared" si="205"/>
        <v/>
      </c>
      <c r="D996" s="60"/>
      <c r="E996" s="68"/>
      <c r="F996" s="60"/>
      <c r="G996" s="68"/>
      <c r="H996" s="60"/>
      <c r="I996" s="68"/>
      <c r="J996" s="69"/>
      <c r="K996" s="23"/>
    </row>
    <row r="997" spans="1:11" x14ac:dyDescent="0.2">
      <c r="A997" s="62" t="s">
        <v>6</v>
      </c>
      <c r="B997" s="60"/>
      <c r="C997" s="7" t="str">
        <f t="shared" si="205"/>
        <v/>
      </c>
      <c r="D997" s="60"/>
      <c r="E997" s="68"/>
      <c r="F997" s="60"/>
      <c r="G997" s="68"/>
      <c r="H997" s="60"/>
      <c r="I997" s="68"/>
      <c r="J997" s="69"/>
      <c r="K997" s="23"/>
    </row>
    <row r="998" spans="1:11" x14ac:dyDescent="0.2">
      <c r="A998" s="62" t="s">
        <v>6</v>
      </c>
      <c r="B998" s="60"/>
      <c r="C998" s="7" t="str">
        <f t="shared" si="205"/>
        <v/>
      </c>
      <c r="D998" s="60"/>
      <c r="E998" s="68"/>
      <c r="F998" s="60"/>
      <c r="G998" s="68"/>
      <c r="H998" s="60"/>
      <c r="I998" s="68"/>
      <c r="J998" s="69"/>
      <c r="K998" s="23"/>
    </row>
    <row r="999" spans="1:11" x14ac:dyDescent="0.2">
      <c r="A999" s="62" t="s">
        <v>6</v>
      </c>
      <c r="B999" s="60"/>
      <c r="C999" s="7" t="str">
        <f t="shared" si="205"/>
        <v/>
      </c>
      <c r="D999" s="60"/>
      <c r="E999" s="68"/>
      <c r="F999" s="60"/>
      <c r="G999" s="68"/>
      <c r="H999" s="60"/>
      <c r="I999" s="68"/>
      <c r="J999" s="69"/>
      <c r="K999" s="23"/>
    </row>
    <row r="1000" spans="1:11" x14ac:dyDescent="0.2">
      <c r="A1000" s="62" t="s">
        <v>6</v>
      </c>
      <c r="B1000" s="60"/>
      <c r="C1000" s="7" t="str">
        <f t="shared" si="205"/>
        <v/>
      </c>
      <c r="D1000" s="60"/>
      <c r="E1000" s="68"/>
      <c r="F1000" s="60"/>
      <c r="G1000" s="68"/>
      <c r="H1000" s="60"/>
      <c r="I1000" s="68"/>
      <c r="J1000" s="69"/>
      <c r="K1000" s="23"/>
    </row>
    <row r="1001" spans="1:11" x14ac:dyDescent="0.2">
      <c r="A1001" s="62" t="s">
        <v>6</v>
      </c>
      <c r="B1001" s="60"/>
      <c r="C1001" s="7" t="str">
        <f t="shared" si="205"/>
        <v/>
      </c>
      <c r="D1001" s="60"/>
      <c r="E1001" s="68"/>
      <c r="F1001" s="60"/>
      <c r="G1001" s="68"/>
      <c r="H1001" s="60"/>
      <c r="I1001" s="68"/>
      <c r="J1001" s="69"/>
      <c r="K1001" s="23"/>
    </row>
    <row r="1002" spans="1:11" x14ac:dyDescent="0.2">
      <c r="A1002" s="62" t="s">
        <v>6</v>
      </c>
      <c r="B1002" s="60"/>
      <c r="C1002" s="7" t="str">
        <f t="shared" si="205"/>
        <v/>
      </c>
      <c r="D1002" s="60"/>
      <c r="E1002" s="68"/>
      <c r="F1002" s="60"/>
      <c r="G1002" s="68"/>
      <c r="H1002" s="60"/>
      <c r="I1002" s="68"/>
      <c r="J1002" s="69"/>
      <c r="K1002" s="23"/>
    </row>
    <row r="1003" spans="1:11" x14ac:dyDescent="0.2">
      <c r="A1003" s="62" t="s">
        <v>6</v>
      </c>
      <c r="B1003" s="60"/>
      <c r="C1003" s="7" t="str">
        <f t="shared" si="205"/>
        <v/>
      </c>
      <c r="D1003" s="60"/>
      <c r="E1003" s="68"/>
      <c r="F1003" s="60"/>
      <c r="G1003" s="68"/>
      <c r="H1003" s="60"/>
      <c r="I1003" s="68"/>
      <c r="J1003" s="69"/>
      <c r="K1003" s="23"/>
    </row>
    <row r="1004" spans="1:11" x14ac:dyDescent="0.2">
      <c r="A1004" s="62" t="s">
        <v>6</v>
      </c>
      <c r="B1004" s="60"/>
      <c r="C1004" s="7" t="str">
        <f t="shared" si="205"/>
        <v/>
      </c>
      <c r="D1004" s="60"/>
      <c r="E1004" s="68"/>
      <c r="F1004" s="60"/>
      <c r="G1004" s="68"/>
      <c r="H1004" s="60"/>
      <c r="I1004" s="68"/>
      <c r="J1004" s="69"/>
      <c r="K1004" s="23"/>
    </row>
    <row r="1005" spans="1:11" x14ac:dyDescent="0.2">
      <c r="A1005" s="62" t="s">
        <v>6</v>
      </c>
      <c r="B1005" s="60"/>
      <c r="C1005" s="7" t="str">
        <f t="shared" si="205"/>
        <v/>
      </c>
      <c r="D1005" s="60"/>
      <c r="E1005" s="68"/>
      <c r="F1005" s="60"/>
      <c r="G1005" s="68"/>
      <c r="H1005" s="60"/>
      <c r="I1005" s="68"/>
      <c r="J1005" s="69"/>
      <c r="K1005" s="23"/>
    </row>
    <row r="1006" spans="1:11" x14ac:dyDescent="0.2">
      <c r="A1006" s="62" t="s">
        <v>6</v>
      </c>
      <c r="B1006" s="60"/>
      <c r="C1006" s="7" t="str">
        <f t="shared" si="205"/>
        <v/>
      </c>
      <c r="D1006" s="60"/>
      <c r="E1006" s="68"/>
      <c r="F1006" s="60"/>
      <c r="G1006" s="68"/>
      <c r="H1006" s="60"/>
      <c r="I1006" s="68"/>
      <c r="J1006" s="69"/>
      <c r="K1006" s="23"/>
    </row>
    <row r="1007" spans="1:11" x14ac:dyDescent="0.2">
      <c r="A1007" s="62" t="s">
        <v>6</v>
      </c>
      <c r="B1007" s="60"/>
      <c r="C1007" s="7" t="str">
        <f t="shared" si="205"/>
        <v/>
      </c>
      <c r="D1007" s="60"/>
      <c r="E1007" s="68"/>
      <c r="F1007" s="60"/>
      <c r="G1007" s="68"/>
      <c r="H1007" s="60"/>
      <c r="I1007" s="68"/>
      <c r="J1007" s="69"/>
      <c r="K1007" s="23"/>
    </row>
    <row r="1008" spans="1:11" x14ac:dyDescent="0.2">
      <c r="A1008" s="62" t="s">
        <v>6</v>
      </c>
      <c r="B1008" s="60"/>
      <c r="C1008" s="7" t="str">
        <f t="shared" si="205"/>
        <v/>
      </c>
      <c r="D1008" s="60"/>
      <c r="E1008" s="68"/>
      <c r="F1008" s="60"/>
      <c r="G1008" s="68"/>
      <c r="H1008" s="60"/>
      <c r="I1008" s="68"/>
      <c r="J1008" s="69"/>
      <c r="K1008" s="23"/>
    </row>
    <row r="1009" spans="1:11" x14ac:dyDescent="0.2">
      <c r="A1009" s="62" t="s">
        <v>6</v>
      </c>
      <c r="B1009" s="60"/>
      <c r="C1009" s="7" t="str">
        <f t="shared" si="205"/>
        <v/>
      </c>
      <c r="D1009" s="60"/>
      <c r="E1009" s="68"/>
      <c r="F1009" s="60"/>
      <c r="G1009" s="68"/>
      <c r="H1009" s="60"/>
      <c r="I1009" s="68"/>
      <c r="J1009" s="69"/>
      <c r="K1009" s="23"/>
    </row>
    <row r="1010" spans="1:11" x14ac:dyDescent="0.2">
      <c r="A1010" s="62" t="s">
        <v>6</v>
      </c>
      <c r="B1010" s="60"/>
      <c r="C1010" s="7" t="str">
        <f t="shared" si="205"/>
        <v/>
      </c>
      <c r="D1010" s="60"/>
      <c r="E1010" s="68"/>
      <c r="F1010" s="60"/>
      <c r="G1010" s="68"/>
      <c r="H1010" s="60"/>
      <c r="I1010" s="68"/>
      <c r="J1010" s="69"/>
      <c r="K1010" s="23"/>
    </row>
    <row r="1011" spans="1:11" x14ac:dyDescent="0.2">
      <c r="A1011" s="62" t="s">
        <v>6</v>
      </c>
      <c r="B1011" s="60"/>
      <c r="C1011" s="7" t="str">
        <f t="shared" si="205"/>
        <v/>
      </c>
      <c r="D1011" s="60"/>
      <c r="E1011" s="68"/>
      <c r="F1011" s="60"/>
      <c r="G1011" s="68"/>
      <c r="H1011" s="60"/>
      <c r="I1011" s="68"/>
      <c r="J1011" s="69"/>
      <c r="K1011" s="23"/>
    </row>
    <row r="1012" spans="1:11" x14ac:dyDescent="0.2">
      <c r="A1012" s="62" t="s">
        <v>6</v>
      </c>
      <c r="B1012" s="60"/>
      <c r="C1012" s="7" t="str">
        <f t="shared" si="205"/>
        <v/>
      </c>
      <c r="D1012" s="60"/>
      <c r="E1012" s="68"/>
      <c r="F1012" s="60"/>
      <c r="G1012" s="68"/>
      <c r="H1012" s="60"/>
      <c r="I1012" s="68"/>
      <c r="J1012" s="69"/>
      <c r="K1012" s="23"/>
    </row>
    <row r="1013" spans="1:11" x14ac:dyDescent="0.2">
      <c r="A1013" s="62" t="s">
        <v>6</v>
      </c>
      <c r="B1013" s="60"/>
      <c r="C1013" s="7" t="str">
        <f t="shared" si="205"/>
        <v/>
      </c>
      <c r="D1013" s="60"/>
      <c r="E1013" s="68"/>
      <c r="F1013" s="60"/>
      <c r="G1013" s="68"/>
      <c r="H1013" s="60"/>
      <c r="I1013" s="68"/>
      <c r="J1013" s="69"/>
      <c r="K1013" s="23"/>
    </row>
    <row r="1014" spans="1:11" x14ac:dyDescent="0.2">
      <c r="A1014" s="62" t="s">
        <v>6</v>
      </c>
      <c r="B1014" s="60"/>
      <c r="C1014" s="7" t="str">
        <f t="shared" si="205"/>
        <v/>
      </c>
      <c r="D1014" s="60"/>
      <c r="E1014" s="68"/>
      <c r="F1014" s="60"/>
      <c r="G1014" s="68"/>
      <c r="H1014" s="60"/>
      <c r="I1014" s="68"/>
      <c r="J1014" s="69"/>
      <c r="K1014" s="23"/>
    </row>
    <row r="1015" spans="1:11" x14ac:dyDescent="0.2">
      <c r="A1015" s="62" t="s">
        <v>6</v>
      </c>
      <c r="B1015" s="60"/>
      <c r="C1015" s="7" t="str">
        <f t="shared" si="205"/>
        <v/>
      </c>
      <c r="D1015" s="60"/>
      <c r="E1015" s="68"/>
      <c r="F1015" s="60"/>
      <c r="G1015" s="68"/>
      <c r="H1015" s="60"/>
      <c r="I1015" s="68"/>
      <c r="J1015" s="69"/>
      <c r="K1015" s="23"/>
    </row>
    <row r="1016" spans="1:11" x14ac:dyDescent="0.2">
      <c r="A1016" s="62" t="s">
        <v>6</v>
      </c>
      <c r="B1016" s="60"/>
      <c r="C1016" s="7" t="str">
        <f t="shared" si="205"/>
        <v/>
      </c>
      <c r="D1016" s="60"/>
      <c r="E1016" s="68"/>
      <c r="F1016" s="60"/>
      <c r="G1016" s="68"/>
      <c r="H1016" s="60"/>
      <c r="I1016" s="68"/>
      <c r="J1016" s="69"/>
      <c r="K1016" s="23"/>
    </row>
    <row r="1017" spans="1:11" x14ac:dyDescent="0.2">
      <c r="A1017" s="62" t="s">
        <v>6</v>
      </c>
      <c r="B1017" s="60"/>
      <c r="C1017" s="7" t="str">
        <f t="shared" si="205"/>
        <v/>
      </c>
      <c r="D1017" s="60"/>
      <c r="E1017" s="68"/>
      <c r="F1017" s="60"/>
      <c r="G1017" s="68"/>
      <c r="H1017" s="60"/>
      <c r="I1017" s="68"/>
      <c r="J1017" s="69"/>
      <c r="K1017" s="23"/>
    </row>
    <row r="1018" spans="1:11" ht="15.75" thickBot="1" x14ac:dyDescent="0.25">
      <c r="A1018" s="62" t="s">
        <v>6</v>
      </c>
      <c r="B1018" s="63"/>
      <c r="C1018" s="8" t="str">
        <f t="shared" si="205"/>
        <v/>
      </c>
      <c r="D1018" s="63"/>
      <c r="E1018" s="64"/>
      <c r="F1018" s="63"/>
      <c r="G1018" s="64"/>
      <c r="H1018" s="63"/>
      <c r="I1018" s="64"/>
      <c r="J1018" s="70"/>
      <c r="K1018" s="23"/>
    </row>
    <row r="1019" spans="1:11" x14ac:dyDescent="0.2">
      <c r="A1019" s="62"/>
      <c r="B1019" s="137">
        <f>SUMIF(A986:A1018,$O$6,B986:B1018)</f>
        <v>0</v>
      </c>
      <c r="C1019" s="24"/>
      <c r="D1019" s="24"/>
      <c r="E1019" s="24"/>
      <c r="F1019" s="24"/>
      <c r="G1019" s="24"/>
      <c r="H1019" s="24"/>
      <c r="I1019" s="24"/>
      <c r="J1019" s="24"/>
      <c r="K1019" s="23"/>
    </row>
    <row r="1020" spans="1:11" ht="15.75" thickBot="1" x14ac:dyDescent="0.25">
      <c r="A1020" s="62"/>
      <c r="B1020" s="138"/>
      <c r="C1020" s="24"/>
      <c r="D1020" s="24"/>
      <c r="E1020" s="24"/>
      <c r="F1020" s="24"/>
      <c r="G1020" s="24"/>
      <c r="H1020" s="24"/>
      <c r="I1020" s="24"/>
      <c r="J1020" s="24"/>
      <c r="K1020" s="23"/>
    </row>
    <row r="1021" spans="1:11" ht="15.75" thickBot="1" x14ac:dyDescent="0.25">
      <c r="A1021" s="62"/>
      <c r="B1021" s="24"/>
      <c r="C1021" s="24"/>
      <c r="D1021" s="24"/>
      <c r="E1021" s="24"/>
      <c r="F1021" s="24"/>
      <c r="G1021" s="24"/>
      <c r="H1021" s="24"/>
      <c r="I1021" s="24"/>
      <c r="J1021" s="24"/>
      <c r="K1021" s="23"/>
    </row>
    <row r="1022" spans="1:11" ht="15.75" thickBot="1" x14ac:dyDescent="0.25">
      <c r="A1022" s="62"/>
      <c r="B1022" s="24"/>
      <c r="C1022" s="24"/>
      <c r="D1022" s="24"/>
      <c r="E1022" s="24"/>
      <c r="F1022" s="24"/>
      <c r="G1022" s="24"/>
      <c r="H1022" s="129" t="s">
        <v>22</v>
      </c>
      <c r="I1022" s="130"/>
      <c r="J1022" s="16"/>
      <c r="K1022" s="23"/>
    </row>
    <row r="1023" spans="1:11" ht="15.75" thickBot="1" x14ac:dyDescent="0.25">
      <c r="A1023" s="62"/>
      <c r="B1023" s="13" t="s">
        <v>0</v>
      </c>
      <c r="C1023" s="13" t="s">
        <v>13</v>
      </c>
      <c r="D1023" s="13" t="s">
        <v>14</v>
      </c>
      <c r="E1023" s="13" t="s">
        <v>15</v>
      </c>
      <c r="F1023" s="13" t="s">
        <v>5</v>
      </c>
      <c r="G1023" s="24"/>
      <c r="H1023" s="86" t="s">
        <v>20</v>
      </c>
      <c r="I1023" s="94">
        <f t="shared" si="193"/>
        <v>17141.98</v>
      </c>
      <c r="J1023" s="86"/>
      <c r="K1023" s="23"/>
    </row>
    <row r="1024" spans="1:11" ht="15.75" thickBot="1" x14ac:dyDescent="0.25">
      <c r="A1024" s="62"/>
      <c r="B1024" s="88">
        <f t="shared" si="194"/>
        <v>0</v>
      </c>
      <c r="C1024" s="13">
        <f t="shared" ref="C1024" si="206">SUM(F986:F1018)</f>
        <v>0</v>
      </c>
      <c r="D1024" s="13">
        <f t="shared" ref="D1024" si="207">B1024+C1024</f>
        <v>0</v>
      </c>
      <c r="E1024" s="13">
        <f t="shared" ref="E1024" si="208">SUM(H986:H1018)</f>
        <v>0</v>
      </c>
      <c r="F1024" s="15">
        <f t="shared" ref="F1024" si="209">D1024-E1024</f>
        <v>0</v>
      </c>
      <c r="G1024" s="24"/>
      <c r="H1024" s="3" t="s">
        <v>19</v>
      </c>
      <c r="I1024" s="3">
        <f t="shared" ref="I1024" si="210">F1026</f>
        <v>0</v>
      </c>
      <c r="J1024" s="3"/>
      <c r="K1024" s="23"/>
    </row>
    <row r="1025" spans="1:11" ht="15.75" thickBot="1" x14ac:dyDescent="0.25">
      <c r="A1025" s="62"/>
      <c r="B1025" s="13" t="s">
        <v>18</v>
      </c>
      <c r="C1025" s="13" t="s">
        <v>16</v>
      </c>
      <c r="D1025" s="13" t="s">
        <v>3</v>
      </c>
      <c r="E1025" s="13" t="s">
        <v>2</v>
      </c>
      <c r="F1025" s="13" t="s">
        <v>19</v>
      </c>
      <c r="G1025" s="24"/>
      <c r="H1025" s="3" t="s">
        <v>21</v>
      </c>
      <c r="I1025" s="3">
        <f t="shared" si="200"/>
        <v>17141.98</v>
      </c>
      <c r="J1025" s="3"/>
      <c r="K1025" s="23"/>
    </row>
    <row r="1026" spans="1:11" ht="15.75" thickBot="1" x14ac:dyDescent="0.25">
      <c r="A1026" s="62"/>
      <c r="B1026" s="88">
        <f t="shared" ref="B1026" si="211">F1024</f>
        <v>0</v>
      </c>
      <c r="C1026" s="71"/>
      <c r="D1026" s="71"/>
      <c r="E1026" s="71"/>
      <c r="F1026" s="15">
        <f t="shared" ref="F1026" si="212">B1026-(C1026+D1026+E1026)</f>
        <v>0</v>
      </c>
      <c r="G1026" s="24"/>
      <c r="H1026" s="3" t="s">
        <v>4</v>
      </c>
      <c r="I1026" s="73"/>
      <c r="J1026" s="73"/>
      <c r="K1026" s="23"/>
    </row>
    <row r="1027" spans="1:11" ht="15.75" thickBot="1" x14ac:dyDescent="0.25">
      <c r="A1027" s="62"/>
      <c r="B1027" s="24"/>
      <c r="C1027" s="24"/>
      <c r="D1027" s="24"/>
      <c r="E1027" s="24"/>
      <c r="F1027" s="24"/>
      <c r="G1027" s="24"/>
      <c r="H1027" s="18" t="s">
        <v>17</v>
      </c>
      <c r="I1027" s="18">
        <f t="shared" si="203"/>
        <v>17141.98</v>
      </c>
      <c r="J1027" s="87"/>
      <c r="K1027" s="23"/>
    </row>
    <row r="1028" spans="1:11" ht="15.75" thickBot="1" x14ac:dyDescent="0.25">
      <c r="A1028" s="62"/>
      <c r="B1028" s="24"/>
      <c r="C1028" s="24"/>
      <c r="D1028" s="24"/>
      <c r="E1028" s="24"/>
      <c r="F1028" s="24"/>
      <c r="G1028" s="24"/>
      <c r="H1028" s="13" t="s">
        <v>27</v>
      </c>
      <c r="I1028" s="91">
        <f t="shared" si="204"/>
        <v>17141.98</v>
      </c>
      <c r="J1028" s="24"/>
      <c r="K1028" s="23"/>
    </row>
    <row r="1029" spans="1:11" ht="15.75" thickBot="1" x14ac:dyDescent="0.25">
      <c r="A1029" s="75"/>
      <c r="B1029" s="25"/>
      <c r="C1029" s="25"/>
      <c r="D1029" s="25"/>
      <c r="E1029" s="25"/>
      <c r="F1029" s="25"/>
      <c r="G1029" s="25"/>
      <c r="H1029" s="25"/>
      <c r="I1029" s="25"/>
      <c r="J1029" s="25"/>
      <c r="K1029" s="15"/>
    </row>
    <row r="1030" spans="1:11" ht="15.75" thickBot="1" x14ac:dyDescent="0.25">
      <c r="A1030" s="76"/>
      <c r="B1030" s="29"/>
      <c r="C1030" s="29"/>
      <c r="D1030" s="29"/>
      <c r="E1030" s="29"/>
      <c r="F1030" s="29"/>
      <c r="G1030" s="29"/>
      <c r="H1030" s="29"/>
      <c r="I1030" s="29"/>
      <c r="J1030" s="29"/>
      <c r="K1030" s="29"/>
    </row>
    <row r="1031" spans="1:11" ht="15.75" thickBot="1" x14ac:dyDescent="0.25">
      <c r="A1031" s="57"/>
      <c r="B1031" s="28"/>
      <c r="C1031" s="28"/>
      <c r="D1031" s="28"/>
      <c r="E1031" s="28"/>
      <c r="F1031" s="28"/>
      <c r="G1031" s="28"/>
      <c r="H1031" s="28"/>
      <c r="I1031" s="28" t="s">
        <v>35</v>
      </c>
      <c r="J1031" s="58" t="s">
        <v>38</v>
      </c>
      <c r="K1031" s="22"/>
    </row>
    <row r="1032" spans="1:11" ht="15.75" thickBot="1" x14ac:dyDescent="0.25">
      <c r="A1032" s="60">
        <v>22</v>
      </c>
      <c r="B1032" s="26"/>
      <c r="C1032" s="26"/>
      <c r="D1032" s="26"/>
      <c r="E1032" s="26"/>
      <c r="F1032" s="26"/>
      <c r="G1032" s="26"/>
      <c r="H1032" s="26"/>
      <c r="I1032" s="26" t="s">
        <v>36</v>
      </c>
      <c r="J1032" s="61">
        <v>44249</v>
      </c>
      <c r="K1032" s="22"/>
    </row>
    <row r="1033" spans="1:11" x14ac:dyDescent="0.2">
      <c r="A1033" s="62"/>
      <c r="B1033" s="140" t="s">
        <v>0</v>
      </c>
      <c r="C1033" s="141"/>
      <c r="D1033" s="140" t="s">
        <v>9</v>
      </c>
      <c r="E1033" s="141"/>
      <c r="F1033" s="140" t="s">
        <v>13</v>
      </c>
      <c r="G1033" s="141"/>
      <c r="H1033" s="140" t="s">
        <v>10</v>
      </c>
      <c r="I1033" s="141"/>
      <c r="J1033" s="135" t="s">
        <v>12</v>
      </c>
      <c r="K1033" s="23"/>
    </row>
    <row r="1034" spans="1:11" ht="15.75" thickBot="1" x14ac:dyDescent="0.25">
      <c r="A1034" s="62"/>
      <c r="B1034" s="6" t="s">
        <v>1</v>
      </c>
      <c r="C1034" s="8" t="s">
        <v>8</v>
      </c>
      <c r="D1034" s="6" t="s">
        <v>1</v>
      </c>
      <c r="E1034" s="8" t="s">
        <v>8</v>
      </c>
      <c r="F1034" s="6" t="s">
        <v>1</v>
      </c>
      <c r="G1034" s="8" t="s">
        <v>11</v>
      </c>
      <c r="H1034" s="6" t="s">
        <v>1</v>
      </c>
      <c r="I1034" s="8" t="s">
        <v>11</v>
      </c>
      <c r="J1034" s="136"/>
      <c r="K1034" s="23"/>
    </row>
    <row r="1035" spans="1:11" x14ac:dyDescent="0.2">
      <c r="A1035" s="62" t="s">
        <v>6</v>
      </c>
      <c r="B1035" s="65"/>
      <c r="C1035" s="66"/>
      <c r="D1035" s="65"/>
      <c r="E1035" s="66"/>
      <c r="F1035" s="65"/>
      <c r="G1035" s="66"/>
      <c r="H1035" s="65"/>
      <c r="I1035" s="66"/>
      <c r="J1035" s="67"/>
      <c r="K1035" s="23"/>
    </row>
    <row r="1036" spans="1:11" x14ac:dyDescent="0.2">
      <c r="A1036" s="62" t="s">
        <v>6</v>
      </c>
      <c r="B1036" s="60"/>
      <c r="C1036" s="7" t="str">
        <f t="shared" ref="C1036:C1067" si="213">IF(B1036&gt;0.005,C1035+1,"")</f>
        <v/>
      </c>
      <c r="D1036" s="60"/>
      <c r="E1036" s="68"/>
      <c r="F1036" s="60"/>
      <c r="G1036" s="68"/>
      <c r="H1036" s="60"/>
      <c r="I1036" s="68"/>
      <c r="J1036" s="69"/>
      <c r="K1036" s="23"/>
    </row>
    <row r="1037" spans="1:11" x14ac:dyDescent="0.2">
      <c r="A1037" s="62" t="s">
        <v>6</v>
      </c>
      <c r="B1037" s="60"/>
      <c r="C1037" s="7" t="str">
        <f t="shared" si="213"/>
        <v/>
      </c>
      <c r="D1037" s="60"/>
      <c r="E1037" s="68"/>
      <c r="F1037" s="60"/>
      <c r="G1037" s="68"/>
      <c r="H1037" s="60"/>
      <c r="I1037" s="68"/>
      <c r="J1037" s="69"/>
      <c r="K1037" s="23"/>
    </row>
    <row r="1038" spans="1:11" x14ac:dyDescent="0.2">
      <c r="A1038" s="62" t="s">
        <v>6</v>
      </c>
      <c r="B1038" s="60"/>
      <c r="C1038" s="7" t="str">
        <f t="shared" si="213"/>
        <v/>
      </c>
      <c r="D1038" s="60"/>
      <c r="E1038" s="68"/>
      <c r="F1038" s="60"/>
      <c r="G1038" s="68"/>
      <c r="H1038" s="60"/>
      <c r="I1038" s="68"/>
      <c r="J1038" s="69"/>
      <c r="K1038" s="23"/>
    </row>
    <row r="1039" spans="1:11" x14ac:dyDescent="0.2">
      <c r="A1039" s="62" t="s">
        <v>6</v>
      </c>
      <c r="B1039" s="60"/>
      <c r="C1039" s="7" t="str">
        <f t="shared" si="213"/>
        <v/>
      </c>
      <c r="D1039" s="60"/>
      <c r="E1039" s="68"/>
      <c r="F1039" s="60"/>
      <c r="G1039" s="68"/>
      <c r="H1039" s="60"/>
      <c r="I1039" s="68"/>
      <c r="J1039" s="69"/>
      <c r="K1039" s="23"/>
    </row>
    <row r="1040" spans="1:11" x14ac:dyDescent="0.2">
      <c r="A1040" s="62" t="s">
        <v>6</v>
      </c>
      <c r="B1040" s="60"/>
      <c r="C1040" s="7" t="str">
        <f t="shared" si="213"/>
        <v/>
      </c>
      <c r="D1040" s="60"/>
      <c r="E1040" s="68"/>
      <c r="F1040" s="60"/>
      <c r="G1040" s="68"/>
      <c r="H1040" s="60"/>
      <c r="I1040" s="68"/>
      <c r="J1040" s="69"/>
      <c r="K1040" s="23"/>
    </row>
    <row r="1041" spans="1:11" x14ac:dyDescent="0.2">
      <c r="A1041" s="62" t="s">
        <v>6</v>
      </c>
      <c r="B1041" s="60"/>
      <c r="C1041" s="7" t="str">
        <f t="shared" si="213"/>
        <v/>
      </c>
      <c r="D1041" s="60"/>
      <c r="E1041" s="68"/>
      <c r="F1041" s="60"/>
      <c r="G1041" s="68"/>
      <c r="H1041" s="60"/>
      <c r="I1041" s="68"/>
      <c r="J1041" s="69"/>
      <c r="K1041" s="23"/>
    </row>
    <row r="1042" spans="1:11" x14ac:dyDescent="0.2">
      <c r="A1042" s="62" t="s">
        <v>6</v>
      </c>
      <c r="B1042" s="60"/>
      <c r="C1042" s="7" t="str">
        <f t="shared" si="213"/>
        <v/>
      </c>
      <c r="D1042" s="60"/>
      <c r="E1042" s="68"/>
      <c r="F1042" s="60"/>
      <c r="G1042" s="68"/>
      <c r="H1042" s="60"/>
      <c r="I1042" s="68"/>
      <c r="J1042" s="69"/>
      <c r="K1042" s="23"/>
    </row>
    <row r="1043" spans="1:11" x14ac:dyDescent="0.2">
      <c r="A1043" s="62" t="s">
        <v>6</v>
      </c>
      <c r="B1043" s="60"/>
      <c r="C1043" s="7" t="str">
        <f t="shared" si="213"/>
        <v/>
      </c>
      <c r="D1043" s="60"/>
      <c r="E1043" s="68"/>
      <c r="F1043" s="60"/>
      <c r="G1043" s="68"/>
      <c r="H1043" s="60"/>
      <c r="I1043" s="68"/>
      <c r="J1043" s="69"/>
      <c r="K1043" s="23"/>
    </row>
    <row r="1044" spans="1:11" x14ac:dyDescent="0.2">
      <c r="A1044" s="62" t="s">
        <v>6</v>
      </c>
      <c r="B1044" s="60"/>
      <c r="C1044" s="7" t="str">
        <f t="shared" si="213"/>
        <v/>
      </c>
      <c r="D1044" s="60"/>
      <c r="E1044" s="68"/>
      <c r="F1044" s="60"/>
      <c r="G1044" s="68"/>
      <c r="H1044" s="60"/>
      <c r="I1044" s="68"/>
      <c r="J1044" s="69"/>
      <c r="K1044" s="23"/>
    </row>
    <row r="1045" spans="1:11" x14ac:dyDescent="0.2">
      <c r="A1045" s="62" t="s">
        <v>6</v>
      </c>
      <c r="B1045" s="60"/>
      <c r="C1045" s="7" t="str">
        <f t="shared" si="213"/>
        <v/>
      </c>
      <c r="D1045" s="60"/>
      <c r="E1045" s="68"/>
      <c r="F1045" s="60"/>
      <c r="G1045" s="68"/>
      <c r="H1045" s="60"/>
      <c r="I1045" s="68"/>
      <c r="J1045" s="69"/>
      <c r="K1045" s="23"/>
    </row>
    <row r="1046" spans="1:11" x14ac:dyDescent="0.2">
      <c r="A1046" s="62" t="s">
        <v>6</v>
      </c>
      <c r="B1046" s="60"/>
      <c r="C1046" s="7" t="str">
        <f t="shared" si="213"/>
        <v/>
      </c>
      <c r="D1046" s="60"/>
      <c r="E1046" s="68"/>
      <c r="F1046" s="60"/>
      <c r="G1046" s="68"/>
      <c r="H1046" s="60"/>
      <c r="I1046" s="68"/>
      <c r="J1046" s="69"/>
      <c r="K1046" s="23"/>
    </row>
    <row r="1047" spans="1:11" x14ac:dyDescent="0.2">
      <c r="A1047" s="62" t="s">
        <v>6</v>
      </c>
      <c r="B1047" s="60"/>
      <c r="C1047" s="7" t="str">
        <f t="shared" si="213"/>
        <v/>
      </c>
      <c r="D1047" s="60"/>
      <c r="E1047" s="68"/>
      <c r="F1047" s="60"/>
      <c r="G1047" s="68"/>
      <c r="H1047" s="60"/>
      <c r="I1047" s="68"/>
      <c r="J1047" s="69"/>
      <c r="K1047" s="23"/>
    </row>
    <row r="1048" spans="1:11" x14ac:dyDescent="0.2">
      <c r="A1048" s="62" t="s">
        <v>6</v>
      </c>
      <c r="B1048" s="60"/>
      <c r="C1048" s="7" t="str">
        <f t="shared" si="213"/>
        <v/>
      </c>
      <c r="D1048" s="60"/>
      <c r="E1048" s="68"/>
      <c r="F1048" s="60"/>
      <c r="G1048" s="68"/>
      <c r="H1048" s="60"/>
      <c r="I1048" s="68"/>
      <c r="J1048" s="69"/>
      <c r="K1048" s="23"/>
    </row>
    <row r="1049" spans="1:11" x14ac:dyDescent="0.2">
      <c r="A1049" s="62" t="s">
        <v>6</v>
      </c>
      <c r="B1049" s="60"/>
      <c r="C1049" s="7" t="str">
        <f t="shared" si="213"/>
        <v/>
      </c>
      <c r="D1049" s="60"/>
      <c r="E1049" s="68"/>
      <c r="F1049" s="60"/>
      <c r="G1049" s="68"/>
      <c r="H1049" s="60"/>
      <c r="I1049" s="68"/>
      <c r="J1049" s="69"/>
      <c r="K1049" s="23"/>
    </row>
    <row r="1050" spans="1:11" x14ac:dyDescent="0.2">
      <c r="A1050" s="62" t="s">
        <v>6</v>
      </c>
      <c r="B1050" s="60"/>
      <c r="C1050" s="7" t="str">
        <f t="shared" si="213"/>
        <v/>
      </c>
      <c r="D1050" s="60"/>
      <c r="E1050" s="68"/>
      <c r="F1050" s="60"/>
      <c r="G1050" s="68"/>
      <c r="H1050" s="60"/>
      <c r="I1050" s="68"/>
      <c r="J1050" s="69"/>
      <c r="K1050" s="23"/>
    </row>
    <row r="1051" spans="1:11" x14ac:dyDescent="0.2">
      <c r="A1051" s="62" t="s">
        <v>6</v>
      </c>
      <c r="B1051" s="60"/>
      <c r="C1051" s="7" t="str">
        <f t="shared" si="213"/>
        <v/>
      </c>
      <c r="D1051" s="60"/>
      <c r="E1051" s="68"/>
      <c r="F1051" s="60"/>
      <c r="G1051" s="68"/>
      <c r="H1051" s="60"/>
      <c r="I1051" s="68"/>
      <c r="J1051" s="69"/>
      <c r="K1051" s="23"/>
    </row>
    <row r="1052" spans="1:11" x14ac:dyDescent="0.2">
      <c r="A1052" s="62" t="s">
        <v>6</v>
      </c>
      <c r="B1052" s="60"/>
      <c r="C1052" s="7" t="str">
        <f t="shared" si="213"/>
        <v/>
      </c>
      <c r="D1052" s="60"/>
      <c r="E1052" s="68"/>
      <c r="F1052" s="60"/>
      <c r="G1052" s="68"/>
      <c r="H1052" s="60"/>
      <c r="I1052" s="68"/>
      <c r="J1052" s="69"/>
      <c r="K1052" s="23"/>
    </row>
    <row r="1053" spans="1:11" x14ac:dyDescent="0.2">
      <c r="A1053" s="62" t="s">
        <v>6</v>
      </c>
      <c r="B1053" s="60"/>
      <c r="C1053" s="7" t="str">
        <f t="shared" si="213"/>
        <v/>
      </c>
      <c r="D1053" s="60"/>
      <c r="E1053" s="68"/>
      <c r="F1053" s="60"/>
      <c r="G1053" s="68"/>
      <c r="H1053" s="60"/>
      <c r="I1053" s="68"/>
      <c r="J1053" s="69"/>
      <c r="K1053" s="23"/>
    </row>
    <row r="1054" spans="1:11" x14ac:dyDescent="0.2">
      <c r="A1054" s="62" t="s">
        <v>6</v>
      </c>
      <c r="B1054" s="60"/>
      <c r="C1054" s="7" t="str">
        <f t="shared" si="213"/>
        <v/>
      </c>
      <c r="D1054" s="60"/>
      <c r="E1054" s="68"/>
      <c r="F1054" s="60"/>
      <c r="G1054" s="68"/>
      <c r="H1054" s="60"/>
      <c r="I1054" s="68"/>
      <c r="J1054" s="69"/>
      <c r="K1054" s="23"/>
    </row>
    <row r="1055" spans="1:11" x14ac:dyDescent="0.2">
      <c r="A1055" s="62" t="s">
        <v>6</v>
      </c>
      <c r="B1055" s="60"/>
      <c r="C1055" s="7" t="str">
        <f t="shared" si="213"/>
        <v/>
      </c>
      <c r="D1055" s="60"/>
      <c r="E1055" s="68"/>
      <c r="F1055" s="60"/>
      <c r="G1055" s="68"/>
      <c r="H1055" s="60"/>
      <c r="I1055" s="68"/>
      <c r="J1055" s="69"/>
      <c r="K1055" s="23"/>
    </row>
    <row r="1056" spans="1:11" x14ac:dyDescent="0.2">
      <c r="A1056" s="62" t="s">
        <v>6</v>
      </c>
      <c r="B1056" s="60"/>
      <c r="C1056" s="7" t="str">
        <f t="shared" si="213"/>
        <v/>
      </c>
      <c r="D1056" s="60"/>
      <c r="E1056" s="68"/>
      <c r="F1056" s="60"/>
      <c r="G1056" s="68"/>
      <c r="H1056" s="60"/>
      <c r="I1056" s="68"/>
      <c r="J1056" s="69"/>
      <c r="K1056" s="23"/>
    </row>
    <row r="1057" spans="1:11" x14ac:dyDescent="0.2">
      <c r="A1057" s="62" t="s">
        <v>6</v>
      </c>
      <c r="B1057" s="60"/>
      <c r="C1057" s="7" t="str">
        <f t="shared" si="213"/>
        <v/>
      </c>
      <c r="D1057" s="60"/>
      <c r="E1057" s="68"/>
      <c r="F1057" s="60"/>
      <c r="G1057" s="68"/>
      <c r="H1057" s="60"/>
      <c r="I1057" s="68"/>
      <c r="J1057" s="69"/>
      <c r="K1057" s="23"/>
    </row>
    <row r="1058" spans="1:11" x14ac:dyDescent="0.2">
      <c r="A1058" s="62" t="s">
        <v>6</v>
      </c>
      <c r="B1058" s="60"/>
      <c r="C1058" s="7" t="str">
        <f t="shared" si="213"/>
        <v/>
      </c>
      <c r="D1058" s="60"/>
      <c r="E1058" s="68"/>
      <c r="F1058" s="60"/>
      <c r="G1058" s="68"/>
      <c r="H1058" s="60"/>
      <c r="I1058" s="68"/>
      <c r="J1058" s="69"/>
      <c r="K1058" s="23"/>
    </row>
    <row r="1059" spans="1:11" x14ac:dyDescent="0.2">
      <c r="A1059" s="62" t="s">
        <v>6</v>
      </c>
      <c r="B1059" s="60"/>
      <c r="C1059" s="7" t="str">
        <f t="shared" si="213"/>
        <v/>
      </c>
      <c r="D1059" s="60"/>
      <c r="E1059" s="68"/>
      <c r="F1059" s="60"/>
      <c r="G1059" s="68"/>
      <c r="H1059" s="60"/>
      <c r="I1059" s="68"/>
      <c r="J1059" s="69"/>
      <c r="K1059" s="23"/>
    </row>
    <row r="1060" spans="1:11" x14ac:dyDescent="0.2">
      <c r="A1060" s="62" t="s">
        <v>6</v>
      </c>
      <c r="B1060" s="60"/>
      <c r="C1060" s="7" t="str">
        <f t="shared" si="213"/>
        <v/>
      </c>
      <c r="D1060" s="60"/>
      <c r="E1060" s="68"/>
      <c r="F1060" s="60"/>
      <c r="G1060" s="68"/>
      <c r="H1060" s="60"/>
      <c r="I1060" s="68"/>
      <c r="J1060" s="69"/>
      <c r="K1060" s="23"/>
    </row>
    <row r="1061" spans="1:11" x14ac:dyDescent="0.2">
      <c r="A1061" s="62" t="s">
        <v>6</v>
      </c>
      <c r="B1061" s="60"/>
      <c r="C1061" s="7" t="str">
        <f t="shared" si="213"/>
        <v/>
      </c>
      <c r="D1061" s="60"/>
      <c r="E1061" s="68"/>
      <c r="F1061" s="60"/>
      <c r="G1061" s="68"/>
      <c r="H1061" s="60"/>
      <c r="I1061" s="68"/>
      <c r="J1061" s="69"/>
      <c r="K1061" s="23"/>
    </row>
    <row r="1062" spans="1:11" x14ac:dyDescent="0.2">
      <c r="A1062" s="62" t="s">
        <v>6</v>
      </c>
      <c r="B1062" s="60"/>
      <c r="C1062" s="7" t="str">
        <f t="shared" si="213"/>
        <v/>
      </c>
      <c r="D1062" s="60"/>
      <c r="E1062" s="68"/>
      <c r="F1062" s="60"/>
      <c r="G1062" s="68"/>
      <c r="H1062" s="60"/>
      <c r="I1062" s="68"/>
      <c r="J1062" s="69"/>
      <c r="K1062" s="23"/>
    </row>
    <row r="1063" spans="1:11" x14ac:dyDescent="0.2">
      <c r="A1063" s="62" t="s">
        <v>6</v>
      </c>
      <c r="B1063" s="60"/>
      <c r="C1063" s="7" t="str">
        <f t="shared" si="213"/>
        <v/>
      </c>
      <c r="D1063" s="60"/>
      <c r="E1063" s="68"/>
      <c r="F1063" s="60"/>
      <c r="G1063" s="68"/>
      <c r="H1063" s="60"/>
      <c r="I1063" s="68"/>
      <c r="J1063" s="69"/>
      <c r="K1063" s="23"/>
    </row>
    <row r="1064" spans="1:11" x14ac:dyDescent="0.2">
      <c r="A1064" s="62" t="s">
        <v>6</v>
      </c>
      <c r="B1064" s="60"/>
      <c r="C1064" s="7" t="str">
        <f t="shared" si="213"/>
        <v/>
      </c>
      <c r="D1064" s="60"/>
      <c r="E1064" s="68"/>
      <c r="F1064" s="60"/>
      <c r="G1064" s="68"/>
      <c r="H1064" s="60"/>
      <c r="I1064" s="68"/>
      <c r="J1064" s="69"/>
      <c r="K1064" s="23"/>
    </row>
    <row r="1065" spans="1:11" x14ac:dyDescent="0.2">
      <c r="A1065" s="62" t="s">
        <v>6</v>
      </c>
      <c r="B1065" s="60"/>
      <c r="C1065" s="7" t="str">
        <f t="shared" si="213"/>
        <v/>
      </c>
      <c r="D1065" s="60"/>
      <c r="E1065" s="68"/>
      <c r="F1065" s="60"/>
      <c r="G1065" s="68"/>
      <c r="H1065" s="60"/>
      <c r="I1065" s="68"/>
      <c r="J1065" s="69"/>
      <c r="K1065" s="23"/>
    </row>
    <row r="1066" spans="1:11" x14ac:dyDescent="0.2">
      <c r="A1066" s="62" t="s">
        <v>6</v>
      </c>
      <c r="B1066" s="60"/>
      <c r="C1066" s="7" t="str">
        <f t="shared" si="213"/>
        <v/>
      </c>
      <c r="D1066" s="60"/>
      <c r="E1066" s="68"/>
      <c r="F1066" s="60"/>
      <c r="G1066" s="68"/>
      <c r="H1066" s="60"/>
      <c r="I1066" s="68"/>
      <c r="J1066" s="69"/>
      <c r="K1066" s="23"/>
    </row>
    <row r="1067" spans="1:11" ht="15.75" thickBot="1" x14ac:dyDescent="0.25">
      <c r="A1067" s="62" t="s">
        <v>6</v>
      </c>
      <c r="B1067" s="63"/>
      <c r="C1067" s="8" t="str">
        <f t="shared" si="213"/>
        <v/>
      </c>
      <c r="D1067" s="63"/>
      <c r="E1067" s="64"/>
      <c r="F1067" s="63"/>
      <c r="G1067" s="64"/>
      <c r="H1067" s="63"/>
      <c r="I1067" s="64"/>
      <c r="J1067" s="70"/>
      <c r="K1067" s="23"/>
    </row>
    <row r="1068" spans="1:11" x14ac:dyDescent="0.2">
      <c r="A1068" s="62"/>
      <c r="B1068" s="137">
        <f>SUMIF(A1035:A1067,$O$6,B1035:B1067)</f>
        <v>0</v>
      </c>
      <c r="C1068" s="24"/>
      <c r="D1068" s="24"/>
      <c r="E1068" s="24"/>
      <c r="F1068" s="24"/>
      <c r="G1068" s="24"/>
      <c r="H1068" s="24"/>
      <c r="I1068" s="24"/>
      <c r="J1068" s="24"/>
      <c r="K1068" s="23"/>
    </row>
    <row r="1069" spans="1:11" ht="15.75" thickBot="1" x14ac:dyDescent="0.25">
      <c r="A1069" s="62"/>
      <c r="B1069" s="138"/>
      <c r="C1069" s="24"/>
      <c r="D1069" s="24"/>
      <c r="E1069" s="24"/>
      <c r="F1069" s="24"/>
      <c r="G1069" s="24"/>
      <c r="H1069" s="24"/>
      <c r="I1069" s="24"/>
      <c r="J1069" s="24"/>
      <c r="K1069" s="23"/>
    </row>
    <row r="1070" spans="1:11" ht="15.75" thickBot="1" x14ac:dyDescent="0.25">
      <c r="A1070" s="62"/>
      <c r="B1070" s="24"/>
      <c r="C1070" s="24"/>
      <c r="D1070" s="24"/>
      <c r="E1070" s="24"/>
      <c r="F1070" s="24"/>
      <c r="G1070" s="24"/>
      <c r="H1070" s="24"/>
      <c r="I1070" s="24"/>
      <c r="J1070" s="24"/>
      <c r="K1070" s="23"/>
    </row>
    <row r="1071" spans="1:11" ht="15.75" thickBot="1" x14ac:dyDescent="0.25">
      <c r="A1071" s="62"/>
      <c r="B1071" s="24"/>
      <c r="C1071" s="24"/>
      <c r="D1071" s="24"/>
      <c r="E1071" s="24"/>
      <c r="F1071" s="24"/>
      <c r="G1071" s="24"/>
      <c r="H1071" s="129" t="s">
        <v>22</v>
      </c>
      <c r="I1071" s="130"/>
      <c r="J1071" s="16"/>
      <c r="K1071" s="23"/>
    </row>
    <row r="1072" spans="1:11" ht="15.75" thickBot="1" x14ac:dyDescent="0.25">
      <c r="A1072" s="62"/>
      <c r="B1072" s="13" t="s">
        <v>0</v>
      </c>
      <c r="C1072" s="13" t="s">
        <v>13</v>
      </c>
      <c r="D1072" s="13" t="s">
        <v>14</v>
      </c>
      <c r="E1072" s="13" t="s">
        <v>15</v>
      </c>
      <c r="F1072" s="13" t="s">
        <v>5</v>
      </c>
      <c r="G1072" s="24"/>
      <c r="H1072" s="86" t="s">
        <v>20</v>
      </c>
      <c r="I1072" s="94">
        <f t="shared" ref="I1072:I1121" si="214">I1028</f>
        <v>17141.98</v>
      </c>
      <c r="J1072" s="86"/>
      <c r="K1072" s="23"/>
    </row>
    <row r="1073" spans="1:11" ht="15.75" thickBot="1" x14ac:dyDescent="0.25">
      <c r="A1073" s="62"/>
      <c r="B1073" s="88">
        <f t="shared" ref="B1073:B1122" si="215">B1068</f>
        <v>0</v>
      </c>
      <c r="C1073" s="13">
        <f t="shared" ref="C1073" si="216">SUM(F1035:F1067)</f>
        <v>0</v>
      </c>
      <c r="D1073" s="13">
        <f t="shared" ref="D1073" si="217">B1073+C1073</f>
        <v>0</v>
      </c>
      <c r="E1073" s="13">
        <f t="shared" ref="E1073" si="218">SUM(H1035:H1067)</f>
        <v>0</v>
      </c>
      <c r="F1073" s="15">
        <f t="shared" ref="F1073" si="219">D1073-E1073</f>
        <v>0</v>
      </c>
      <c r="G1073" s="24"/>
      <c r="H1073" s="3" t="s">
        <v>19</v>
      </c>
      <c r="I1073" s="3">
        <f t="shared" ref="I1073" si="220">F1075</f>
        <v>0</v>
      </c>
      <c r="J1073" s="3"/>
      <c r="K1073" s="23"/>
    </row>
    <row r="1074" spans="1:11" ht="15.75" thickBot="1" x14ac:dyDescent="0.25">
      <c r="A1074" s="62"/>
      <c r="B1074" s="13" t="s">
        <v>18</v>
      </c>
      <c r="C1074" s="13" t="s">
        <v>16</v>
      </c>
      <c r="D1074" s="13" t="s">
        <v>3</v>
      </c>
      <c r="E1074" s="13" t="s">
        <v>2</v>
      </c>
      <c r="F1074" s="13" t="s">
        <v>19</v>
      </c>
      <c r="G1074" s="24"/>
      <c r="H1074" s="3" t="s">
        <v>21</v>
      </c>
      <c r="I1074" s="3">
        <f t="shared" ref="I1074:I1123" si="221">I1072+I1073</f>
        <v>17141.98</v>
      </c>
      <c r="J1074" s="3"/>
      <c r="K1074" s="23"/>
    </row>
    <row r="1075" spans="1:11" ht="15.75" thickBot="1" x14ac:dyDescent="0.25">
      <c r="A1075" s="62"/>
      <c r="B1075" s="88">
        <f t="shared" ref="B1075" si="222">F1073</f>
        <v>0</v>
      </c>
      <c r="C1075" s="71"/>
      <c r="D1075" s="71"/>
      <c r="E1075" s="71"/>
      <c r="F1075" s="15">
        <f t="shared" ref="F1075" si="223">B1075-(C1075+D1075+E1075)</f>
        <v>0</v>
      </c>
      <c r="G1075" s="24"/>
      <c r="H1075" s="3" t="s">
        <v>4</v>
      </c>
      <c r="I1075" s="73"/>
      <c r="J1075" s="73"/>
      <c r="K1075" s="23"/>
    </row>
    <row r="1076" spans="1:11" ht="15.75" thickBot="1" x14ac:dyDescent="0.25">
      <c r="A1076" s="62"/>
      <c r="B1076" s="24"/>
      <c r="C1076" s="24"/>
      <c r="D1076" s="24"/>
      <c r="E1076" s="24"/>
      <c r="F1076" s="24"/>
      <c r="G1076" s="24"/>
      <c r="H1076" s="18" t="s">
        <v>17</v>
      </c>
      <c r="I1076" s="18">
        <f t="shared" ref="I1076:I1125" si="224">I1074-I1075</f>
        <v>17141.98</v>
      </c>
      <c r="J1076" s="87"/>
      <c r="K1076" s="23"/>
    </row>
    <row r="1077" spans="1:11" ht="15.75" thickBot="1" x14ac:dyDescent="0.25">
      <c r="A1077" s="62"/>
      <c r="B1077" s="24"/>
      <c r="C1077" s="24"/>
      <c r="D1077" s="24"/>
      <c r="E1077" s="24"/>
      <c r="F1077" s="24"/>
      <c r="G1077" s="24"/>
      <c r="H1077" s="13" t="s">
        <v>27</v>
      </c>
      <c r="I1077" s="91">
        <f t="shared" ref="I1077:I1126" si="225">I1076</f>
        <v>17141.98</v>
      </c>
      <c r="J1077" s="24"/>
      <c r="K1077" s="23"/>
    </row>
    <row r="1078" spans="1:11" ht="15.75" thickBot="1" x14ac:dyDescent="0.25">
      <c r="A1078" s="75"/>
      <c r="B1078" s="25"/>
      <c r="C1078" s="25"/>
      <c r="D1078" s="25"/>
      <c r="E1078" s="25"/>
      <c r="F1078" s="25"/>
      <c r="G1078" s="25"/>
      <c r="H1078" s="25"/>
      <c r="I1078" s="25"/>
      <c r="J1078" s="25"/>
      <c r="K1078" s="15"/>
    </row>
    <row r="1079" spans="1:11" ht="15.75" thickBot="1" x14ac:dyDescent="0.25">
      <c r="A1079" s="76"/>
      <c r="B1079" s="29"/>
      <c r="C1079" s="29"/>
      <c r="D1079" s="29"/>
      <c r="E1079" s="29"/>
      <c r="F1079" s="29"/>
      <c r="G1079" s="29"/>
      <c r="H1079" s="29"/>
      <c r="I1079" s="29"/>
      <c r="J1079" s="29"/>
      <c r="K1079" s="29"/>
    </row>
    <row r="1080" spans="1:11" ht="15.75" thickBot="1" x14ac:dyDescent="0.25">
      <c r="A1080" s="57"/>
      <c r="B1080" s="28"/>
      <c r="C1080" s="28"/>
      <c r="D1080" s="28"/>
      <c r="E1080" s="28"/>
      <c r="F1080" s="28"/>
      <c r="G1080" s="28"/>
      <c r="H1080" s="28"/>
      <c r="I1080" s="28" t="s">
        <v>35</v>
      </c>
      <c r="J1080" s="58" t="s">
        <v>40</v>
      </c>
      <c r="K1080" s="22"/>
    </row>
    <row r="1081" spans="1:11" ht="15.75" thickBot="1" x14ac:dyDescent="0.25">
      <c r="A1081" s="60">
        <v>23</v>
      </c>
      <c r="B1081" s="26"/>
      <c r="C1081" s="26"/>
      <c r="D1081" s="26"/>
      <c r="E1081" s="26"/>
      <c r="F1081" s="26"/>
      <c r="G1081" s="26"/>
      <c r="H1081" s="26"/>
      <c r="I1081" s="26" t="s">
        <v>36</v>
      </c>
      <c r="J1081" s="61">
        <v>44250</v>
      </c>
      <c r="K1081" s="22"/>
    </row>
    <row r="1082" spans="1:11" x14ac:dyDescent="0.2">
      <c r="A1082" s="62"/>
      <c r="B1082" s="140" t="s">
        <v>0</v>
      </c>
      <c r="C1082" s="141"/>
      <c r="D1082" s="140" t="s">
        <v>9</v>
      </c>
      <c r="E1082" s="141"/>
      <c r="F1082" s="140" t="s">
        <v>13</v>
      </c>
      <c r="G1082" s="141"/>
      <c r="H1082" s="140" t="s">
        <v>10</v>
      </c>
      <c r="I1082" s="141"/>
      <c r="J1082" s="135" t="s">
        <v>12</v>
      </c>
      <c r="K1082" s="23"/>
    </row>
    <row r="1083" spans="1:11" ht="15.75" thickBot="1" x14ac:dyDescent="0.25">
      <c r="A1083" s="62"/>
      <c r="B1083" s="6" t="s">
        <v>1</v>
      </c>
      <c r="C1083" s="8" t="s">
        <v>8</v>
      </c>
      <c r="D1083" s="6" t="s">
        <v>1</v>
      </c>
      <c r="E1083" s="8" t="s">
        <v>8</v>
      </c>
      <c r="F1083" s="6" t="s">
        <v>1</v>
      </c>
      <c r="G1083" s="8" t="s">
        <v>11</v>
      </c>
      <c r="H1083" s="6" t="s">
        <v>1</v>
      </c>
      <c r="I1083" s="8" t="s">
        <v>11</v>
      </c>
      <c r="J1083" s="136"/>
      <c r="K1083" s="23"/>
    </row>
    <row r="1084" spans="1:11" x14ac:dyDescent="0.2">
      <c r="A1084" s="62" t="s">
        <v>6</v>
      </c>
      <c r="B1084" s="65"/>
      <c r="C1084" s="66"/>
      <c r="D1084" s="65"/>
      <c r="E1084" s="66"/>
      <c r="F1084" s="65"/>
      <c r="G1084" s="66"/>
      <c r="H1084" s="65"/>
      <c r="I1084" s="66"/>
      <c r="J1084" s="67"/>
      <c r="K1084" s="23"/>
    </row>
    <row r="1085" spans="1:11" x14ac:dyDescent="0.2">
      <c r="A1085" s="62" t="s">
        <v>6</v>
      </c>
      <c r="B1085" s="60"/>
      <c r="C1085" s="7" t="str">
        <f t="shared" ref="C1085:C1116" si="226">IF(B1085&gt;0.005,C1084+1,"")</f>
        <v/>
      </c>
      <c r="D1085" s="60"/>
      <c r="E1085" s="68"/>
      <c r="F1085" s="60"/>
      <c r="G1085" s="68"/>
      <c r="H1085" s="60"/>
      <c r="I1085" s="68"/>
      <c r="J1085" s="69"/>
      <c r="K1085" s="23"/>
    </row>
    <row r="1086" spans="1:11" x14ac:dyDescent="0.2">
      <c r="A1086" s="62" t="s">
        <v>6</v>
      </c>
      <c r="B1086" s="60"/>
      <c r="C1086" s="7" t="str">
        <f t="shared" si="226"/>
        <v/>
      </c>
      <c r="D1086" s="60"/>
      <c r="E1086" s="68"/>
      <c r="F1086" s="60"/>
      <c r="G1086" s="68"/>
      <c r="H1086" s="60"/>
      <c r="I1086" s="68"/>
      <c r="J1086" s="69"/>
      <c r="K1086" s="23"/>
    </row>
    <row r="1087" spans="1:11" x14ac:dyDescent="0.2">
      <c r="A1087" s="62" t="s">
        <v>6</v>
      </c>
      <c r="B1087" s="60"/>
      <c r="C1087" s="7" t="str">
        <f t="shared" si="226"/>
        <v/>
      </c>
      <c r="D1087" s="60"/>
      <c r="E1087" s="68"/>
      <c r="F1087" s="60"/>
      <c r="G1087" s="68"/>
      <c r="H1087" s="60"/>
      <c r="I1087" s="68"/>
      <c r="J1087" s="69"/>
      <c r="K1087" s="23"/>
    </row>
    <row r="1088" spans="1:11" x14ac:dyDescent="0.2">
      <c r="A1088" s="62" t="s">
        <v>6</v>
      </c>
      <c r="B1088" s="60"/>
      <c r="C1088" s="7" t="str">
        <f t="shared" si="226"/>
        <v/>
      </c>
      <c r="D1088" s="60"/>
      <c r="E1088" s="68"/>
      <c r="F1088" s="60"/>
      <c r="G1088" s="68"/>
      <c r="H1088" s="60"/>
      <c r="I1088" s="68"/>
      <c r="J1088" s="69"/>
      <c r="K1088" s="23"/>
    </row>
    <row r="1089" spans="1:11" x14ac:dyDescent="0.2">
      <c r="A1089" s="62" t="s">
        <v>6</v>
      </c>
      <c r="B1089" s="60"/>
      <c r="C1089" s="7" t="str">
        <f t="shared" si="226"/>
        <v/>
      </c>
      <c r="D1089" s="60"/>
      <c r="E1089" s="68"/>
      <c r="F1089" s="60"/>
      <c r="G1089" s="68"/>
      <c r="H1089" s="60"/>
      <c r="I1089" s="68"/>
      <c r="J1089" s="69"/>
      <c r="K1089" s="23"/>
    </row>
    <row r="1090" spans="1:11" x14ac:dyDescent="0.2">
      <c r="A1090" s="62" t="s">
        <v>6</v>
      </c>
      <c r="B1090" s="60"/>
      <c r="C1090" s="7" t="str">
        <f t="shared" si="226"/>
        <v/>
      </c>
      <c r="D1090" s="60"/>
      <c r="E1090" s="68"/>
      <c r="F1090" s="60"/>
      <c r="G1090" s="68"/>
      <c r="H1090" s="60"/>
      <c r="I1090" s="68"/>
      <c r="J1090" s="69"/>
      <c r="K1090" s="23"/>
    </row>
    <row r="1091" spans="1:11" x14ac:dyDescent="0.2">
      <c r="A1091" s="62" t="s">
        <v>6</v>
      </c>
      <c r="B1091" s="60"/>
      <c r="C1091" s="7" t="str">
        <f t="shared" si="226"/>
        <v/>
      </c>
      <c r="D1091" s="60"/>
      <c r="E1091" s="68"/>
      <c r="F1091" s="60"/>
      <c r="G1091" s="68"/>
      <c r="H1091" s="60"/>
      <c r="I1091" s="68"/>
      <c r="J1091" s="69"/>
      <c r="K1091" s="23"/>
    </row>
    <row r="1092" spans="1:11" x14ac:dyDescent="0.2">
      <c r="A1092" s="62" t="s">
        <v>6</v>
      </c>
      <c r="B1092" s="60"/>
      <c r="C1092" s="7" t="str">
        <f t="shared" si="226"/>
        <v/>
      </c>
      <c r="D1092" s="60"/>
      <c r="E1092" s="68"/>
      <c r="F1092" s="60"/>
      <c r="G1092" s="68"/>
      <c r="H1092" s="60"/>
      <c r="I1092" s="68"/>
      <c r="J1092" s="69"/>
      <c r="K1092" s="23"/>
    </row>
    <row r="1093" spans="1:11" x14ac:dyDescent="0.2">
      <c r="A1093" s="62" t="s">
        <v>6</v>
      </c>
      <c r="B1093" s="60"/>
      <c r="C1093" s="7" t="str">
        <f t="shared" si="226"/>
        <v/>
      </c>
      <c r="D1093" s="60"/>
      <c r="E1093" s="68"/>
      <c r="F1093" s="60"/>
      <c r="G1093" s="68"/>
      <c r="H1093" s="60"/>
      <c r="I1093" s="68"/>
      <c r="J1093" s="69"/>
      <c r="K1093" s="23"/>
    </row>
    <row r="1094" spans="1:11" x14ac:dyDescent="0.2">
      <c r="A1094" s="62" t="s">
        <v>6</v>
      </c>
      <c r="B1094" s="60"/>
      <c r="C1094" s="7" t="str">
        <f t="shared" si="226"/>
        <v/>
      </c>
      <c r="D1094" s="60"/>
      <c r="E1094" s="68"/>
      <c r="F1094" s="60"/>
      <c r="G1094" s="68"/>
      <c r="H1094" s="60"/>
      <c r="I1094" s="68"/>
      <c r="J1094" s="69"/>
      <c r="K1094" s="23"/>
    </row>
    <row r="1095" spans="1:11" x14ac:dyDescent="0.2">
      <c r="A1095" s="62" t="s">
        <v>6</v>
      </c>
      <c r="B1095" s="60"/>
      <c r="C1095" s="7" t="str">
        <f t="shared" si="226"/>
        <v/>
      </c>
      <c r="D1095" s="60"/>
      <c r="E1095" s="68"/>
      <c r="F1095" s="60"/>
      <c r="G1095" s="68"/>
      <c r="H1095" s="60"/>
      <c r="I1095" s="68"/>
      <c r="J1095" s="69"/>
      <c r="K1095" s="23"/>
    </row>
    <row r="1096" spans="1:11" x14ac:dyDescent="0.2">
      <c r="A1096" s="62" t="s">
        <v>6</v>
      </c>
      <c r="B1096" s="60"/>
      <c r="C1096" s="7" t="str">
        <f t="shared" si="226"/>
        <v/>
      </c>
      <c r="D1096" s="60"/>
      <c r="E1096" s="68"/>
      <c r="F1096" s="60"/>
      <c r="G1096" s="68"/>
      <c r="H1096" s="60"/>
      <c r="I1096" s="68"/>
      <c r="J1096" s="69"/>
      <c r="K1096" s="23"/>
    </row>
    <row r="1097" spans="1:11" x14ac:dyDescent="0.2">
      <c r="A1097" s="62" t="s">
        <v>6</v>
      </c>
      <c r="B1097" s="60"/>
      <c r="C1097" s="7" t="str">
        <f t="shared" si="226"/>
        <v/>
      </c>
      <c r="D1097" s="60"/>
      <c r="E1097" s="68"/>
      <c r="F1097" s="60"/>
      <c r="G1097" s="68"/>
      <c r="H1097" s="60"/>
      <c r="I1097" s="68"/>
      <c r="J1097" s="69"/>
      <c r="K1097" s="23"/>
    </row>
    <row r="1098" spans="1:11" x14ac:dyDescent="0.2">
      <c r="A1098" s="62" t="s">
        <v>6</v>
      </c>
      <c r="B1098" s="60"/>
      <c r="C1098" s="7" t="str">
        <f t="shared" si="226"/>
        <v/>
      </c>
      <c r="D1098" s="60"/>
      <c r="E1098" s="68"/>
      <c r="F1098" s="60"/>
      <c r="G1098" s="68"/>
      <c r="H1098" s="60"/>
      <c r="I1098" s="68"/>
      <c r="J1098" s="69"/>
      <c r="K1098" s="23"/>
    </row>
    <row r="1099" spans="1:11" x14ac:dyDescent="0.2">
      <c r="A1099" s="62" t="s">
        <v>6</v>
      </c>
      <c r="B1099" s="60"/>
      <c r="C1099" s="7" t="str">
        <f t="shared" si="226"/>
        <v/>
      </c>
      <c r="D1099" s="60"/>
      <c r="E1099" s="68"/>
      <c r="F1099" s="60"/>
      <c r="G1099" s="68"/>
      <c r="H1099" s="60"/>
      <c r="I1099" s="68"/>
      <c r="J1099" s="69"/>
      <c r="K1099" s="23"/>
    </row>
    <row r="1100" spans="1:11" x14ac:dyDescent="0.2">
      <c r="A1100" s="62" t="s">
        <v>6</v>
      </c>
      <c r="B1100" s="60"/>
      <c r="C1100" s="7" t="str">
        <f t="shared" si="226"/>
        <v/>
      </c>
      <c r="D1100" s="60"/>
      <c r="E1100" s="68"/>
      <c r="F1100" s="60"/>
      <c r="G1100" s="68"/>
      <c r="H1100" s="60"/>
      <c r="I1100" s="68"/>
      <c r="J1100" s="69"/>
      <c r="K1100" s="23"/>
    </row>
    <row r="1101" spans="1:11" x14ac:dyDescent="0.2">
      <c r="A1101" s="62" t="s">
        <v>6</v>
      </c>
      <c r="B1101" s="60"/>
      <c r="C1101" s="7" t="str">
        <f t="shared" si="226"/>
        <v/>
      </c>
      <c r="D1101" s="60"/>
      <c r="E1101" s="68"/>
      <c r="F1101" s="60"/>
      <c r="G1101" s="68"/>
      <c r="H1101" s="60"/>
      <c r="I1101" s="68"/>
      <c r="J1101" s="69"/>
      <c r="K1101" s="23"/>
    </row>
    <row r="1102" spans="1:11" x14ac:dyDescent="0.2">
      <c r="A1102" s="62" t="s">
        <v>6</v>
      </c>
      <c r="B1102" s="60"/>
      <c r="C1102" s="7" t="str">
        <f t="shared" si="226"/>
        <v/>
      </c>
      <c r="D1102" s="60"/>
      <c r="E1102" s="68"/>
      <c r="F1102" s="60"/>
      <c r="G1102" s="68"/>
      <c r="H1102" s="60"/>
      <c r="I1102" s="68"/>
      <c r="J1102" s="69"/>
      <c r="K1102" s="23"/>
    </row>
    <row r="1103" spans="1:11" x14ac:dyDescent="0.2">
      <c r="A1103" s="62" t="s">
        <v>6</v>
      </c>
      <c r="B1103" s="60"/>
      <c r="C1103" s="7" t="str">
        <f t="shared" si="226"/>
        <v/>
      </c>
      <c r="D1103" s="60"/>
      <c r="E1103" s="68"/>
      <c r="F1103" s="60"/>
      <c r="G1103" s="68"/>
      <c r="H1103" s="60"/>
      <c r="I1103" s="68"/>
      <c r="J1103" s="69"/>
      <c r="K1103" s="23"/>
    </row>
    <row r="1104" spans="1:11" x14ac:dyDescent="0.2">
      <c r="A1104" s="62" t="s">
        <v>6</v>
      </c>
      <c r="B1104" s="60"/>
      <c r="C1104" s="7" t="str">
        <f t="shared" si="226"/>
        <v/>
      </c>
      <c r="D1104" s="60"/>
      <c r="E1104" s="68"/>
      <c r="F1104" s="60"/>
      <c r="G1104" s="68"/>
      <c r="H1104" s="60"/>
      <c r="I1104" s="68"/>
      <c r="J1104" s="69"/>
      <c r="K1104" s="23"/>
    </row>
    <row r="1105" spans="1:11" x14ac:dyDescent="0.2">
      <c r="A1105" s="62" t="s">
        <v>6</v>
      </c>
      <c r="B1105" s="60"/>
      <c r="C1105" s="7" t="str">
        <f t="shared" si="226"/>
        <v/>
      </c>
      <c r="D1105" s="60"/>
      <c r="E1105" s="68"/>
      <c r="F1105" s="60"/>
      <c r="G1105" s="68"/>
      <c r="H1105" s="60"/>
      <c r="I1105" s="68"/>
      <c r="J1105" s="69"/>
      <c r="K1105" s="23"/>
    </row>
    <row r="1106" spans="1:11" x14ac:dyDescent="0.2">
      <c r="A1106" s="62" t="s">
        <v>6</v>
      </c>
      <c r="B1106" s="60"/>
      <c r="C1106" s="7" t="str">
        <f t="shared" si="226"/>
        <v/>
      </c>
      <c r="D1106" s="60"/>
      <c r="E1106" s="68"/>
      <c r="F1106" s="60"/>
      <c r="G1106" s="68"/>
      <c r="H1106" s="60"/>
      <c r="I1106" s="68"/>
      <c r="J1106" s="69"/>
      <c r="K1106" s="23"/>
    </row>
    <row r="1107" spans="1:11" x14ac:dyDescent="0.2">
      <c r="A1107" s="62" t="s">
        <v>6</v>
      </c>
      <c r="B1107" s="60"/>
      <c r="C1107" s="7" t="str">
        <f t="shared" si="226"/>
        <v/>
      </c>
      <c r="D1107" s="60"/>
      <c r="E1107" s="68"/>
      <c r="F1107" s="60"/>
      <c r="G1107" s="68"/>
      <c r="H1107" s="60"/>
      <c r="I1107" s="68"/>
      <c r="J1107" s="69"/>
      <c r="K1107" s="23"/>
    </row>
    <row r="1108" spans="1:11" x14ac:dyDescent="0.2">
      <c r="A1108" s="62" t="s">
        <v>6</v>
      </c>
      <c r="B1108" s="60"/>
      <c r="C1108" s="7" t="str">
        <f t="shared" si="226"/>
        <v/>
      </c>
      <c r="D1108" s="60"/>
      <c r="E1108" s="68"/>
      <c r="F1108" s="60"/>
      <c r="G1108" s="68"/>
      <c r="H1108" s="60"/>
      <c r="I1108" s="68"/>
      <c r="J1108" s="69"/>
      <c r="K1108" s="23"/>
    </row>
    <row r="1109" spans="1:11" x14ac:dyDescent="0.2">
      <c r="A1109" s="62" t="s">
        <v>6</v>
      </c>
      <c r="B1109" s="60"/>
      <c r="C1109" s="7" t="str">
        <f t="shared" si="226"/>
        <v/>
      </c>
      <c r="D1109" s="60"/>
      <c r="E1109" s="68"/>
      <c r="F1109" s="60"/>
      <c r="G1109" s="68"/>
      <c r="H1109" s="60"/>
      <c r="I1109" s="68"/>
      <c r="J1109" s="69"/>
      <c r="K1109" s="23"/>
    </row>
    <row r="1110" spans="1:11" x14ac:dyDescent="0.2">
      <c r="A1110" s="62" t="s">
        <v>6</v>
      </c>
      <c r="B1110" s="60"/>
      <c r="C1110" s="7" t="str">
        <f t="shared" si="226"/>
        <v/>
      </c>
      <c r="D1110" s="60"/>
      <c r="E1110" s="68"/>
      <c r="F1110" s="60"/>
      <c r="G1110" s="68"/>
      <c r="H1110" s="60"/>
      <c r="I1110" s="68"/>
      <c r="J1110" s="69"/>
      <c r="K1110" s="23"/>
    </row>
    <row r="1111" spans="1:11" x14ac:dyDescent="0.2">
      <c r="A1111" s="62" t="s">
        <v>6</v>
      </c>
      <c r="B1111" s="60"/>
      <c r="C1111" s="7" t="str">
        <f t="shared" si="226"/>
        <v/>
      </c>
      <c r="D1111" s="60"/>
      <c r="E1111" s="68"/>
      <c r="F1111" s="60"/>
      <c r="G1111" s="68"/>
      <c r="H1111" s="60"/>
      <c r="I1111" s="68"/>
      <c r="J1111" s="69"/>
      <c r="K1111" s="23"/>
    </row>
    <row r="1112" spans="1:11" x14ac:dyDescent="0.2">
      <c r="A1112" s="62" t="s">
        <v>6</v>
      </c>
      <c r="B1112" s="60"/>
      <c r="C1112" s="7" t="str">
        <f t="shared" si="226"/>
        <v/>
      </c>
      <c r="D1112" s="60"/>
      <c r="E1112" s="68"/>
      <c r="F1112" s="60"/>
      <c r="G1112" s="68"/>
      <c r="H1112" s="60"/>
      <c r="I1112" s="68"/>
      <c r="J1112" s="69"/>
      <c r="K1112" s="23"/>
    </row>
    <row r="1113" spans="1:11" x14ac:dyDescent="0.2">
      <c r="A1113" s="62" t="s">
        <v>6</v>
      </c>
      <c r="B1113" s="60"/>
      <c r="C1113" s="7" t="str">
        <f t="shared" si="226"/>
        <v/>
      </c>
      <c r="D1113" s="60"/>
      <c r="E1113" s="68"/>
      <c r="F1113" s="60"/>
      <c r="G1113" s="68"/>
      <c r="H1113" s="60"/>
      <c r="I1113" s="68"/>
      <c r="J1113" s="69"/>
      <c r="K1113" s="23"/>
    </row>
    <row r="1114" spans="1:11" x14ac:dyDescent="0.2">
      <c r="A1114" s="62" t="s">
        <v>6</v>
      </c>
      <c r="B1114" s="60"/>
      <c r="C1114" s="7" t="str">
        <f t="shared" si="226"/>
        <v/>
      </c>
      <c r="D1114" s="60"/>
      <c r="E1114" s="68"/>
      <c r="F1114" s="60"/>
      <c r="G1114" s="68"/>
      <c r="H1114" s="60"/>
      <c r="I1114" s="68"/>
      <c r="J1114" s="69"/>
      <c r="K1114" s="23"/>
    </row>
    <row r="1115" spans="1:11" x14ac:dyDescent="0.2">
      <c r="A1115" s="62" t="s">
        <v>6</v>
      </c>
      <c r="B1115" s="60"/>
      <c r="C1115" s="7" t="str">
        <f t="shared" si="226"/>
        <v/>
      </c>
      <c r="D1115" s="60"/>
      <c r="E1115" s="68"/>
      <c r="F1115" s="60"/>
      <c r="G1115" s="68"/>
      <c r="H1115" s="60"/>
      <c r="I1115" s="68"/>
      <c r="J1115" s="69"/>
      <c r="K1115" s="23"/>
    </row>
    <row r="1116" spans="1:11" ht="15.75" thickBot="1" x14ac:dyDescent="0.25">
      <c r="A1116" s="62" t="s">
        <v>6</v>
      </c>
      <c r="B1116" s="63"/>
      <c r="C1116" s="8" t="str">
        <f t="shared" si="226"/>
        <v/>
      </c>
      <c r="D1116" s="63"/>
      <c r="E1116" s="64"/>
      <c r="F1116" s="63"/>
      <c r="G1116" s="64"/>
      <c r="H1116" s="63"/>
      <c r="I1116" s="64"/>
      <c r="J1116" s="70"/>
      <c r="K1116" s="23"/>
    </row>
    <row r="1117" spans="1:11" x14ac:dyDescent="0.2">
      <c r="A1117" s="62"/>
      <c r="B1117" s="137">
        <f>SUMIF(A1084:A1116,$O$6,B1084:B1116)</f>
        <v>0</v>
      </c>
      <c r="C1117" s="24"/>
      <c r="D1117" s="24"/>
      <c r="E1117" s="24"/>
      <c r="F1117" s="24"/>
      <c r="G1117" s="24"/>
      <c r="H1117" s="24"/>
      <c r="I1117" s="24"/>
      <c r="J1117" s="24"/>
      <c r="K1117" s="23"/>
    </row>
    <row r="1118" spans="1:11" ht="15.75" thickBot="1" x14ac:dyDescent="0.25">
      <c r="A1118" s="62"/>
      <c r="B1118" s="138"/>
      <c r="C1118" s="24"/>
      <c r="D1118" s="24"/>
      <c r="E1118" s="24"/>
      <c r="F1118" s="24"/>
      <c r="G1118" s="24"/>
      <c r="H1118" s="24"/>
      <c r="I1118" s="24"/>
      <c r="J1118" s="24"/>
      <c r="K1118" s="23"/>
    </row>
    <row r="1119" spans="1:11" ht="15.75" thickBot="1" x14ac:dyDescent="0.25">
      <c r="A1119" s="62"/>
      <c r="B1119" s="24"/>
      <c r="C1119" s="24"/>
      <c r="D1119" s="24"/>
      <c r="E1119" s="24"/>
      <c r="F1119" s="24"/>
      <c r="G1119" s="24"/>
      <c r="H1119" s="24"/>
      <c r="I1119" s="24"/>
      <c r="J1119" s="24"/>
      <c r="K1119" s="23"/>
    </row>
    <row r="1120" spans="1:11" ht="15.75" thickBot="1" x14ac:dyDescent="0.25">
      <c r="A1120" s="62"/>
      <c r="B1120" s="24"/>
      <c r="C1120" s="24"/>
      <c r="D1120" s="24"/>
      <c r="E1120" s="24"/>
      <c r="F1120" s="24"/>
      <c r="G1120" s="24"/>
      <c r="H1120" s="129" t="s">
        <v>22</v>
      </c>
      <c r="I1120" s="130"/>
      <c r="J1120" s="16"/>
      <c r="K1120" s="23"/>
    </row>
    <row r="1121" spans="1:11" ht="15.75" thickBot="1" x14ac:dyDescent="0.25">
      <c r="A1121" s="62"/>
      <c r="B1121" s="13" t="s">
        <v>0</v>
      </c>
      <c r="C1121" s="13" t="s">
        <v>13</v>
      </c>
      <c r="D1121" s="13" t="s">
        <v>14</v>
      </c>
      <c r="E1121" s="13" t="s">
        <v>15</v>
      </c>
      <c r="F1121" s="13" t="s">
        <v>5</v>
      </c>
      <c r="G1121" s="24"/>
      <c r="H1121" s="86" t="s">
        <v>20</v>
      </c>
      <c r="I1121" s="94">
        <f t="shared" si="214"/>
        <v>17141.98</v>
      </c>
      <c r="J1121" s="86"/>
      <c r="K1121" s="23"/>
    </row>
    <row r="1122" spans="1:11" ht="15.75" thickBot="1" x14ac:dyDescent="0.25">
      <c r="A1122" s="62"/>
      <c r="B1122" s="88">
        <f t="shared" si="215"/>
        <v>0</v>
      </c>
      <c r="C1122" s="13">
        <f t="shared" ref="C1122" si="227">SUM(F1084:F1116)</f>
        <v>0</v>
      </c>
      <c r="D1122" s="13">
        <f t="shared" ref="D1122" si="228">B1122+C1122</f>
        <v>0</v>
      </c>
      <c r="E1122" s="13">
        <f t="shared" ref="E1122" si="229">SUM(H1084:H1116)</f>
        <v>0</v>
      </c>
      <c r="F1122" s="15">
        <f t="shared" ref="F1122" si="230">D1122-E1122</f>
        <v>0</v>
      </c>
      <c r="G1122" s="24"/>
      <c r="H1122" s="3" t="s">
        <v>19</v>
      </c>
      <c r="I1122" s="3">
        <f t="shared" ref="I1122" si="231">F1124</f>
        <v>0</v>
      </c>
      <c r="J1122" s="3"/>
      <c r="K1122" s="23"/>
    </row>
    <row r="1123" spans="1:11" ht="15.75" thickBot="1" x14ac:dyDescent="0.25">
      <c r="A1123" s="62"/>
      <c r="B1123" s="13" t="s">
        <v>18</v>
      </c>
      <c r="C1123" s="13" t="s">
        <v>16</v>
      </c>
      <c r="D1123" s="13" t="s">
        <v>3</v>
      </c>
      <c r="E1123" s="13" t="s">
        <v>2</v>
      </c>
      <c r="F1123" s="13" t="s">
        <v>19</v>
      </c>
      <c r="G1123" s="24"/>
      <c r="H1123" s="3" t="s">
        <v>21</v>
      </c>
      <c r="I1123" s="3">
        <f t="shared" si="221"/>
        <v>17141.98</v>
      </c>
      <c r="J1123" s="3"/>
      <c r="K1123" s="23"/>
    </row>
    <row r="1124" spans="1:11" ht="15.75" thickBot="1" x14ac:dyDescent="0.25">
      <c r="A1124" s="62"/>
      <c r="B1124" s="88">
        <f t="shared" ref="B1124" si="232">F1122</f>
        <v>0</v>
      </c>
      <c r="C1124" s="71"/>
      <c r="D1124" s="71"/>
      <c r="E1124" s="71"/>
      <c r="F1124" s="15">
        <f t="shared" ref="F1124" si="233">B1124-(C1124+D1124+E1124)</f>
        <v>0</v>
      </c>
      <c r="G1124" s="24"/>
      <c r="H1124" s="3" t="s">
        <v>4</v>
      </c>
      <c r="I1124" s="73"/>
      <c r="J1124" s="73"/>
      <c r="K1124" s="23"/>
    </row>
    <row r="1125" spans="1:11" ht="15.75" thickBot="1" x14ac:dyDescent="0.25">
      <c r="A1125" s="62"/>
      <c r="B1125" s="24"/>
      <c r="C1125" s="24"/>
      <c r="D1125" s="24"/>
      <c r="E1125" s="24"/>
      <c r="F1125" s="24"/>
      <c r="G1125" s="24"/>
      <c r="H1125" s="18" t="s">
        <v>17</v>
      </c>
      <c r="I1125" s="18">
        <f t="shared" si="224"/>
        <v>17141.98</v>
      </c>
      <c r="J1125" s="87"/>
      <c r="K1125" s="23"/>
    </row>
    <row r="1126" spans="1:11" ht="15.75" thickBot="1" x14ac:dyDescent="0.25">
      <c r="A1126" s="62"/>
      <c r="B1126" s="24"/>
      <c r="C1126" s="24"/>
      <c r="D1126" s="24"/>
      <c r="E1126" s="24"/>
      <c r="F1126" s="24"/>
      <c r="G1126" s="24"/>
      <c r="H1126" s="13" t="s">
        <v>27</v>
      </c>
      <c r="I1126" s="91">
        <f t="shared" si="225"/>
        <v>17141.98</v>
      </c>
      <c r="J1126" s="24"/>
      <c r="K1126" s="23"/>
    </row>
    <row r="1127" spans="1:11" ht="15.75" thickBot="1" x14ac:dyDescent="0.25">
      <c r="A1127" s="75"/>
      <c r="B1127" s="25"/>
      <c r="C1127" s="25"/>
      <c r="D1127" s="25"/>
      <c r="E1127" s="25"/>
      <c r="F1127" s="25"/>
      <c r="G1127" s="25"/>
      <c r="H1127" s="25"/>
      <c r="I1127" s="25"/>
      <c r="J1127" s="25"/>
      <c r="K1127" s="15"/>
    </row>
    <row r="1128" spans="1:11" ht="15.75" thickBot="1" x14ac:dyDescent="0.25">
      <c r="A1128" s="76"/>
      <c r="B1128" s="29"/>
      <c r="C1128" s="29"/>
      <c r="D1128" s="29"/>
      <c r="E1128" s="29"/>
      <c r="F1128" s="29"/>
      <c r="G1128" s="29"/>
      <c r="H1128" s="29"/>
      <c r="I1128" s="29"/>
      <c r="J1128" s="29"/>
      <c r="K1128" s="29"/>
    </row>
    <row r="1129" spans="1:11" ht="15.75" thickBot="1" x14ac:dyDescent="0.25">
      <c r="A1129" s="57"/>
      <c r="B1129" s="28"/>
      <c r="C1129" s="28"/>
      <c r="D1129" s="28"/>
      <c r="E1129" s="28"/>
      <c r="F1129" s="28"/>
      <c r="G1129" s="28"/>
      <c r="H1129" s="28"/>
      <c r="I1129" s="28" t="s">
        <v>35</v>
      </c>
      <c r="J1129" s="58" t="s">
        <v>41</v>
      </c>
      <c r="K1129" s="22"/>
    </row>
    <row r="1130" spans="1:11" ht="15.75" thickBot="1" x14ac:dyDescent="0.25">
      <c r="A1130" s="60">
        <v>24</v>
      </c>
      <c r="B1130" s="26"/>
      <c r="C1130" s="26"/>
      <c r="D1130" s="26"/>
      <c r="E1130" s="26"/>
      <c r="F1130" s="26"/>
      <c r="G1130" s="26"/>
      <c r="H1130" s="26"/>
      <c r="I1130" s="26" t="s">
        <v>36</v>
      </c>
      <c r="J1130" s="61">
        <v>44251</v>
      </c>
      <c r="K1130" s="22"/>
    </row>
    <row r="1131" spans="1:11" x14ac:dyDescent="0.2">
      <c r="A1131" s="62"/>
      <c r="B1131" s="140" t="s">
        <v>0</v>
      </c>
      <c r="C1131" s="141"/>
      <c r="D1131" s="140" t="s">
        <v>9</v>
      </c>
      <c r="E1131" s="141"/>
      <c r="F1131" s="140" t="s">
        <v>13</v>
      </c>
      <c r="G1131" s="141"/>
      <c r="H1131" s="140" t="s">
        <v>10</v>
      </c>
      <c r="I1131" s="141"/>
      <c r="J1131" s="135" t="s">
        <v>12</v>
      </c>
      <c r="K1131" s="23"/>
    </row>
    <row r="1132" spans="1:11" ht="15.75" thickBot="1" x14ac:dyDescent="0.25">
      <c r="A1132" s="62"/>
      <c r="B1132" s="6" t="s">
        <v>1</v>
      </c>
      <c r="C1132" s="8" t="s">
        <v>8</v>
      </c>
      <c r="D1132" s="6" t="s">
        <v>1</v>
      </c>
      <c r="E1132" s="8" t="s">
        <v>8</v>
      </c>
      <c r="F1132" s="6" t="s">
        <v>1</v>
      </c>
      <c r="G1132" s="8" t="s">
        <v>11</v>
      </c>
      <c r="H1132" s="6" t="s">
        <v>1</v>
      </c>
      <c r="I1132" s="8" t="s">
        <v>11</v>
      </c>
      <c r="J1132" s="136"/>
      <c r="K1132" s="23"/>
    </row>
    <row r="1133" spans="1:11" x14ac:dyDescent="0.2">
      <c r="A1133" s="62" t="s">
        <v>6</v>
      </c>
      <c r="B1133" s="65"/>
      <c r="C1133" s="66"/>
      <c r="D1133" s="65"/>
      <c r="E1133" s="66"/>
      <c r="F1133" s="65"/>
      <c r="G1133" s="66"/>
      <c r="H1133" s="65"/>
      <c r="I1133" s="66"/>
      <c r="J1133" s="67"/>
      <c r="K1133" s="23"/>
    </row>
    <row r="1134" spans="1:11" x14ac:dyDescent="0.2">
      <c r="A1134" s="62" t="s">
        <v>6</v>
      </c>
      <c r="B1134" s="60"/>
      <c r="C1134" s="7" t="str">
        <f t="shared" ref="C1134:C1165" si="234">IF(B1134&gt;0.005,C1133+1,"")</f>
        <v/>
      </c>
      <c r="D1134" s="60"/>
      <c r="E1134" s="68"/>
      <c r="F1134" s="60"/>
      <c r="G1134" s="68"/>
      <c r="H1134" s="60"/>
      <c r="I1134" s="68"/>
      <c r="J1134" s="69"/>
      <c r="K1134" s="23"/>
    </row>
    <row r="1135" spans="1:11" x14ac:dyDescent="0.2">
      <c r="A1135" s="62" t="s">
        <v>6</v>
      </c>
      <c r="B1135" s="60"/>
      <c r="C1135" s="7" t="str">
        <f t="shared" si="234"/>
        <v/>
      </c>
      <c r="D1135" s="60"/>
      <c r="E1135" s="68"/>
      <c r="F1135" s="60"/>
      <c r="G1135" s="68"/>
      <c r="H1135" s="60"/>
      <c r="I1135" s="68"/>
      <c r="J1135" s="69"/>
      <c r="K1135" s="23"/>
    </row>
    <row r="1136" spans="1:11" x14ac:dyDescent="0.2">
      <c r="A1136" s="62" t="s">
        <v>6</v>
      </c>
      <c r="B1136" s="60"/>
      <c r="C1136" s="7" t="str">
        <f t="shared" si="234"/>
        <v/>
      </c>
      <c r="D1136" s="60"/>
      <c r="E1136" s="68"/>
      <c r="F1136" s="60"/>
      <c r="G1136" s="68"/>
      <c r="H1136" s="60"/>
      <c r="I1136" s="68"/>
      <c r="J1136" s="69"/>
      <c r="K1136" s="23"/>
    </row>
    <row r="1137" spans="1:11" x14ac:dyDescent="0.2">
      <c r="A1137" s="62" t="s">
        <v>6</v>
      </c>
      <c r="B1137" s="60"/>
      <c r="C1137" s="7" t="str">
        <f t="shared" si="234"/>
        <v/>
      </c>
      <c r="D1137" s="60"/>
      <c r="E1137" s="68"/>
      <c r="F1137" s="60"/>
      <c r="G1137" s="68"/>
      <c r="H1137" s="60"/>
      <c r="I1137" s="68"/>
      <c r="J1137" s="69"/>
      <c r="K1137" s="23"/>
    </row>
    <row r="1138" spans="1:11" x14ac:dyDescent="0.2">
      <c r="A1138" s="62" t="s">
        <v>6</v>
      </c>
      <c r="B1138" s="60"/>
      <c r="C1138" s="7" t="str">
        <f t="shared" si="234"/>
        <v/>
      </c>
      <c r="D1138" s="60"/>
      <c r="E1138" s="68"/>
      <c r="F1138" s="60"/>
      <c r="G1138" s="68"/>
      <c r="H1138" s="60"/>
      <c r="I1138" s="68"/>
      <c r="J1138" s="69"/>
      <c r="K1138" s="23"/>
    </row>
    <row r="1139" spans="1:11" x14ac:dyDescent="0.2">
      <c r="A1139" s="62" t="s">
        <v>6</v>
      </c>
      <c r="B1139" s="60"/>
      <c r="C1139" s="7" t="str">
        <f t="shared" si="234"/>
        <v/>
      </c>
      <c r="D1139" s="60"/>
      <c r="E1139" s="68"/>
      <c r="F1139" s="60"/>
      <c r="G1139" s="68"/>
      <c r="H1139" s="60"/>
      <c r="I1139" s="68"/>
      <c r="J1139" s="69"/>
      <c r="K1139" s="23"/>
    </row>
    <row r="1140" spans="1:11" x14ac:dyDescent="0.2">
      <c r="A1140" s="62" t="s">
        <v>6</v>
      </c>
      <c r="B1140" s="60"/>
      <c r="C1140" s="7" t="str">
        <f t="shared" si="234"/>
        <v/>
      </c>
      <c r="D1140" s="60"/>
      <c r="E1140" s="68"/>
      <c r="F1140" s="60"/>
      <c r="G1140" s="68"/>
      <c r="H1140" s="60"/>
      <c r="I1140" s="68"/>
      <c r="J1140" s="69"/>
      <c r="K1140" s="23"/>
    </row>
    <row r="1141" spans="1:11" x14ac:dyDescent="0.2">
      <c r="A1141" s="62" t="s">
        <v>6</v>
      </c>
      <c r="B1141" s="60"/>
      <c r="C1141" s="7" t="str">
        <f t="shared" si="234"/>
        <v/>
      </c>
      <c r="D1141" s="60"/>
      <c r="E1141" s="68"/>
      <c r="F1141" s="60"/>
      <c r="G1141" s="68"/>
      <c r="H1141" s="60"/>
      <c r="I1141" s="68"/>
      <c r="J1141" s="69"/>
      <c r="K1141" s="23"/>
    </row>
    <row r="1142" spans="1:11" x14ac:dyDescent="0.2">
      <c r="A1142" s="62" t="s">
        <v>6</v>
      </c>
      <c r="B1142" s="60"/>
      <c r="C1142" s="7" t="str">
        <f t="shared" si="234"/>
        <v/>
      </c>
      <c r="D1142" s="60"/>
      <c r="E1142" s="68"/>
      <c r="F1142" s="60"/>
      <c r="G1142" s="68"/>
      <c r="H1142" s="60"/>
      <c r="I1142" s="68"/>
      <c r="J1142" s="69"/>
      <c r="K1142" s="23"/>
    </row>
    <row r="1143" spans="1:11" x14ac:dyDescent="0.2">
      <c r="A1143" s="62" t="s">
        <v>6</v>
      </c>
      <c r="B1143" s="60"/>
      <c r="C1143" s="7" t="str">
        <f t="shared" si="234"/>
        <v/>
      </c>
      <c r="D1143" s="60"/>
      <c r="E1143" s="68"/>
      <c r="F1143" s="60"/>
      <c r="G1143" s="68"/>
      <c r="H1143" s="60"/>
      <c r="I1143" s="68"/>
      <c r="J1143" s="69"/>
      <c r="K1143" s="23"/>
    </row>
    <row r="1144" spans="1:11" x14ac:dyDescent="0.2">
      <c r="A1144" s="62" t="s">
        <v>6</v>
      </c>
      <c r="B1144" s="60"/>
      <c r="C1144" s="7" t="str">
        <f t="shared" si="234"/>
        <v/>
      </c>
      <c r="D1144" s="60"/>
      <c r="E1144" s="68"/>
      <c r="F1144" s="60"/>
      <c r="G1144" s="68"/>
      <c r="H1144" s="60"/>
      <c r="I1144" s="68"/>
      <c r="J1144" s="69"/>
      <c r="K1144" s="23"/>
    </row>
    <row r="1145" spans="1:11" x14ac:dyDescent="0.2">
      <c r="A1145" s="62" t="s">
        <v>6</v>
      </c>
      <c r="B1145" s="60"/>
      <c r="C1145" s="7" t="str">
        <f t="shared" si="234"/>
        <v/>
      </c>
      <c r="D1145" s="60"/>
      <c r="E1145" s="68"/>
      <c r="F1145" s="60"/>
      <c r="G1145" s="68"/>
      <c r="H1145" s="60"/>
      <c r="I1145" s="68"/>
      <c r="J1145" s="69"/>
      <c r="K1145" s="23"/>
    </row>
    <row r="1146" spans="1:11" x14ac:dyDescent="0.2">
      <c r="A1146" s="62" t="s">
        <v>6</v>
      </c>
      <c r="B1146" s="60"/>
      <c r="C1146" s="7" t="str">
        <f t="shared" si="234"/>
        <v/>
      </c>
      <c r="D1146" s="60"/>
      <c r="E1146" s="68"/>
      <c r="F1146" s="60"/>
      <c r="G1146" s="68"/>
      <c r="H1146" s="60"/>
      <c r="I1146" s="68"/>
      <c r="J1146" s="69"/>
      <c r="K1146" s="23"/>
    </row>
    <row r="1147" spans="1:11" x14ac:dyDescent="0.2">
      <c r="A1147" s="62" t="s">
        <v>6</v>
      </c>
      <c r="B1147" s="60"/>
      <c r="C1147" s="7" t="str">
        <f t="shared" si="234"/>
        <v/>
      </c>
      <c r="D1147" s="60"/>
      <c r="E1147" s="68"/>
      <c r="F1147" s="60"/>
      <c r="G1147" s="68"/>
      <c r="H1147" s="60"/>
      <c r="I1147" s="68"/>
      <c r="J1147" s="69"/>
      <c r="K1147" s="23"/>
    </row>
    <row r="1148" spans="1:11" x14ac:dyDescent="0.2">
      <c r="A1148" s="62" t="s">
        <v>6</v>
      </c>
      <c r="B1148" s="60"/>
      <c r="C1148" s="7" t="str">
        <f t="shared" si="234"/>
        <v/>
      </c>
      <c r="D1148" s="60"/>
      <c r="E1148" s="68"/>
      <c r="F1148" s="60"/>
      <c r="G1148" s="68"/>
      <c r="H1148" s="60"/>
      <c r="I1148" s="68"/>
      <c r="J1148" s="69"/>
      <c r="K1148" s="23"/>
    </row>
    <row r="1149" spans="1:11" x14ac:dyDescent="0.2">
      <c r="A1149" s="62" t="s">
        <v>6</v>
      </c>
      <c r="B1149" s="60"/>
      <c r="C1149" s="7" t="str">
        <f t="shared" si="234"/>
        <v/>
      </c>
      <c r="D1149" s="60"/>
      <c r="E1149" s="68"/>
      <c r="F1149" s="60"/>
      <c r="G1149" s="68"/>
      <c r="H1149" s="60"/>
      <c r="I1149" s="68"/>
      <c r="J1149" s="69"/>
      <c r="K1149" s="23"/>
    </row>
    <row r="1150" spans="1:11" x14ac:dyDescent="0.2">
      <c r="A1150" s="62" t="s">
        <v>6</v>
      </c>
      <c r="B1150" s="60"/>
      <c r="C1150" s="7" t="str">
        <f t="shared" si="234"/>
        <v/>
      </c>
      <c r="D1150" s="60"/>
      <c r="E1150" s="68"/>
      <c r="F1150" s="60"/>
      <c r="G1150" s="68"/>
      <c r="H1150" s="60"/>
      <c r="I1150" s="68"/>
      <c r="J1150" s="69"/>
      <c r="K1150" s="23"/>
    </row>
    <row r="1151" spans="1:11" x14ac:dyDescent="0.2">
      <c r="A1151" s="62" t="s">
        <v>6</v>
      </c>
      <c r="B1151" s="60"/>
      <c r="C1151" s="7" t="str">
        <f t="shared" si="234"/>
        <v/>
      </c>
      <c r="D1151" s="60"/>
      <c r="E1151" s="68"/>
      <c r="F1151" s="60"/>
      <c r="G1151" s="68"/>
      <c r="H1151" s="60"/>
      <c r="I1151" s="68"/>
      <c r="J1151" s="69"/>
      <c r="K1151" s="23"/>
    </row>
    <row r="1152" spans="1:11" x14ac:dyDescent="0.2">
      <c r="A1152" s="62" t="s">
        <v>6</v>
      </c>
      <c r="B1152" s="60"/>
      <c r="C1152" s="7" t="str">
        <f t="shared" si="234"/>
        <v/>
      </c>
      <c r="D1152" s="60"/>
      <c r="E1152" s="68"/>
      <c r="F1152" s="60"/>
      <c r="G1152" s="68"/>
      <c r="H1152" s="60"/>
      <c r="I1152" s="68"/>
      <c r="J1152" s="69"/>
      <c r="K1152" s="23"/>
    </row>
    <row r="1153" spans="1:11" x14ac:dyDescent="0.2">
      <c r="A1153" s="62" t="s">
        <v>6</v>
      </c>
      <c r="B1153" s="60"/>
      <c r="C1153" s="7" t="str">
        <f t="shared" si="234"/>
        <v/>
      </c>
      <c r="D1153" s="60"/>
      <c r="E1153" s="68"/>
      <c r="F1153" s="60"/>
      <c r="G1153" s="68"/>
      <c r="H1153" s="60"/>
      <c r="I1153" s="68"/>
      <c r="J1153" s="69"/>
      <c r="K1153" s="23"/>
    </row>
    <row r="1154" spans="1:11" x14ac:dyDescent="0.2">
      <c r="A1154" s="62" t="s">
        <v>6</v>
      </c>
      <c r="B1154" s="60"/>
      <c r="C1154" s="7" t="str">
        <f t="shared" si="234"/>
        <v/>
      </c>
      <c r="D1154" s="60"/>
      <c r="E1154" s="68"/>
      <c r="F1154" s="60"/>
      <c r="G1154" s="68"/>
      <c r="H1154" s="60"/>
      <c r="I1154" s="68"/>
      <c r="J1154" s="69"/>
      <c r="K1154" s="23"/>
    </row>
    <row r="1155" spans="1:11" x14ac:dyDescent="0.2">
      <c r="A1155" s="62" t="s">
        <v>6</v>
      </c>
      <c r="B1155" s="60"/>
      <c r="C1155" s="7" t="str">
        <f t="shared" si="234"/>
        <v/>
      </c>
      <c r="D1155" s="60"/>
      <c r="E1155" s="68"/>
      <c r="F1155" s="60"/>
      <c r="G1155" s="68"/>
      <c r="H1155" s="60"/>
      <c r="I1155" s="68"/>
      <c r="J1155" s="69"/>
      <c r="K1155" s="23"/>
    </row>
    <row r="1156" spans="1:11" x14ac:dyDescent="0.2">
      <c r="A1156" s="62" t="s">
        <v>6</v>
      </c>
      <c r="B1156" s="60"/>
      <c r="C1156" s="7" t="str">
        <f t="shared" si="234"/>
        <v/>
      </c>
      <c r="D1156" s="60"/>
      <c r="E1156" s="68"/>
      <c r="F1156" s="60"/>
      <c r="G1156" s="68"/>
      <c r="H1156" s="60"/>
      <c r="I1156" s="68"/>
      <c r="J1156" s="69"/>
      <c r="K1156" s="23"/>
    </row>
    <row r="1157" spans="1:11" x14ac:dyDescent="0.2">
      <c r="A1157" s="62" t="s">
        <v>6</v>
      </c>
      <c r="B1157" s="60"/>
      <c r="C1157" s="7" t="str">
        <f t="shared" si="234"/>
        <v/>
      </c>
      <c r="D1157" s="60"/>
      <c r="E1157" s="68"/>
      <c r="F1157" s="60"/>
      <c r="G1157" s="68"/>
      <c r="H1157" s="60"/>
      <c r="I1157" s="68"/>
      <c r="J1157" s="69"/>
      <c r="K1157" s="23"/>
    </row>
    <row r="1158" spans="1:11" x14ac:dyDescent="0.2">
      <c r="A1158" s="62" t="s">
        <v>6</v>
      </c>
      <c r="B1158" s="60"/>
      <c r="C1158" s="7" t="str">
        <f t="shared" si="234"/>
        <v/>
      </c>
      <c r="D1158" s="60"/>
      <c r="E1158" s="68"/>
      <c r="F1158" s="60"/>
      <c r="G1158" s="68"/>
      <c r="H1158" s="60"/>
      <c r="I1158" s="68"/>
      <c r="J1158" s="69"/>
      <c r="K1158" s="23"/>
    </row>
    <row r="1159" spans="1:11" x14ac:dyDescent="0.2">
      <c r="A1159" s="62" t="s">
        <v>6</v>
      </c>
      <c r="B1159" s="60"/>
      <c r="C1159" s="7" t="str">
        <f t="shared" si="234"/>
        <v/>
      </c>
      <c r="D1159" s="60"/>
      <c r="E1159" s="68"/>
      <c r="F1159" s="60"/>
      <c r="G1159" s="68"/>
      <c r="H1159" s="60"/>
      <c r="I1159" s="68"/>
      <c r="J1159" s="69"/>
      <c r="K1159" s="23"/>
    </row>
    <row r="1160" spans="1:11" x14ac:dyDescent="0.2">
      <c r="A1160" s="62" t="s">
        <v>6</v>
      </c>
      <c r="B1160" s="60"/>
      <c r="C1160" s="7" t="str">
        <f t="shared" si="234"/>
        <v/>
      </c>
      <c r="D1160" s="60"/>
      <c r="E1160" s="68"/>
      <c r="F1160" s="60"/>
      <c r="G1160" s="68"/>
      <c r="H1160" s="60"/>
      <c r="I1160" s="68"/>
      <c r="J1160" s="69"/>
      <c r="K1160" s="23"/>
    </row>
    <row r="1161" spans="1:11" x14ac:dyDescent="0.2">
      <c r="A1161" s="62" t="s">
        <v>6</v>
      </c>
      <c r="B1161" s="60"/>
      <c r="C1161" s="7" t="str">
        <f t="shared" si="234"/>
        <v/>
      </c>
      <c r="D1161" s="60"/>
      <c r="E1161" s="68"/>
      <c r="F1161" s="60"/>
      <c r="G1161" s="68"/>
      <c r="H1161" s="60"/>
      <c r="I1161" s="68"/>
      <c r="J1161" s="69"/>
      <c r="K1161" s="23"/>
    </row>
    <row r="1162" spans="1:11" x14ac:dyDescent="0.2">
      <c r="A1162" s="62" t="s">
        <v>6</v>
      </c>
      <c r="B1162" s="60"/>
      <c r="C1162" s="7" t="str">
        <f t="shared" si="234"/>
        <v/>
      </c>
      <c r="D1162" s="60"/>
      <c r="E1162" s="68"/>
      <c r="F1162" s="60"/>
      <c r="G1162" s="68"/>
      <c r="H1162" s="60"/>
      <c r="I1162" s="68"/>
      <c r="J1162" s="69"/>
      <c r="K1162" s="23"/>
    </row>
    <row r="1163" spans="1:11" x14ac:dyDescent="0.2">
      <c r="A1163" s="62" t="s">
        <v>6</v>
      </c>
      <c r="B1163" s="60"/>
      <c r="C1163" s="7" t="str">
        <f t="shared" si="234"/>
        <v/>
      </c>
      <c r="D1163" s="60"/>
      <c r="E1163" s="68"/>
      <c r="F1163" s="60"/>
      <c r="G1163" s="68"/>
      <c r="H1163" s="60"/>
      <c r="I1163" s="68"/>
      <c r="J1163" s="69"/>
      <c r="K1163" s="23"/>
    </row>
    <row r="1164" spans="1:11" x14ac:dyDescent="0.2">
      <c r="A1164" s="62" t="s">
        <v>6</v>
      </c>
      <c r="B1164" s="60"/>
      <c r="C1164" s="7" t="str">
        <f t="shared" si="234"/>
        <v/>
      </c>
      <c r="D1164" s="60"/>
      <c r="E1164" s="68"/>
      <c r="F1164" s="60"/>
      <c r="G1164" s="68"/>
      <c r="H1164" s="60"/>
      <c r="I1164" s="68"/>
      <c r="J1164" s="69"/>
      <c r="K1164" s="23"/>
    </row>
    <row r="1165" spans="1:11" ht="15.75" thickBot="1" x14ac:dyDescent="0.25">
      <c r="A1165" s="62" t="s">
        <v>6</v>
      </c>
      <c r="B1165" s="63"/>
      <c r="C1165" s="8" t="str">
        <f t="shared" si="234"/>
        <v/>
      </c>
      <c r="D1165" s="63"/>
      <c r="E1165" s="64"/>
      <c r="F1165" s="63"/>
      <c r="G1165" s="64"/>
      <c r="H1165" s="63"/>
      <c r="I1165" s="64"/>
      <c r="J1165" s="70"/>
      <c r="K1165" s="23"/>
    </row>
    <row r="1166" spans="1:11" x14ac:dyDescent="0.2">
      <c r="A1166" s="62"/>
      <c r="B1166" s="137">
        <f>SUMIF(A1133:A1165,$O$6,B1133:B1165)</f>
        <v>0</v>
      </c>
      <c r="C1166" s="24"/>
      <c r="D1166" s="24"/>
      <c r="E1166" s="24"/>
      <c r="F1166" s="24"/>
      <c r="G1166" s="24"/>
      <c r="H1166" s="24"/>
      <c r="I1166" s="24"/>
      <c r="J1166" s="24"/>
      <c r="K1166" s="23"/>
    </row>
    <row r="1167" spans="1:11" ht="15.75" thickBot="1" x14ac:dyDescent="0.25">
      <c r="A1167" s="62"/>
      <c r="B1167" s="138"/>
      <c r="C1167" s="24"/>
      <c r="D1167" s="24"/>
      <c r="E1167" s="24"/>
      <c r="F1167" s="24"/>
      <c r="G1167" s="24"/>
      <c r="H1167" s="24"/>
      <c r="I1167" s="24"/>
      <c r="J1167" s="24"/>
      <c r="K1167" s="23"/>
    </row>
    <row r="1168" spans="1:11" ht="15.75" thickBot="1" x14ac:dyDescent="0.25">
      <c r="A1168" s="62"/>
      <c r="B1168" s="24"/>
      <c r="C1168" s="24"/>
      <c r="D1168" s="24"/>
      <c r="E1168" s="24"/>
      <c r="F1168" s="24"/>
      <c r="G1168" s="24"/>
      <c r="H1168" s="24"/>
      <c r="I1168" s="24"/>
      <c r="J1168" s="24"/>
      <c r="K1168" s="23"/>
    </row>
    <row r="1169" spans="1:11" ht="15.75" thickBot="1" x14ac:dyDescent="0.25">
      <c r="A1169" s="62"/>
      <c r="B1169" s="24"/>
      <c r="C1169" s="24"/>
      <c r="D1169" s="24"/>
      <c r="E1169" s="24"/>
      <c r="F1169" s="24"/>
      <c r="G1169" s="24"/>
      <c r="H1169" s="129" t="s">
        <v>22</v>
      </c>
      <c r="I1169" s="130"/>
      <c r="J1169" s="16"/>
      <c r="K1169" s="23"/>
    </row>
    <row r="1170" spans="1:11" ht="15.75" thickBot="1" x14ac:dyDescent="0.25">
      <c r="A1170" s="62"/>
      <c r="B1170" s="13" t="s">
        <v>0</v>
      </c>
      <c r="C1170" s="13" t="s">
        <v>13</v>
      </c>
      <c r="D1170" s="13" t="s">
        <v>14</v>
      </c>
      <c r="E1170" s="13" t="s">
        <v>15</v>
      </c>
      <c r="F1170" s="13" t="s">
        <v>5</v>
      </c>
      <c r="G1170" s="24"/>
      <c r="H1170" s="86" t="s">
        <v>20</v>
      </c>
      <c r="I1170" s="94">
        <f t="shared" ref="I1170:I1219" si="235">I1126</f>
        <v>17141.98</v>
      </c>
      <c r="J1170" s="86"/>
      <c r="K1170" s="23"/>
    </row>
    <row r="1171" spans="1:11" ht="15.75" thickBot="1" x14ac:dyDescent="0.25">
      <c r="A1171" s="62"/>
      <c r="B1171" s="88">
        <f t="shared" ref="B1171:B1220" si="236">B1166</f>
        <v>0</v>
      </c>
      <c r="C1171" s="13">
        <f t="shared" ref="C1171" si="237">SUM(F1133:F1165)</f>
        <v>0</v>
      </c>
      <c r="D1171" s="13">
        <f t="shared" ref="D1171" si="238">B1171+C1171</f>
        <v>0</v>
      </c>
      <c r="E1171" s="13">
        <f t="shared" ref="E1171" si="239">SUM(H1133:H1165)</f>
        <v>0</v>
      </c>
      <c r="F1171" s="15">
        <f t="shared" ref="F1171" si="240">D1171-E1171</f>
        <v>0</v>
      </c>
      <c r="G1171" s="24"/>
      <c r="H1171" s="3" t="s">
        <v>19</v>
      </c>
      <c r="I1171" s="3">
        <f t="shared" ref="I1171" si="241">F1173</f>
        <v>0</v>
      </c>
      <c r="J1171" s="3"/>
      <c r="K1171" s="23"/>
    </row>
    <row r="1172" spans="1:11" ht="15.75" thickBot="1" x14ac:dyDescent="0.25">
      <c r="A1172" s="62"/>
      <c r="B1172" s="13" t="s">
        <v>18</v>
      </c>
      <c r="C1172" s="13" t="s">
        <v>16</v>
      </c>
      <c r="D1172" s="13" t="s">
        <v>3</v>
      </c>
      <c r="E1172" s="13" t="s">
        <v>2</v>
      </c>
      <c r="F1172" s="13" t="s">
        <v>19</v>
      </c>
      <c r="G1172" s="24"/>
      <c r="H1172" s="3" t="s">
        <v>21</v>
      </c>
      <c r="I1172" s="3">
        <f t="shared" ref="I1172:I1221" si="242">I1170+I1171</f>
        <v>17141.98</v>
      </c>
      <c r="J1172" s="3"/>
      <c r="K1172" s="23"/>
    </row>
    <row r="1173" spans="1:11" ht="15.75" thickBot="1" x14ac:dyDescent="0.25">
      <c r="A1173" s="62"/>
      <c r="B1173" s="88">
        <f t="shared" ref="B1173" si="243">F1171</f>
        <v>0</v>
      </c>
      <c r="C1173" s="71"/>
      <c r="D1173" s="71"/>
      <c r="E1173" s="71"/>
      <c r="F1173" s="15">
        <f t="shared" ref="F1173" si="244">B1173-(C1173+D1173+E1173)</f>
        <v>0</v>
      </c>
      <c r="G1173" s="24"/>
      <c r="H1173" s="3" t="s">
        <v>4</v>
      </c>
      <c r="I1173" s="73"/>
      <c r="J1173" s="73"/>
      <c r="K1173" s="23"/>
    </row>
    <row r="1174" spans="1:11" ht="15.75" thickBot="1" x14ac:dyDescent="0.25">
      <c r="A1174" s="62"/>
      <c r="B1174" s="24"/>
      <c r="C1174" s="24"/>
      <c r="D1174" s="24"/>
      <c r="E1174" s="24"/>
      <c r="F1174" s="24"/>
      <c r="G1174" s="24"/>
      <c r="H1174" s="18" t="s">
        <v>17</v>
      </c>
      <c r="I1174" s="18">
        <f t="shared" ref="I1174:I1223" si="245">I1172-I1173</f>
        <v>17141.98</v>
      </c>
      <c r="J1174" s="87"/>
      <c r="K1174" s="23"/>
    </row>
    <row r="1175" spans="1:11" ht="15.75" thickBot="1" x14ac:dyDescent="0.25">
      <c r="A1175" s="62"/>
      <c r="B1175" s="24"/>
      <c r="C1175" s="24"/>
      <c r="D1175" s="24"/>
      <c r="E1175" s="24"/>
      <c r="F1175" s="24"/>
      <c r="G1175" s="24"/>
      <c r="H1175" s="13" t="s">
        <v>27</v>
      </c>
      <c r="I1175" s="91">
        <f t="shared" ref="I1175:I1224" si="246">I1174</f>
        <v>17141.98</v>
      </c>
      <c r="J1175" s="24"/>
      <c r="K1175" s="23"/>
    </row>
    <row r="1176" spans="1:11" ht="15.75" thickBot="1" x14ac:dyDescent="0.25">
      <c r="A1176" s="75"/>
      <c r="B1176" s="25"/>
      <c r="C1176" s="25"/>
      <c r="D1176" s="25"/>
      <c r="E1176" s="25"/>
      <c r="F1176" s="25"/>
      <c r="G1176" s="25"/>
      <c r="H1176" s="25"/>
      <c r="I1176" s="25"/>
      <c r="J1176" s="25"/>
      <c r="K1176" s="15"/>
    </row>
    <row r="1177" spans="1:11" ht="15.75" thickBot="1" x14ac:dyDescent="0.25">
      <c r="A1177" s="76"/>
      <c r="B1177" s="29"/>
      <c r="C1177" s="29"/>
      <c r="D1177" s="29"/>
      <c r="E1177" s="29"/>
      <c r="F1177" s="29"/>
      <c r="G1177" s="29"/>
      <c r="H1177" s="29"/>
      <c r="I1177" s="29"/>
      <c r="J1177" s="29"/>
      <c r="K1177" s="29"/>
    </row>
    <row r="1178" spans="1:11" ht="15.75" thickBot="1" x14ac:dyDescent="0.25">
      <c r="A1178" s="57"/>
      <c r="B1178" s="28"/>
      <c r="C1178" s="28"/>
      <c r="D1178" s="28"/>
      <c r="E1178" s="28"/>
      <c r="F1178" s="28"/>
      <c r="G1178" s="28"/>
      <c r="H1178" s="28"/>
      <c r="I1178" s="28" t="s">
        <v>35</v>
      </c>
      <c r="J1178" s="58" t="s">
        <v>42</v>
      </c>
      <c r="K1178" s="22"/>
    </row>
    <row r="1179" spans="1:11" ht="15.75" thickBot="1" x14ac:dyDescent="0.25">
      <c r="A1179" s="60">
        <v>25</v>
      </c>
      <c r="B1179" s="26"/>
      <c r="C1179" s="26"/>
      <c r="D1179" s="26"/>
      <c r="E1179" s="26"/>
      <c r="F1179" s="26"/>
      <c r="G1179" s="26"/>
      <c r="H1179" s="26"/>
      <c r="I1179" s="26" t="s">
        <v>36</v>
      </c>
      <c r="J1179" s="61">
        <v>44252</v>
      </c>
      <c r="K1179" s="22"/>
    </row>
    <row r="1180" spans="1:11" x14ac:dyDescent="0.2">
      <c r="A1180" s="62"/>
      <c r="B1180" s="140" t="s">
        <v>0</v>
      </c>
      <c r="C1180" s="141"/>
      <c r="D1180" s="140" t="s">
        <v>9</v>
      </c>
      <c r="E1180" s="141"/>
      <c r="F1180" s="140" t="s">
        <v>13</v>
      </c>
      <c r="G1180" s="141"/>
      <c r="H1180" s="140" t="s">
        <v>10</v>
      </c>
      <c r="I1180" s="141"/>
      <c r="J1180" s="135" t="s">
        <v>12</v>
      </c>
      <c r="K1180" s="23"/>
    </row>
    <row r="1181" spans="1:11" ht="15.75" thickBot="1" x14ac:dyDescent="0.25">
      <c r="A1181" s="62"/>
      <c r="B1181" s="6" t="s">
        <v>1</v>
      </c>
      <c r="C1181" s="8" t="s">
        <v>8</v>
      </c>
      <c r="D1181" s="6" t="s">
        <v>1</v>
      </c>
      <c r="E1181" s="8" t="s">
        <v>8</v>
      </c>
      <c r="F1181" s="6" t="s">
        <v>1</v>
      </c>
      <c r="G1181" s="8" t="s">
        <v>11</v>
      </c>
      <c r="H1181" s="6" t="s">
        <v>1</v>
      </c>
      <c r="I1181" s="8" t="s">
        <v>11</v>
      </c>
      <c r="J1181" s="136"/>
      <c r="K1181" s="23"/>
    </row>
    <row r="1182" spans="1:11" x14ac:dyDescent="0.2">
      <c r="A1182" s="62" t="s">
        <v>6</v>
      </c>
      <c r="B1182" s="65"/>
      <c r="C1182" s="66"/>
      <c r="D1182" s="65"/>
      <c r="E1182" s="66"/>
      <c r="F1182" s="65"/>
      <c r="G1182" s="66"/>
      <c r="H1182" s="65"/>
      <c r="I1182" s="66"/>
      <c r="J1182" s="67"/>
      <c r="K1182" s="23"/>
    </row>
    <row r="1183" spans="1:11" x14ac:dyDescent="0.2">
      <c r="A1183" s="62" t="s">
        <v>6</v>
      </c>
      <c r="B1183" s="60"/>
      <c r="C1183" s="7" t="str">
        <f t="shared" ref="C1183:C1214" si="247">IF(B1183&gt;0.005,C1182+1,"")</f>
        <v/>
      </c>
      <c r="D1183" s="60"/>
      <c r="E1183" s="68"/>
      <c r="F1183" s="60"/>
      <c r="G1183" s="68"/>
      <c r="H1183" s="60"/>
      <c r="I1183" s="68"/>
      <c r="J1183" s="69"/>
      <c r="K1183" s="23"/>
    </row>
    <row r="1184" spans="1:11" x14ac:dyDescent="0.2">
      <c r="A1184" s="62" t="s">
        <v>6</v>
      </c>
      <c r="B1184" s="60"/>
      <c r="C1184" s="7" t="str">
        <f t="shared" si="247"/>
        <v/>
      </c>
      <c r="D1184" s="60"/>
      <c r="E1184" s="68"/>
      <c r="F1184" s="60"/>
      <c r="G1184" s="68"/>
      <c r="H1184" s="60"/>
      <c r="I1184" s="68"/>
      <c r="J1184" s="69"/>
      <c r="K1184" s="23"/>
    </row>
    <row r="1185" spans="1:11" x14ac:dyDescent="0.2">
      <c r="A1185" s="62" t="s">
        <v>6</v>
      </c>
      <c r="B1185" s="60"/>
      <c r="C1185" s="7" t="str">
        <f t="shared" si="247"/>
        <v/>
      </c>
      <c r="D1185" s="60"/>
      <c r="E1185" s="68"/>
      <c r="F1185" s="60"/>
      <c r="G1185" s="68"/>
      <c r="H1185" s="60"/>
      <c r="I1185" s="68"/>
      <c r="J1185" s="69"/>
      <c r="K1185" s="23"/>
    </row>
    <row r="1186" spans="1:11" x14ac:dyDescent="0.2">
      <c r="A1186" s="62" t="s">
        <v>6</v>
      </c>
      <c r="B1186" s="60"/>
      <c r="C1186" s="7" t="str">
        <f t="shared" si="247"/>
        <v/>
      </c>
      <c r="D1186" s="60"/>
      <c r="E1186" s="68"/>
      <c r="F1186" s="60"/>
      <c r="G1186" s="68"/>
      <c r="H1186" s="60"/>
      <c r="I1186" s="68"/>
      <c r="J1186" s="69"/>
      <c r="K1186" s="23"/>
    </row>
    <row r="1187" spans="1:11" x14ac:dyDescent="0.2">
      <c r="A1187" s="62" t="s">
        <v>6</v>
      </c>
      <c r="B1187" s="60"/>
      <c r="C1187" s="7" t="str">
        <f t="shared" si="247"/>
        <v/>
      </c>
      <c r="D1187" s="60"/>
      <c r="E1187" s="68"/>
      <c r="F1187" s="60"/>
      <c r="G1187" s="68"/>
      <c r="H1187" s="60"/>
      <c r="I1187" s="68"/>
      <c r="J1187" s="69"/>
      <c r="K1187" s="23"/>
    </row>
    <row r="1188" spans="1:11" x14ac:dyDescent="0.2">
      <c r="A1188" s="62" t="s">
        <v>6</v>
      </c>
      <c r="B1188" s="60"/>
      <c r="C1188" s="7" t="str">
        <f t="shared" si="247"/>
        <v/>
      </c>
      <c r="D1188" s="60"/>
      <c r="E1188" s="68"/>
      <c r="F1188" s="60"/>
      <c r="G1188" s="68"/>
      <c r="H1188" s="60"/>
      <c r="I1188" s="68"/>
      <c r="J1188" s="69"/>
      <c r="K1188" s="23"/>
    </row>
    <row r="1189" spans="1:11" x14ac:dyDescent="0.2">
      <c r="A1189" s="62" t="s">
        <v>6</v>
      </c>
      <c r="B1189" s="60"/>
      <c r="C1189" s="7" t="str">
        <f t="shared" si="247"/>
        <v/>
      </c>
      <c r="D1189" s="60"/>
      <c r="E1189" s="68"/>
      <c r="F1189" s="60"/>
      <c r="G1189" s="68"/>
      <c r="H1189" s="60"/>
      <c r="I1189" s="68"/>
      <c r="J1189" s="69"/>
      <c r="K1189" s="23"/>
    </row>
    <row r="1190" spans="1:11" x14ac:dyDescent="0.2">
      <c r="A1190" s="62" t="s">
        <v>6</v>
      </c>
      <c r="B1190" s="60"/>
      <c r="C1190" s="7" t="str">
        <f t="shared" si="247"/>
        <v/>
      </c>
      <c r="D1190" s="60"/>
      <c r="E1190" s="68"/>
      <c r="F1190" s="60"/>
      <c r="G1190" s="68"/>
      <c r="H1190" s="60"/>
      <c r="I1190" s="68"/>
      <c r="J1190" s="69"/>
      <c r="K1190" s="23"/>
    </row>
    <row r="1191" spans="1:11" x14ac:dyDescent="0.2">
      <c r="A1191" s="62" t="s">
        <v>6</v>
      </c>
      <c r="B1191" s="60"/>
      <c r="C1191" s="7" t="str">
        <f t="shared" si="247"/>
        <v/>
      </c>
      <c r="D1191" s="60"/>
      <c r="E1191" s="68"/>
      <c r="F1191" s="60"/>
      <c r="G1191" s="68"/>
      <c r="H1191" s="60"/>
      <c r="I1191" s="68"/>
      <c r="J1191" s="69"/>
      <c r="K1191" s="23"/>
    </row>
    <row r="1192" spans="1:11" x14ac:dyDescent="0.2">
      <c r="A1192" s="62" t="s">
        <v>6</v>
      </c>
      <c r="B1192" s="60"/>
      <c r="C1192" s="7" t="str">
        <f t="shared" si="247"/>
        <v/>
      </c>
      <c r="D1192" s="60"/>
      <c r="E1192" s="68"/>
      <c r="F1192" s="60"/>
      <c r="G1192" s="68"/>
      <c r="H1192" s="60"/>
      <c r="I1192" s="68"/>
      <c r="J1192" s="69"/>
      <c r="K1192" s="23"/>
    </row>
    <row r="1193" spans="1:11" x14ac:dyDescent="0.2">
      <c r="A1193" s="62" t="s">
        <v>6</v>
      </c>
      <c r="B1193" s="60"/>
      <c r="C1193" s="7" t="str">
        <f t="shared" si="247"/>
        <v/>
      </c>
      <c r="D1193" s="60"/>
      <c r="E1193" s="68"/>
      <c r="F1193" s="60"/>
      <c r="G1193" s="68"/>
      <c r="H1193" s="60"/>
      <c r="I1193" s="68"/>
      <c r="J1193" s="69"/>
      <c r="K1193" s="23"/>
    </row>
    <row r="1194" spans="1:11" x14ac:dyDescent="0.2">
      <c r="A1194" s="62" t="s">
        <v>6</v>
      </c>
      <c r="B1194" s="60"/>
      <c r="C1194" s="7" t="str">
        <f t="shared" si="247"/>
        <v/>
      </c>
      <c r="D1194" s="60"/>
      <c r="E1194" s="68"/>
      <c r="F1194" s="60"/>
      <c r="G1194" s="68"/>
      <c r="H1194" s="60"/>
      <c r="I1194" s="68"/>
      <c r="J1194" s="69"/>
      <c r="K1194" s="23"/>
    </row>
    <row r="1195" spans="1:11" x14ac:dyDescent="0.2">
      <c r="A1195" s="62" t="s">
        <v>6</v>
      </c>
      <c r="B1195" s="60"/>
      <c r="C1195" s="7" t="str">
        <f t="shared" si="247"/>
        <v/>
      </c>
      <c r="D1195" s="60"/>
      <c r="E1195" s="68"/>
      <c r="F1195" s="60"/>
      <c r="G1195" s="68"/>
      <c r="H1195" s="60"/>
      <c r="I1195" s="68"/>
      <c r="J1195" s="69"/>
      <c r="K1195" s="23"/>
    </row>
    <row r="1196" spans="1:11" x14ac:dyDescent="0.2">
      <c r="A1196" s="62" t="s">
        <v>6</v>
      </c>
      <c r="B1196" s="60"/>
      <c r="C1196" s="7" t="str">
        <f t="shared" si="247"/>
        <v/>
      </c>
      <c r="D1196" s="60"/>
      <c r="E1196" s="68"/>
      <c r="F1196" s="60"/>
      <c r="G1196" s="68"/>
      <c r="H1196" s="60"/>
      <c r="I1196" s="68"/>
      <c r="J1196" s="69"/>
      <c r="K1196" s="23"/>
    </row>
    <row r="1197" spans="1:11" x14ac:dyDescent="0.2">
      <c r="A1197" s="62" t="s">
        <v>6</v>
      </c>
      <c r="B1197" s="60"/>
      <c r="C1197" s="7" t="str">
        <f t="shared" si="247"/>
        <v/>
      </c>
      <c r="D1197" s="60"/>
      <c r="E1197" s="68"/>
      <c r="F1197" s="60"/>
      <c r="G1197" s="68"/>
      <c r="H1197" s="60"/>
      <c r="I1197" s="68"/>
      <c r="J1197" s="69"/>
      <c r="K1197" s="23"/>
    </row>
    <row r="1198" spans="1:11" x14ac:dyDescent="0.2">
      <c r="A1198" s="62" t="s">
        <v>6</v>
      </c>
      <c r="B1198" s="60"/>
      <c r="C1198" s="7" t="str">
        <f t="shared" si="247"/>
        <v/>
      </c>
      <c r="D1198" s="60"/>
      <c r="E1198" s="68"/>
      <c r="F1198" s="60"/>
      <c r="G1198" s="68"/>
      <c r="H1198" s="60"/>
      <c r="I1198" s="68"/>
      <c r="J1198" s="69"/>
      <c r="K1198" s="23"/>
    </row>
    <row r="1199" spans="1:11" x14ac:dyDescent="0.2">
      <c r="A1199" s="62" t="s">
        <v>6</v>
      </c>
      <c r="B1199" s="60"/>
      <c r="C1199" s="7" t="str">
        <f t="shared" si="247"/>
        <v/>
      </c>
      <c r="D1199" s="60"/>
      <c r="E1199" s="68"/>
      <c r="F1199" s="60"/>
      <c r="G1199" s="68"/>
      <c r="H1199" s="60"/>
      <c r="I1199" s="68"/>
      <c r="J1199" s="69"/>
      <c r="K1199" s="23"/>
    </row>
    <row r="1200" spans="1:11" x14ac:dyDescent="0.2">
      <c r="A1200" s="62" t="s">
        <v>6</v>
      </c>
      <c r="B1200" s="60"/>
      <c r="C1200" s="7" t="str">
        <f t="shared" si="247"/>
        <v/>
      </c>
      <c r="D1200" s="60"/>
      <c r="E1200" s="68"/>
      <c r="F1200" s="60"/>
      <c r="G1200" s="68"/>
      <c r="H1200" s="60"/>
      <c r="I1200" s="68"/>
      <c r="J1200" s="69"/>
      <c r="K1200" s="23"/>
    </row>
    <row r="1201" spans="1:11" x14ac:dyDescent="0.2">
      <c r="A1201" s="62" t="s">
        <v>6</v>
      </c>
      <c r="B1201" s="60"/>
      <c r="C1201" s="7" t="str">
        <f t="shared" si="247"/>
        <v/>
      </c>
      <c r="D1201" s="60"/>
      <c r="E1201" s="68"/>
      <c r="F1201" s="60"/>
      <c r="G1201" s="68"/>
      <c r="H1201" s="60"/>
      <c r="I1201" s="68"/>
      <c r="J1201" s="69"/>
      <c r="K1201" s="23"/>
    </row>
    <row r="1202" spans="1:11" x14ac:dyDescent="0.2">
      <c r="A1202" s="62" t="s">
        <v>6</v>
      </c>
      <c r="B1202" s="60"/>
      <c r="C1202" s="7" t="str">
        <f t="shared" si="247"/>
        <v/>
      </c>
      <c r="D1202" s="60"/>
      <c r="E1202" s="68"/>
      <c r="F1202" s="60"/>
      <c r="G1202" s="68"/>
      <c r="H1202" s="60"/>
      <c r="I1202" s="68"/>
      <c r="J1202" s="69"/>
      <c r="K1202" s="23"/>
    </row>
    <row r="1203" spans="1:11" x14ac:dyDescent="0.2">
      <c r="A1203" s="62" t="s">
        <v>6</v>
      </c>
      <c r="B1203" s="60"/>
      <c r="C1203" s="7" t="str">
        <f t="shared" si="247"/>
        <v/>
      </c>
      <c r="D1203" s="60"/>
      <c r="E1203" s="68"/>
      <c r="F1203" s="60"/>
      <c r="G1203" s="68"/>
      <c r="H1203" s="60"/>
      <c r="I1203" s="68"/>
      <c r="J1203" s="69"/>
      <c r="K1203" s="23"/>
    </row>
    <row r="1204" spans="1:11" x14ac:dyDescent="0.2">
      <c r="A1204" s="62" t="s">
        <v>6</v>
      </c>
      <c r="B1204" s="60"/>
      <c r="C1204" s="7" t="str">
        <f t="shared" si="247"/>
        <v/>
      </c>
      <c r="D1204" s="60"/>
      <c r="E1204" s="68"/>
      <c r="F1204" s="60"/>
      <c r="G1204" s="68"/>
      <c r="H1204" s="60"/>
      <c r="I1204" s="68"/>
      <c r="J1204" s="69"/>
      <c r="K1204" s="23"/>
    </row>
    <row r="1205" spans="1:11" x14ac:dyDescent="0.2">
      <c r="A1205" s="62" t="s">
        <v>6</v>
      </c>
      <c r="B1205" s="60"/>
      <c r="C1205" s="7" t="str">
        <f t="shared" si="247"/>
        <v/>
      </c>
      <c r="D1205" s="60"/>
      <c r="E1205" s="68"/>
      <c r="F1205" s="60"/>
      <c r="G1205" s="68"/>
      <c r="H1205" s="60"/>
      <c r="I1205" s="68"/>
      <c r="J1205" s="69"/>
      <c r="K1205" s="23"/>
    </row>
    <row r="1206" spans="1:11" x14ac:dyDescent="0.2">
      <c r="A1206" s="62" t="s">
        <v>6</v>
      </c>
      <c r="B1206" s="60"/>
      <c r="C1206" s="7" t="str">
        <f t="shared" si="247"/>
        <v/>
      </c>
      <c r="D1206" s="60"/>
      <c r="E1206" s="68"/>
      <c r="F1206" s="60"/>
      <c r="G1206" s="68"/>
      <c r="H1206" s="60"/>
      <c r="I1206" s="68"/>
      <c r="J1206" s="69"/>
      <c r="K1206" s="23"/>
    </row>
    <row r="1207" spans="1:11" x14ac:dyDescent="0.2">
      <c r="A1207" s="62" t="s">
        <v>6</v>
      </c>
      <c r="B1207" s="60"/>
      <c r="C1207" s="7" t="str">
        <f t="shared" si="247"/>
        <v/>
      </c>
      <c r="D1207" s="60"/>
      <c r="E1207" s="68"/>
      <c r="F1207" s="60"/>
      <c r="G1207" s="68"/>
      <c r="H1207" s="60"/>
      <c r="I1207" s="68"/>
      <c r="J1207" s="69"/>
      <c r="K1207" s="23"/>
    </row>
    <row r="1208" spans="1:11" x14ac:dyDescent="0.2">
      <c r="A1208" s="62" t="s">
        <v>6</v>
      </c>
      <c r="B1208" s="60"/>
      <c r="C1208" s="7" t="str">
        <f t="shared" si="247"/>
        <v/>
      </c>
      <c r="D1208" s="60"/>
      <c r="E1208" s="68"/>
      <c r="F1208" s="60"/>
      <c r="G1208" s="68"/>
      <c r="H1208" s="60"/>
      <c r="I1208" s="68"/>
      <c r="J1208" s="69"/>
      <c r="K1208" s="23"/>
    </row>
    <row r="1209" spans="1:11" x14ac:dyDescent="0.2">
      <c r="A1209" s="62" t="s">
        <v>6</v>
      </c>
      <c r="B1209" s="60"/>
      <c r="C1209" s="7" t="str">
        <f t="shared" si="247"/>
        <v/>
      </c>
      <c r="D1209" s="60"/>
      <c r="E1209" s="68"/>
      <c r="F1209" s="60"/>
      <c r="G1209" s="68"/>
      <c r="H1209" s="60"/>
      <c r="I1209" s="68"/>
      <c r="J1209" s="69"/>
      <c r="K1209" s="23"/>
    </row>
    <row r="1210" spans="1:11" x14ac:dyDescent="0.2">
      <c r="A1210" s="62" t="s">
        <v>6</v>
      </c>
      <c r="B1210" s="60"/>
      <c r="C1210" s="7" t="str">
        <f t="shared" si="247"/>
        <v/>
      </c>
      <c r="D1210" s="60"/>
      <c r="E1210" s="68"/>
      <c r="F1210" s="60"/>
      <c r="G1210" s="68"/>
      <c r="H1210" s="60"/>
      <c r="I1210" s="68"/>
      <c r="J1210" s="69"/>
      <c r="K1210" s="23"/>
    </row>
    <row r="1211" spans="1:11" x14ac:dyDescent="0.2">
      <c r="A1211" s="62" t="s">
        <v>6</v>
      </c>
      <c r="B1211" s="60"/>
      <c r="C1211" s="7" t="str">
        <f t="shared" si="247"/>
        <v/>
      </c>
      <c r="D1211" s="60"/>
      <c r="E1211" s="68"/>
      <c r="F1211" s="60"/>
      <c r="G1211" s="68"/>
      <c r="H1211" s="60"/>
      <c r="I1211" s="68"/>
      <c r="J1211" s="69"/>
      <c r="K1211" s="23"/>
    </row>
    <row r="1212" spans="1:11" x14ac:dyDescent="0.2">
      <c r="A1212" s="62" t="s">
        <v>6</v>
      </c>
      <c r="B1212" s="60"/>
      <c r="C1212" s="7" t="str">
        <f t="shared" si="247"/>
        <v/>
      </c>
      <c r="D1212" s="60"/>
      <c r="E1212" s="68"/>
      <c r="F1212" s="60"/>
      <c r="G1212" s="68"/>
      <c r="H1212" s="60"/>
      <c r="I1212" s="68"/>
      <c r="J1212" s="69"/>
      <c r="K1212" s="23"/>
    </row>
    <row r="1213" spans="1:11" x14ac:dyDescent="0.2">
      <c r="A1213" s="62" t="s">
        <v>6</v>
      </c>
      <c r="B1213" s="60"/>
      <c r="C1213" s="7" t="str">
        <f t="shared" si="247"/>
        <v/>
      </c>
      <c r="D1213" s="60"/>
      <c r="E1213" s="68"/>
      <c r="F1213" s="60"/>
      <c r="G1213" s="68"/>
      <c r="H1213" s="60"/>
      <c r="I1213" s="68"/>
      <c r="J1213" s="69"/>
      <c r="K1213" s="23"/>
    </row>
    <row r="1214" spans="1:11" ht="15.75" thickBot="1" x14ac:dyDescent="0.25">
      <c r="A1214" s="62" t="s">
        <v>6</v>
      </c>
      <c r="B1214" s="63"/>
      <c r="C1214" s="8" t="str">
        <f t="shared" si="247"/>
        <v/>
      </c>
      <c r="D1214" s="63"/>
      <c r="E1214" s="64"/>
      <c r="F1214" s="63"/>
      <c r="G1214" s="64"/>
      <c r="H1214" s="63"/>
      <c r="I1214" s="64"/>
      <c r="J1214" s="70"/>
      <c r="K1214" s="23"/>
    </row>
    <row r="1215" spans="1:11" x14ac:dyDescent="0.2">
      <c r="A1215" s="62"/>
      <c r="B1215" s="137">
        <f>SUMIF(A1182:A1214,$O$6,B1182:B1214)</f>
        <v>0</v>
      </c>
      <c r="C1215" s="24"/>
      <c r="D1215" s="24"/>
      <c r="E1215" s="24"/>
      <c r="F1215" s="24"/>
      <c r="G1215" s="24"/>
      <c r="H1215" s="24"/>
      <c r="I1215" s="24"/>
      <c r="J1215" s="24"/>
      <c r="K1215" s="23"/>
    </row>
    <row r="1216" spans="1:11" ht="15.75" thickBot="1" x14ac:dyDescent="0.25">
      <c r="A1216" s="62"/>
      <c r="B1216" s="138"/>
      <c r="C1216" s="24"/>
      <c r="D1216" s="24"/>
      <c r="E1216" s="24"/>
      <c r="F1216" s="24"/>
      <c r="G1216" s="24"/>
      <c r="H1216" s="24"/>
      <c r="I1216" s="24"/>
      <c r="J1216" s="24"/>
      <c r="K1216" s="23"/>
    </row>
    <row r="1217" spans="1:11" ht="15.75" thickBot="1" x14ac:dyDescent="0.25">
      <c r="A1217" s="62"/>
      <c r="B1217" s="24"/>
      <c r="C1217" s="24"/>
      <c r="D1217" s="24"/>
      <c r="E1217" s="24"/>
      <c r="F1217" s="24"/>
      <c r="G1217" s="24"/>
      <c r="H1217" s="24"/>
      <c r="I1217" s="24"/>
      <c r="J1217" s="24"/>
      <c r="K1217" s="23"/>
    </row>
    <row r="1218" spans="1:11" ht="15.75" thickBot="1" x14ac:dyDescent="0.25">
      <c r="A1218" s="62"/>
      <c r="B1218" s="24"/>
      <c r="C1218" s="24"/>
      <c r="D1218" s="24"/>
      <c r="E1218" s="24"/>
      <c r="F1218" s="24"/>
      <c r="G1218" s="24"/>
      <c r="H1218" s="129" t="s">
        <v>22</v>
      </c>
      <c r="I1218" s="130"/>
      <c r="J1218" s="16"/>
      <c r="K1218" s="23"/>
    </row>
    <row r="1219" spans="1:11" ht="15.75" thickBot="1" x14ac:dyDescent="0.25">
      <c r="A1219" s="62"/>
      <c r="B1219" s="13" t="s">
        <v>0</v>
      </c>
      <c r="C1219" s="13" t="s">
        <v>13</v>
      </c>
      <c r="D1219" s="13" t="s">
        <v>14</v>
      </c>
      <c r="E1219" s="13" t="s">
        <v>15</v>
      </c>
      <c r="F1219" s="13" t="s">
        <v>5</v>
      </c>
      <c r="G1219" s="24"/>
      <c r="H1219" s="86" t="s">
        <v>20</v>
      </c>
      <c r="I1219" s="94">
        <f t="shared" si="235"/>
        <v>17141.98</v>
      </c>
      <c r="J1219" s="86"/>
      <c r="K1219" s="23"/>
    </row>
    <row r="1220" spans="1:11" ht="15.75" thickBot="1" x14ac:dyDescent="0.25">
      <c r="A1220" s="62"/>
      <c r="B1220" s="88">
        <f t="shared" si="236"/>
        <v>0</v>
      </c>
      <c r="C1220" s="13">
        <f t="shared" ref="C1220" si="248">SUM(F1182:F1214)</f>
        <v>0</v>
      </c>
      <c r="D1220" s="13">
        <f t="shared" ref="D1220" si="249">B1220+C1220</f>
        <v>0</v>
      </c>
      <c r="E1220" s="13">
        <f t="shared" ref="E1220" si="250">SUM(H1182:H1214)</f>
        <v>0</v>
      </c>
      <c r="F1220" s="15">
        <f t="shared" ref="F1220" si="251">D1220-E1220</f>
        <v>0</v>
      </c>
      <c r="G1220" s="24"/>
      <c r="H1220" s="3" t="s">
        <v>19</v>
      </c>
      <c r="I1220" s="3">
        <f t="shared" ref="I1220" si="252">F1222</f>
        <v>0</v>
      </c>
      <c r="J1220" s="3"/>
      <c r="K1220" s="23"/>
    </row>
    <row r="1221" spans="1:11" ht="15.75" thickBot="1" x14ac:dyDescent="0.25">
      <c r="A1221" s="62"/>
      <c r="B1221" s="13" t="s">
        <v>18</v>
      </c>
      <c r="C1221" s="13" t="s">
        <v>16</v>
      </c>
      <c r="D1221" s="13" t="s">
        <v>3</v>
      </c>
      <c r="E1221" s="13" t="s">
        <v>2</v>
      </c>
      <c r="F1221" s="13" t="s">
        <v>19</v>
      </c>
      <c r="G1221" s="24"/>
      <c r="H1221" s="3" t="s">
        <v>21</v>
      </c>
      <c r="I1221" s="3">
        <f t="shared" si="242"/>
        <v>17141.98</v>
      </c>
      <c r="J1221" s="3"/>
      <c r="K1221" s="23"/>
    </row>
    <row r="1222" spans="1:11" ht="15.75" thickBot="1" x14ac:dyDescent="0.25">
      <c r="A1222" s="62"/>
      <c r="B1222" s="88">
        <f t="shared" ref="B1222" si="253">F1220</f>
        <v>0</v>
      </c>
      <c r="C1222" s="71"/>
      <c r="D1222" s="71"/>
      <c r="E1222" s="71"/>
      <c r="F1222" s="15">
        <f t="shared" ref="F1222" si="254">B1222-(C1222+D1222+E1222)</f>
        <v>0</v>
      </c>
      <c r="G1222" s="24"/>
      <c r="H1222" s="3" t="s">
        <v>4</v>
      </c>
      <c r="I1222" s="73"/>
      <c r="J1222" s="73"/>
      <c r="K1222" s="23"/>
    </row>
    <row r="1223" spans="1:11" ht="15.75" thickBot="1" x14ac:dyDescent="0.25">
      <c r="A1223" s="62"/>
      <c r="B1223" s="24"/>
      <c r="C1223" s="24"/>
      <c r="D1223" s="24"/>
      <c r="E1223" s="24"/>
      <c r="F1223" s="24"/>
      <c r="G1223" s="24"/>
      <c r="H1223" s="18" t="s">
        <v>17</v>
      </c>
      <c r="I1223" s="18">
        <f t="shared" si="245"/>
        <v>17141.98</v>
      </c>
      <c r="J1223" s="87"/>
      <c r="K1223" s="23"/>
    </row>
    <row r="1224" spans="1:11" ht="15.75" thickBot="1" x14ac:dyDescent="0.25">
      <c r="A1224" s="62"/>
      <c r="B1224" s="24"/>
      <c r="C1224" s="24"/>
      <c r="D1224" s="24"/>
      <c r="E1224" s="24"/>
      <c r="F1224" s="24"/>
      <c r="G1224" s="24"/>
      <c r="H1224" s="13" t="s">
        <v>27</v>
      </c>
      <c r="I1224" s="91">
        <f t="shared" si="246"/>
        <v>17141.98</v>
      </c>
      <c r="J1224" s="24"/>
      <c r="K1224" s="23"/>
    </row>
    <row r="1225" spans="1:11" ht="15.75" thickBot="1" x14ac:dyDescent="0.25">
      <c r="A1225" s="75"/>
      <c r="B1225" s="25"/>
      <c r="C1225" s="25"/>
      <c r="D1225" s="25"/>
      <c r="E1225" s="25"/>
      <c r="F1225" s="25"/>
      <c r="G1225" s="25"/>
      <c r="H1225" s="25"/>
      <c r="I1225" s="25"/>
      <c r="J1225" s="25"/>
      <c r="K1225" s="15"/>
    </row>
    <row r="1226" spans="1:11" ht="15.75" thickBot="1" x14ac:dyDescent="0.25">
      <c r="A1226" s="76"/>
      <c r="B1226" s="29"/>
      <c r="C1226" s="29"/>
      <c r="D1226" s="29"/>
      <c r="E1226" s="29"/>
      <c r="F1226" s="29"/>
      <c r="G1226" s="29"/>
      <c r="H1226" s="29"/>
      <c r="I1226" s="29"/>
      <c r="J1226" s="29"/>
      <c r="K1226" s="29"/>
    </row>
    <row r="1227" spans="1:11" ht="15.75" thickBot="1" x14ac:dyDescent="0.25">
      <c r="A1227" s="57"/>
      <c r="B1227" s="28"/>
      <c r="C1227" s="28"/>
      <c r="D1227" s="28"/>
      <c r="E1227" s="28"/>
      <c r="F1227" s="28"/>
      <c r="G1227" s="28"/>
      <c r="H1227" s="28"/>
      <c r="I1227" s="28" t="s">
        <v>35</v>
      </c>
      <c r="J1227" s="58" t="s">
        <v>126</v>
      </c>
      <c r="K1227" s="22"/>
    </row>
    <row r="1228" spans="1:11" ht="15.75" thickBot="1" x14ac:dyDescent="0.25">
      <c r="A1228" s="60">
        <v>26</v>
      </c>
      <c r="B1228" s="26"/>
      <c r="C1228" s="26"/>
      <c r="D1228" s="26"/>
      <c r="E1228" s="26"/>
      <c r="F1228" s="26"/>
      <c r="G1228" s="26"/>
      <c r="H1228" s="26"/>
      <c r="I1228" s="26" t="s">
        <v>36</v>
      </c>
      <c r="J1228" s="61">
        <v>44253</v>
      </c>
      <c r="K1228" s="22"/>
    </row>
    <row r="1229" spans="1:11" x14ac:dyDescent="0.2">
      <c r="A1229" s="62"/>
      <c r="B1229" s="140" t="s">
        <v>0</v>
      </c>
      <c r="C1229" s="141"/>
      <c r="D1229" s="140" t="s">
        <v>9</v>
      </c>
      <c r="E1229" s="141"/>
      <c r="F1229" s="140" t="s">
        <v>13</v>
      </c>
      <c r="G1229" s="141"/>
      <c r="H1229" s="140" t="s">
        <v>10</v>
      </c>
      <c r="I1229" s="141"/>
      <c r="J1229" s="135" t="s">
        <v>12</v>
      </c>
      <c r="K1229" s="23"/>
    </row>
    <row r="1230" spans="1:11" ht="15.75" thickBot="1" x14ac:dyDescent="0.25">
      <c r="A1230" s="62"/>
      <c r="B1230" s="6" t="s">
        <v>1</v>
      </c>
      <c r="C1230" s="8" t="s">
        <v>8</v>
      </c>
      <c r="D1230" s="6" t="s">
        <v>1</v>
      </c>
      <c r="E1230" s="8" t="s">
        <v>8</v>
      </c>
      <c r="F1230" s="6" t="s">
        <v>1</v>
      </c>
      <c r="G1230" s="8" t="s">
        <v>11</v>
      </c>
      <c r="H1230" s="6" t="s">
        <v>1</v>
      </c>
      <c r="I1230" s="8" t="s">
        <v>11</v>
      </c>
      <c r="J1230" s="136"/>
      <c r="K1230" s="23"/>
    </row>
    <row r="1231" spans="1:11" x14ac:dyDescent="0.2">
      <c r="A1231" s="62" t="s">
        <v>6</v>
      </c>
      <c r="B1231" s="65"/>
      <c r="C1231" s="66"/>
      <c r="D1231" s="65"/>
      <c r="E1231" s="66"/>
      <c r="F1231" s="65"/>
      <c r="G1231" s="66"/>
      <c r="H1231" s="65"/>
      <c r="I1231" s="66"/>
      <c r="J1231" s="67"/>
      <c r="K1231" s="23"/>
    </row>
    <row r="1232" spans="1:11" x14ac:dyDescent="0.2">
      <c r="A1232" s="62" t="s">
        <v>6</v>
      </c>
      <c r="B1232" s="60"/>
      <c r="C1232" s="7" t="str">
        <f t="shared" ref="C1232:C1263" si="255">IF(B1232&gt;0.005,C1231+1,"")</f>
        <v/>
      </c>
      <c r="D1232" s="60"/>
      <c r="E1232" s="68"/>
      <c r="F1232" s="60"/>
      <c r="G1232" s="68"/>
      <c r="H1232" s="60"/>
      <c r="I1232" s="68"/>
      <c r="J1232" s="69"/>
      <c r="K1232" s="23"/>
    </row>
    <row r="1233" spans="1:11" x14ac:dyDescent="0.2">
      <c r="A1233" s="62" t="s">
        <v>6</v>
      </c>
      <c r="B1233" s="60"/>
      <c r="C1233" s="7" t="str">
        <f t="shared" si="255"/>
        <v/>
      </c>
      <c r="D1233" s="60"/>
      <c r="E1233" s="68"/>
      <c r="F1233" s="60"/>
      <c r="G1233" s="68"/>
      <c r="H1233" s="60"/>
      <c r="I1233" s="68"/>
      <c r="J1233" s="69"/>
      <c r="K1233" s="23"/>
    </row>
    <row r="1234" spans="1:11" x14ac:dyDescent="0.2">
      <c r="A1234" s="62" t="s">
        <v>6</v>
      </c>
      <c r="B1234" s="60"/>
      <c r="C1234" s="7" t="str">
        <f t="shared" si="255"/>
        <v/>
      </c>
      <c r="D1234" s="60"/>
      <c r="E1234" s="68"/>
      <c r="F1234" s="60"/>
      <c r="G1234" s="68"/>
      <c r="H1234" s="60"/>
      <c r="I1234" s="68"/>
      <c r="J1234" s="69"/>
      <c r="K1234" s="23"/>
    </row>
    <row r="1235" spans="1:11" x14ac:dyDescent="0.2">
      <c r="A1235" s="62" t="s">
        <v>6</v>
      </c>
      <c r="B1235" s="60"/>
      <c r="C1235" s="7" t="str">
        <f t="shared" si="255"/>
        <v/>
      </c>
      <c r="D1235" s="60"/>
      <c r="E1235" s="68"/>
      <c r="F1235" s="60"/>
      <c r="G1235" s="68"/>
      <c r="H1235" s="60"/>
      <c r="I1235" s="68"/>
      <c r="J1235" s="69"/>
      <c r="K1235" s="23"/>
    </row>
    <row r="1236" spans="1:11" x14ac:dyDescent="0.2">
      <c r="A1236" s="62" t="s">
        <v>6</v>
      </c>
      <c r="B1236" s="60"/>
      <c r="C1236" s="7" t="str">
        <f t="shared" si="255"/>
        <v/>
      </c>
      <c r="D1236" s="60"/>
      <c r="E1236" s="68"/>
      <c r="F1236" s="60"/>
      <c r="G1236" s="68"/>
      <c r="H1236" s="60"/>
      <c r="I1236" s="68"/>
      <c r="J1236" s="69"/>
      <c r="K1236" s="23"/>
    </row>
    <row r="1237" spans="1:11" x14ac:dyDescent="0.2">
      <c r="A1237" s="62" t="s">
        <v>6</v>
      </c>
      <c r="B1237" s="60"/>
      <c r="C1237" s="7" t="str">
        <f t="shared" si="255"/>
        <v/>
      </c>
      <c r="D1237" s="60"/>
      <c r="E1237" s="68"/>
      <c r="F1237" s="60"/>
      <c r="G1237" s="68"/>
      <c r="H1237" s="60"/>
      <c r="I1237" s="68"/>
      <c r="J1237" s="69"/>
      <c r="K1237" s="23"/>
    </row>
    <row r="1238" spans="1:11" x14ac:dyDescent="0.2">
      <c r="A1238" s="62" t="s">
        <v>6</v>
      </c>
      <c r="B1238" s="60"/>
      <c r="C1238" s="7" t="str">
        <f t="shared" si="255"/>
        <v/>
      </c>
      <c r="D1238" s="60"/>
      <c r="E1238" s="68"/>
      <c r="F1238" s="60"/>
      <c r="G1238" s="68"/>
      <c r="H1238" s="60"/>
      <c r="I1238" s="68"/>
      <c r="J1238" s="69"/>
      <c r="K1238" s="23"/>
    </row>
    <row r="1239" spans="1:11" x14ac:dyDescent="0.2">
      <c r="A1239" s="62" t="s">
        <v>6</v>
      </c>
      <c r="B1239" s="60"/>
      <c r="C1239" s="7" t="str">
        <f t="shared" si="255"/>
        <v/>
      </c>
      <c r="D1239" s="60"/>
      <c r="E1239" s="68"/>
      <c r="F1239" s="60"/>
      <c r="G1239" s="68"/>
      <c r="H1239" s="60"/>
      <c r="I1239" s="68"/>
      <c r="J1239" s="69"/>
      <c r="K1239" s="23"/>
    </row>
    <row r="1240" spans="1:11" x14ac:dyDescent="0.2">
      <c r="A1240" s="62" t="s">
        <v>6</v>
      </c>
      <c r="B1240" s="60"/>
      <c r="C1240" s="7" t="str">
        <f t="shared" si="255"/>
        <v/>
      </c>
      <c r="D1240" s="60"/>
      <c r="E1240" s="68"/>
      <c r="F1240" s="60"/>
      <c r="G1240" s="68"/>
      <c r="H1240" s="60"/>
      <c r="I1240" s="68"/>
      <c r="J1240" s="69"/>
      <c r="K1240" s="23"/>
    </row>
    <row r="1241" spans="1:11" x14ac:dyDescent="0.2">
      <c r="A1241" s="62" t="s">
        <v>6</v>
      </c>
      <c r="B1241" s="60"/>
      <c r="C1241" s="7" t="str">
        <f t="shared" si="255"/>
        <v/>
      </c>
      <c r="D1241" s="60"/>
      <c r="E1241" s="68"/>
      <c r="F1241" s="60"/>
      <c r="G1241" s="68"/>
      <c r="H1241" s="60"/>
      <c r="I1241" s="68"/>
      <c r="J1241" s="69"/>
      <c r="K1241" s="23"/>
    </row>
    <row r="1242" spans="1:11" x14ac:dyDescent="0.2">
      <c r="A1242" s="62" t="s">
        <v>6</v>
      </c>
      <c r="B1242" s="60"/>
      <c r="C1242" s="7" t="str">
        <f t="shared" si="255"/>
        <v/>
      </c>
      <c r="D1242" s="60"/>
      <c r="E1242" s="68"/>
      <c r="F1242" s="60"/>
      <c r="G1242" s="68"/>
      <c r="H1242" s="60"/>
      <c r="I1242" s="68"/>
      <c r="J1242" s="69"/>
      <c r="K1242" s="23"/>
    </row>
    <row r="1243" spans="1:11" x14ac:dyDescent="0.2">
      <c r="A1243" s="62" t="s">
        <v>6</v>
      </c>
      <c r="B1243" s="60"/>
      <c r="C1243" s="7" t="str">
        <f t="shared" si="255"/>
        <v/>
      </c>
      <c r="D1243" s="60"/>
      <c r="E1243" s="68"/>
      <c r="F1243" s="60"/>
      <c r="G1243" s="68"/>
      <c r="H1243" s="60"/>
      <c r="I1243" s="68"/>
      <c r="J1243" s="69"/>
      <c r="K1243" s="23"/>
    </row>
    <row r="1244" spans="1:11" x14ac:dyDescent="0.2">
      <c r="A1244" s="62" t="s">
        <v>6</v>
      </c>
      <c r="B1244" s="60"/>
      <c r="C1244" s="7" t="str">
        <f t="shared" si="255"/>
        <v/>
      </c>
      <c r="D1244" s="60"/>
      <c r="E1244" s="68"/>
      <c r="F1244" s="60"/>
      <c r="G1244" s="68"/>
      <c r="H1244" s="60"/>
      <c r="I1244" s="68"/>
      <c r="J1244" s="69"/>
      <c r="K1244" s="23"/>
    </row>
    <row r="1245" spans="1:11" x14ac:dyDescent="0.2">
      <c r="A1245" s="62" t="s">
        <v>6</v>
      </c>
      <c r="B1245" s="60"/>
      <c r="C1245" s="7" t="str">
        <f t="shared" si="255"/>
        <v/>
      </c>
      <c r="D1245" s="60"/>
      <c r="E1245" s="68"/>
      <c r="F1245" s="60"/>
      <c r="G1245" s="68"/>
      <c r="H1245" s="60"/>
      <c r="I1245" s="68"/>
      <c r="J1245" s="69"/>
      <c r="K1245" s="23"/>
    </row>
    <row r="1246" spans="1:11" x14ac:dyDescent="0.2">
      <c r="A1246" s="62" t="s">
        <v>6</v>
      </c>
      <c r="B1246" s="60"/>
      <c r="C1246" s="7" t="str">
        <f t="shared" si="255"/>
        <v/>
      </c>
      <c r="D1246" s="60"/>
      <c r="E1246" s="68"/>
      <c r="F1246" s="60"/>
      <c r="G1246" s="68"/>
      <c r="H1246" s="60"/>
      <c r="I1246" s="68"/>
      <c r="J1246" s="69"/>
      <c r="K1246" s="23"/>
    </row>
    <row r="1247" spans="1:11" x14ac:dyDescent="0.2">
      <c r="A1247" s="62" t="s">
        <v>6</v>
      </c>
      <c r="B1247" s="60"/>
      <c r="C1247" s="7" t="str">
        <f t="shared" si="255"/>
        <v/>
      </c>
      <c r="D1247" s="60"/>
      <c r="E1247" s="68"/>
      <c r="F1247" s="60"/>
      <c r="G1247" s="68"/>
      <c r="H1247" s="60"/>
      <c r="I1247" s="68"/>
      <c r="J1247" s="69"/>
      <c r="K1247" s="23"/>
    </row>
    <row r="1248" spans="1:11" x14ac:dyDescent="0.2">
      <c r="A1248" s="62" t="s">
        <v>6</v>
      </c>
      <c r="B1248" s="60"/>
      <c r="C1248" s="7" t="str">
        <f t="shared" si="255"/>
        <v/>
      </c>
      <c r="D1248" s="60"/>
      <c r="E1248" s="68"/>
      <c r="F1248" s="60"/>
      <c r="G1248" s="68"/>
      <c r="H1248" s="60"/>
      <c r="I1248" s="68"/>
      <c r="J1248" s="69"/>
      <c r="K1248" s="23"/>
    </row>
    <row r="1249" spans="1:11" x14ac:dyDescent="0.2">
      <c r="A1249" s="62" t="s">
        <v>6</v>
      </c>
      <c r="B1249" s="60"/>
      <c r="C1249" s="7" t="str">
        <f t="shared" si="255"/>
        <v/>
      </c>
      <c r="D1249" s="60"/>
      <c r="E1249" s="68"/>
      <c r="F1249" s="60"/>
      <c r="G1249" s="68"/>
      <c r="H1249" s="60"/>
      <c r="I1249" s="68"/>
      <c r="J1249" s="69"/>
      <c r="K1249" s="23"/>
    </row>
    <row r="1250" spans="1:11" x14ac:dyDescent="0.2">
      <c r="A1250" s="62" t="s">
        <v>6</v>
      </c>
      <c r="B1250" s="60"/>
      <c r="C1250" s="7" t="str">
        <f t="shared" si="255"/>
        <v/>
      </c>
      <c r="D1250" s="60"/>
      <c r="E1250" s="68"/>
      <c r="F1250" s="60"/>
      <c r="G1250" s="68"/>
      <c r="H1250" s="60"/>
      <c r="I1250" s="68"/>
      <c r="J1250" s="69"/>
      <c r="K1250" s="23"/>
    </row>
    <row r="1251" spans="1:11" x14ac:dyDescent="0.2">
      <c r="A1251" s="62" t="s">
        <v>6</v>
      </c>
      <c r="B1251" s="60"/>
      <c r="C1251" s="7" t="str">
        <f t="shared" si="255"/>
        <v/>
      </c>
      <c r="D1251" s="60"/>
      <c r="E1251" s="68"/>
      <c r="F1251" s="60"/>
      <c r="G1251" s="68"/>
      <c r="H1251" s="60"/>
      <c r="I1251" s="68"/>
      <c r="J1251" s="69"/>
      <c r="K1251" s="23"/>
    </row>
    <row r="1252" spans="1:11" x14ac:dyDescent="0.2">
      <c r="A1252" s="62" t="s">
        <v>6</v>
      </c>
      <c r="B1252" s="60"/>
      <c r="C1252" s="7" t="str">
        <f t="shared" si="255"/>
        <v/>
      </c>
      <c r="D1252" s="60"/>
      <c r="E1252" s="68"/>
      <c r="F1252" s="60"/>
      <c r="G1252" s="68"/>
      <c r="H1252" s="60"/>
      <c r="I1252" s="68"/>
      <c r="J1252" s="69"/>
      <c r="K1252" s="23"/>
    </row>
    <row r="1253" spans="1:11" x14ac:dyDescent="0.2">
      <c r="A1253" s="62" t="s">
        <v>6</v>
      </c>
      <c r="B1253" s="60"/>
      <c r="C1253" s="7" t="str">
        <f t="shared" si="255"/>
        <v/>
      </c>
      <c r="D1253" s="60"/>
      <c r="E1253" s="68"/>
      <c r="F1253" s="60"/>
      <c r="G1253" s="68"/>
      <c r="H1253" s="60"/>
      <c r="I1253" s="68"/>
      <c r="J1253" s="69"/>
      <c r="K1253" s="23"/>
    </row>
    <row r="1254" spans="1:11" x14ac:dyDescent="0.2">
      <c r="A1254" s="62" t="s">
        <v>6</v>
      </c>
      <c r="B1254" s="60"/>
      <c r="C1254" s="7" t="str">
        <f t="shared" si="255"/>
        <v/>
      </c>
      <c r="D1254" s="60"/>
      <c r="E1254" s="68"/>
      <c r="F1254" s="60"/>
      <c r="G1254" s="68"/>
      <c r="H1254" s="60"/>
      <c r="I1254" s="68"/>
      <c r="J1254" s="69"/>
      <c r="K1254" s="23"/>
    </row>
    <row r="1255" spans="1:11" x14ac:dyDescent="0.2">
      <c r="A1255" s="62" t="s">
        <v>6</v>
      </c>
      <c r="B1255" s="60"/>
      <c r="C1255" s="7" t="str">
        <f t="shared" si="255"/>
        <v/>
      </c>
      <c r="D1255" s="60"/>
      <c r="E1255" s="68"/>
      <c r="F1255" s="60"/>
      <c r="G1255" s="68"/>
      <c r="H1255" s="60"/>
      <c r="I1255" s="68"/>
      <c r="J1255" s="69"/>
      <c r="K1255" s="23"/>
    </row>
    <row r="1256" spans="1:11" x14ac:dyDescent="0.2">
      <c r="A1256" s="62" t="s">
        <v>6</v>
      </c>
      <c r="B1256" s="60"/>
      <c r="C1256" s="7" t="str">
        <f t="shared" si="255"/>
        <v/>
      </c>
      <c r="D1256" s="60"/>
      <c r="E1256" s="68"/>
      <c r="F1256" s="60"/>
      <c r="G1256" s="68"/>
      <c r="H1256" s="60"/>
      <c r="I1256" s="68"/>
      <c r="J1256" s="69"/>
      <c r="K1256" s="23"/>
    </row>
    <row r="1257" spans="1:11" x14ac:dyDescent="0.2">
      <c r="A1257" s="62" t="s">
        <v>6</v>
      </c>
      <c r="B1257" s="60"/>
      <c r="C1257" s="7" t="str">
        <f t="shared" si="255"/>
        <v/>
      </c>
      <c r="D1257" s="60"/>
      <c r="E1257" s="68"/>
      <c r="F1257" s="60"/>
      <c r="G1257" s="68"/>
      <c r="H1257" s="60"/>
      <c r="I1257" s="68"/>
      <c r="J1257" s="69"/>
      <c r="K1257" s="23"/>
    </row>
    <row r="1258" spans="1:11" x14ac:dyDescent="0.2">
      <c r="A1258" s="62" t="s">
        <v>6</v>
      </c>
      <c r="B1258" s="60"/>
      <c r="C1258" s="7" t="str">
        <f t="shared" si="255"/>
        <v/>
      </c>
      <c r="D1258" s="60"/>
      <c r="E1258" s="68"/>
      <c r="F1258" s="60"/>
      <c r="G1258" s="68"/>
      <c r="H1258" s="60"/>
      <c r="I1258" s="68"/>
      <c r="J1258" s="69"/>
      <c r="K1258" s="23"/>
    </row>
    <row r="1259" spans="1:11" x14ac:dyDescent="0.2">
      <c r="A1259" s="62" t="s">
        <v>6</v>
      </c>
      <c r="B1259" s="60"/>
      <c r="C1259" s="7" t="str">
        <f t="shared" si="255"/>
        <v/>
      </c>
      <c r="D1259" s="60"/>
      <c r="E1259" s="68"/>
      <c r="F1259" s="60"/>
      <c r="G1259" s="68"/>
      <c r="H1259" s="60"/>
      <c r="I1259" s="68"/>
      <c r="J1259" s="69"/>
      <c r="K1259" s="23"/>
    </row>
    <row r="1260" spans="1:11" x14ac:dyDescent="0.2">
      <c r="A1260" s="62" t="s">
        <v>6</v>
      </c>
      <c r="B1260" s="60"/>
      <c r="C1260" s="7" t="str">
        <f t="shared" si="255"/>
        <v/>
      </c>
      <c r="D1260" s="60"/>
      <c r="E1260" s="68"/>
      <c r="F1260" s="60"/>
      <c r="G1260" s="68"/>
      <c r="H1260" s="60"/>
      <c r="I1260" s="68"/>
      <c r="J1260" s="69"/>
      <c r="K1260" s="23"/>
    </row>
    <row r="1261" spans="1:11" x14ac:dyDescent="0.2">
      <c r="A1261" s="62" t="s">
        <v>6</v>
      </c>
      <c r="B1261" s="60"/>
      <c r="C1261" s="7" t="str">
        <f t="shared" si="255"/>
        <v/>
      </c>
      <c r="D1261" s="60"/>
      <c r="E1261" s="68"/>
      <c r="F1261" s="60"/>
      <c r="G1261" s="68"/>
      <c r="H1261" s="60"/>
      <c r="I1261" s="68"/>
      <c r="J1261" s="69"/>
      <c r="K1261" s="23"/>
    </row>
    <row r="1262" spans="1:11" x14ac:dyDescent="0.2">
      <c r="A1262" s="62" t="s">
        <v>6</v>
      </c>
      <c r="B1262" s="60"/>
      <c r="C1262" s="7" t="str">
        <f t="shared" si="255"/>
        <v/>
      </c>
      <c r="D1262" s="60"/>
      <c r="E1262" s="68"/>
      <c r="F1262" s="60"/>
      <c r="G1262" s="68"/>
      <c r="H1262" s="60"/>
      <c r="I1262" s="68"/>
      <c r="J1262" s="69"/>
      <c r="K1262" s="23"/>
    </row>
    <row r="1263" spans="1:11" ht="15.75" thickBot="1" x14ac:dyDescent="0.25">
      <c r="A1263" s="62" t="s">
        <v>6</v>
      </c>
      <c r="B1263" s="63"/>
      <c r="C1263" s="8" t="str">
        <f t="shared" si="255"/>
        <v/>
      </c>
      <c r="D1263" s="63"/>
      <c r="E1263" s="64"/>
      <c r="F1263" s="63"/>
      <c r="G1263" s="64"/>
      <c r="H1263" s="63"/>
      <c r="I1263" s="64"/>
      <c r="J1263" s="70"/>
      <c r="K1263" s="23"/>
    </row>
    <row r="1264" spans="1:11" x14ac:dyDescent="0.2">
      <c r="A1264" s="62"/>
      <c r="B1264" s="137">
        <f>SUMIF(A1231:A1263,$O$6,B1231:B1263)</f>
        <v>0</v>
      </c>
      <c r="C1264" s="24"/>
      <c r="D1264" s="24"/>
      <c r="E1264" s="24"/>
      <c r="F1264" s="24"/>
      <c r="G1264" s="24"/>
      <c r="H1264" s="24"/>
      <c r="I1264" s="24"/>
      <c r="J1264" s="24"/>
      <c r="K1264" s="23"/>
    </row>
    <row r="1265" spans="1:12" ht="15.75" thickBot="1" x14ac:dyDescent="0.25">
      <c r="A1265" s="62"/>
      <c r="B1265" s="138"/>
      <c r="C1265" s="24"/>
      <c r="D1265" s="24"/>
      <c r="E1265" s="24"/>
      <c r="F1265" s="24"/>
      <c r="G1265" s="24"/>
      <c r="H1265" s="24"/>
      <c r="I1265" s="24"/>
      <c r="J1265" s="24"/>
      <c r="K1265" s="23"/>
    </row>
    <row r="1266" spans="1:12" ht="15.75" thickBot="1" x14ac:dyDescent="0.25">
      <c r="A1266" s="62"/>
      <c r="B1266" s="24"/>
      <c r="C1266" s="24"/>
      <c r="D1266" s="24"/>
      <c r="E1266" s="24"/>
      <c r="F1266" s="24"/>
      <c r="G1266" s="24"/>
      <c r="H1266" s="24"/>
      <c r="I1266" s="24"/>
      <c r="J1266" s="24"/>
      <c r="K1266" s="23"/>
    </row>
    <row r="1267" spans="1:12" ht="15.75" thickBot="1" x14ac:dyDescent="0.25">
      <c r="A1267" s="62"/>
      <c r="B1267" s="24"/>
      <c r="C1267" s="24"/>
      <c r="D1267" s="24"/>
      <c r="E1267" s="24"/>
      <c r="F1267" s="24"/>
      <c r="G1267" s="24"/>
      <c r="H1267" s="129" t="s">
        <v>22</v>
      </c>
      <c r="I1267" s="130"/>
      <c r="J1267" s="16"/>
      <c r="K1267" s="23"/>
    </row>
    <row r="1268" spans="1:12" ht="15.75" thickBot="1" x14ac:dyDescent="0.25">
      <c r="A1268" s="62"/>
      <c r="B1268" s="13" t="s">
        <v>0</v>
      </c>
      <c r="C1268" s="13" t="s">
        <v>13</v>
      </c>
      <c r="D1268" s="13" t="s">
        <v>14</v>
      </c>
      <c r="E1268" s="13" t="s">
        <v>15</v>
      </c>
      <c r="F1268" s="13" t="s">
        <v>5</v>
      </c>
      <c r="G1268" s="24"/>
      <c r="H1268" s="86" t="s">
        <v>20</v>
      </c>
      <c r="I1268" s="94">
        <f t="shared" ref="I1268" si="256">I1224</f>
        <v>17141.98</v>
      </c>
      <c r="J1268" s="86"/>
      <c r="K1268" s="23"/>
    </row>
    <row r="1269" spans="1:12" ht="15.75" thickBot="1" x14ac:dyDescent="0.25">
      <c r="A1269" s="62"/>
      <c r="B1269" s="88">
        <f t="shared" ref="B1269" si="257">B1264</f>
        <v>0</v>
      </c>
      <c r="C1269" s="13">
        <f t="shared" ref="C1269" si="258">SUM(F1231:F1263)</f>
        <v>0</v>
      </c>
      <c r="D1269" s="13">
        <f t="shared" ref="D1269" si="259">B1269+C1269</f>
        <v>0</v>
      </c>
      <c r="E1269" s="13">
        <f t="shared" ref="E1269" si="260">SUM(H1231:H1263)</f>
        <v>0</v>
      </c>
      <c r="F1269" s="15">
        <f t="shared" ref="F1269" si="261">D1269-E1269</f>
        <v>0</v>
      </c>
      <c r="G1269" s="24"/>
      <c r="H1269" s="3" t="s">
        <v>19</v>
      </c>
      <c r="I1269" s="3">
        <f t="shared" ref="I1269" si="262">F1271</f>
        <v>0</v>
      </c>
      <c r="J1269" s="3"/>
      <c r="K1269" s="23"/>
    </row>
    <row r="1270" spans="1:12" ht="15.75" thickBot="1" x14ac:dyDescent="0.25">
      <c r="A1270" s="62"/>
      <c r="B1270" s="13" t="s">
        <v>18</v>
      </c>
      <c r="C1270" s="13" t="s">
        <v>16</v>
      </c>
      <c r="D1270" s="13" t="s">
        <v>3</v>
      </c>
      <c r="E1270" s="13" t="s">
        <v>2</v>
      </c>
      <c r="F1270" s="13" t="s">
        <v>19</v>
      </c>
      <c r="G1270" s="24"/>
      <c r="H1270" s="3" t="s">
        <v>21</v>
      </c>
      <c r="I1270" s="3">
        <f t="shared" ref="I1270" si="263">I1268+I1269</f>
        <v>17141.98</v>
      </c>
      <c r="J1270" s="3"/>
      <c r="K1270" s="23"/>
    </row>
    <row r="1271" spans="1:12" ht="15.75" thickBot="1" x14ac:dyDescent="0.25">
      <c r="A1271" s="62"/>
      <c r="B1271" s="88">
        <f t="shared" ref="B1271" si="264">F1269</f>
        <v>0</v>
      </c>
      <c r="C1271" s="71"/>
      <c r="D1271" s="71"/>
      <c r="E1271" s="71"/>
      <c r="F1271" s="15">
        <f t="shared" ref="F1271" si="265">B1271-(C1271+D1271+E1271)</f>
        <v>0</v>
      </c>
      <c r="G1271" s="24"/>
      <c r="H1271" s="3" t="s">
        <v>4</v>
      </c>
      <c r="I1271" s="73"/>
      <c r="J1271" s="73"/>
      <c r="K1271" s="23"/>
    </row>
    <row r="1272" spans="1:12" ht="15.75" thickBot="1" x14ac:dyDescent="0.25">
      <c r="A1272" s="62"/>
      <c r="B1272" s="24"/>
      <c r="C1272" s="24"/>
      <c r="D1272" s="24"/>
      <c r="E1272" s="24"/>
      <c r="F1272" s="24"/>
      <c r="G1272" s="24"/>
      <c r="H1272" s="18" t="s">
        <v>17</v>
      </c>
      <c r="I1272" s="18">
        <f t="shared" ref="I1272" si="266">I1270-I1271</f>
        <v>17141.98</v>
      </c>
      <c r="J1272" s="87"/>
      <c r="K1272" s="23"/>
    </row>
    <row r="1273" spans="1:12" ht="15.75" thickBot="1" x14ac:dyDescent="0.25">
      <c r="A1273" s="62"/>
      <c r="B1273" s="24"/>
      <c r="C1273" s="24"/>
      <c r="D1273" s="24"/>
      <c r="E1273" s="24"/>
      <c r="F1273" s="24"/>
      <c r="G1273" s="24"/>
      <c r="H1273" s="13" t="s">
        <v>27</v>
      </c>
      <c r="I1273" s="91">
        <f t="shared" ref="I1273" si="267">I1272</f>
        <v>17141.98</v>
      </c>
      <c r="J1273" s="24"/>
      <c r="K1273" s="23"/>
    </row>
    <row r="1274" spans="1:12" ht="15.75" thickBot="1" x14ac:dyDescent="0.25">
      <c r="A1274" s="75"/>
      <c r="B1274" s="25"/>
      <c r="C1274" s="25"/>
      <c r="D1274" s="25"/>
      <c r="E1274" s="25"/>
      <c r="F1274" s="25"/>
      <c r="G1274" s="25"/>
      <c r="H1274" s="25"/>
      <c r="I1274" s="25"/>
      <c r="J1274" s="25"/>
      <c r="K1274" s="15"/>
    </row>
    <row r="1275" spans="1:12" x14ac:dyDescent="0.2">
      <c r="B1275" s="56" t="s">
        <v>100</v>
      </c>
    </row>
    <row r="1277" spans="1:12" ht="15.75" thickBot="1" x14ac:dyDescent="0.25"/>
    <row r="1278" spans="1:12" ht="15.75" thickBot="1" x14ac:dyDescent="0.25">
      <c r="A1278" s="89" t="s">
        <v>107</v>
      </c>
      <c r="B1278" s="28" t="s">
        <v>0</v>
      </c>
      <c r="C1278" s="28" t="s">
        <v>101</v>
      </c>
      <c r="D1278" s="28" t="s">
        <v>102</v>
      </c>
      <c r="E1278" s="28" t="s">
        <v>103</v>
      </c>
      <c r="F1278" s="28" t="s">
        <v>106</v>
      </c>
      <c r="G1278" s="28" t="s">
        <v>104</v>
      </c>
      <c r="H1278" s="28" t="s">
        <v>105</v>
      </c>
      <c r="I1278" s="28" t="s">
        <v>106</v>
      </c>
      <c r="J1278" s="28" t="s">
        <v>9</v>
      </c>
      <c r="K1278" s="28" t="s">
        <v>8</v>
      </c>
      <c r="L1278" s="90" t="s">
        <v>125</v>
      </c>
    </row>
    <row r="1279" spans="1:12" x14ac:dyDescent="0.2">
      <c r="A1279" s="5">
        <v>1</v>
      </c>
      <c r="B1279" s="39">
        <f>B39</f>
        <v>2697.8399999999997</v>
      </c>
      <c r="C1279" s="44">
        <f>C44</f>
        <v>2087</v>
      </c>
      <c r="D1279" s="44">
        <f>E44</f>
        <v>4569.6000000000004</v>
      </c>
      <c r="E1279" s="51">
        <f>D46</f>
        <v>0</v>
      </c>
      <c r="F1279" s="72"/>
      <c r="G1279" s="92">
        <f>E46</f>
        <v>1390.84</v>
      </c>
      <c r="H1279" s="39">
        <f>I46</f>
        <v>0</v>
      </c>
      <c r="I1279" s="72">
        <f>J46</f>
        <v>0</v>
      </c>
      <c r="J1279" s="92"/>
      <c r="K1279" s="90"/>
      <c r="L1279" s="80"/>
    </row>
    <row r="1280" spans="1:12" x14ac:dyDescent="0.2">
      <c r="A1280" s="5">
        <v>2</v>
      </c>
      <c r="B1280" s="40">
        <f>B88</f>
        <v>7027.25</v>
      </c>
      <c r="C1280" s="44">
        <f>C93</f>
        <v>5628.5</v>
      </c>
      <c r="D1280" s="44">
        <f>E93</f>
        <v>398</v>
      </c>
      <c r="E1280" s="51">
        <f>D95</f>
        <v>0</v>
      </c>
      <c r="F1280" s="73"/>
      <c r="G1280" s="93">
        <f>E95</f>
        <v>308.75</v>
      </c>
      <c r="H1280" s="40">
        <f>I95</f>
        <v>11800</v>
      </c>
      <c r="I1280" s="73" t="s">
        <v>26</v>
      </c>
      <c r="J1280" s="93"/>
      <c r="K1280" s="7"/>
      <c r="L1280" s="68"/>
    </row>
    <row r="1281" spans="1:12" x14ac:dyDescent="0.2">
      <c r="A1281" s="5">
        <v>3</v>
      </c>
      <c r="B1281" s="40">
        <f>B137</f>
        <v>1435.72</v>
      </c>
      <c r="C1281" s="3">
        <f>C142</f>
        <v>565.98</v>
      </c>
      <c r="D1281" s="3">
        <f>E142</f>
        <v>1236</v>
      </c>
      <c r="E1281" s="51">
        <f>D144</f>
        <v>883.2</v>
      </c>
      <c r="F1281" s="73"/>
      <c r="G1281" s="93">
        <f>E144</f>
        <v>345</v>
      </c>
      <c r="H1281" s="40">
        <f>I144</f>
        <v>0</v>
      </c>
      <c r="I1281" s="73" t="s">
        <v>26</v>
      </c>
      <c r="J1281" s="93"/>
      <c r="K1281" s="7"/>
      <c r="L1281" s="68"/>
    </row>
    <row r="1282" spans="1:12" x14ac:dyDescent="0.2">
      <c r="A1282" s="5">
        <v>4</v>
      </c>
      <c r="B1282" s="40">
        <f>B186</f>
        <v>2364.8900000000003</v>
      </c>
      <c r="C1282" s="3">
        <f>C191</f>
        <v>6723.55</v>
      </c>
      <c r="D1282" s="3">
        <f>E191</f>
        <v>57</v>
      </c>
      <c r="E1282" s="40">
        <f>D193</f>
        <v>0</v>
      </c>
      <c r="F1282" s="73"/>
      <c r="G1282" s="93">
        <f>E193</f>
        <v>1219.3</v>
      </c>
      <c r="H1282" s="40">
        <f>I193</f>
        <v>7850</v>
      </c>
      <c r="I1282" s="73" t="s">
        <v>26</v>
      </c>
      <c r="J1282" s="93"/>
      <c r="K1282" s="7"/>
      <c r="L1282" s="68"/>
    </row>
    <row r="1283" spans="1:12" x14ac:dyDescent="0.2">
      <c r="A1283" s="5">
        <v>5</v>
      </c>
      <c r="B1283" s="40">
        <f>B235</f>
        <v>1737.3600000000001</v>
      </c>
      <c r="C1283" s="3">
        <f>C240</f>
        <v>1044</v>
      </c>
      <c r="D1283" s="3">
        <f>E240</f>
        <v>1878.6</v>
      </c>
      <c r="E1283" s="40">
        <f>D242</f>
        <v>0</v>
      </c>
      <c r="F1283" s="73"/>
      <c r="G1283" s="93">
        <f>E242</f>
        <v>0</v>
      </c>
      <c r="H1283" s="40">
        <f>I242</f>
        <v>0</v>
      </c>
      <c r="I1283" s="73" t="s">
        <v>26</v>
      </c>
      <c r="J1283" s="93"/>
      <c r="K1283" s="7"/>
      <c r="L1283" s="68"/>
    </row>
    <row r="1284" spans="1:12" x14ac:dyDescent="0.2">
      <c r="A1284" s="5">
        <v>6</v>
      </c>
      <c r="B1284" s="40">
        <f>B284</f>
        <v>1600.6</v>
      </c>
      <c r="C1284" s="3">
        <f>C289</f>
        <v>9541.4699999999993</v>
      </c>
      <c r="D1284" s="3">
        <f>E289</f>
        <v>450</v>
      </c>
      <c r="E1284" s="40">
        <f>D291</f>
        <v>0</v>
      </c>
      <c r="F1284" s="73"/>
      <c r="G1284" s="93">
        <f>E291</f>
        <v>1309.5999999999999</v>
      </c>
      <c r="H1284" s="40">
        <f>I291</f>
        <v>0</v>
      </c>
      <c r="I1284" s="73">
        <f>J291</f>
        <v>0</v>
      </c>
      <c r="J1284" s="93"/>
      <c r="K1284" s="7"/>
      <c r="L1284" s="68"/>
    </row>
    <row r="1285" spans="1:12" x14ac:dyDescent="0.2">
      <c r="A1285" s="5">
        <v>7</v>
      </c>
      <c r="B1285" s="40">
        <f>B333</f>
        <v>4131.37</v>
      </c>
      <c r="C1285" s="3">
        <f>C383</f>
        <v>0</v>
      </c>
      <c r="D1285" s="3">
        <f>E383</f>
        <v>0</v>
      </c>
      <c r="E1285" s="40">
        <f>D340</f>
        <v>2327.5300000000002</v>
      </c>
      <c r="F1285" s="73"/>
      <c r="G1285" s="93">
        <f>E340</f>
        <v>524.34</v>
      </c>
      <c r="H1285" s="40">
        <f>I340</f>
        <v>0</v>
      </c>
      <c r="I1285" s="73" t="s">
        <v>26</v>
      </c>
      <c r="J1285" s="93"/>
      <c r="K1285" s="7"/>
      <c r="L1285" s="68"/>
    </row>
    <row r="1286" spans="1:12" x14ac:dyDescent="0.2">
      <c r="A1286" s="5">
        <v>8</v>
      </c>
      <c r="B1286" s="40">
        <f>B382</f>
        <v>3611.54</v>
      </c>
      <c r="C1286" s="3">
        <f>C387</f>
        <v>3425.5</v>
      </c>
      <c r="D1286" s="3">
        <f>E387</f>
        <v>482.94</v>
      </c>
      <c r="E1286" s="40">
        <f>D389</f>
        <v>350</v>
      </c>
      <c r="F1286" s="73"/>
      <c r="G1286" s="93">
        <f>E389</f>
        <v>868.1</v>
      </c>
      <c r="H1286" s="40">
        <f>I389</f>
        <v>19850</v>
      </c>
      <c r="I1286" s="73" t="s">
        <v>26</v>
      </c>
      <c r="J1286" s="93"/>
      <c r="K1286" s="7"/>
      <c r="L1286" s="68"/>
    </row>
    <row r="1287" spans="1:12" x14ac:dyDescent="0.2">
      <c r="A1287" s="5">
        <v>9</v>
      </c>
      <c r="B1287" s="40">
        <f>B431</f>
        <v>1355.5</v>
      </c>
      <c r="C1287" s="3">
        <f>C436</f>
        <v>1245</v>
      </c>
      <c r="D1287" s="3">
        <f>E436</f>
        <v>118</v>
      </c>
      <c r="E1287" s="40">
        <f>D438</f>
        <v>0</v>
      </c>
      <c r="F1287" s="73"/>
      <c r="G1287" s="93">
        <f>E438</f>
        <v>700.5</v>
      </c>
      <c r="H1287" s="40">
        <f>I438</f>
        <v>0</v>
      </c>
      <c r="I1287" s="73">
        <f>J438</f>
        <v>0</v>
      </c>
      <c r="J1287" s="93"/>
      <c r="K1287" s="7"/>
      <c r="L1287" s="68"/>
    </row>
    <row r="1288" spans="1:12" x14ac:dyDescent="0.2">
      <c r="A1288" s="5">
        <v>10</v>
      </c>
      <c r="B1288" s="40">
        <f>B480</f>
        <v>1295.2500000000002</v>
      </c>
      <c r="C1288" s="3">
        <f>C485</f>
        <v>3526</v>
      </c>
      <c r="D1288" s="3">
        <f>E485</f>
        <v>45</v>
      </c>
      <c r="E1288" s="40">
        <f>D487</f>
        <v>0</v>
      </c>
      <c r="F1288" s="73"/>
      <c r="G1288" s="93">
        <f>E487</f>
        <v>92.54</v>
      </c>
      <c r="H1288" s="40">
        <f>I487</f>
        <v>0</v>
      </c>
      <c r="I1288" s="73">
        <f>J487</f>
        <v>0</v>
      </c>
      <c r="J1288" s="93"/>
      <c r="K1288" s="7"/>
      <c r="L1288" s="68"/>
    </row>
    <row r="1289" spans="1:12" x14ac:dyDescent="0.2">
      <c r="A1289" s="5">
        <v>11</v>
      </c>
      <c r="B1289" s="40">
        <f>B529</f>
        <v>3258</v>
      </c>
      <c r="C1289" s="3">
        <f>C534</f>
        <v>1200</v>
      </c>
      <c r="D1289" s="3">
        <f>E534</f>
        <v>223</v>
      </c>
      <c r="E1289" s="40">
        <f>D536</f>
        <v>0</v>
      </c>
      <c r="F1289" s="73"/>
      <c r="G1289" s="93">
        <f>E536</f>
        <v>642</v>
      </c>
      <c r="H1289" s="40">
        <f>I536</f>
        <v>0</v>
      </c>
      <c r="I1289" s="73">
        <f>J536</f>
        <v>0</v>
      </c>
      <c r="J1289" s="93"/>
      <c r="K1289" s="7"/>
      <c r="L1289" s="68"/>
    </row>
    <row r="1290" spans="1:12" x14ac:dyDescent="0.2">
      <c r="A1290" s="5">
        <v>12</v>
      </c>
      <c r="B1290" s="40">
        <f>B578</f>
        <v>6126.73</v>
      </c>
      <c r="C1290" s="3">
        <f>C583</f>
        <v>0</v>
      </c>
      <c r="D1290" s="3">
        <f>E583</f>
        <v>1802</v>
      </c>
      <c r="E1290" s="40">
        <f>D585</f>
        <v>1187</v>
      </c>
      <c r="F1290" s="73"/>
      <c r="G1290" s="93">
        <f>E585</f>
        <v>3971.73</v>
      </c>
      <c r="H1290" s="40">
        <f>I585</f>
        <v>0</v>
      </c>
      <c r="I1290" s="73" t="s">
        <v>26</v>
      </c>
      <c r="J1290" s="93"/>
      <c r="K1290" s="7"/>
      <c r="L1290" s="68"/>
    </row>
    <row r="1291" spans="1:12" x14ac:dyDescent="0.2">
      <c r="A1291" s="5">
        <v>13</v>
      </c>
      <c r="B1291" s="40">
        <f>B627</f>
        <v>2836.95</v>
      </c>
      <c r="C1291" s="3">
        <f>C632</f>
        <v>2854</v>
      </c>
      <c r="D1291" s="3">
        <f>E632</f>
        <v>0</v>
      </c>
      <c r="E1291" s="40">
        <f>D634</f>
        <v>0</v>
      </c>
      <c r="F1291" s="73"/>
      <c r="G1291" s="93">
        <f>E634</f>
        <v>730.45</v>
      </c>
      <c r="H1291" s="40">
        <f>I634</f>
        <v>0</v>
      </c>
      <c r="I1291" s="73" t="s">
        <v>26</v>
      </c>
      <c r="J1291" s="93"/>
      <c r="K1291" s="7"/>
      <c r="L1291" s="68"/>
    </row>
    <row r="1292" spans="1:12" x14ac:dyDescent="0.2">
      <c r="A1292" s="5">
        <v>14</v>
      </c>
      <c r="B1292" s="40">
        <f>B676</f>
        <v>2622.11</v>
      </c>
      <c r="C1292" s="3">
        <f>C681</f>
        <v>1431</v>
      </c>
      <c r="D1292" s="3">
        <f>E681</f>
        <v>1575.95</v>
      </c>
      <c r="E1292" s="40">
        <f>D683</f>
        <v>120</v>
      </c>
      <c r="F1292" s="73"/>
      <c r="G1292" s="93">
        <f>E683</f>
        <v>542.11</v>
      </c>
      <c r="H1292" s="40">
        <f>I683</f>
        <v>0</v>
      </c>
      <c r="I1292" s="73">
        <f>J683</f>
        <v>0</v>
      </c>
      <c r="J1292" s="93"/>
      <c r="K1292" s="7"/>
      <c r="L1292" s="68"/>
    </row>
    <row r="1293" spans="1:12" x14ac:dyDescent="0.2">
      <c r="A1293" s="5">
        <v>15</v>
      </c>
      <c r="B1293" s="40">
        <f>B725</f>
        <v>0</v>
      </c>
      <c r="C1293" s="3">
        <f>C730</f>
        <v>0</v>
      </c>
      <c r="D1293" s="3">
        <f>E730</f>
        <v>0</v>
      </c>
      <c r="E1293" s="40">
        <f>D732</f>
        <v>0</v>
      </c>
      <c r="F1293" s="73"/>
      <c r="G1293" s="93">
        <f>E732</f>
        <v>0</v>
      </c>
      <c r="H1293" s="40">
        <f>I732</f>
        <v>0</v>
      </c>
      <c r="I1293" s="73">
        <f>J732</f>
        <v>0</v>
      </c>
      <c r="J1293" s="93"/>
      <c r="K1293" s="7"/>
      <c r="L1293" s="68"/>
    </row>
    <row r="1294" spans="1:12" x14ac:dyDescent="0.2">
      <c r="A1294" s="5">
        <v>16</v>
      </c>
      <c r="B1294" s="40">
        <f>B774</f>
        <v>0</v>
      </c>
      <c r="C1294" s="3">
        <f>C779</f>
        <v>0</v>
      </c>
      <c r="D1294" s="3">
        <f>E779</f>
        <v>0</v>
      </c>
      <c r="E1294" s="40">
        <f>D781</f>
        <v>0</v>
      </c>
      <c r="F1294" s="73"/>
      <c r="G1294" s="93">
        <f>E781</f>
        <v>0</v>
      </c>
      <c r="H1294" s="40">
        <f>I781</f>
        <v>0</v>
      </c>
      <c r="I1294" s="73">
        <f>J781</f>
        <v>0</v>
      </c>
      <c r="J1294" s="93"/>
      <c r="K1294" s="7"/>
      <c r="L1294" s="68"/>
    </row>
    <row r="1295" spans="1:12" x14ac:dyDescent="0.2">
      <c r="A1295" s="5">
        <v>17</v>
      </c>
      <c r="B1295" s="40">
        <f>B823</f>
        <v>0</v>
      </c>
      <c r="C1295" s="3">
        <f>C828</f>
        <v>0</v>
      </c>
      <c r="D1295" s="3">
        <f>E828</f>
        <v>0</v>
      </c>
      <c r="E1295" s="40">
        <f>D830</f>
        <v>0</v>
      </c>
      <c r="F1295" s="73"/>
      <c r="G1295" s="93">
        <f>E830</f>
        <v>0</v>
      </c>
      <c r="H1295" s="40">
        <f>I830</f>
        <v>0</v>
      </c>
      <c r="I1295" s="73">
        <f>J830</f>
        <v>0</v>
      </c>
      <c r="J1295" s="93"/>
      <c r="K1295" s="7"/>
      <c r="L1295" s="68"/>
    </row>
    <row r="1296" spans="1:12" x14ac:dyDescent="0.2">
      <c r="A1296" s="5">
        <v>18</v>
      </c>
      <c r="B1296" s="40">
        <f>B872</f>
        <v>0</v>
      </c>
      <c r="C1296" s="3">
        <f>C877</f>
        <v>0</v>
      </c>
      <c r="D1296" s="3">
        <f>E877</f>
        <v>0</v>
      </c>
      <c r="E1296" s="40">
        <f>D879</f>
        <v>0</v>
      </c>
      <c r="F1296" s="73"/>
      <c r="G1296" s="93">
        <f>E879</f>
        <v>0</v>
      </c>
      <c r="H1296" s="40">
        <f>I879</f>
        <v>0</v>
      </c>
      <c r="I1296" s="73">
        <f>J879</f>
        <v>0</v>
      </c>
      <c r="J1296" s="93"/>
      <c r="K1296" s="7"/>
      <c r="L1296" s="68"/>
    </row>
    <row r="1297" spans="1:12" x14ac:dyDescent="0.2">
      <c r="A1297" s="5">
        <v>19</v>
      </c>
      <c r="B1297" s="40">
        <f>B921</f>
        <v>0</v>
      </c>
      <c r="C1297" s="3">
        <f>C926</f>
        <v>0</v>
      </c>
      <c r="D1297" s="3">
        <f>E926</f>
        <v>0</v>
      </c>
      <c r="E1297" s="40">
        <f>D928</f>
        <v>0</v>
      </c>
      <c r="F1297" s="73"/>
      <c r="G1297" s="93">
        <f>E928</f>
        <v>0</v>
      </c>
      <c r="H1297" s="40">
        <f>I928</f>
        <v>0</v>
      </c>
      <c r="I1297" s="73" t="s">
        <v>26</v>
      </c>
      <c r="J1297" s="93"/>
      <c r="K1297" s="7"/>
      <c r="L1297" s="68"/>
    </row>
    <row r="1298" spans="1:12" x14ac:dyDescent="0.2">
      <c r="A1298" s="5">
        <v>20</v>
      </c>
      <c r="B1298" s="40">
        <f>B970</f>
        <v>0</v>
      </c>
      <c r="C1298" s="3">
        <f>C975</f>
        <v>0</v>
      </c>
      <c r="D1298" s="3">
        <f>E975</f>
        <v>0</v>
      </c>
      <c r="E1298" s="40">
        <f>D977</f>
        <v>0</v>
      </c>
      <c r="F1298" s="73"/>
      <c r="G1298" s="93">
        <f>E977</f>
        <v>0</v>
      </c>
      <c r="H1298" s="40">
        <f>I977</f>
        <v>0</v>
      </c>
      <c r="I1298" s="73" t="s">
        <v>26</v>
      </c>
      <c r="J1298" s="93"/>
      <c r="K1298" s="7"/>
      <c r="L1298" s="68"/>
    </row>
    <row r="1299" spans="1:12" x14ac:dyDescent="0.2">
      <c r="A1299" s="5">
        <v>21</v>
      </c>
      <c r="B1299" s="40">
        <f>B1019</f>
        <v>0</v>
      </c>
      <c r="C1299" s="3">
        <f>C1024</f>
        <v>0</v>
      </c>
      <c r="D1299" s="3">
        <f>E1024</f>
        <v>0</v>
      </c>
      <c r="E1299" s="40">
        <f>D1026</f>
        <v>0</v>
      </c>
      <c r="F1299" s="73"/>
      <c r="G1299" s="93">
        <f>E1026</f>
        <v>0</v>
      </c>
      <c r="H1299" s="40">
        <f>I1026</f>
        <v>0</v>
      </c>
      <c r="I1299" s="73" t="s">
        <v>26</v>
      </c>
      <c r="J1299" s="93"/>
      <c r="K1299" s="7"/>
      <c r="L1299" s="68"/>
    </row>
    <row r="1300" spans="1:12" x14ac:dyDescent="0.2">
      <c r="A1300" s="5">
        <v>22</v>
      </c>
      <c r="B1300" s="40">
        <f>B1068</f>
        <v>0</v>
      </c>
      <c r="C1300" s="3">
        <f>C1073</f>
        <v>0</v>
      </c>
      <c r="D1300" s="3">
        <f>E1073</f>
        <v>0</v>
      </c>
      <c r="E1300" s="40">
        <f>D1075</f>
        <v>0</v>
      </c>
      <c r="F1300" s="73"/>
      <c r="G1300" s="93">
        <f>E1075</f>
        <v>0</v>
      </c>
      <c r="H1300" s="40">
        <f>I1075</f>
        <v>0</v>
      </c>
      <c r="I1300" s="73">
        <f>J1075</f>
        <v>0</v>
      </c>
      <c r="J1300" s="93"/>
      <c r="K1300" s="7"/>
      <c r="L1300" s="68"/>
    </row>
    <row r="1301" spans="1:12" x14ac:dyDescent="0.2">
      <c r="A1301" s="5">
        <v>23</v>
      </c>
      <c r="B1301" s="40">
        <f>B1117</f>
        <v>0</v>
      </c>
      <c r="C1301" s="3">
        <f>C1122</f>
        <v>0</v>
      </c>
      <c r="D1301" s="3">
        <f>E1122</f>
        <v>0</v>
      </c>
      <c r="E1301" s="40">
        <f>D1124</f>
        <v>0</v>
      </c>
      <c r="F1301" s="73"/>
      <c r="G1301" s="93">
        <f>E1124</f>
        <v>0</v>
      </c>
      <c r="H1301" s="40">
        <f>I1124</f>
        <v>0</v>
      </c>
      <c r="I1301" s="73" t="s">
        <v>26</v>
      </c>
      <c r="J1301" s="93"/>
      <c r="K1301" s="7"/>
      <c r="L1301" s="68"/>
    </row>
    <row r="1302" spans="1:12" x14ac:dyDescent="0.2">
      <c r="A1302" s="5">
        <v>24</v>
      </c>
      <c r="B1302" s="40">
        <f>B1166</f>
        <v>0</v>
      </c>
      <c r="C1302" s="3">
        <f>C1171</f>
        <v>0</v>
      </c>
      <c r="D1302" s="3">
        <f>E1171</f>
        <v>0</v>
      </c>
      <c r="E1302" s="40">
        <f>D1173</f>
        <v>0</v>
      </c>
      <c r="F1302" s="73"/>
      <c r="G1302" s="93">
        <f>E1173</f>
        <v>0</v>
      </c>
      <c r="H1302" s="40">
        <f>I1173</f>
        <v>0</v>
      </c>
      <c r="I1302" s="73">
        <f>J1173</f>
        <v>0</v>
      </c>
      <c r="J1302" s="93"/>
      <c r="K1302" s="7"/>
      <c r="L1302" s="68"/>
    </row>
    <row r="1303" spans="1:12" x14ac:dyDescent="0.2">
      <c r="A1303" s="5">
        <v>25</v>
      </c>
      <c r="B1303" s="40">
        <f>B1215</f>
        <v>0</v>
      </c>
      <c r="C1303" s="3">
        <f>C1220</f>
        <v>0</v>
      </c>
      <c r="D1303" s="3">
        <f>E1220</f>
        <v>0</v>
      </c>
      <c r="E1303" s="40">
        <f>D1222</f>
        <v>0</v>
      </c>
      <c r="F1303" s="73"/>
      <c r="G1303" s="93">
        <f>E1222</f>
        <v>0</v>
      </c>
      <c r="H1303" s="40">
        <f>I1222</f>
        <v>0</v>
      </c>
      <c r="I1303" s="73" t="s">
        <v>26</v>
      </c>
      <c r="J1303" s="93"/>
      <c r="K1303" s="7"/>
      <c r="L1303" s="68"/>
    </row>
    <row r="1304" spans="1:12" ht="15.75" thickBot="1" x14ac:dyDescent="0.25">
      <c r="A1304" s="6">
        <v>26</v>
      </c>
      <c r="B1304" s="41">
        <f>B1264</f>
        <v>0</v>
      </c>
      <c r="C1304" s="87">
        <f>C1269</f>
        <v>0</v>
      </c>
      <c r="D1304" s="87">
        <f>E1269</f>
        <v>0</v>
      </c>
      <c r="E1304" s="41">
        <f>D1271</f>
        <v>0</v>
      </c>
      <c r="F1304" s="74"/>
      <c r="G1304" s="10">
        <f>E1271</f>
        <v>0</v>
      </c>
      <c r="H1304" s="41">
        <f>I1271</f>
        <v>0</v>
      </c>
      <c r="I1304" s="74">
        <f>J1271</f>
        <v>0</v>
      </c>
      <c r="J1304" s="10"/>
      <c r="K1304" s="8"/>
      <c r="L1304" s="64"/>
    </row>
    <row r="1305" spans="1:12" x14ac:dyDescent="0.2">
      <c r="A1305" s="56" t="s">
        <v>109</v>
      </c>
      <c r="B1305" s="85">
        <f>SUM(B1279:B1304)</f>
        <v>42101.11</v>
      </c>
      <c r="C1305" s="85">
        <f>SUM(C1279:C1304)</f>
        <v>39272</v>
      </c>
      <c r="D1305" s="85">
        <f>SUM(D1279:D1304)</f>
        <v>12836.090000000002</v>
      </c>
      <c r="E1305" s="85">
        <f>SUM(E1279:E1304)</f>
        <v>4867.7300000000005</v>
      </c>
      <c r="F1305" s="85"/>
      <c r="G1305" s="85">
        <f>SUM(G1279:G1304)</f>
        <v>12645.260000000002</v>
      </c>
      <c r="H1305" s="85">
        <f>SUM(H1279:H1304)</f>
        <v>39500</v>
      </c>
      <c r="I1305" s="85"/>
      <c r="J1305" s="85"/>
      <c r="K1305" s="85"/>
      <c r="L1305" s="85"/>
    </row>
    <row r="1308" spans="1:12" ht="24.95" customHeight="1" x14ac:dyDescent="0.2">
      <c r="C1308" s="106">
        <f>B1305</f>
        <v>42101.11</v>
      </c>
      <c r="D1308" s="106" t="s">
        <v>146</v>
      </c>
      <c r="E1308" s="106" t="s">
        <v>2</v>
      </c>
      <c r="F1308" s="106">
        <f>G1305</f>
        <v>12645.260000000002</v>
      </c>
    </row>
    <row r="1309" spans="1:12" ht="24.95" customHeight="1" x14ac:dyDescent="0.2">
      <c r="C1309" s="106">
        <f>C1305</f>
        <v>39272</v>
      </c>
      <c r="D1309" s="144" t="s">
        <v>147</v>
      </c>
      <c r="E1309" s="144"/>
      <c r="F1309" s="106">
        <f>C1305</f>
        <v>39272</v>
      </c>
    </row>
    <row r="1310" spans="1:12" ht="24.95" customHeight="1" x14ac:dyDescent="0.2">
      <c r="C1310" s="106">
        <f>D1305</f>
        <v>12836.090000000002</v>
      </c>
      <c r="D1310" s="144" t="s">
        <v>10</v>
      </c>
      <c r="E1310" s="144"/>
      <c r="F1310" s="106">
        <f>D1305</f>
        <v>12836.090000000002</v>
      </c>
      <c r="I1310" s="56">
        <f>B1286+B1287+B1288+C1286+C1287+C1288+B1289+C1289</f>
        <v>18916.79</v>
      </c>
    </row>
    <row r="1311" spans="1:12" ht="24.95" customHeight="1" x14ac:dyDescent="0.2">
      <c r="C1311" s="106">
        <f>E1305</f>
        <v>4867.7300000000005</v>
      </c>
      <c r="D1311" s="106" t="s">
        <v>148</v>
      </c>
      <c r="E1311" s="106" t="s">
        <v>150</v>
      </c>
      <c r="F1311" s="106">
        <f>H1305+C1311</f>
        <v>44367.73</v>
      </c>
      <c r="I1311" s="56">
        <f>D1286+D1287+D1288+E1286+G1286+G1287+G1288+D1289+G1289</f>
        <v>3522.08</v>
      </c>
    </row>
    <row r="1312" spans="1:12" ht="24.95" customHeight="1" x14ac:dyDescent="0.2">
      <c r="C1312" s="107">
        <f>C1308+C1309+C1311-C1310</f>
        <v>73404.75</v>
      </c>
      <c r="D1312" s="144" t="s">
        <v>161</v>
      </c>
      <c r="E1312" s="144"/>
      <c r="F1312" s="108">
        <f>F1308+F1309+F1311-F1310</f>
        <v>83448.900000000009</v>
      </c>
      <c r="I1312" s="56">
        <f>I1310-I1311</f>
        <v>15394.710000000001</v>
      </c>
    </row>
    <row r="1313" spans="2:12" ht="24.95" customHeight="1" x14ac:dyDescent="0.2">
      <c r="C1313" s="106"/>
      <c r="D1313" s="144" t="s">
        <v>17</v>
      </c>
      <c r="E1313" s="144"/>
      <c r="F1313" s="106"/>
      <c r="H1313" s="56" t="s">
        <v>4</v>
      </c>
    </row>
    <row r="1314" spans="2:12" ht="24.95" customHeight="1" x14ac:dyDescent="0.2">
      <c r="C1314" s="106"/>
      <c r="D1314" s="145">
        <f>F1312-C1312</f>
        <v>10044.150000000009</v>
      </c>
      <c r="E1314" s="145"/>
      <c r="F1314" s="106"/>
      <c r="H1314" s="56">
        <f>F1312+'[1]فبراير 21-Feb 21'!$C$1311+'[1]فبراير 21-Feb 21'!$F$1308</f>
        <v>101310.33</v>
      </c>
      <c r="I1314" s="121" t="s">
        <v>177</v>
      </c>
    </row>
    <row r="1323" spans="2:12" ht="15.75" thickBot="1" x14ac:dyDescent="0.25"/>
    <row r="1324" spans="2:12" ht="24.95" customHeight="1" x14ac:dyDescent="0.2">
      <c r="B1324" s="110"/>
      <c r="C1324" s="117"/>
      <c r="D1324" s="28" t="s">
        <v>1</v>
      </c>
      <c r="E1324" s="28" t="s">
        <v>8</v>
      </c>
      <c r="F1324" s="28" t="s">
        <v>181</v>
      </c>
      <c r="G1324" s="28"/>
      <c r="H1324" s="28"/>
      <c r="I1324" s="28"/>
      <c r="J1324" s="28"/>
      <c r="K1324" s="28"/>
      <c r="L1324" s="112"/>
    </row>
    <row r="1325" spans="2:12" ht="24.95" customHeight="1" x14ac:dyDescent="0.2">
      <c r="B1325" s="3"/>
      <c r="C1325" s="149" t="s">
        <v>7</v>
      </c>
      <c r="D1325" s="150">
        <f>IF(ROWS($D$1325:D1325)&gt;COUNTIF($A$5:$A$1325,$C$1325),"",INDEX(B$5:B$1325,SMALL(IF($A$5:$A$1325&lt;&gt;"",IF($A$5:$A$1325=$C$1325,ROW($A$5:$A$1325)-ROW($A$5)+1)),ROWS($D$1325:D1325))))</f>
        <v>0</v>
      </c>
      <c r="E1325" s="150" t="str">
        <f>IF(ROWS($D$1325:E1325)&gt;COUNTIF($A$5:$A$1325,$C$1325),"",INDEX(C$5:C$1325,SMALL(IF($A$5:$A$1325&lt;&gt;"",IF($A$5:$A$1325=$C$1325,ROW($A$5:$A$1325)-ROW($A$5)+1)),ROWS($D$1325:E1325))))</f>
        <v>XXX</v>
      </c>
      <c r="F1325" s="150">
        <f>IF(ROWS($D$1325:F1325)&gt;COUNTIF($A$5:$A$1325,$C$1325),"",INDEX(D$5:D$1325,SMALL(IF($A$5:$A$1325&lt;&gt;"",IF($A$5:$A$1325=$C$1325,ROW($A$5:$A$1325)-ROW($A$5)+1)),ROWS($D$1325:F1325))))</f>
        <v>0</v>
      </c>
      <c r="G1325" s="113"/>
      <c r="H1325" s="113"/>
      <c r="I1325" s="113"/>
      <c r="J1325" s="113"/>
      <c r="K1325" s="113"/>
      <c r="L1325" s="7"/>
    </row>
    <row r="1326" spans="2:12" ht="24.95" customHeight="1" thickBot="1" x14ac:dyDescent="0.25">
      <c r="B1326" s="111"/>
      <c r="C1326" s="119"/>
      <c r="D1326" s="115" t="str">
        <f>IF(ROWS($D$52:D1326)&gt;COUNTIF($A$5:$A$37,$C$52),"",INDEX(B$5:B$37,SMALL(IF($A$5:$A$37&lt;&gt;"",IF($A$5:$A$37=$C$52,ROW($A$5:$A$37)-ROW($A$5)+1)),ROWS($D$52:D1326))))</f>
        <v/>
      </c>
      <c r="E1326" s="115" t="str">
        <f t="array" ref="E1326">IF(ROWS($D$52:E1326)&gt;COUNTIF($A$5:$A$37,$C$52),"",INDEX(C$5:C$37,SMALL(IF($A$5:$A$37&lt;&gt;"",IF($A$5:$A$37=$C$52,ROW($A$5:$A$37)-ROW($A$5)+1)),ROWS($D$52:E1326))))</f>
        <v/>
      </c>
      <c r="F1326" s="115" t="str">
        <f t="array" ref="F1326">IF(ROWS($D$52:F1326)&gt;COUNTIF($A$5:$A$37,$C$52),"",INDEX(D$5:D$37,SMALL(IF($A$5:$A$37&lt;&gt;"",IF($A$5:$A$37=$C$52,ROW($A$5:$A$37)-ROW($A$5)+1)),ROWS($D$52:F1326))))</f>
        <v/>
      </c>
      <c r="G1326" s="115"/>
      <c r="H1326" s="115"/>
      <c r="I1326" s="115"/>
      <c r="J1326" s="115"/>
      <c r="K1326" s="115"/>
      <c r="L1326" s="8"/>
    </row>
    <row r="1327" spans="2:12" ht="24.95" customHeight="1" x14ac:dyDescent="0.2">
      <c r="B1327" s="110"/>
      <c r="C1327" s="117"/>
      <c r="D1327" s="28" t="str">
        <f t="array" ref="D1327">IF(ROWS($D$52:D1327)&gt;COUNTIF($A$5:$A$37,$C$52),"",INDEX(B$5:B$37,SMALL(IF($A$5:$A$37&lt;&gt;"",IF($A$5:$A$37=$C$52,ROW($A$5:$A$37)-ROW($A$5)+1)),ROWS($D$52:D1327))))</f>
        <v/>
      </c>
      <c r="E1327" s="28" t="str">
        <f t="array" ref="E1327">IF(ROWS($D$52:E1327)&gt;COUNTIF($A$5:$A$37,$C$52),"",INDEX(C$5:C$37,SMALL(IF($A$5:$A$37&lt;&gt;"",IF($A$5:$A$37=$C$52,ROW($A$5:$A$37)-ROW($A$5)+1)),ROWS($D$52:E1327))))</f>
        <v/>
      </c>
      <c r="F1327" s="28" t="str">
        <f t="array" ref="F1327">IF(ROWS($D$52:F1327)&gt;COUNTIF($A$5:$A$37,$C$52),"",INDEX(D$5:D$37,SMALL(IF($A$5:$A$37&lt;&gt;"",IF($A$5:$A$37=$C$52,ROW($A$5:$A$37)-ROW($A$5)+1)),ROWS($D$52:F1327))))</f>
        <v/>
      </c>
      <c r="G1327" s="28"/>
      <c r="H1327" s="28"/>
      <c r="I1327" s="28"/>
      <c r="J1327" s="28"/>
      <c r="K1327" s="28"/>
      <c r="L1327" s="112"/>
    </row>
    <row r="1328" spans="2:12" ht="24.95" customHeight="1" x14ac:dyDescent="0.2">
      <c r="B1328" s="3"/>
      <c r="C1328" s="118"/>
      <c r="D1328" s="113" t="str">
        <f t="array" ref="D1328">IF(ROWS($D$52:D1328)&gt;COUNTIF($A$5:$A$37,$C$52),"",INDEX(B$5:B$37,SMALL(IF($A$5:$A$37&lt;&gt;"",IF($A$5:$A$37=$C$52,ROW($A$5:$A$37)-ROW($A$5)+1)),ROWS($D$52:D1328))))</f>
        <v/>
      </c>
      <c r="E1328" s="113" t="str">
        <f t="array" ref="E1328">IF(ROWS($D$52:E1328)&gt;COUNTIF($A$5:$A$37,$C$52),"",INDEX(C$5:C$37,SMALL(IF($A$5:$A$37&lt;&gt;"",IF($A$5:$A$37=$C$52,ROW($A$5:$A$37)-ROW($A$5)+1)),ROWS($D$52:E1328))))</f>
        <v/>
      </c>
      <c r="F1328" s="113" t="str">
        <f t="array" ref="F1328">IF(ROWS($D$52:F1328)&gt;COUNTIF($A$5:$A$37,$C$52),"",INDEX(D$5:D$37,SMALL(IF($A$5:$A$37&lt;&gt;"",IF($A$5:$A$37=$C$52,ROW($A$5:$A$37)-ROW($A$5)+1)),ROWS($D$52:F1328))))</f>
        <v/>
      </c>
      <c r="G1328" s="113"/>
      <c r="H1328" s="113"/>
      <c r="I1328" s="113"/>
      <c r="J1328" s="113"/>
      <c r="K1328" s="113"/>
      <c r="L1328" s="7"/>
    </row>
    <row r="1329" spans="2:12" ht="24.95" customHeight="1" thickBot="1" x14ac:dyDescent="0.25">
      <c r="B1329" s="111"/>
      <c r="C1329" s="119"/>
      <c r="D1329" s="115"/>
      <c r="E1329" s="115"/>
      <c r="F1329" s="115"/>
      <c r="G1329" s="115"/>
      <c r="H1329" s="115"/>
      <c r="I1329" s="115"/>
      <c r="J1329" s="115"/>
      <c r="K1329" s="115"/>
      <c r="L1329" s="8"/>
    </row>
    <row r="1330" spans="2:12" ht="24.95" customHeight="1" x14ac:dyDescent="0.2">
      <c r="B1330" s="110"/>
      <c r="C1330" s="117"/>
      <c r="D1330" s="28"/>
      <c r="E1330" s="28"/>
      <c r="F1330" s="28"/>
      <c r="G1330" s="28"/>
      <c r="H1330" s="28"/>
      <c r="I1330" s="28"/>
      <c r="J1330" s="28"/>
      <c r="K1330" s="28"/>
      <c r="L1330" s="112"/>
    </row>
    <row r="1331" spans="2:12" ht="24.95" customHeight="1" thickBot="1" x14ac:dyDescent="0.25">
      <c r="B1331" s="111"/>
      <c r="C1331" s="120"/>
      <c r="D1331" s="26"/>
      <c r="E1331" s="26"/>
      <c r="F1331" s="26"/>
      <c r="G1331" s="26"/>
      <c r="H1331" s="26"/>
      <c r="I1331" s="26"/>
      <c r="J1331" s="26"/>
      <c r="K1331" s="26"/>
      <c r="L1331" s="116"/>
    </row>
    <row r="1332" spans="2:12" s="109" customFormat="1" ht="24.95" customHeight="1" x14ac:dyDescent="0.2">
      <c r="B1332" s="44"/>
      <c r="C1332" s="117"/>
      <c r="D1332" s="28"/>
      <c r="E1332" s="28"/>
      <c r="F1332" s="28"/>
      <c r="G1332" s="28"/>
      <c r="H1332" s="28"/>
      <c r="I1332" s="28"/>
      <c r="J1332" s="28"/>
      <c r="K1332" s="28"/>
      <c r="L1332" s="112"/>
    </row>
    <row r="1333" spans="2:12" ht="24.95" customHeight="1" thickBot="1" x14ac:dyDescent="0.25">
      <c r="B1333" s="111"/>
      <c r="C1333" s="118"/>
      <c r="D1333" s="113"/>
      <c r="E1333" s="113"/>
      <c r="F1333" s="113"/>
      <c r="G1333" s="113"/>
      <c r="H1333" s="113"/>
      <c r="I1333" s="113"/>
      <c r="J1333" s="113"/>
      <c r="K1333" s="113"/>
      <c r="L1333" s="7"/>
    </row>
    <row r="1334" spans="2:12" ht="24.95" customHeight="1" thickBot="1" x14ac:dyDescent="0.25">
      <c r="B1334" s="111"/>
      <c r="C1334" s="119"/>
      <c r="D1334" s="115"/>
      <c r="E1334" s="115"/>
      <c r="F1334" s="115"/>
      <c r="G1334" s="115"/>
      <c r="H1334" s="115"/>
      <c r="I1334" s="115"/>
      <c r="J1334" s="115"/>
      <c r="K1334" s="115"/>
      <c r="L1334" s="8"/>
    </row>
    <row r="1335" spans="2:12" ht="24.95" customHeight="1" x14ac:dyDescent="0.2">
      <c r="B1335" s="110"/>
      <c r="C1335" s="117"/>
      <c r="D1335" s="28"/>
      <c r="E1335" s="28"/>
      <c r="F1335" s="28"/>
      <c r="G1335" s="28"/>
      <c r="H1335" s="28"/>
      <c r="I1335" s="28"/>
      <c r="J1335" s="28"/>
      <c r="K1335" s="28"/>
      <c r="L1335" s="112"/>
    </row>
    <row r="1336" spans="2:12" ht="24.95" customHeight="1" x14ac:dyDescent="0.2">
      <c r="B1336" s="3"/>
      <c r="C1336" s="118"/>
      <c r="D1336" s="113"/>
      <c r="E1336" s="113"/>
      <c r="F1336" s="113"/>
      <c r="G1336" s="113"/>
      <c r="H1336" s="113"/>
      <c r="I1336" s="113"/>
      <c r="J1336" s="113"/>
      <c r="K1336" s="113"/>
      <c r="L1336" s="7"/>
    </row>
    <row r="1337" spans="2:12" ht="24.95" customHeight="1" thickBot="1" x14ac:dyDescent="0.25">
      <c r="B1337" s="111"/>
      <c r="C1337" s="119"/>
      <c r="D1337" s="115"/>
      <c r="E1337" s="115"/>
      <c r="F1337" s="115"/>
      <c r="G1337" s="115"/>
      <c r="H1337" s="115"/>
      <c r="I1337" s="115"/>
      <c r="J1337" s="115"/>
      <c r="K1337" s="115"/>
      <c r="L1337" s="8"/>
    </row>
    <row r="1338" spans="2:12" ht="24.95" customHeight="1" x14ac:dyDescent="0.2">
      <c r="B1338" s="114"/>
      <c r="C1338" s="114"/>
      <c r="D1338" s="114"/>
      <c r="E1338" s="114"/>
      <c r="F1338" s="114"/>
      <c r="G1338" s="114"/>
      <c r="H1338" s="114"/>
      <c r="I1338" s="114"/>
      <c r="J1338" s="114"/>
      <c r="K1338" s="114"/>
      <c r="L1338" s="114"/>
    </row>
    <row r="1339" spans="2:12" ht="24.95" customHeight="1" x14ac:dyDescent="0.2">
      <c r="B1339" s="113"/>
      <c r="C1339" s="113"/>
      <c r="D1339" s="113"/>
      <c r="E1339" s="113"/>
      <c r="F1339" s="113"/>
      <c r="G1339" s="113"/>
      <c r="H1339" s="113"/>
      <c r="I1339" s="113"/>
      <c r="J1339" s="113"/>
      <c r="K1339" s="113"/>
      <c r="L1339" s="113"/>
    </row>
    <row r="1340" spans="2:12" ht="24.95" customHeight="1" x14ac:dyDescent="0.2">
      <c r="B1340" s="113"/>
      <c r="C1340" s="113"/>
      <c r="D1340" s="113"/>
      <c r="E1340" s="113"/>
      <c r="F1340" s="113"/>
      <c r="G1340" s="113"/>
      <c r="H1340" s="113"/>
      <c r="I1340" s="113"/>
      <c r="J1340" s="113"/>
      <c r="K1340" s="113"/>
      <c r="L1340" s="113"/>
    </row>
    <row r="1341" spans="2:12" ht="24.95" customHeight="1" x14ac:dyDescent="0.2">
      <c r="B1341" s="113"/>
      <c r="C1341" s="113"/>
      <c r="D1341" s="113"/>
      <c r="E1341" s="113"/>
      <c r="F1341" s="113"/>
      <c r="G1341" s="113"/>
      <c r="H1341" s="113"/>
      <c r="I1341" s="113"/>
      <c r="J1341" s="113"/>
      <c r="K1341" s="113"/>
      <c r="L1341" s="113"/>
    </row>
    <row r="1342" spans="2:12" ht="24.95" customHeight="1" x14ac:dyDescent="0.2">
      <c r="B1342" s="113"/>
      <c r="C1342" s="113"/>
      <c r="D1342" s="113"/>
      <c r="E1342" s="113"/>
      <c r="F1342" s="113"/>
      <c r="G1342" s="113"/>
      <c r="H1342" s="113"/>
      <c r="I1342" s="113"/>
      <c r="J1342" s="113"/>
      <c r="K1342" s="113"/>
      <c r="L1342" s="113"/>
    </row>
    <row r="1343" spans="2:12" ht="24.95" customHeight="1" x14ac:dyDescent="0.2">
      <c r="B1343" s="113"/>
      <c r="C1343" s="113"/>
      <c r="D1343" s="113"/>
      <c r="E1343" s="113"/>
      <c r="F1343" s="113"/>
      <c r="G1343" s="113"/>
      <c r="H1343" s="113"/>
      <c r="I1343" s="113"/>
      <c r="J1343" s="113"/>
      <c r="K1343" s="113"/>
      <c r="L1343" s="113"/>
    </row>
  </sheetData>
  <mergeCells count="187">
    <mergeCell ref="F53:G53"/>
    <mergeCell ref="H53:I53"/>
    <mergeCell ref="J53:J54"/>
    <mergeCell ref="B88:B89"/>
    <mergeCell ref="H91:I91"/>
    <mergeCell ref="J151:J152"/>
    <mergeCell ref="B186:B187"/>
    <mergeCell ref="H189:I189"/>
    <mergeCell ref="D200:E200"/>
    <mergeCell ref="F200:G200"/>
    <mergeCell ref="H200:I200"/>
    <mergeCell ref="J200:J201"/>
    <mergeCell ref="J4:J5"/>
    <mergeCell ref="B39:B40"/>
    <mergeCell ref="B102:C102"/>
    <mergeCell ref="D102:E102"/>
    <mergeCell ref="B151:C151"/>
    <mergeCell ref="D151:E151"/>
    <mergeCell ref="F151:G151"/>
    <mergeCell ref="H151:I151"/>
    <mergeCell ref="B137:B138"/>
    <mergeCell ref="H140:I140"/>
    <mergeCell ref="H42:I42"/>
    <mergeCell ref="B4:C4"/>
    <mergeCell ref="D4:E4"/>
    <mergeCell ref="F4:G4"/>
    <mergeCell ref="H4:I4"/>
    <mergeCell ref="B53:C53"/>
    <mergeCell ref="J102:J103"/>
    <mergeCell ref="D53:E53"/>
    <mergeCell ref="B298:C298"/>
    <mergeCell ref="D298:E298"/>
    <mergeCell ref="F298:G298"/>
    <mergeCell ref="H298:I298"/>
    <mergeCell ref="J298:J299"/>
    <mergeCell ref="B235:B236"/>
    <mergeCell ref="H238:I238"/>
    <mergeCell ref="B249:C249"/>
    <mergeCell ref="D249:E249"/>
    <mergeCell ref="F249:G249"/>
    <mergeCell ref="H249:I249"/>
    <mergeCell ref="J249:J250"/>
    <mergeCell ref="B284:B285"/>
    <mergeCell ref="H287:I287"/>
    <mergeCell ref="J347:J348"/>
    <mergeCell ref="B382:B383"/>
    <mergeCell ref="H385:I385"/>
    <mergeCell ref="B396:C396"/>
    <mergeCell ref="D396:E396"/>
    <mergeCell ref="F396:G396"/>
    <mergeCell ref="H396:I396"/>
    <mergeCell ref="J396:J397"/>
    <mergeCell ref="B333:B334"/>
    <mergeCell ref="H336:I336"/>
    <mergeCell ref="B347:C347"/>
    <mergeCell ref="D347:E347"/>
    <mergeCell ref="F347:G347"/>
    <mergeCell ref="H347:I347"/>
    <mergeCell ref="J445:J446"/>
    <mergeCell ref="B480:B481"/>
    <mergeCell ref="H483:I483"/>
    <mergeCell ref="B494:C494"/>
    <mergeCell ref="D494:E494"/>
    <mergeCell ref="F494:G494"/>
    <mergeCell ref="H494:I494"/>
    <mergeCell ref="J494:J495"/>
    <mergeCell ref="B431:B432"/>
    <mergeCell ref="H434:I434"/>
    <mergeCell ref="B445:C445"/>
    <mergeCell ref="D445:E445"/>
    <mergeCell ref="F445:G445"/>
    <mergeCell ref="H445:I445"/>
    <mergeCell ref="J543:J544"/>
    <mergeCell ref="B578:B579"/>
    <mergeCell ref="H581:I581"/>
    <mergeCell ref="B592:C592"/>
    <mergeCell ref="D592:E592"/>
    <mergeCell ref="F592:G592"/>
    <mergeCell ref="H592:I592"/>
    <mergeCell ref="J592:J593"/>
    <mergeCell ref="B529:B530"/>
    <mergeCell ref="H532:I532"/>
    <mergeCell ref="B543:C543"/>
    <mergeCell ref="D543:E543"/>
    <mergeCell ref="F543:G543"/>
    <mergeCell ref="H543:I543"/>
    <mergeCell ref="J641:J642"/>
    <mergeCell ref="B676:B677"/>
    <mergeCell ref="H679:I679"/>
    <mergeCell ref="B690:C690"/>
    <mergeCell ref="D690:E690"/>
    <mergeCell ref="F690:G690"/>
    <mergeCell ref="H690:I690"/>
    <mergeCell ref="J690:J691"/>
    <mergeCell ref="B627:B628"/>
    <mergeCell ref="H630:I630"/>
    <mergeCell ref="B641:C641"/>
    <mergeCell ref="D641:E641"/>
    <mergeCell ref="F641:G641"/>
    <mergeCell ref="H641:I641"/>
    <mergeCell ref="J739:J740"/>
    <mergeCell ref="B774:B775"/>
    <mergeCell ref="H777:I777"/>
    <mergeCell ref="B788:C788"/>
    <mergeCell ref="D788:E788"/>
    <mergeCell ref="F788:G788"/>
    <mergeCell ref="H788:I788"/>
    <mergeCell ref="J788:J789"/>
    <mergeCell ref="B725:B726"/>
    <mergeCell ref="H728:I728"/>
    <mergeCell ref="B739:C739"/>
    <mergeCell ref="D739:E739"/>
    <mergeCell ref="F739:G739"/>
    <mergeCell ref="H739:I739"/>
    <mergeCell ref="J837:J838"/>
    <mergeCell ref="B872:B873"/>
    <mergeCell ref="H875:I875"/>
    <mergeCell ref="B886:C886"/>
    <mergeCell ref="D886:E886"/>
    <mergeCell ref="F886:G886"/>
    <mergeCell ref="H886:I886"/>
    <mergeCell ref="J886:J887"/>
    <mergeCell ref="B823:B824"/>
    <mergeCell ref="H826:I826"/>
    <mergeCell ref="B837:C837"/>
    <mergeCell ref="D837:E837"/>
    <mergeCell ref="F837:G837"/>
    <mergeCell ref="H837:I837"/>
    <mergeCell ref="J935:J936"/>
    <mergeCell ref="B970:B971"/>
    <mergeCell ref="H973:I973"/>
    <mergeCell ref="B984:C984"/>
    <mergeCell ref="D984:E984"/>
    <mergeCell ref="F984:G984"/>
    <mergeCell ref="H984:I984"/>
    <mergeCell ref="J984:J985"/>
    <mergeCell ref="B935:C935"/>
    <mergeCell ref="D935:E935"/>
    <mergeCell ref="F935:G935"/>
    <mergeCell ref="H935:I935"/>
    <mergeCell ref="J1033:J1034"/>
    <mergeCell ref="B1068:B1069"/>
    <mergeCell ref="D1309:E1309"/>
    <mergeCell ref="B1229:C1229"/>
    <mergeCell ref="D1229:E1229"/>
    <mergeCell ref="F1229:G1229"/>
    <mergeCell ref="H1229:I1229"/>
    <mergeCell ref="J1229:J1230"/>
    <mergeCell ref="B1215:B1216"/>
    <mergeCell ref="H1218:I1218"/>
    <mergeCell ref="J1131:J1132"/>
    <mergeCell ref="B1166:B1167"/>
    <mergeCell ref="H1169:I1169"/>
    <mergeCell ref="B1180:C1180"/>
    <mergeCell ref="D1180:E1180"/>
    <mergeCell ref="F1180:G1180"/>
    <mergeCell ref="H1180:I1180"/>
    <mergeCell ref="J1180:J1181"/>
    <mergeCell ref="J1082:J1083"/>
    <mergeCell ref="B1033:C1033"/>
    <mergeCell ref="D1033:E1033"/>
    <mergeCell ref="F1033:G1033"/>
    <mergeCell ref="H1033:I1033"/>
    <mergeCell ref="D1310:E1310"/>
    <mergeCell ref="D1312:E1312"/>
    <mergeCell ref="D1313:E1313"/>
    <mergeCell ref="D1314:E1314"/>
    <mergeCell ref="B1264:B1265"/>
    <mergeCell ref="H1267:I1267"/>
    <mergeCell ref="F102:G102"/>
    <mergeCell ref="H102:I102"/>
    <mergeCell ref="H1071:I1071"/>
    <mergeCell ref="B1082:C1082"/>
    <mergeCell ref="D1082:E1082"/>
    <mergeCell ref="F1082:G1082"/>
    <mergeCell ref="H1082:I1082"/>
    <mergeCell ref="B921:B922"/>
    <mergeCell ref="H924:I924"/>
    <mergeCell ref="B1117:B1118"/>
    <mergeCell ref="H1120:I1120"/>
    <mergeCell ref="B1131:C1131"/>
    <mergeCell ref="D1131:E1131"/>
    <mergeCell ref="F1131:G1131"/>
    <mergeCell ref="H1131:I1131"/>
    <mergeCell ref="B1019:B1020"/>
    <mergeCell ref="H1022:I1022"/>
    <mergeCell ref="B200:C200"/>
  </mergeCells>
  <conditionalFormatting sqref="A1:A1048576">
    <cfRule type="containsText" dxfId="1" priority="4" operator="containsText" text="XXX">
      <formula>NOT(ISERROR(SEARCH("XXX",A1)))</formula>
    </cfRule>
  </conditionalFormatting>
  <conditionalFormatting sqref="B1:C1048576">
    <cfRule type="expression" dxfId="0" priority="1">
      <formula>(($A:$A)=("XXX"))</formula>
    </cfRule>
  </conditionalFormatting>
  <dataValidations count="4">
    <dataValidation type="list" allowBlank="1" showInputMessage="1" showErrorMessage="1" sqref="J2 J51 J100 J149 J198 J247 J296 J345 J394 J443 J492 J541 J590 J639 J688 J737 J786 J835 J884 J933 J982 J1031 J1080 J1129 J1178 J1227">
      <formula1>$P$4:$P$9</formula1>
    </dataValidation>
    <dataValidation type="list" allowBlank="1" showInputMessage="1" showErrorMessage="1" sqref="A6:A38 A55:A87 A104:A136 A153:A185 A202:A234 A251:A283 A300:A332 A349:A381 A398:A430 A447:A479 A496:A528 A545:A577 A594:A626 A643:A675 A692:A724 A741:A773 A790:A822 A839:A871 A888:A920 A937:A969 A986:A1018 A1035:A1067 A1084:A1116 A1133:A1165 A1182:A1214 A1231:A1263">
      <formula1>$O$6:$O$7</formula1>
    </dataValidation>
    <dataValidation type="list" allowBlank="1" showInputMessage="1" showErrorMessage="1" sqref="J46 J95 J144 J193 J242 J291 J340 J389 J438 J487 J536 J585 J634 J683 J732 J781 J830 J879 J928 J977 J1026 J1075 J1124 J1173 J1222 J1271">
      <formula1>$Q$44:$Q$47</formula1>
    </dataValidation>
    <dataValidation type="list" allowBlank="1" showInputMessage="1" showErrorMessage="1" sqref="F1279:F1304">
      <formula1>$Q$48:$Q$50</formula1>
    </dataValidation>
  </dataValidations>
  <pageMargins left="0.7" right="0.7" top="0.75" bottom="0.75" header="0.3" footer="0.3"/>
  <pageSetup paperSize="9" scale="10" orientation="landscape" r:id="rId1"/>
  <ignoredErrors>
    <ignoredError sqref="D44 D289" formula="1"/>
  </ignoredError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1305"/>
  <sheetViews>
    <sheetView rightToLeft="1" topLeftCell="A21" workbookViewId="0">
      <selection activeCell="M101" sqref="M101"/>
    </sheetView>
  </sheetViews>
  <sheetFormatPr defaultRowHeight="15" x14ac:dyDescent="0.2"/>
  <cols>
    <col min="1" max="1" width="9" style="95"/>
    <col min="2" max="10" width="15.625" style="95" customWidth="1"/>
    <col min="11" max="16384" width="9" style="95"/>
  </cols>
  <sheetData>
    <row r="1" spans="1:16" ht="15.75" thickBot="1" x14ac:dyDescent="0.25">
      <c r="A1" s="76"/>
      <c r="B1" s="29"/>
      <c r="C1" s="29"/>
      <c r="D1" s="29"/>
      <c r="E1" s="29"/>
      <c r="F1" s="29"/>
      <c r="G1" s="29"/>
      <c r="H1" s="29"/>
      <c r="I1" s="29"/>
      <c r="J1" s="29"/>
      <c r="K1" s="29"/>
    </row>
    <row r="2" spans="1:16" ht="15.75" thickBot="1" x14ac:dyDescent="0.25">
      <c r="A2" s="57"/>
      <c r="B2" s="28"/>
      <c r="C2" s="28"/>
      <c r="D2" s="28"/>
      <c r="E2" s="28"/>
      <c r="F2" s="28"/>
      <c r="G2" s="28"/>
      <c r="H2" s="28"/>
      <c r="I2" s="28" t="s">
        <v>35</v>
      </c>
      <c r="J2" s="58" t="s">
        <v>38</v>
      </c>
      <c r="K2" s="22"/>
    </row>
    <row r="3" spans="1:16" ht="15.75" thickBot="1" x14ac:dyDescent="0.25">
      <c r="A3" s="60">
        <v>1</v>
      </c>
      <c r="B3" s="26"/>
      <c r="C3" s="26"/>
      <c r="D3" s="26"/>
      <c r="E3" s="26"/>
      <c r="F3" s="26"/>
      <c r="G3" s="26"/>
      <c r="H3" s="26"/>
      <c r="I3" s="26" t="s">
        <v>36</v>
      </c>
      <c r="J3" s="61">
        <v>44256</v>
      </c>
      <c r="K3" s="22"/>
    </row>
    <row r="4" spans="1:16" x14ac:dyDescent="0.2">
      <c r="A4" s="62"/>
      <c r="B4" s="140" t="s">
        <v>0</v>
      </c>
      <c r="C4" s="141"/>
      <c r="D4" s="140" t="s">
        <v>9</v>
      </c>
      <c r="E4" s="141"/>
      <c r="F4" s="140" t="s">
        <v>13</v>
      </c>
      <c r="G4" s="141"/>
      <c r="H4" s="140" t="s">
        <v>10</v>
      </c>
      <c r="I4" s="141"/>
      <c r="J4" s="135" t="s">
        <v>12</v>
      </c>
      <c r="K4" s="23"/>
      <c r="P4" s="95" t="s">
        <v>39</v>
      </c>
    </row>
    <row r="5" spans="1:16" ht="15.75" thickBot="1" x14ac:dyDescent="0.25">
      <c r="A5" s="62"/>
      <c r="B5" s="6" t="s">
        <v>1</v>
      </c>
      <c r="C5" s="8" t="s">
        <v>8</v>
      </c>
      <c r="D5" s="6" t="s">
        <v>1</v>
      </c>
      <c r="E5" s="8" t="s">
        <v>8</v>
      </c>
      <c r="F5" s="6" t="s">
        <v>1</v>
      </c>
      <c r="G5" s="8" t="s">
        <v>11</v>
      </c>
      <c r="H5" s="6" t="s">
        <v>1</v>
      </c>
      <c r="I5" s="8" t="s">
        <v>11</v>
      </c>
      <c r="J5" s="136"/>
      <c r="K5" s="23"/>
      <c r="P5" s="95" t="s">
        <v>37</v>
      </c>
    </row>
    <row r="6" spans="1:16" x14ac:dyDescent="0.2">
      <c r="A6" s="62" t="s">
        <v>6</v>
      </c>
      <c r="B6" s="65"/>
      <c r="C6" s="66"/>
      <c r="D6" s="65"/>
      <c r="E6" s="66"/>
      <c r="F6" s="65"/>
      <c r="G6" s="66"/>
      <c r="H6" s="65"/>
      <c r="I6" s="66"/>
      <c r="J6" s="67"/>
      <c r="K6" s="23"/>
      <c r="O6" s="95" t="s">
        <v>6</v>
      </c>
      <c r="P6" s="95" t="s">
        <v>38</v>
      </c>
    </row>
    <row r="7" spans="1:16" x14ac:dyDescent="0.2">
      <c r="A7" s="62" t="s">
        <v>6</v>
      </c>
      <c r="B7" s="60"/>
      <c r="C7" s="7" t="str">
        <f>IF(B7&gt;0.005,C6+1,"")</f>
        <v/>
      </c>
      <c r="D7" s="60"/>
      <c r="E7" s="68"/>
      <c r="F7" s="60"/>
      <c r="G7" s="68"/>
      <c r="H7" s="60"/>
      <c r="I7" s="68"/>
      <c r="J7" s="69"/>
      <c r="K7" s="23"/>
      <c r="O7" s="95" t="s">
        <v>7</v>
      </c>
      <c r="P7" s="95" t="s">
        <v>40</v>
      </c>
    </row>
    <row r="8" spans="1:16" x14ac:dyDescent="0.2">
      <c r="A8" s="62" t="s">
        <v>6</v>
      </c>
      <c r="B8" s="60"/>
      <c r="C8" s="7" t="str">
        <f t="shared" ref="C8:C37" si="0">IF(B8&gt;0.005,C7+1,"")</f>
        <v/>
      </c>
      <c r="D8" s="60"/>
      <c r="E8" s="68"/>
      <c r="F8" s="60"/>
      <c r="G8" s="68"/>
      <c r="H8" s="60"/>
      <c r="I8" s="68"/>
      <c r="J8" s="69"/>
      <c r="K8" s="23"/>
      <c r="P8" s="95" t="s">
        <v>41</v>
      </c>
    </row>
    <row r="9" spans="1:16" x14ac:dyDescent="0.2">
      <c r="A9" s="62" t="s">
        <v>6</v>
      </c>
      <c r="B9" s="60"/>
      <c r="C9" s="7" t="str">
        <f t="shared" si="0"/>
        <v/>
      </c>
      <c r="D9" s="60"/>
      <c r="E9" s="68"/>
      <c r="F9" s="60"/>
      <c r="G9" s="68"/>
      <c r="H9" s="60"/>
      <c r="I9" s="68"/>
      <c r="J9" s="69"/>
      <c r="K9" s="23"/>
      <c r="P9" s="95" t="s">
        <v>42</v>
      </c>
    </row>
    <row r="10" spans="1:16" x14ac:dyDescent="0.2">
      <c r="A10" s="62" t="s">
        <v>6</v>
      </c>
      <c r="B10" s="60"/>
      <c r="C10" s="7" t="str">
        <f t="shared" si="0"/>
        <v/>
      </c>
      <c r="D10" s="60"/>
      <c r="E10" s="68"/>
      <c r="F10" s="60"/>
      <c r="G10" s="68"/>
      <c r="H10" s="60"/>
      <c r="I10" s="68"/>
      <c r="J10" s="69"/>
      <c r="K10" s="23"/>
    </row>
    <row r="11" spans="1:16" x14ac:dyDescent="0.2">
      <c r="A11" s="62" t="s">
        <v>6</v>
      </c>
      <c r="B11" s="60"/>
      <c r="C11" s="7" t="str">
        <f>IF(B11&gt;0.005,C10+1,"")</f>
        <v/>
      </c>
      <c r="D11" s="60"/>
      <c r="E11" s="68"/>
      <c r="F11" s="60"/>
      <c r="G11" s="68"/>
      <c r="H11" s="60"/>
      <c r="I11" s="68"/>
      <c r="J11" s="69"/>
      <c r="K11" s="23"/>
    </row>
    <row r="12" spans="1:16" x14ac:dyDescent="0.2">
      <c r="A12" s="62" t="s">
        <v>6</v>
      </c>
      <c r="B12" s="60"/>
      <c r="C12" s="7" t="str">
        <f t="shared" si="0"/>
        <v/>
      </c>
      <c r="D12" s="60"/>
      <c r="E12" s="68"/>
      <c r="F12" s="60"/>
      <c r="G12" s="68"/>
      <c r="H12" s="60"/>
      <c r="I12" s="68"/>
      <c r="J12" s="69"/>
      <c r="K12" s="23"/>
    </row>
    <row r="13" spans="1:16" x14ac:dyDescent="0.2">
      <c r="A13" s="62" t="s">
        <v>6</v>
      </c>
      <c r="B13" s="60"/>
      <c r="C13" s="7" t="str">
        <f t="shared" si="0"/>
        <v/>
      </c>
      <c r="D13" s="60"/>
      <c r="E13" s="68"/>
      <c r="F13" s="60"/>
      <c r="G13" s="68"/>
      <c r="H13" s="60"/>
      <c r="I13" s="68"/>
      <c r="J13" s="69"/>
      <c r="K13" s="23"/>
    </row>
    <row r="14" spans="1:16" x14ac:dyDescent="0.2">
      <c r="A14" s="62" t="s">
        <v>6</v>
      </c>
      <c r="B14" s="60"/>
      <c r="C14" s="7" t="str">
        <f t="shared" si="0"/>
        <v/>
      </c>
      <c r="D14" s="60"/>
      <c r="E14" s="68"/>
      <c r="F14" s="60"/>
      <c r="G14" s="68"/>
      <c r="H14" s="60"/>
      <c r="I14" s="68"/>
      <c r="J14" s="69"/>
      <c r="K14" s="23"/>
    </row>
    <row r="15" spans="1:16" x14ac:dyDescent="0.2">
      <c r="A15" s="62" t="s">
        <v>6</v>
      </c>
      <c r="B15" s="60"/>
      <c r="C15" s="7" t="str">
        <f t="shared" si="0"/>
        <v/>
      </c>
      <c r="D15" s="60"/>
      <c r="E15" s="68"/>
      <c r="F15" s="60"/>
      <c r="G15" s="68"/>
      <c r="H15" s="60"/>
      <c r="I15" s="68"/>
      <c r="J15" s="69"/>
      <c r="K15" s="23"/>
    </row>
    <row r="16" spans="1:16" x14ac:dyDescent="0.2">
      <c r="A16" s="62" t="s">
        <v>6</v>
      </c>
      <c r="B16" s="60"/>
      <c r="C16" s="7" t="str">
        <f t="shared" si="0"/>
        <v/>
      </c>
      <c r="D16" s="60"/>
      <c r="E16" s="68"/>
      <c r="F16" s="60"/>
      <c r="G16" s="68"/>
      <c r="H16" s="60"/>
      <c r="I16" s="68"/>
      <c r="J16" s="69"/>
      <c r="K16" s="23"/>
    </row>
    <row r="17" spans="1:11" x14ac:dyDescent="0.2">
      <c r="A17" s="62" t="s">
        <v>6</v>
      </c>
      <c r="B17" s="60"/>
      <c r="C17" s="7" t="str">
        <f t="shared" si="0"/>
        <v/>
      </c>
      <c r="D17" s="60"/>
      <c r="E17" s="68"/>
      <c r="F17" s="60"/>
      <c r="G17" s="68"/>
      <c r="H17" s="60"/>
      <c r="I17" s="68"/>
      <c r="J17" s="69"/>
      <c r="K17" s="23"/>
    </row>
    <row r="18" spans="1:11" x14ac:dyDescent="0.2">
      <c r="A18" s="62" t="s">
        <v>6</v>
      </c>
      <c r="B18" s="60"/>
      <c r="C18" s="7" t="str">
        <f t="shared" si="0"/>
        <v/>
      </c>
      <c r="D18" s="60"/>
      <c r="E18" s="68"/>
      <c r="F18" s="60"/>
      <c r="G18" s="68"/>
      <c r="H18" s="60"/>
      <c r="I18" s="68"/>
      <c r="J18" s="69"/>
      <c r="K18" s="23"/>
    </row>
    <row r="19" spans="1:11" x14ac:dyDescent="0.2">
      <c r="A19" s="62" t="s">
        <v>6</v>
      </c>
      <c r="B19" s="60"/>
      <c r="C19" s="7" t="str">
        <f t="shared" si="0"/>
        <v/>
      </c>
      <c r="D19" s="60"/>
      <c r="E19" s="68"/>
      <c r="F19" s="60"/>
      <c r="G19" s="68"/>
      <c r="H19" s="60"/>
      <c r="I19" s="68"/>
      <c r="J19" s="69"/>
      <c r="K19" s="23"/>
    </row>
    <row r="20" spans="1:11" x14ac:dyDescent="0.2">
      <c r="A20" s="62" t="s">
        <v>6</v>
      </c>
      <c r="B20" s="60"/>
      <c r="C20" s="7" t="str">
        <f t="shared" si="0"/>
        <v/>
      </c>
      <c r="D20" s="60"/>
      <c r="E20" s="68"/>
      <c r="F20" s="60"/>
      <c r="G20" s="68"/>
      <c r="H20" s="60"/>
      <c r="I20" s="68"/>
      <c r="J20" s="69"/>
      <c r="K20" s="23"/>
    </row>
    <row r="21" spans="1:11" x14ac:dyDescent="0.2">
      <c r="A21" s="62" t="s">
        <v>6</v>
      </c>
      <c r="B21" s="60"/>
      <c r="C21" s="7" t="str">
        <f t="shared" si="0"/>
        <v/>
      </c>
      <c r="D21" s="60"/>
      <c r="E21" s="68"/>
      <c r="F21" s="60"/>
      <c r="G21" s="68"/>
      <c r="H21" s="60"/>
      <c r="I21" s="68"/>
      <c r="J21" s="69"/>
      <c r="K21" s="23"/>
    </row>
    <row r="22" spans="1:11" x14ac:dyDescent="0.2">
      <c r="A22" s="62" t="s">
        <v>6</v>
      </c>
      <c r="B22" s="60"/>
      <c r="C22" s="7" t="str">
        <f t="shared" si="0"/>
        <v/>
      </c>
      <c r="D22" s="60"/>
      <c r="E22" s="68"/>
      <c r="F22" s="60"/>
      <c r="G22" s="68"/>
      <c r="H22" s="60"/>
      <c r="I22" s="68"/>
      <c r="J22" s="69"/>
      <c r="K22" s="23"/>
    </row>
    <row r="23" spans="1:11" x14ac:dyDescent="0.2">
      <c r="A23" s="62" t="s">
        <v>6</v>
      </c>
      <c r="B23" s="60"/>
      <c r="C23" s="7" t="str">
        <f t="shared" si="0"/>
        <v/>
      </c>
      <c r="D23" s="60"/>
      <c r="E23" s="68"/>
      <c r="F23" s="60"/>
      <c r="G23" s="68"/>
      <c r="H23" s="60"/>
      <c r="I23" s="68"/>
      <c r="J23" s="69"/>
      <c r="K23" s="23"/>
    </row>
    <row r="24" spans="1:11" x14ac:dyDescent="0.2">
      <c r="A24" s="62" t="s">
        <v>6</v>
      </c>
      <c r="B24" s="60"/>
      <c r="C24" s="7" t="str">
        <f t="shared" si="0"/>
        <v/>
      </c>
      <c r="D24" s="60"/>
      <c r="E24" s="68"/>
      <c r="F24" s="60"/>
      <c r="G24" s="68"/>
      <c r="H24" s="60"/>
      <c r="I24" s="68"/>
      <c r="J24" s="69"/>
      <c r="K24" s="23"/>
    </row>
    <row r="25" spans="1:11" x14ac:dyDescent="0.2">
      <c r="A25" s="62" t="s">
        <v>6</v>
      </c>
      <c r="B25" s="60"/>
      <c r="C25" s="7" t="str">
        <f t="shared" si="0"/>
        <v/>
      </c>
      <c r="D25" s="60"/>
      <c r="E25" s="68"/>
      <c r="F25" s="60"/>
      <c r="G25" s="68"/>
      <c r="H25" s="60"/>
      <c r="I25" s="68"/>
      <c r="J25" s="69"/>
      <c r="K25" s="23"/>
    </row>
    <row r="26" spans="1:11" x14ac:dyDescent="0.2">
      <c r="A26" s="62" t="s">
        <v>6</v>
      </c>
      <c r="B26" s="60"/>
      <c r="C26" s="7" t="str">
        <f t="shared" si="0"/>
        <v/>
      </c>
      <c r="D26" s="60"/>
      <c r="E26" s="68"/>
      <c r="F26" s="60"/>
      <c r="G26" s="68"/>
      <c r="H26" s="60"/>
      <c r="I26" s="68"/>
      <c r="J26" s="69"/>
      <c r="K26" s="23"/>
    </row>
    <row r="27" spans="1:11" x14ac:dyDescent="0.2">
      <c r="A27" s="62" t="s">
        <v>6</v>
      </c>
      <c r="B27" s="60"/>
      <c r="C27" s="7" t="str">
        <f t="shared" si="0"/>
        <v/>
      </c>
      <c r="D27" s="60"/>
      <c r="E27" s="68"/>
      <c r="F27" s="60"/>
      <c r="G27" s="68"/>
      <c r="H27" s="60"/>
      <c r="I27" s="68"/>
      <c r="J27" s="69"/>
      <c r="K27" s="23"/>
    </row>
    <row r="28" spans="1:11" x14ac:dyDescent="0.2">
      <c r="A28" s="62" t="s">
        <v>6</v>
      </c>
      <c r="B28" s="60"/>
      <c r="C28" s="7" t="str">
        <f t="shared" si="0"/>
        <v/>
      </c>
      <c r="D28" s="60"/>
      <c r="E28" s="68"/>
      <c r="F28" s="60"/>
      <c r="G28" s="68"/>
      <c r="H28" s="60"/>
      <c r="I28" s="68"/>
      <c r="J28" s="69"/>
      <c r="K28" s="23"/>
    </row>
    <row r="29" spans="1:11" x14ac:dyDescent="0.2">
      <c r="A29" s="62" t="s">
        <v>6</v>
      </c>
      <c r="B29" s="60"/>
      <c r="C29" s="7" t="str">
        <f t="shared" si="0"/>
        <v/>
      </c>
      <c r="D29" s="60"/>
      <c r="E29" s="68"/>
      <c r="F29" s="60"/>
      <c r="G29" s="68"/>
      <c r="H29" s="60"/>
      <c r="I29" s="68"/>
      <c r="J29" s="69"/>
      <c r="K29" s="23"/>
    </row>
    <row r="30" spans="1:11" x14ac:dyDescent="0.2">
      <c r="A30" s="62" t="s">
        <v>6</v>
      </c>
      <c r="B30" s="60"/>
      <c r="C30" s="7" t="str">
        <f t="shared" si="0"/>
        <v/>
      </c>
      <c r="D30" s="60"/>
      <c r="E30" s="68"/>
      <c r="F30" s="60"/>
      <c r="G30" s="68"/>
      <c r="H30" s="60"/>
      <c r="I30" s="68"/>
      <c r="J30" s="69"/>
      <c r="K30" s="23"/>
    </row>
    <row r="31" spans="1:11" x14ac:dyDescent="0.2">
      <c r="A31" s="62" t="s">
        <v>6</v>
      </c>
      <c r="B31" s="60"/>
      <c r="C31" s="7" t="str">
        <f t="shared" si="0"/>
        <v/>
      </c>
      <c r="D31" s="60"/>
      <c r="E31" s="68"/>
      <c r="F31" s="60"/>
      <c r="G31" s="68"/>
      <c r="H31" s="60"/>
      <c r="I31" s="68"/>
      <c r="J31" s="69"/>
      <c r="K31" s="23"/>
    </row>
    <row r="32" spans="1:11" x14ac:dyDescent="0.2">
      <c r="A32" s="62" t="s">
        <v>6</v>
      </c>
      <c r="B32" s="60"/>
      <c r="C32" s="7" t="str">
        <f t="shared" si="0"/>
        <v/>
      </c>
      <c r="D32" s="60"/>
      <c r="E32" s="68"/>
      <c r="F32" s="60"/>
      <c r="G32" s="68"/>
      <c r="H32" s="60"/>
      <c r="I32" s="68"/>
      <c r="J32" s="69"/>
      <c r="K32" s="23"/>
    </row>
    <row r="33" spans="1:17" ht="20.100000000000001" customHeight="1" x14ac:dyDescent="0.2">
      <c r="A33" s="62" t="s">
        <v>6</v>
      </c>
      <c r="B33" s="60"/>
      <c r="C33" s="7" t="str">
        <f t="shared" si="0"/>
        <v/>
      </c>
      <c r="D33" s="60"/>
      <c r="E33" s="68"/>
      <c r="F33" s="60"/>
      <c r="G33" s="68"/>
      <c r="H33" s="60"/>
      <c r="I33" s="68"/>
      <c r="J33" s="69"/>
      <c r="K33" s="23"/>
    </row>
    <row r="34" spans="1:17" ht="20.100000000000001" customHeight="1" x14ac:dyDescent="0.2">
      <c r="A34" s="62" t="s">
        <v>6</v>
      </c>
      <c r="B34" s="60"/>
      <c r="C34" s="7" t="str">
        <f t="shared" si="0"/>
        <v/>
      </c>
      <c r="D34" s="60"/>
      <c r="E34" s="68"/>
      <c r="F34" s="60"/>
      <c r="G34" s="68"/>
      <c r="H34" s="60"/>
      <c r="I34" s="68"/>
      <c r="J34" s="69"/>
      <c r="K34" s="23"/>
    </row>
    <row r="35" spans="1:17" ht="20.100000000000001" customHeight="1" x14ac:dyDescent="0.2">
      <c r="A35" s="62" t="s">
        <v>6</v>
      </c>
      <c r="B35" s="60"/>
      <c r="C35" s="7" t="str">
        <f t="shared" si="0"/>
        <v/>
      </c>
      <c r="D35" s="60"/>
      <c r="E35" s="68"/>
      <c r="F35" s="60"/>
      <c r="G35" s="68"/>
      <c r="H35" s="60"/>
      <c r="I35" s="68"/>
      <c r="J35" s="69"/>
      <c r="K35" s="23"/>
    </row>
    <row r="36" spans="1:17" ht="20.100000000000001" customHeight="1" x14ac:dyDescent="0.2">
      <c r="A36" s="62" t="s">
        <v>6</v>
      </c>
      <c r="B36" s="60"/>
      <c r="C36" s="7" t="str">
        <f t="shared" si="0"/>
        <v/>
      </c>
      <c r="D36" s="60"/>
      <c r="E36" s="68"/>
      <c r="F36" s="60"/>
      <c r="G36" s="68"/>
      <c r="H36" s="60"/>
      <c r="I36" s="68"/>
      <c r="J36" s="69"/>
      <c r="K36" s="23"/>
    </row>
    <row r="37" spans="1:17" ht="20.100000000000001" customHeight="1" x14ac:dyDescent="0.2">
      <c r="A37" s="62" t="s">
        <v>6</v>
      </c>
      <c r="B37" s="60"/>
      <c r="C37" s="7" t="str">
        <f t="shared" si="0"/>
        <v/>
      </c>
      <c r="D37" s="60"/>
      <c r="E37" s="68"/>
      <c r="F37" s="60"/>
      <c r="G37" s="68"/>
      <c r="H37" s="60"/>
      <c r="I37" s="68"/>
      <c r="J37" s="69"/>
      <c r="K37" s="23"/>
    </row>
    <row r="38" spans="1:17" ht="20.100000000000001" customHeight="1" thickBot="1" x14ac:dyDescent="0.25">
      <c r="A38" s="62" t="s">
        <v>6</v>
      </c>
      <c r="B38" s="63"/>
      <c r="C38" s="8" t="str">
        <f>IF(B38&gt;0.005,C37+1,"")</f>
        <v/>
      </c>
      <c r="D38" s="63"/>
      <c r="E38" s="64"/>
      <c r="F38" s="63"/>
      <c r="G38" s="64"/>
      <c r="H38" s="63"/>
      <c r="I38" s="64"/>
      <c r="J38" s="70"/>
      <c r="K38" s="23"/>
    </row>
    <row r="39" spans="1:17" ht="20.100000000000001" customHeight="1" x14ac:dyDescent="0.2">
      <c r="A39" s="62"/>
      <c r="B39" s="137">
        <f>SUMIF(A6:A38,$O$6,B6:B38)</f>
        <v>0</v>
      </c>
      <c r="C39" s="24"/>
      <c r="D39" s="24"/>
      <c r="E39" s="24"/>
      <c r="F39" s="24"/>
      <c r="G39" s="24"/>
      <c r="H39" s="24"/>
      <c r="I39" s="24"/>
      <c r="J39" s="24"/>
      <c r="K39" s="23"/>
    </row>
    <row r="40" spans="1:17" ht="20.100000000000001" customHeight="1" thickBot="1" x14ac:dyDescent="0.25">
      <c r="A40" s="62"/>
      <c r="B40" s="138"/>
      <c r="C40" s="24"/>
      <c r="D40" s="24"/>
      <c r="E40" s="24"/>
      <c r="F40" s="24"/>
      <c r="G40" s="24"/>
      <c r="H40" s="24"/>
      <c r="I40" s="24"/>
      <c r="J40" s="24"/>
      <c r="K40" s="23"/>
    </row>
    <row r="41" spans="1:17" ht="20.100000000000001" customHeight="1" thickBot="1" x14ac:dyDescent="0.25">
      <c r="A41" s="62"/>
      <c r="B41" s="24"/>
      <c r="C41" s="24"/>
      <c r="D41" s="24"/>
      <c r="E41" s="24"/>
      <c r="F41" s="24"/>
      <c r="G41" s="24"/>
      <c r="H41" s="24"/>
      <c r="I41" s="24"/>
      <c r="J41" s="24"/>
      <c r="K41" s="23"/>
    </row>
    <row r="42" spans="1:17" ht="24.95" customHeight="1" thickBot="1" x14ac:dyDescent="0.25">
      <c r="A42" s="62"/>
      <c r="B42" s="24"/>
      <c r="C42" s="24"/>
      <c r="D42" s="24"/>
      <c r="E42" s="24"/>
      <c r="F42" s="24"/>
      <c r="G42" s="24"/>
      <c r="H42" s="129" t="s">
        <v>22</v>
      </c>
      <c r="I42" s="130"/>
      <c r="J42" s="16"/>
      <c r="K42" s="23"/>
    </row>
    <row r="43" spans="1:17" ht="20.100000000000001" customHeight="1" thickBot="1" x14ac:dyDescent="0.25">
      <c r="A43" s="62"/>
      <c r="B43" s="13" t="s">
        <v>0</v>
      </c>
      <c r="C43" s="13" t="s">
        <v>13</v>
      </c>
      <c r="D43" s="13" t="s">
        <v>14</v>
      </c>
      <c r="E43" s="13" t="s">
        <v>15</v>
      </c>
      <c r="F43" s="13" t="s">
        <v>5</v>
      </c>
      <c r="G43" s="24"/>
      <c r="H43" s="96" t="s">
        <v>20</v>
      </c>
      <c r="I43" s="72"/>
      <c r="J43" s="96"/>
      <c r="K43" s="23"/>
    </row>
    <row r="44" spans="1:17" ht="24.95" customHeight="1" thickBot="1" x14ac:dyDescent="0.25">
      <c r="A44" s="62"/>
      <c r="B44" s="98">
        <f>B39</f>
        <v>0</v>
      </c>
      <c r="C44" s="13">
        <f>SUM(F6:F38)</f>
        <v>0</v>
      </c>
      <c r="D44" s="13">
        <f>B44+C44</f>
        <v>0</v>
      </c>
      <c r="E44" s="13">
        <f>SUM(H6:H38)</f>
        <v>0</v>
      </c>
      <c r="F44" s="15">
        <f>D44-E44</f>
        <v>0</v>
      </c>
      <c r="G44" s="24"/>
      <c r="H44" s="3" t="s">
        <v>19</v>
      </c>
      <c r="I44" s="3">
        <f>F46</f>
        <v>0</v>
      </c>
      <c r="J44" s="3"/>
      <c r="K44" s="23"/>
      <c r="Q44" s="95" t="s">
        <v>23</v>
      </c>
    </row>
    <row r="45" spans="1:17" ht="20.100000000000001" customHeight="1" thickBot="1" x14ac:dyDescent="0.25">
      <c r="A45" s="62"/>
      <c r="B45" s="13" t="s">
        <v>18</v>
      </c>
      <c r="C45" s="13" t="s">
        <v>16</v>
      </c>
      <c r="D45" s="13" t="s">
        <v>3</v>
      </c>
      <c r="E45" s="13" t="s">
        <v>2</v>
      </c>
      <c r="F45" s="13" t="s">
        <v>19</v>
      </c>
      <c r="G45" s="24"/>
      <c r="H45" s="3" t="s">
        <v>21</v>
      </c>
      <c r="I45" s="3">
        <f>I43+I44</f>
        <v>0</v>
      </c>
      <c r="J45" s="3"/>
      <c r="K45" s="23"/>
      <c r="Q45" s="95" t="s">
        <v>24</v>
      </c>
    </row>
    <row r="46" spans="1:17" ht="20.100000000000001" customHeight="1" thickBot="1" x14ac:dyDescent="0.25">
      <c r="A46" s="62"/>
      <c r="B46" s="98">
        <f>F44</f>
        <v>0</v>
      </c>
      <c r="C46" s="71"/>
      <c r="D46" s="71"/>
      <c r="E46" s="71"/>
      <c r="F46" s="15">
        <f>B46-(C46+D46+E46)</f>
        <v>0</v>
      </c>
      <c r="G46" s="24"/>
      <c r="H46" s="3" t="s">
        <v>4</v>
      </c>
      <c r="I46" s="73"/>
      <c r="J46" s="73"/>
      <c r="K46" s="23"/>
      <c r="Q46" s="95" t="s">
        <v>25</v>
      </c>
    </row>
    <row r="47" spans="1:17" ht="15.75" thickBot="1" x14ac:dyDescent="0.25">
      <c r="A47" s="62"/>
      <c r="B47" s="24"/>
      <c r="C47" s="24"/>
      <c r="D47" s="24"/>
      <c r="E47" s="24"/>
      <c r="F47" s="24"/>
      <c r="G47" s="24"/>
      <c r="H47" s="18" t="s">
        <v>17</v>
      </c>
      <c r="I47" s="18">
        <f>I45-I46</f>
        <v>0</v>
      </c>
      <c r="J47" s="97"/>
      <c r="K47" s="23"/>
      <c r="Q47" s="95" t="s">
        <v>26</v>
      </c>
    </row>
    <row r="48" spans="1:17" ht="15.75" thickBot="1" x14ac:dyDescent="0.25">
      <c r="A48" s="62"/>
      <c r="B48" s="24"/>
      <c r="C48" s="24"/>
      <c r="D48" s="24"/>
      <c r="E48" s="24"/>
      <c r="F48" s="24"/>
      <c r="G48" s="24"/>
      <c r="H48" s="13" t="s">
        <v>27</v>
      </c>
      <c r="I48" s="101">
        <f>I47</f>
        <v>0</v>
      </c>
      <c r="J48" s="24"/>
      <c r="K48" s="23"/>
    </row>
    <row r="49" spans="1:11" ht="15.75" thickBot="1" x14ac:dyDescent="0.25">
      <c r="A49" s="75"/>
      <c r="B49" s="25"/>
      <c r="C49" s="25"/>
      <c r="D49" s="25"/>
      <c r="E49" s="25"/>
      <c r="F49" s="25"/>
      <c r="G49" s="25"/>
      <c r="H49" s="25"/>
      <c r="I49" s="25"/>
      <c r="J49" s="25"/>
      <c r="K49" s="15"/>
    </row>
    <row r="50" spans="1:11" ht="15.75" thickBot="1" x14ac:dyDescent="0.25">
      <c r="A50" s="76"/>
      <c r="B50" s="29"/>
      <c r="C50" s="29"/>
      <c r="D50" s="29"/>
      <c r="E50" s="29"/>
      <c r="F50" s="29"/>
      <c r="G50" s="29"/>
      <c r="H50" s="29"/>
      <c r="I50" s="29"/>
      <c r="J50" s="29"/>
      <c r="K50" s="29"/>
    </row>
    <row r="51" spans="1:11" ht="15.75" thickBot="1" x14ac:dyDescent="0.25">
      <c r="A51" s="57"/>
      <c r="B51" s="28"/>
      <c r="C51" s="28"/>
      <c r="D51" s="28"/>
      <c r="E51" s="28"/>
      <c r="F51" s="28"/>
      <c r="G51" s="28"/>
      <c r="H51" s="28"/>
      <c r="I51" s="28" t="s">
        <v>35</v>
      </c>
      <c r="J51" s="58" t="s">
        <v>40</v>
      </c>
      <c r="K51" s="22"/>
    </row>
    <row r="52" spans="1:11" ht="15.75" thickBot="1" x14ac:dyDescent="0.25">
      <c r="A52" s="60">
        <v>2</v>
      </c>
      <c r="B52" s="26"/>
      <c r="C52" s="26"/>
      <c r="D52" s="26"/>
      <c r="E52" s="26"/>
      <c r="F52" s="26"/>
      <c r="G52" s="26"/>
      <c r="H52" s="26"/>
      <c r="I52" s="26" t="s">
        <v>36</v>
      </c>
      <c r="J52" s="61">
        <v>44257</v>
      </c>
      <c r="K52" s="22"/>
    </row>
    <row r="53" spans="1:11" x14ac:dyDescent="0.2">
      <c r="A53" s="62"/>
      <c r="B53" s="140" t="s">
        <v>0</v>
      </c>
      <c r="C53" s="141"/>
      <c r="D53" s="140" t="s">
        <v>9</v>
      </c>
      <c r="E53" s="141"/>
      <c r="F53" s="140" t="s">
        <v>13</v>
      </c>
      <c r="G53" s="141"/>
      <c r="H53" s="140" t="s">
        <v>10</v>
      </c>
      <c r="I53" s="141"/>
      <c r="J53" s="135" t="s">
        <v>12</v>
      </c>
      <c r="K53" s="23"/>
    </row>
    <row r="54" spans="1:11" ht="15.75" thickBot="1" x14ac:dyDescent="0.25">
      <c r="A54" s="62"/>
      <c r="B54" s="6" t="s">
        <v>1</v>
      </c>
      <c r="C54" s="8" t="s">
        <v>8</v>
      </c>
      <c r="D54" s="6" t="s">
        <v>1</v>
      </c>
      <c r="E54" s="8" t="s">
        <v>8</v>
      </c>
      <c r="F54" s="6" t="s">
        <v>1</v>
      </c>
      <c r="G54" s="8" t="s">
        <v>11</v>
      </c>
      <c r="H54" s="6" t="s">
        <v>1</v>
      </c>
      <c r="I54" s="8" t="s">
        <v>11</v>
      </c>
      <c r="J54" s="136"/>
      <c r="K54" s="23"/>
    </row>
    <row r="55" spans="1:11" x14ac:dyDescent="0.2">
      <c r="A55" s="62" t="s">
        <v>6</v>
      </c>
      <c r="B55" s="65"/>
      <c r="C55" s="66"/>
      <c r="D55" s="65"/>
      <c r="E55" s="66"/>
      <c r="F55" s="65"/>
      <c r="G55" s="66"/>
      <c r="H55" s="65"/>
      <c r="I55" s="66"/>
      <c r="J55" s="67"/>
      <c r="K55" s="23"/>
    </row>
    <row r="56" spans="1:11" x14ac:dyDescent="0.2">
      <c r="A56" s="62" t="s">
        <v>6</v>
      </c>
      <c r="B56" s="60"/>
      <c r="C56" s="7" t="str">
        <f t="shared" ref="C56:C87" si="1">IF(B56&gt;0.005,C55+1,"")</f>
        <v/>
      </c>
      <c r="D56" s="60"/>
      <c r="E56" s="68"/>
      <c r="F56" s="60"/>
      <c r="G56" s="68"/>
      <c r="H56" s="60"/>
      <c r="I56" s="68"/>
      <c r="J56" s="69"/>
      <c r="K56" s="23"/>
    </row>
    <row r="57" spans="1:11" x14ac:dyDescent="0.2">
      <c r="A57" s="62" t="s">
        <v>6</v>
      </c>
      <c r="B57" s="60"/>
      <c r="C57" s="7" t="str">
        <f t="shared" si="1"/>
        <v/>
      </c>
      <c r="D57" s="60"/>
      <c r="E57" s="68"/>
      <c r="F57" s="60"/>
      <c r="G57" s="68"/>
      <c r="H57" s="60"/>
      <c r="I57" s="68"/>
      <c r="J57" s="69"/>
      <c r="K57" s="23"/>
    </row>
    <row r="58" spans="1:11" x14ac:dyDescent="0.2">
      <c r="A58" s="62" t="s">
        <v>6</v>
      </c>
      <c r="B58" s="60"/>
      <c r="C58" s="7" t="str">
        <f t="shared" si="1"/>
        <v/>
      </c>
      <c r="D58" s="60"/>
      <c r="E58" s="68"/>
      <c r="F58" s="60"/>
      <c r="G58" s="68"/>
      <c r="H58" s="60"/>
      <c r="I58" s="68"/>
      <c r="J58" s="69"/>
      <c r="K58" s="23"/>
    </row>
    <row r="59" spans="1:11" x14ac:dyDescent="0.2">
      <c r="A59" s="62" t="s">
        <v>6</v>
      </c>
      <c r="B59" s="60"/>
      <c r="C59" s="7" t="str">
        <f t="shared" si="1"/>
        <v/>
      </c>
      <c r="D59" s="60"/>
      <c r="E59" s="68"/>
      <c r="F59" s="60"/>
      <c r="G59" s="68"/>
      <c r="H59" s="60"/>
      <c r="I59" s="68"/>
      <c r="J59" s="69"/>
      <c r="K59" s="23"/>
    </row>
    <row r="60" spans="1:11" x14ac:dyDescent="0.2">
      <c r="A60" s="62" t="s">
        <v>6</v>
      </c>
      <c r="B60" s="60"/>
      <c r="C60" s="7" t="str">
        <f t="shared" si="1"/>
        <v/>
      </c>
      <c r="D60" s="60"/>
      <c r="E60" s="68"/>
      <c r="F60" s="60"/>
      <c r="G60" s="68"/>
      <c r="H60" s="60"/>
      <c r="I60" s="68"/>
      <c r="J60" s="69"/>
      <c r="K60" s="23"/>
    </row>
    <row r="61" spans="1:11" x14ac:dyDescent="0.2">
      <c r="A61" s="62" t="s">
        <v>6</v>
      </c>
      <c r="B61" s="60"/>
      <c r="C61" s="7" t="str">
        <f t="shared" si="1"/>
        <v/>
      </c>
      <c r="D61" s="60"/>
      <c r="E61" s="68"/>
      <c r="F61" s="60"/>
      <c r="G61" s="68"/>
      <c r="H61" s="60"/>
      <c r="I61" s="68"/>
      <c r="J61" s="69"/>
      <c r="K61" s="23"/>
    </row>
    <row r="62" spans="1:11" x14ac:dyDescent="0.2">
      <c r="A62" s="62" t="s">
        <v>6</v>
      </c>
      <c r="B62" s="60"/>
      <c r="C62" s="7" t="str">
        <f t="shared" si="1"/>
        <v/>
      </c>
      <c r="D62" s="60"/>
      <c r="E62" s="68"/>
      <c r="F62" s="60"/>
      <c r="G62" s="68"/>
      <c r="H62" s="60"/>
      <c r="I62" s="68"/>
      <c r="J62" s="69"/>
      <c r="K62" s="23"/>
    </row>
    <row r="63" spans="1:11" x14ac:dyDescent="0.2">
      <c r="A63" s="62" t="s">
        <v>6</v>
      </c>
      <c r="B63" s="60"/>
      <c r="C63" s="7" t="str">
        <f t="shared" si="1"/>
        <v/>
      </c>
      <c r="D63" s="60"/>
      <c r="E63" s="68"/>
      <c r="F63" s="60"/>
      <c r="G63" s="68"/>
      <c r="H63" s="60"/>
      <c r="I63" s="68"/>
      <c r="J63" s="69"/>
      <c r="K63" s="23"/>
    </row>
    <row r="64" spans="1:11" x14ac:dyDescent="0.2">
      <c r="A64" s="62" t="s">
        <v>6</v>
      </c>
      <c r="B64" s="60"/>
      <c r="C64" s="7" t="str">
        <f t="shared" si="1"/>
        <v/>
      </c>
      <c r="D64" s="60"/>
      <c r="E64" s="68"/>
      <c r="F64" s="60"/>
      <c r="G64" s="68"/>
      <c r="H64" s="60"/>
      <c r="I64" s="68"/>
      <c r="J64" s="69"/>
      <c r="K64" s="23"/>
    </row>
    <row r="65" spans="1:11" x14ac:dyDescent="0.2">
      <c r="A65" s="62" t="s">
        <v>6</v>
      </c>
      <c r="B65" s="60"/>
      <c r="C65" s="7" t="str">
        <f t="shared" si="1"/>
        <v/>
      </c>
      <c r="D65" s="60"/>
      <c r="E65" s="68"/>
      <c r="F65" s="60"/>
      <c r="G65" s="68"/>
      <c r="H65" s="60"/>
      <c r="I65" s="68"/>
      <c r="J65" s="69"/>
      <c r="K65" s="23"/>
    </row>
    <row r="66" spans="1:11" x14ac:dyDescent="0.2">
      <c r="A66" s="62" t="s">
        <v>6</v>
      </c>
      <c r="B66" s="60"/>
      <c r="C66" s="7" t="str">
        <f t="shared" si="1"/>
        <v/>
      </c>
      <c r="D66" s="60"/>
      <c r="E66" s="68"/>
      <c r="F66" s="60"/>
      <c r="G66" s="68"/>
      <c r="H66" s="60"/>
      <c r="I66" s="68"/>
      <c r="J66" s="69"/>
      <c r="K66" s="23"/>
    </row>
    <row r="67" spans="1:11" x14ac:dyDescent="0.2">
      <c r="A67" s="62" t="s">
        <v>6</v>
      </c>
      <c r="B67" s="60"/>
      <c r="C67" s="7" t="str">
        <f t="shared" si="1"/>
        <v/>
      </c>
      <c r="D67" s="60"/>
      <c r="E67" s="68"/>
      <c r="F67" s="60"/>
      <c r="G67" s="68"/>
      <c r="H67" s="60"/>
      <c r="I67" s="68"/>
      <c r="J67" s="69"/>
      <c r="K67" s="23"/>
    </row>
    <row r="68" spans="1:11" x14ac:dyDescent="0.2">
      <c r="A68" s="62" t="s">
        <v>6</v>
      </c>
      <c r="B68" s="60"/>
      <c r="C68" s="7" t="str">
        <f t="shared" si="1"/>
        <v/>
      </c>
      <c r="D68" s="60"/>
      <c r="E68" s="68"/>
      <c r="F68" s="60"/>
      <c r="G68" s="68"/>
      <c r="H68" s="60"/>
      <c r="I68" s="68"/>
      <c r="J68" s="69"/>
      <c r="K68" s="23"/>
    </row>
    <row r="69" spans="1:11" x14ac:dyDescent="0.2">
      <c r="A69" s="62" t="s">
        <v>6</v>
      </c>
      <c r="B69" s="60"/>
      <c r="C69" s="7" t="str">
        <f t="shared" si="1"/>
        <v/>
      </c>
      <c r="D69" s="60"/>
      <c r="E69" s="68"/>
      <c r="F69" s="60"/>
      <c r="G69" s="68"/>
      <c r="H69" s="60"/>
      <c r="I69" s="68"/>
      <c r="J69" s="69"/>
      <c r="K69" s="23"/>
    </row>
    <row r="70" spans="1:11" x14ac:dyDescent="0.2">
      <c r="A70" s="62" t="s">
        <v>6</v>
      </c>
      <c r="B70" s="60"/>
      <c r="C70" s="7" t="str">
        <f t="shared" si="1"/>
        <v/>
      </c>
      <c r="D70" s="60"/>
      <c r="E70" s="68"/>
      <c r="F70" s="60"/>
      <c r="G70" s="68"/>
      <c r="H70" s="60"/>
      <c r="I70" s="68"/>
      <c r="J70" s="69"/>
      <c r="K70" s="23"/>
    </row>
    <row r="71" spans="1:11" x14ac:dyDescent="0.2">
      <c r="A71" s="62" t="s">
        <v>6</v>
      </c>
      <c r="B71" s="60"/>
      <c r="C71" s="7" t="str">
        <f t="shared" si="1"/>
        <v/>
      </c>
      <c r="D71" s="60"/>
      <c r="E71" s="68"/>
      <c r="F71" s="60"/>
      <c r="G71" s="68"/>
      <c r="H71" s="60"/>
      <c r="I71" s="68"/>
      <c r="J71" s="69"/>
      <c r="K71" s="23"/>
    </row>
    <row r="72" spans="1:11" x14ac:dyDescent="0.2">
      <c r="A72" s="62" t="s">
        <v>6</v>
      </c>
      <c r="B72" s="60"/>
      <c r="C72" s="7" t="str">
        <f t="shared" si="1"/>
        <v/>
      </c>
      <c r="D72" s="60"/>
      <c r="E72" s="68"/>
      <c r="F72" s="60"/>
      <c r="G72" s="68"/>
      <c r="H72" s="60"/>
      <c r="I72" s="68"/>
      <c r="J72" s="69"/>
      <c r="K72" s="23"/>
    </row>
    <row r="73" spans="1:11" x14ac:dyDescent="0.2">
      <c r="A73" s="62" t="s">
        <v>6</v>
      </c>
      <c r="B73" s="60"/>
      <c r="C73" s="7" t="str">
        <f t="shared" si="1"/>
        <v/>
      </c>
      <c r="D73" s="60"/>
      <c r="E73" s="68"/>
      <c r="F73" s="60"/>
      <c r="G73" s="68"/>
      <c r="H73" s="60"/>
      <c r="I73" s="68"/>
      <c r="J73" s="69"/>
      <c r="K73" s="23"/>
    </row>
    <row r="74" spans="1:11" x14ac:dyDescent="0.2">
      <c r="A74" s="62" t="s">
        <v>6</v>
      </c>
      <c r="B74" s="60"/>
      <c r="C74" s="7" t="str">
        <f t="shared" si="1"/>
        <v/>
      </c>
      <c r="D74" s="60"/>
      <c r="E74" s="68"/>
      <c r="F74" s="60"/>
      <c r="G74" s="68"/>
      <c r="H74" s="60"/>
      <c r="I74" s="68"/>
      <c r="J74" s="69"/>
      <c r="K74" s="23"/>
    </row>
    <row r="75" spans="1:11" x14ac:dyDescent="0.2">
      <c r="A75" s="62" t="s">
        <v>6</v>
      </c>
      <c r="B75" s="60"/>
      <c r="C75" s="7" t="str">
        <f t="shared" si="1"/>
        <v/>
      </c>
      <c r="D75" s="60"/>
      <c r="E75" s="68"/>
      <c r="F75" s="60"/>
      <c r="G75" s="68"/>
      <c r="H75" s="60"/>
      <c r="I75" s="68"/>
      <c r="J75" s="69"/>
      <c r="K75" s="23"/>
    </row>
    <row r="76" spans="1:11" x14ac:dyDescent="0.2">
      <c r="A76" s="62" t="s">
        <v>6</v>
      </c>
      <c r="B76" s="60"/>
      <c r="C76" s="7" t="str">
        <f t="shared" si="1"/>
        <v/>
      </c>
      <c r="D76" s="60"/>
      <c r="E76" s="68"/>
      <c r="F76" s="60"/>
      <c r="G76" s="68"/>
      <c r="H76" s="60"/>
      <c r="I76" s="68"/>
      <c r="J76" s="69"/>
      <c r="K76" s="23"/>
    </row>
    <row r="77" spans="1:11" x14ac:dyDescent="0.2">
      <c r="A77" s="62" t="s">
        <v>6</v>
      </c>
      <c r="B77" s="60"/>
      <c r="C77" s="7" t="str">
        <f t="shared" si="1"/>
        <v/>
      </c>
      <c r="D77" s="60"/>
      <c r="E77" s="68"/>
      <c r="F77" s="60"/>
      <c r="G77" s="68"/>
      <c r="H77" s="60"/>
      <c r="I77" s="68"/>
      <c r="J77" s="69"/>
      <c r="K77" s="23"/>
    </row>
    <row r="78" spans="1:11" x14ac:dyDescent="0.2">
      <c r="A78" s="62" t="s">
        <v>6</v>
      </c>
      <c r="B78" s="60"/>
      <c r="C78" s="7" t="str">
        <f t="shared" si="1"/>
        <v/>
      </c>
      <c r="D78" s="60"/>
      <c r="E78" s="68"/>
      <c r="F78" s="60"/>
      <c r="G78" s="68"/>
      <c r="H78" s="60"/>
      <c r="I78" s="68"/>
      <c r="J78" s="69"/>
      <c r="K78" s="23"/>
    </row>
    <row r="79" spans="1:11" x14ac:dyDescent="0.2">
      <c r="A79" s="62" t="s">
        <v>6</v>
      </c>
      <c r="B79" s="60"/>
      <c r="C79" s="7" t="str">
        <f t="shared" si="1"/>
        <v/>
      </c>
      <c r="D79" s="60"/>
      <c r="E79" s="68"/>
      <c r="F79" s="60"/>
      <c r="G79" s="68"/>
      <c r="H79" s="60"/>
      <c r="I79" s="68"/>
      <c r="J79" s="69"/>
      <c r="K79" s="23"/>
    </row>
    <row r="80" spans="1:11" x14ac:dyDescent="0.2">
      <c r="A80" s="62" t="s">
        <v>6</v>
      </c>
      <c r="B80" s="60"/>
      <c r="C80" s="7" t="str">
        <f t="shared" si="1"/>
        <v/>
      </c>
      <c r="D80" s="60"/>
      <c r="E80" s="68"/>
      <c r="F80" s="60"/>
      <c r="G80" s="68"/>
      <c r="H80" s="60"/>
      <c r="I80" s="68"/>
      <c r="J80" s="69"/>
      <c r="K80" s="23"/>
    </row>
    <row r="81" spans="1:11" x14ac:dyDescent="0.2">
      <c r="A81" s="62" t="s">
        <v>6</v>
      </c>
      <c r="B81" s="60"/>
      <c r="C81" s="7" t="str">
        <f t="shared" si="1"/>
        <v/>
      </c>
      <c r="D81" s="60"/>
      <c r="E81" s="68"/>
      <c r="F81" s="60"/>
      <c r="G81" s="68"/>
      <c r="H81" s="60"/>
      <c r="I81" s="68"/>
      <c r="J81" s="69"/>
      <c r="K81" s="23"/>
    </row>
    <row r="82" spans="1:11" x14ac:dyDescent="0.2">
      <c r="A82" s="62" t="s">
        <v>6</v>
      </c>
      <c r="B82" s="60"/>
      <c r="C82" s="7" t="str">
        <f t="shared" si="1"/>
        <v/>
      </c>
      <c r="D82" s="60"/>
      <c r="E82" s="68"/>
      <c r="F82" s="60"/>
      <c r="G82" s="68"/>
      <c r="H82" s="60"/>
      <c r="I82" s="68"/>
      <c r="J82" s="69"/>
      <c r="K82" s="23"/>
    </row>
    <row r="83" spans="1:11" x14ac:dyDescent="0.2">
      <c r="A83" s="62" t="s">
        <v>6</v>
      </c>
      <c r="B83" s="60"/>
      <c r="C83" s="7" t="str">
        <f t="shared" si="1"/>
        <v/>
      </c>
      <c r="D83" s="60"/>
      <c r="E83" s="68"/>
      <c r="F83" s="60"/>
      <c r="G83" s="68"/>
      <c r="H83" s="60"/>
      <c r="I83" s="68"/>
      <c r="J83" s="69"/>
      <c r="K83" s="23"/>
    </row>
    <row r="84" spans="1:11" x14ac:dyDescent="0.2">
      <c r="A84" s="62" t="s">
        <v>6</v>
      </c>
      <c r="B84" s="60"/>
      <c r="C84" s="7" t="str">
        <f t="shared" si="1"/>
        <v/>
      </c>
      <c r="D84" s="60"/>
      <c r="E84" s="68"/>
      <c r="F84" s="60"/>
      <c r="G84" s="68"/>
      <c r="H84" s="60"/>
      <c r="I84" s="68"/>
      <c r="J84" s="69"/>
      <c r="K84" s="23"/>
    </row>
    <row r="85" spans="1:11" x14ac:dyDescent="0.2">
      <c r="A85" s="62" t="s">
        <v>6</v>
      </c>
      <c r="B85" s="60"/>
      <c r="C85" s="7" t="str">
        <f t="shared" si="1"/>
        <v/>
      </c>
      <c r="D85" s="60"/>
      <c r="E85" s="68"/>
      <c r="F85" s="60"/>
      <c r="G85" s="68"/>
      <c r="H85" s="60"/>
      <c r="I85" s="68"/>
      <c r="J85" s="69"/>
      <c r="K85" s="23"/>
    </row>
    <row r="86" spans="1:11" x14ac:dyDescent="0.2">
      <c r="A86" s="62" t="s">
        <v>6</v>
      </c>
      <c r="B86" s="60"/>
      <c r="C86" s="7" t="str">
        <f t="shared" si="1"/>
        <v/>
      </c>
      <c r="D86" s="60"/>
      <c r="E86" s="68"/>
      <c r="F86" s="60"/>
      <c r="G86" s="68"/>
      <c r="H86" s="60"/>
      <c r="I86" s="68"/>
      <c r="J86" s="69"/>
      <c r="K86" s="23"/>
    </row>
    <row r="87" spans="1:11" ht="15.75" thickBot="1" x14ac:dyDescent="0.25">
      <c r="A87" s="62" t="s">
        <v>6</v>
      </c>
      <c r="B87" s="63"/>
      <c r="C87" s="8" t="str">
        <f t="shared" si="1"/>
        <v/>
      </c>
      <c r="D87" s="63"/>
      <c r="E87" s="64"/>
      <c r="F87" s="63"/>
      <c r="G87" s="64"/>
      <c r="H87" s="63"/>
      <c r="I87" s="64"/>
      <c r="J87" s="70"/>
      <c r="K87" s="23"/>
    </row>
    <row r="88" spans="1:11" x14ac:dyDescent="0.2">
      <c r="A88" s="62"/>
      <c r="B88" s="137">
        <f>SUMIF(A55:A87,O6,B55:B87)</f>
        <v>0</v>
      </c>
      <c r="C88" s="24"/>
      <c r="D88" s="24"/>
      <c r="E88" s="24"/>
      <c r="F88" s="24"/>
      <c r="G88" s="24"/>
      <c r="H88" s="24"/>
      <c r="I88" s="24"/>
      <c r="J88" s="24"/>
      <c r="K88" s="23"/>
    </row>
    <row r="89" spans="1:11" ht="15.75" thickBot="1" x14ac:dyDescent="0.25">
      <c r="A89" s="62"/>
      <c r="B89" s="138"/>
      <c r="C89" s="24"/>
      <c r="D89" s="24"/>
      <c r="E89" s="24"/>
      <c r="F89" s="24"/>
      <c r="G89" s="24"/>
      <c r="H89" s="24"/>
      <c r="I89" s="24"/>
      <c r="J89" s="24"/>
      <c r="K89" s="23"/>
    </row>
    <row r="90" spans="1:11" ht="15.75" thickBot="1" x14ac:dyDescent="0.25">
      <c r="A90" s="62"/>
      <c r="B90" s="24"/>
      <c r="C90" s="24"/>
      <c r="D90" s="24"/>
      <c r="E90" s="24"/>
      <c r="F90" s="24"/>
      <c r="G90" s="24"/>
      <c r="H90" s="24"/>
      <c r="I90" s="24"/>
      <c r="J90" s="24"/>
      <c r="K90" s="23"/>
    </row>
    <row r="91" spans="1:11" ht="15.75" thickBot="1" x14ac:dyDescent="0.25">
      <c r="A91" s="62"/>
      <c r="B91" s="24"/>
      <c r="C91" s="24"/>
      <c r="D91" s="24"/>
      <c r="E91" s="24"/>
      <c r="F91" s="24"/>
      <c r="G91" s="24"/>
      <c r="H91" s="129" t="s">
        <v>22</v>
      </c>
      <c r="I91" s="130"/>
      <c r="J91" s="16"/>
      <c r="K91" s="23"/>
    </row>
    <row r="92" spans="1:11" ht="15.75" thickBot="1" x14ac:dyDescent="0.25">
      <c r="A92" s="62"/>
      <c r="B92" s="13" t="s">
        <v>0</v>
      </c>
      <c r="C92" s="13" t="s">
        <v>13</v>
      </c>
      <c r="D92" s="13" t="s">
        <v>14</v>
      </c>
      <c r="E92" s="13" t="s">
        <v>15</v>
      </c>
      <c r="F92" s="13" t="s">
        <v>5</v>
      </c>
      <c r="G92" s="24"/>
      <c r="H92" s="96" t="s">
        <v>20</v>
      </c>
      <c r="I92" s="94">
        <f>I48</f>
        <v>0</v>
      </c>
      <c r="J92" s="96"/>
      <c r="K92" s="23"/>
    </row>
    <row r="93" spans="1:11" ht="15.75" thickBot="1" x14ac:dyDescent="0.25">
      <c r="A93" s="62"/>
      <c r="B93" s="98">
        <f t="shared" ref="B93" si="2">B88</f>
        <v>0</v>
      </c>
      <c r="C93" s="13">
        <f>SUM(F55:F87)</f>
        <v>0</v>
      </c>
      <c r="D93" s="13">
        <f t="shared" ref="D93" si="3">B93+C93</f>
        <v>0</v>
      </c>
      <c r="E93" s="13">
        <f t="shared" ref="E93" si="4">SUM(H55:H87)</f>
        <v>0</v>
      </c>
      <c r="F93" s="15">
        <f t="shared" ref="F93" si="5">D93-E93</f>
        <v>0</v>
      </c>
      <c r="G93" s="24"/>
      <c r="H93" s="3" t="s">
        <v>19</v>
      </c>
      <c r="I93" s="3">
        <f t="shared" ref="I93" si="6">F95</f>
        <v>0</v>
      </c>
      <c r="J93" s="3"/>
      <c r="K93" s="23"/>
    </row>
    <row r="94" spans="1:11" ht="15.75" thickBot="1" x14ac:dyDescent="0.25">
      <c r="A94" s="62"/>
      <c r="B94" s="13" t="s">
        <v>18</v>
      </c>
      <c r="C94" s="13" t="s">
        <v>16</v>
      </c>
      <c r="D94" s="13" t="s">
        <v>3</v>
      </c>
      <c r="E94" s="13" t="s">
        <v>2</v>
      </c>
      <c r="F94" s="13" t="s">
        <v>19</v>
      </c>
      <c r="G94" s="24"/>
      <c r="H94" s="3" t="s">
        <v>21</v>
      </c>
      <c r="I94" s="3">
        <f t="shared" ref="I94" si="7">I92+I93</f>
        <v>0</v>
      </c>
      <c r="J94" s="3"/>
      <c r="K94" s="23"/>
    </row>
    <row r="95" spans="1:11" ht="15.75" thickBot="1" x14ac:dyDescent="0.25">
      <c r="A95" s="62"/>
      <c r="B95" s="98">
        <f t="shared" ref="B95" si="8">F93</f>
        <v>0</v>
      </c>
      <c r="C95" s="71"/>
      <c r="D95" s="71"/>
      <c r="E95" s="71"/>
      <c r="F95" s="15">
        <f t="shared" ref="F95" si="9">B95-(C95+D95+E95)</f>
        <v>0</v>
      </c>
      <c r="G95" s="24"/>
      <c r="H95" s="3" t="s">
        <v>4</v>
      </c>
      <c r="I95" s="73"/>
      <c r="J95" s="73" t="s">
        <v>23</v>
      </c>
      <c r="K95" s="23"/>
    </row>
    <row r="96" spans="1:11" ht="15.75" thickBot="1" x14ac:dyDescent="0.25">
      <c r="A96" s="62"/>
      <c r="B96" s="24"/>
      <c r="C96" s="24"/>
      <c r="D96" s="24"/>
      <c r="E96" s="24"/>
      <c r="F96" s="24"/>
      <c r="G96" s="24"/>
      <c r="H96" s="18" t="s">
        <v>17</v>
      </c>
      <c r="I96" s="18">
        <f t="shared" ref="I96" si="10">I94-I95</f>
        <v>0</v>
      </c>
      <c r="J96" s="97"/>
      <c r="K96" s="23"/>
    </row>
    <row r="97" spans="1:11" ht="15.75" thickBot="1" x14ac:dyDescent="0.25">
      <c r="A97" s="62"/>
      <c r="B97" s="24"/>
      <c r="C97" s="24"/>
      <c r="D97" s="24"/>
      <c r="E97" s="24"/>
      <c r="F97" s="24"/>
      <c r="G97" s="24"/>
      <c r="H97" s="13" t="s">
        <v>27</v>
      </c>
      <c r="I97" s="101">
        <f t="shared" ref="I97" si="11">I96</f>
        <v>0</v>
      </c>
      <c r="J97" s="24"/>
      <c r="K97" s="23"/>
    </row>
    <row r="98" spans="1:11" ht="15.75" thickBot="1" x14ac:dyDescent="0.25">
      <c r="A98" s="75"/>
      <c r="B98" s="25"/>
      <c r="C98" s="25"/>
      <c r="D98" s="25"/>
      <c r="E98" s="25"/>
      <c r="F98" s="25"/>
      <c r="G98" s="25"/>
      <c r="H98" s="25"/>
      <c r="I98" s="25"/>
      <c r="J98" s="25"/>
      <c r="K98" s="15"/>
    </row>
    <row r="99" spans="1:11" ht="15.75" thickBot="1" x14ac:dyDescent="0.25">
      <c r="A99" s="76"/>
      <c r="B99" s="29"/>
      <c r="C99" s="29"/>
      <c r="D99" s="29"/>
      <c r="E99" s="29"/>
      <c r="F99" s="29"/>
      <c r="G99" s="29"/>
      <c r="H99" s="29"/>
      <c r="I99" s="29"/>
      <c r="J99" s="29"/>
      <c r="K99" s="29"/>
    </row>
    <row r="100" spans="1:11" ht="15.75" thickBot="1" x14ac:dyDescent="0.25">
      <c r="A100" s="57"/>
      <c r="B100" s="28"/>
      <c r="C100" s="28"/>
      <c r="D100" s="28"/>
      <c r="E100" s="28"/>
      <c r="F100" s="28"/>
      <c r="G100" s="28"/>
      <c r="H100" s="28"/>
      <c r="I100" s="28" t="s">
        <v>35</v>
      </c>
      <c r="J100" s="58" t="s">
        <v>41</v>
      </c>
      <c r="K100" s="22"/>
    </row>
    <row r="101" spans="1:11" ht="15.75" thickBot="1" x14ac:dyDescent="0.25">
      <c r="A101" s="60">
        <v>3</v>
      </c>
      <c r="B101" s="26"/>
      <c r="C101" s="26"/>
      <c r="D101" s="26"/>
      <c r="E101" s="26"/>
      <c r="F101" s="26"/>
      <c r="G101" s="26"/>
      <c r="H101" s="26"/>
      <c r="I101" s="26" t="s">
        <v>36</v>
      </c>
      <c r="J101" s="61">
        <v>44258</v>
      </c>
      <c r="K101" s="22"/>
    </row>
    <row r="102" spans="1:11" x14ac:dyDescent="0.2">
      <c r="A102" s="62"/>
      <c r="B102" s="140" t="s">
        <v>0</v>
      </c>
      <c r="C102" s="141"/>
      <c r="D102" s="140" t="s">
        <v>9</v>
      </c>
      <c r="E102" s="141"/>
      <c r="F102" s="140" t="s">
        <v>13</v>
      </c>
      <c r="G102" s="141"/>
      <c r="H102" s="140" t="s">
        <v>10</v>
      </c>
      <c r="I102" s="141"/>
      <c r="J102" s="135" t="s">
        <v>12</v>
      </c>
      <c r="K102" s="23"/>
    </row>
    <row r="103" spans="1:11" ht="15.75" thickBot="1" x14ac:dyDescent="0.25">
      <c r="A103" s="62"/>
      <c r="B103" s="6" t="s">
        <v>1</v>
      </c>
      <c r="C103" s="8" t="s">
        <v>8</v>
      </c>
      <c r="D103" s="6" t="s">
        <v>1</v>
      </c>
      <c r="E103" s="8" t="s">
        <v>8</v>
      </c>
      <c r="F103" s="6" t="s">
        <v>1</v>
      </c>
      <c r="G103" s="8" t="s">
        <v>11</v>
      </c>
      <c r="H103" s="6" t="s">
        <v>1</v>
      </c>
      <c r="I103" s="8" t="s">
        <v>11</v>
      </c>
      <c r="J103" s="136"/>
      <c r="K103" s="23"/>
    </row>
    <row r="104" spans="1:11" x14ac:dyDescent="0.2">
      <c r="A104" s="62" t="s">
        <v>6</v>
      </c>
      <c r="B104" s="65"/>
      <c r="C104" s="66"/>
      <c r="D104" s="65"/>
      <c r="E104" s="66"/>
      <c r="F104" s="65"/>
      <c r="G104" s="66"/>
      <c r="H104" s="65"/>
      <c r="I104" s="66"/>
      <c r="J104" s="67"/>
      <c r="K104" s="23"/>
    </row>
    <row r="105" spans="1:11" x14ac:dyDescent="0.2">
      <c r="A105" s="62" t="s">
        <v>6</v>
      </c>
      <c r="B105" s="60"/>
      <c r="C105" s="7" t="str">
        <f t="shared" ref="C105:C136" si="12">IF(B105&gt;0.005,C104+1,"")</f>
        <v/>
      </c>
      <c r="D105" s="60"/>
      <c r="E105" s="68"/>
      <c r="F105" s="60"/>
      <c r="G105" s="68"/>
      <c r="H105" s="60"/>
      <c r="I105" s="68"/>
      <c r="J105" s="69"/>
      <c r="K105" s="23"/>
    </row>
    <row r="106" spans="1:11" x14ac:dyDescent="0.2">
      <c r="A106" s="62" t="s">
        <v>6</v>
      </c>
      <c r="B106" s="60"/>
      <c r="C106" s="7" t="str">
        <f t="shared" si="12"/>
        <v/>
      </c>
      <c r="D106" s="60"/>
      <c r="E106" s="68"/>
      <c r="F106" s="60"/>
      <c r="G106" s="68"/>
      <c r="H106" s="60"/>
      <c r="I106" s="68"/>
      <c r="J106" s="69"/>
      <c r="K106" s="23"/>
    </row>
    <row r="107" spans="1:11" x14ac:dyDescent="0.2">
      <c r="A107" s="62" t="s">
        <v>6</v>
      </c>
      <c r="B107" s="60"/>
      <c r="C107" s="7" t="str">
        <f t="shared" si="12"/>
        <v/>
      </c>
      <c r="D107" s="60"/>
      <c r="E107" s="68"/>
      <c r="F107" s="60"/>
      <c r="G107" s="68"/>
      <c r="H107" s="60"/>
      <c r="I107" s="68"/>
      <c r="J107" s="69"/>
      <c r="K107" s="23"/>
    </row>
    <row r="108" spans="1:11" x14ac:dyDescent="0.2">
      <c r="A108" s="62" t="s">
        <v>6</v>
      </c>
      <c r="B108" s="60"/>
      <c r="C108" s="7" t="str">
        <f t="shared" si="12"/>
        <v/>
      </c>
      <c r="D108" s="60"/>
      <c r="E108" s="68"/>
      <c r="F108" s="60"/>
      <c r="G108" s="68"/>
      <c r="H108" s="60"/>
      <c r="I108" s="68"/>
      <c r="J108" s="69"/>
      <c r="K108" s="23"/>
    </row>
    <row r="109" spans="1:11" x14ac:dyDescent="0.2">
      <c r="A109" s="62" t="s">
        <v>6</v>
      </c>
      <c r="B109" s="60"/>
      <c r="C109" s="7" t="str">
        <f t="shared" si="12"/>
        <v/>
      </c>
      <c r="D109" s="60"/>
      <c r="E109" s="68"/>
      <c r="F109" s="60"/>
      <c r="G109" s="68"/>
      <c r="H109" s="60"/>
      <c r="I109" s="68"/>
      <c r="J109" s="69"/>
      <c r="K109" s="23"/>
    </row>
    <row r="110" spans="1:11" x14ac:dyDescent="0.2">
      <c r="A110" s="62" t="s">
        <v>6</v>
      </c>
      <c r="B110" s="60"/>
      <c r="C110" s="7" t="str">
        <f t="shared" si="12"/>
        <v/>
      </c>
      <c r="D110" s="60"/>
      <c r="E110" s="68"/>
      <c r="F110" s="60"/>
      <c r="G110" s="68"/>
      <c r="H110" s="60"/>
      <c r="I110" s="68"/>
      <c r="J110" s="69"/>
      <c r="K110" s="23"/>
    </row>
    <row r="111" spans="1:11" x14ac:dyDescent="0.2">
      <c r="A111" s="62" t="s">
        <v>6</v>
      </c>
      <c r="B111" s="60"/>
      <c r="C111" s="7" t="str">
        <f t="shared" si="12"/>
        <v/>
      </c>
      <c r="D111" s="60"/>
      <c r="E111" s="68"/>
      <c r="F111" s="60"/>
      <c r="G111" s="68"/>
      <c r="H111" s="60"/>
      <c r="I111" s="68"/>
      <c r="J111" s="69"/>
      <c r="K111" s="23"/>
    </row>
    <row r="112" spans="1:11" x14ac:dyDescent="0.2">
      <c r="A112" s="62" t="s">
        <v>6</v>
      </c>
      <c r="B112" s="60"/>
      <c r="C112" s="7" t="str">
        <f t="shared" si="12"/>
        <v/>
      </c>
      <c r="D112" s="60"/>
      <c r="E112" s="68"/>
      <c r="F112" s="60"/>
      <c r="G112" s="68"/>
      <c r="H112" s="60"/>
      <c r="I112" s="68"/>
      <c r="J112" s="69"/>
      <c r="K112" s="23"/>
    </row>
    <row r="113" spans="1:11" x14ac:dyDescent="0.2">
      <c r="A113" s="62" t="s">
        <v>6</v>
      </c>
      <c r="B113" s="60"/>
      <c r="C113" s="7" t="str">
        <f t="shared" si="12"/>
        <v/>
      </c>
      <c r="D113" s="60"/>
      <c r="E113" s="68"/>
      <c r="F113" s="60"/>
      <c r="G113" s="68"/>
      <c r="H113" s="60"/>
      <c r="I113" s="68"/>
      <c r="J113" s="69"/>
      <c r="K113" s="23"/>
    </row>
    <row r="114" spans="1:11" x14ac:dyDescent="0.2">
      <c r="A114" s="62" t="s">
        <v>6</v>
      </c>
      <c r="B114" s="60"/>
      <c r="C114" s="7" t="str">
        <f t="shared" si="12"/>
        <v/>
      </c>
      <c r="D114" s="60"/>
      <c r="E114" s="68"/>
      <c r="F114" s="60"/>
      <c r="G114" s="68"/>
      <c r="H114" s="60"/>
      <c r="I114" s="68"/>
      <c r="J114" s="69"/>
      <c r="K114" s="23"/>
    </row>
    <row r="115" spans="1:11" x14ac:dyDescent="0.2">
      <c r="A115" s="62" t="s">
        <v>6</v>
      </c>
      <c r="B115" s="60"/>
      <c r="C115" s="7" t="str">
        <f t="shared" si="12"/>
        <v/>
      </c>
      <c r="D115" s="60"/>
      <c r="E115" s="68"/>
      <c r="F115" s="60"/>
      <c r="G115" s="68"/>
      <c r="H115" s="60"/>
      <c r="I115" s="68"/>
      <c r="J115" s="69"/>
      <c r="K115" s="23"/>
    </row>
    <row r="116" spans="1:11" x14ac:dyDescent="0.2">
      <c r="A116" s="62" t="s">
        <v>6</v>
      </c>
      <c r="B116" s="60"/>
      <c r="C116" s="7" t="str">
        <f t="shared" si="12"/>
        <v/>
      </c>
      <c r="D116" s="60"/>
      <c r="E116" s="68"/>
      <c r="F116" s="60"/>
      <c r="G116" s="68"/>
      <c r="H116" s="60"/>
      <c r="I116" s="68"/>
      <c r="J116" s="69"/>
      <c r="K116" s="23"/>
    </row>
    <row r="117" spans="1:11" x14ac:dyDescent="0.2">
      <c r="A117" s="62" t="s">
        <v>6</v>
      </c>
      <c r="B117" s="60"/>
      <c r="C117" s="7" t="str">
        <f t="shared" si="12"/>
        <v/>
      </c>
      <c r="D117" s="60"/>
      <c r="E117" s="68"/>
      <c r="F117" s="60"/>
      <c r="G117" s="68"/>
      <c r="H117" s="60"/>
      <c r="I117" s="68"/>
      <c r="J117" s="69"/>
      <c r="K117" s="23"/>
    </row>
    <row r="118" spans="1:11" x14ac:dyDescent="0.2">
      <c r="A118" s="62" t="s">
        <v>6</v>
      </c>
      <c r="B118" s="60"/>
      <c r="C118" s="7" t="str">
        <f t="shared" si="12"/>
        <v/>
      </c>
      <c r="D118" s="60"/>
      <c r="E118" s="68"/>
      <c r="F118" s="60"/>
      <c r="G118" s="68"/>
      <c r="H118" s="60"/>
      <c r="I118" s="68"/>
      <c r="J118" s="69"/>
      <c r="K118" s="23"/>
    </row>
    <row r="119" spans="1:11" x14ac:dyDescent="0.2">
      <c r="A119" s="62" t="s">
        <v>6</v>
      </c>
      <c r="B119" s="60"/>
      <c r="C119" s="7" t="str">
        <f t="shared" si="12"/>
        <v/>
      </c>
      <c r="D119" s="60"/>
      <c r="E119" s="68"/>
      <c r="F119" s="60"/>
      <c r="G119" s="68"/>
      <c r="H119" s="60"/>
      <c r="I119" s="68"/>
      <c r="J119" s="69"/>
      <c r="K119" s="23"/>
    </row>
    <row r="120" spans="1:11" x14ac:dyDescent="0.2">
      <c r="A120" s="62" t="s">
        <v>6</v>
      </c>
      <c r="B120" s="60"/>
      <c r="C120" s="7" t="str">
        <f t="shared" si="12"/>
        <v/>
      </c>
      <c r="D120" s="60"/>
      <c r="E120" s="68"/>
      <c r="F120" s="60"/>
      <c r="G120" s="68"/>
      <c r="H120" s="60"/>
      <c r="I120" s="68"/>
      <c r="J120" s="69"/>
      <c r="K120" s="23"/>
    </row>
    <row r="121" spans="1:11" x14ac:dyDescent="0.2">
      <c r="A121" s="62" t="s">
        <v>6</v>
      </c>
      <c r="B121" s="60"/>
      <c r="C121" s="7" t="str">
        <f t="shared" si="12"/>
        <v/>
      </c>
      <c r="D121" s="60"/>
      <c r="E121" s="68"/>
      <c r="F121" s="60"/>
      <c r="G121" s="68"/>
      <c r="H121" s="60"/>
      <c r="I121" s="68"/>
      <c r="J121" s="69"/>
      <c r="K121" s="23"/>
    </row>
    <row r="122" spans="1:11" x14ac:dyDescent="0.2">
      <c r="A122" s="62" t="s">
        <v>6</v>
      </c>
      <c r="B122" s="60"/>
      <c r="C122" s="7" t="str">
        <f t="shared" si="12"/>
        <v/>
      </c>
      <c r="D122" s="60"/>
      <c r="E122" s="68"/>
      <c r="F122" s="60"/>
      <c r="G122" s="68"/>
      <c r="H122" s="60"/>
      <c r="I122" s="68"/>
      <c r="J122" s="69"/>
      <c r="K122" s="23"/>
    </row>
    <row r="123" spans="1:11" x14ac:dyDescent="0.2">
      <c r="A123" s="62" t="s">
        <v>6</v>
      </c>
      <c r="B123" s="60"/>
      <c r="C123" s="7" t="str">
        <f t="shared" si="12"/>
        <v/>
      </c>
      <c r="D123" s="60"/>
      <c r="E123" s="68"/>
      <c r="F123" s="60"/>
      <c r="G123" s="68"/>
      <c r="H123" s="60"/>
      <c r="I123" s="68"/>
      <c r="J123" s="69"/>
      <c r="K123" s="23"/>
    </row>
    <row r="124" spans="1:11" x14ac:dyDescent="0.2">
      <c r="A124" s="62" t="s">
        <v>6</v>
      </c>
      <c r="B124" s="60"/>
      <c r="C124" s="7" t="str">
        <f t="shared" si="12"/>
        <v/>
      </c>
      <c r="D124" s="60"/>
      <c r="E124" s="68"/>
      <c r="F124" s="60"/>
      <c r="G124" s="68"/>
      <c r="H124" s="60"/>
      <c r="I124" s="68"/>
      <c r="J124" s="69"/>
      <c r="K124" s="23"/>
    </row>
    <row r="125" spans="1:11" x14ac:dyDescent="0.2">
      <c r="A125" s="62" t="s">
        <v>6</v>
      </c>
      <c r="B125" s="60"/>
      <c r="C125" s="7" t="str">
        <f t="shared" si="12"/>
        <v/>
      </c>
      <c r="D125" s="60"/>
      <c r="E125" s="68"/>
      <c r="F125" s="60"/>
      <c r="G125" s="68"/>
      <c r="H125" s="60"/>
      <c r="I125" s="68"/>
      <c r="J125" s="69"/>
      <c r="K125" s="23"/>
    </row>
    <row r="126" spans="1:11" x14ac:dyDescent="0.2">
      <c r="A126" s="62" t="s">
        <v>6</v>
      </c>
      <c r="B126" s="60"/>
      <c r="C126" s="7" t="str">
        <f t="shared" si="12"/>
        <v/>
      </c>
      <c r="D126" s="60"/>
      <c r="E126" s="68"/>
      <c r="F126" s="60"/>
      <c r="G126" s="68"/>
      <c r="H126" s="60"/>
      <c r="I126" s="68"/>
      <c r="J126" s="69"/>
      <c r="K126" s="23"/>
    </row>
    <row r="127" spans="1:11" x14ac:dyDescent="0.2">
      <c r="A127" s="62" t="s">
        <v>6</v>
      </c>
      <c r="B127" s="60"/>
      <c r="C127" s="7" t="str">
        <f t="shared" si="12"/>
        <v/>
      </c>
      <c r="D127" s="60"/>
      <c r="E127" s="68"/>
      <c r="F127" s="60"/>
      <c r="G127" s="68"/>
      <c r="H127" s="60"/>
      <c r="I127" s="68"/>
      <c r="J127" s="69"/>
      <c r="K127" s="23"/>
    </row>
    <row r="128" spans="1:11" x14ac:dyDescent="0.2">
      <c r="A128" s="62" t="s">
        <v>6</v>
      </c>
      <c r="B128" s="60"/>
      <c r="C128" s="7" t="str">
        <f t="shared" si="12"/>
        <v/>
      </c>
      <c r="D128" s="60"/>
      <c r="E128" s="68"/>
      <c r="F128" s="60"/>
      <c r="G128" s="68"/>
      <c r="H128" s="60"/>
      <c r="I128" s="68"/>
      <c r="J128" s="69"/>
      <c r="K128" s="23"/>
    </row>
    <row r="129" spans="1:11" x14ac:dyDescent="0.2">
      <c r="A129" s="62" t="s">
        <v>6</v>
      </c>
      <c r="B129" s="60"/>
      <c r="C129" s="7" t="str">
        <f t="shared" si="12"/>
        <v/>
      </c>
      <c r="D129" s="60"/>
      <c r="E129" s="68"/>
      <c r="F129" s="60"/>
      <c r="G129" s="68"/>
      <c r="H129" s="60"/>
      <c r="I129" s="68"/>
      <c r="J129" s="69"/>
      <c r="K129" s="23"/>
    </row>
    <row r="130" spans="1:11" x14ac:dyDescent="0.2">
      <c r="A130" s="62" t="s">
        <v>6</v>
      </c>
      <c r="B130" s="60"/>
      <c r="C130" s="7" t="str">
        <f t="shared" si="12"/>
        <v/>
      </c>
      <c r="D130" s="60"/>
      <c r="E130" s="68"/>
      <c r="F130" s="60"/>
      <c r="G130" s="68"/>
      <c r="H130" s="60"/>
      <c r="I130" s="68"/>
      <c r="J130" s="69"/>
      <c r="K130" s="23"/>
    </row>
    <row r="131" spans="1:11" x14ac:dyDescent="0.2">
      <c r="A131" s="62" t="s">
        <v>6</v>
      </c>
      <c r="B131" s="60"/>
      <c r="C131" s="7" t="str">
        <f t="shared" si="12"/>
        <v/>
      </c>
      <c r="D131" s="60"/>
      <c r="E131" s="68"/>
      <c r="F131" s="60"/>
      <c r="G131" s="68"/>
      <c r="H131" s="60"/>
      <c r="I131" s="68"/>
      <c r="J131" s="69"/>
      <c r="K131" s="23"/>
    </row>
    <row r="132" spans="1:11" x14ac:dyDescent="0.2">
      <c r="A132" s="62" t="s">
        <v>6</v>
      </c>
      <c r="B132" s="60"/>
      <c r="C132" s="7" t="str">
        <f t="shared" si="12"/>
        <v/>
      </c>
      <c r="D132" s="60"/>
      <c r="E132" s="68"/>
      <c r="F132" s="60"/>
      <c r="G132" s="68"/>
      <c r="H132" s="60"/>
      <c r="I132" s="68"/>
      <c r="J132" s="69"/>
      <c r="K132" s="23"/>
    </row>
    <row r="133" spans="1:11" x14ac:dyDescent="0.2">
      <c r="A133" s="62" t="s">
        <v>6</v>
      </c>
      <c r="B133" s="60"/>
      <c r="C133" s="7" t="str">
        <f t="shared" si="12"/>
        <v/>
      </c>
      <c r="D133" s="60"/>
      <c r="E133" s="68"/>
      <c r="F133" s="60"/>
      <c r="G133" s="68"/>
      <c r="H133" s="60"/>
      <c r="I133" s="68"/>
      <c r="J133" s="69"/>
      <c r="K133" s="23"/>
    </row>
    <row r="134" spans="1:11" x14ac:dyDescent="0.2">
      <c r="A134" s="62" t="s">
        <v>6</v>
      </c>
      <c r="B134" s="60"/>
      <c r="C134" s="7" t="str">
        <f t="shared" si="12"/>
        <v/>
      </c>
      <c r="D134" s="60"/>
      <c r="E134" s="68"/>
      <c r="F134" s="60"/>
      <c r="G134" s="68"/>
      <c r="H134" s="60"/>
      <c r="I134" s="68"/>
      <c r="J134" s="69"/>
      <c r="K134" s="23"/>
    </row>
    <row r="135" spans="1:11" x14ac:dyDescent="0.2">
      <c r="A135" s="62" t="s">
        <v>6</v>
      </c>
      <c r="B135" s="60"/>
      <c r="C135" s="7" t="str">
        <f t="shared" si="12"/>
        <v/>
      </c>
      <c r="D135" s="60"/>
      <c r="E135" s="68"/>
      <c r="F135" s="60"/>
      <c r="G135" s="68"/>
      <c r="H135" s="60"/>
      <c r="I135" s="68"/>
      <c r="J135" s="69"/>
      <c r="K135" s="23"/>
    </row>
    <row r="136" spans="1:11" ht="15.75" thickBot="1" x14ac:dyDescent="0.25">
      <c r="A136" s="62" t="s">
        <v>6</v>
      </c>
      <c r="B136" s="63"/>
      <c r="C136" s="8" t="str">
        <f t="shared" si="12"/>
        <v/>
      </c>
      <c r="D136" s="63"/>
      <c r="E136" s="64"/>
      <c r="F136" s="63"/>
      <c r="G136" s="64"/>
      <c r="H136" s="63"/>
      <c r="I136" s="64"/>
      <c r="J136" s="70"/>
      <c r="K136" s="23"/>
    </row>
    <row r="137" spans="1:11" x14ac:dyDescent="0.2">
      <c r="A137" s="62"/>
      <c r="B137" s="137">
        <f>SUMIF(A104:A136,$O$6,B104:B136)</f>
        <v>0</v>
      </c>
      <c r="C137" s="24"/>
      <c r="D137" s="24"/>
      <c r="E137" s="24"/>
      <c r="F137" s="24"/>
      <c r="G137" s="24"/>
      <c r="H137" s="24"/>
      <c r="I137" s="24"/>
      <c r="J137" s="24"/>
      <c r="K137" s="23"/>
    </row>
    <row r="138" spans="1:11" ht="15.75" thickBot="1" x14ac:dyDescent="0.25">
      <c r="A138" s="62"/>
      <c r="B138" s="138"/>
      <c r="C138" s="24"/>
      <c r="D138" s="24"/>
      <c r="E138" s="24"/>
      <c r="F138" s="24"/>
      <c r="G138" s="24"/>
      <c r="H138" s="24"/>
      <c r="I138" s="24"/>
      <c r="J138" s="24"/>
      <c r="K138" s="23"/>
    </row>
    <row r="139" spans="1:11" ht="15.75" thickBot="1" x14ac:dyDescent="0.25">
      <c r="A139" s="62"/>
      <c r="B139" s="24"/>
      <c r="C139" s="24"/>
      <c r="D139" s="24"/>
      <c r="E139" s="24"/>
      <c r="F139" s="24"/>
      <c r="G139" s="24"/>
      <c r="H139" s="24"/>
      <c r="I139" s="24"/>
      <c r="J139" s="24"/>
      <c r="K139" s="23"/>
    </row>
    <row r="140" spans="1:11" ht="15.75" thickBot="1" x14ac:dyDescent="0.25">
      <c r="A140" s="62"/>
      <c r="B140" s="24"/>
      <c r="C140" s="24"/>
      <c r="D140" s="24"/>
      <c r="E140" s="24"/>
      <c r="F140" s="24"/>
      <c r="G140" s="24"/>
      <c r="H140" s="129" t="s">
        <v>22</v>
      </c>
      <c r="I140" s="130"/>
      <c r="J140" s="16"/>
      <c r="K140" s="23"/>
    </row>
    <row r="141" spans="1:11" ht="15.75" thickBot="1" x14ac:dyDescent="0.25">
      <c r="A141" s="62"/>
      <c r="B141" s="13" t="s">
        <v>0</v>
      </c>
      <c r="C141" s="13" t="s">
        <v>13</v>
      </c>
      <c r="D141" s="13" t="s">
        <v>14</v>
      </c>
      <c r="E141" s="13" t="s">
        <v>15</v>
      </c>
      <c r="F141" s="13" t="s">
        <v>5</v>
      </c>
      <c r="G141" s="24"/>
      <c r="H141" s="96" t="s">
        <v>20</v>
      </c>
      <c r="I141" s="94">
        <f t="shared" ref="I141" si="13">I97</f>
        <v>0</v>
      </c>
      <c r="J141" s="96"/>
      <c r="K141" s="23"/>
    </row>
    <row r="142" spans="1:11" ht="15.75" thickBot="1" x14ac:dyDescent="0.25">
      <c r="A142" s="62"/>
      <c r="B142" s="98">
        <f t="shared" ref="B142" si="14">B137</f>
        <v>0</v>
      </c>
      <c r="C142" s="13">
        <f>SUM(F104:F136)</f>
        <v>0</v>
      </c>
      <c r="D142" s="13">
        <f t="shared" ref="D142" si="15">B142+C142</f>
        <v>0</v>
      </c>
      <c r="E142" s="13">
        <f t="shared" ref="E142" si="16">SUM(H104:H136)</f>
        <v>0</v>
      </c>
      <c r="F142" s="15">
        <f t="shared" ref="F142" si="17">D142-E142</f>
        <v>0</v>
      </c>
      <c r="G142" s="24"/>
      <c r="H142" s="3" t="s">
        <v>19</v>
      </c>
      <c r="I142" s="3">
        <f t="shared" ref="I142" si="18">F144</f>
        <v>0</v>
      </c>
      <c r="J142" s="3"/>
      <c r="K142" s="23"/>
    </row>
    <row r="143" spans="1:11" ht="15.75" thickBot="1" x14ac:dyDescent="0.25">
      <c r="A143" s="62"/>
      <c r="B143" s="13" t="s">
        <v>18</v>
      </c>
      <c r="C143" s="13" t="s">
        <v>16</v>
      </c>
      <c r="D143" s="13" t="s">
        <v>3</v>
      </c>
      <c r="E143" s="13" t="s">
        <v>2</v>
      </c>
      <c r="F143" s="13" t="s">
        <v>19</v>
      </c>
      <c r="G143" s="24"/>
      <c r="H143" s="3" t="s">
        <v>21</v>
      </c>
      <c r="I143" s="3">
        <f t="shared" ref="I143" si="19">I141+I142</f>
        <v>0</v>
      </c>
      <c r="J143" s="3"/>
      <c r="K143" s="23"/>
    </row>
    <row r="144" spans="1:11" ht="15.75" thickBot="1" x14ac:dyDescent="0.25">
      <c r="A144" s="62"/>
      <c r="B144" s="98">
        <f t="shared" ref="B144" si="20">F142</f>
        <v>0</v>
      </c>
      <c r="C144" s="71"/>
      <c r="D144" s="71"/>
      <c r="E144" s="71"/>
      <c r="F144" s="15">
        <f t="shared" ref="F144" si="21">B144-(C144+D144+E144)</f>
        <v>0</v>
      </c>
      <c r="G144" s="24"/>
      <c r="H144" s="3" t="s">
        <v>4</v>
      </c>
      <c r="I144" s="73"/>
      <c r="J144" s="73"/>
      <c r="K144" s="23"/>
    </row>
    <row r="145" spans="1:11" ht="15.75" thickBot="1" x14ac:dyDescent="0.25">
      <c r="A145" s="62"/>
      <c r="B145" s="24"/>
      <c r="C145" s="24"/>
      <c r="D145" s="24"/>
      <c r="E145" s="24"/>
      <c r="F145" s="24"/>
      <c r="G145" s="24"/>
      <c r="H145" s="18" t="s">
        <v>17</v>
      </c>
      <c r="I145" s="18">
        <f t="shared" ref="I145" si="22">I143-I144</f>
        <v>0</v>
      </c>
      <c r="J145" s="97"/>
      <c r="K145" s="23"/>
    </row>
    <row r="146" spans="1:11" ht="15.75" thickBot="1" x14ac:dyDescent="0.25">
      <c r="A146" s="62"/>
      <c r="B146" s="24"/>
      <c r="C146" s="24"/>
      <c r="D146" s="24"/>
      <c r="E146" s="24"/>
      <c r="F146" s="24"/>
      <c r="G146" s="24"/>
      <c r="H146" s="13" t="s">
        <v>27</v>
      </c>
      <c r="I146" s="101">
        <f t="shared" ref="I146" si="23">I145</f>
        <v>0</v>
      </c>
      <c r="J146" s="24"/>
      <c r="K146" s="23"/>
    </row>
    <row r="147" spans="1:11" ht="15.75" thickBot="1" x14ac:dyDescent="0.25">
      <c r="A147" s="75"/>
      <c r="B147" s="25"/>
      <c r="C147" s="25"/>
      <c r="D147" s="25"/>
      <c r="E147" s="25"/>
      <c r="F147" s="25"/>
      <c r="G147" s="25"/>
      <c r="H147" s="25"/>
      <c r="I147" s="25"/>
      <c r="J147" s="25"/>
      <c r="K147" s="15"/>
    </row>
    <row r="148" spans="1:11" ht="15.75" thickBot="1" x14ac:dyDescent="0.25">
      <c r="A148" s="76"/>
      <c r="B148" s="29"/>
      <c r="C148" s="29"/>
      <c r="D148" s="29"/>
      <c r="E148" s="29"/>
      <c r="F148" s="29"/>
      <c r="G148" s="29"/>
      <c r="H148" s="29"/>
      <c r="I148" s="29"/>
      <c r="J148" s="29"/>
      <c r="K148" s="29"/>
    </row>
    <row r="149" spans="1:11" ht="15.75" thickBot="1" x14ac:dyDescent="0.25">
      <c r="A149" s="57"/>
      <c r="B149" s="28"/>
      <c r="C149" s="28"/>
      <c r="D149" s="28"/>
      <c r="E149" s="28"/>
      <c r="F149" s="28"/>
      <c r="G149" s="28"/>
      <c r="H149" s="28"/>
      <c r="I149" s="28" t="s">
        <v>35</v>
      </c>
      <c r="J149" s="58" t="s">
        <v>42</v>
      </c>
      <c r="K149" s="22"/>
    </row>
    <row r="150" spans="1:11" ht="15.75" thickBot="1" x14ac:dyDescent="0.25">
      <c r="A150" s="60">
        <v>4</v>
      </c>
      <c r="B150" s="26"/>
      <c r="C150" s="26"/>
      <c r="D150" s="26"/>
      <c r="E150" s="26"/>
      <c r="F150" s="26"/>
      <c r="G150" s="26"/>
      <c r="H150" s="26"/>
      <c r="I150" s="26" t="s">
        <v>36</v>
      </c>
      <c r="J150" s="61">
        <v>44259</v>
      </c>
      <c r="K150" s="22"/>
    </row>
    <row r="151" spans="1:11" x14ac:dyDescent="0.2">
      <c r="A151" s="62"/>
      <c r="B151" s="140" t="s">
        <v>0</v>
      </c>
      <c r="C151" s="141"/>
      <c r="D151" s="140" t="s">
        <v>9</v>
      </c>
      <c r="E151" s="141"/>
      <c r="F151" s="140" t="s">
        <v>13</v>
      </c>
      <c r="G151" s="141"/>
      <c r="H151" s="140" t="s">
        <v>10</v>
      </c>
      <c r="I151" s="141"/>
      <c r="J151" s="135" t="s">
        <v>12</v>
      </c>
      <c r="K151" s="23"/>
    </row>
    <row r="152" spans="1:11" ht="15.75" thickBot="1" x14ac:dyDescent="0.25">
      <c r="A152" s="62"/>
      <c r="B152" s="6" t="s">
        <v>1</v>
      </c>
      <c r="C152" s="8" t="s">
        <v>8</v>
      </c>
      <c r="D152" s="6" t="s">
        <v>1</v>
      </c>
      <c r="E152" s="8" t="s">
        <v>8</v>
      </c>
      <c r="F152" s="6" t="s">
        <v>1</v>
      </c>
      <c r="G152" s="8" t="s">
        <v>11</v>
      </c>
      <c r="H152" s="6" t="s">
        <v>1</v>
      </c>
      <c r="I152" s="8" t="s">
        <v>11</v>
      </c>
      <c r="J152" s="136"/>
      <c r="K152" s="23"/>
    </row>
    <row r="153" spans="1:11" x14ac:dyDescent="0.2">
      <c r="A153" s="62" t="s">
        <v>6</v>
      </c>
      <c r="B153" s="65"/>
      <c r="C153" s="66"/>
      <c r="D153" s="65"/>
      <c r="E153" s="66"/>
      <c r="F153" s="65"/>
      <c r="G153" s="66"/>
      <c r="H153" s="65"/>
      <c r="I153" s="66"/>
      <c r="J153" s="67"/>
      <c r="K153" s="23"/>
    </row>
    <row r="154" spans="1:11" x14ac:dyDescent="0.2">
      <c r="A154" s="62" t="s">
        <v>6</v>
      </c>
      <c r="B154" s="60"/>
      <c r="C154" s="7" t="str">
        <f t="shared" ref="C154:C185" si="24">IF(B154&gt;0.005,C153+1,"")</f>
        <v/>
      </c>
      <c r="D154" s="60"/>
      <c r="E154" s="68"/>
      <c r="F154" s="60"/>
      <c r="G154" s="68"/>
      <c r="H154" s="60"/>
      <c r="I154" s="68"/>
      <c r="J154" s="69"/>
      <c r="K154" s="23"/>
    </row>
    <row r="155" spans="1:11" x14ac:dyDescent="0.2">
      <c r="A155" s="62" t="s">
        <v>6</v>
      </c>
      <c r="B155" s="60"/>
      <c r="C155" s="7" t="str">
        <f t="shared" si="24"/>
        <v/>
      </c>
      <c r="D155" s="60"/>
      <c r="E155" s="68"/>
      <c r="F155" s="60"/>
      <c r="G155" s="68"/>
      <c r="H155" s="60"/>
      <c r="I155" s="68"/>
      <c r="J155" s="69"/>
      <c r="K155" s="23"/>
    </row>
    <row r="156" spans="1:11" x14ac:dyDescent="0.2">
      <c r="A156" s="62" t="s">
        <v>6</v>
      </c>
      <c r="B156" s="60"/>
      <c r="C156" s="7" t="str">
        <f t="shared" si="24"/>
        <v/>
      </c>
      <c r="D156" s="60"/>
      <c r="E156" s="68"/>
      <c r="F156" s="60"/>
      <c r="G156" s="68"/>
      <c r="H156" s="60"/>
      <c r="I156" s="68"/>
      <c r="J156" s="69"/>
      <c r="K156" s="23"/>
    </row>
    <row r="157" spans="1:11" x14ac:dyDescent="0.2">
      <c r="A157" s="62" t="s">
        <v>6</v>
      </c>
      <c r="B157" s="60"/>
      <c r="C157" s="7" t="str">
        <f t="shared" si="24"/>
        <v/>
      </c>
      <c r="D157" s="60"/>
      <c r="E157" s="68"/>
      <c r="F157" s="60"/>
      <c r="G157" s="68"/>
      <c r="H157" s="60"/>
      <c r="I157" s="68"/>
      <c r="J157" s="69"/>
      <c r="K157" s="23"/>
    </row>
    <row r="158" spans="1:11" x14ac:dyDescent="0.2">
      <c r="A158" s="62" t="s">
        <v>6</v>
      </c>
      <c r="B158" s="60"/>
      <c r="C158" s="7" t="str">
        <f t="shared" si="24"/>
        <v/>
      </c>
      <c r="D158" s="60"/>
      <c r="E158" s="68"/>
      <c r="F158" s="60"/>
      <c r="G158" s="68"/>
      <c r="H158" s="60"/>
      <c r="I158" s="68"/>
      <c r="J158" s="69"/>
      <c r="K158" s="23"/>
    </row>
    <row r="159" spans="1:11" x14ac:dyDescent="0.2">
      <c r="A159" s="62" t="s">
        <v>6</v>
      </c>
      <c r="B159" s="60"/>
      <c r="C159" s="7" t="str">
        <f t="shared" si="24"/>
        <v/>
      </c>
      <c r="D159" s="60"/>
      <c r="E159" s="68"/>
      <c r="F159" s="60"/>
      <c r="G159" s="68"/>
      <c r="H159" s="60"/>
      <c r="I159" s="68"/>
      <c r="J159" s="69"/>
      <c r="K159" s="23"/>
    </row>
    <row r="160" spans="1:11" x14ac:dyDescent="0.2">
      <c r="A160" s="62" t="s">
        <v>6</v>
      </c>
      <c r="B160" s="60"/>
      <c r="C160" s="7" t="str">
        <f t="shared" si="24"/>
        <v/>
      </c>
      <c r="D160" s="60"/>
      <c r="E160" s="68"/>
      <c r="F160" s="60"/>
      <c r="G160" s="68"/>
      <c r="H160" s="60"/>
      <c r="I160" s="68"/>
      <c r="J160" s="69"/>
      <c r="K160" s="23"/>
    </row>
    <row r="161" spans="1:11" x14ac:dyDescent="0.2">
      <c r="A161" s="62" t="s">
        <v>6</v>
      </c>
      <c r="B161" s="60"/>
      <c r="C161" s="7" t="str">
        <f t="shared" si="24"/>
        <v/>
      </c>
      <c r="D161" s="60"/>
      <c r="E161" s="68"/>
      <c r="F161" s="60"/>
      <c r="G161" s="68"/>
      <c r="H161" s="60"/>
      <c r="I161" s="68"/>
      <c r="J161" s="69"/>
      <c r="K161" s="23"/>
    </row>
    <row r="162" spans="1:11" x14ac:dyDescent="0.2">
      <c r="A162" s="62" t="s">
        <v>6</v>
      </c>
      <c r="B162" s="60"/>
      <c r="C162" s="7" t="str">
        <f t="shared" si="24"/>
        <v/>
      </c>
      <c r="D162" s="60"/>
      <c r="E162" s="68"/>
      <c r="F162" s="60"/>
      <c r="G162" s="68"/>
      <c r="H162" s="60"/>
      <c r="I162" s="68"/>
      <c r="J162" s="69"/>
      <c r="K162" s="23"/>
    </row>
    <row r="163" spans="1:11" x14ac:dyDescent="0.2">
      <c r="A163" s="62" t="s">
        <v>6</v>
      </c>
      <c r="B163" s="60"/>
      <c r="C163" s="7" t="str">
        <f t="shared" si="24"/>
        <v/>
      </c>
      <c r="D163" s="60"/>
      <c r="E163" s="68"/>
      <c r="F163" s="60"/>
      <c r="G163" s="68"/>
      <c r="H163" s="60"/>
      <c r="I163" s="68"/>
      <c r="J163" s="69"/>
      <c r="K163" s="23"/>
    </row>
    <row r="164" spans="1:11" x14ac:dyDescent="0.2">
      <c r="A164" s="62" t="s">
        <v>6</v>
      </c>
      <c r="B164" s="60"/>
      <c r="C164" s="7" t="str">
        <f t="shared" si="24"/>
        <v/>
      </c>
      <c r="D164" s="60"/>
      <c r="E164" s="68"/>
      <c r="F164" s="60"/>
      <c r="G164" s="68"/>
      <c r="H164" s="60"/>
      <c r="I164" s="68"/>
      <c r="J164" s="69"/>
      <c r="K164" s="23"/>
    </row>
    <row r="165" spans="1:11" x14ac:dyDescent="0.2">
      <c r="A165" s="62" t="s">
        <v>6</v>
      </c>
      <c r="B165" s="60"/>
      <c r="C165" s="7" t="str">
        <f t="shared" si="24"/>
        <v/>
      </c>
      <c r="D165" s="60"/>
      <c r="E165" s="68"/>
      <c r="F165" s="60"/>
      <c r="G165" s="68"/>
      <c r="H165" s="60"/>
      <c r="I165" s="68"/>
      <c r="J165" s="69"/>
      <c r="K165" s="23"/>
    </row>
    <row r="166" spans="1:11" x14ac:dyDescent="0.2">
      <c r="A166" s="62" t="s">
        <v>6</v>
      </c>
      <c r="B166" s="60"/>
      <c r="C166" s="7" t="str">
        <f t="shared" si="24"/>
        <v/>
      </c>
      <c r="D166" s="60"/>
      <c r="E166" s="68"/>
      <c r="F166" s="60"/>
      <c r="G166" s="68"/>
      <c r="H166" s="60"/>
      <c r="I166" s="68"/>
      <c r="J166" s="69"/>
      <c r="K166" s="23"/>
    </row>
    <row r="167" spans="1:11" x14ac:dyDescent="0.2">
      <c r="A167" s="62" t="s">
        <v>6</v>
      </c>
      <c r="B167" s="60"/>
      <c r="C167" s="7" t="str">
        <f t="shared" si="24"/>
        <v/>
      </c>
      <c r="D167" s="60"/>
      <c r="E167" s="68"/>
      <c r="F167" s="60"/>
      <c r="G167" s="68"/>
      <c r="H167" s="60"/>
      <c r="I167" s="68"/>
      <c r="J167" s="69"/>
      <c r="K167" s="23"/>
    </row>
    <row r="168" spans="1:11" x14ac:dyDescent="0.2">
      <c r="A168" s="62" t="s">
        <v>6</v>
      </c>
      <c r="B168" s="60"/>
      <c r="C168" s="7" t="str">
        <f t="shared" si="24"/>
        <v/>
      </c>
      <c r="D168" s="60"/>
      <c r="E168" s="68"/>
      <c r="F168" s="60"/>
      <c r="G168" s="68"/>
      <c r="H168" s="60"/>
      <c r="I168" s="68"/>
      <c r="J168" s="69"/>
      <c r="K168" s="23"/>
    </row>
    <row r="169" spans="1:11" x14ac:dyDescent="0.2">
      <c r="A169" s="62" t="s">
        <v>6</v>
      </c>
      <c r="B169" s="60"/>
      <c r="C169" s="7" t="str">
        <f t="shared" si="24"/>
        <v/>
      </c>
      <c r="D169" s="60"/>
      <c r="E169" s="68"/>
      <c r="F169" s="60"/>
      <c r="G169" s="68"/>
      <c r="H169" s="60"/>
      <c r="I169" s="68"/>
      <c r="J169" s="69"/>
      <c r="K169" s="23"/>
    </row>
    <row r="170" spans="1:11" x14ac:dyDescent="0.2">
      <c r="A170" s="62" t="s">
        <v>6</v>
      </c>
      <c r="B170" s="60"/>
      <c r="C170" s="7" t="str">
        <f t="shared" si="24"/>
        <v/>
      </c>
      <c r="D170" s="60"/>
      <c r="E170" s="68"/>
      <c r="F170" s="60"/>
      <c r="G170" s="68"/>
      <c r="H170" s="60"/>
      <c r="I170" s="68"/>
      <c r="J170" s="69"/>
      <c r="K170" s="23"/>
    </row>
    <row r="171" spans="1:11" x14ac:dyDescent="0.2">
      <c r="A171" s="62" t="s">
        <v>6</v>
      </c>
      <c r="B171" s="60"/>
      <c r="C171" s="7" t="str">
        <f t="shared" si="24"/>
        <v/>
      </c>
      <c r="D171" s="60"/>
      <c r="E171" s="68"/>
      <c r="F171" s="60"/>
      <c r="G171" s="68"/>
      <c r="H171" s="60"/>
      <c r="I171" s="68"/>
      <c r="J171" s="69"/>
      <c r="K171" s="23"/>
    </row>
    <row r="172" spans="1:11" x14ac:dyDescent="0.2">
      <c r="A172" s="62" t="s">
        <v>6</v>
      </c>
      <c r="B172" s="60"/>
      <c r="C172" s="7" t="str">
        <f t="shared" si="24"/>
        <v/>
      </c>
      <c r="D172" s="60"/>
      <c r="E172" s="68"/>
      <c r="F172" s="60"/>
      <c r="G172" s="68"/>
      <c r="H172" s="60"/>
      <c r="I172" s="68"/>
      <c r="J172" s="69"/>
      <c r="K172" s="23"/>
    </row>
    <row r="173" spans="1:11" x14ac:dyDescent="0.2">
      <c r="A173" s="62" t="s">
        <v>6</v>
      </c>
      <c r="B173" s="60"/>
      <c r="C173" s="7" t="str">
        <f t="shared" si="24"/>
        <v/>
      </c>
      <c r="D173" s="60"/>
      <c r="E173" s="68"/>
      <c r="F173" s="60"/>
      <c r="G173" s="68"/>
      <c r="H173" s="60"/>
      <c r="I173" s="68"/>
      <c r="J173" s="69"/>
      <c r="K173" s="23"/>
    </row>
    <row r="174" spans="1:11" x14ac:dyDescent="0.2">
      <c r="A174" s="62" t="s">
        <v>6</v>
      </c>
      <c r="B174" s="60"/>
      <c r="C174" s="7" t="str">
        <f t="shared" si="24"/>
        <v/>
      </c>
      <c r="D174" s="60"/>
      <c r="E174" s="68"/>
      <c r="F174" s="60"/>
      <c r="G174" s="68"/>
      <c r="H174" s="60"/>
      <c r="I174" s="68"/>
      <c r="J174" s="69"/>
      <c r="K174" s="23"/>
    </row>
    <row r="175" spans="1:11" x14ac:dyDescent="0.2">
      <c r="A175" s="62" t="s">
        <v>6</v>
      </c>
      <c r="B175" s="60"/>
      <c r="C175" s="7" t="str">
        <f t="shared" si="24"/>
        <v/>
      </c>
      <c r="D175" s="60"/>
      <c r="E175" s="68"/>
      <c r="F175" s="60"/>
      <c r="G175" s="68"/>
      <c r="H175" s="60"/>
      <c r="I175" s="68"/>
      <c r="J175" s="69"/>
      <c r="K175" s="23"/>
    </row>
    <row r="176" spans="1:11" x14ac:dyDescent="0.2">
      <c r="A176" s="62" t="s">
        <v>6</v>
      </c>
      <c r="B176" s="60"/>
      <c r="C176" s="7" t="str">
        <f t="shared" si="24"/>
        <v/>
      </c>
      <c r="D176" s="60"/>
      <c r="E176" s="68"/>
      <c r="F176" s="60"/>
      <c r="G176" s="68"/>
      <c r="H176" s="60"/>
      <c r="I176" s="68"/>
      <c r="J176" s="69"/>
      <c r="K176" s="23"/>
    </row>
    <row r="177" spans="1:11" x14ac:dyDescent="0.2">
      <c r="A177" s="62" t="s">
        <v>6</v>
      </c>
      <c r="B177" s="60"/>
      <c r="C177" s="7" t="str">
        <f t="shared" si="24"/>
        <v/>
      </c>
      <c r="D177" s="60"/>
      <c r="E177" s="68"/>
      <c r="F177" s="60"/>
      <c r="G177" s="68"/>
      <c r="H177" s="60"/>
      <c r="I177" s="68"/>
      <c r="J177" s="69"/>
      <c r="K177" s="23"/>
    </row>
    <row r="178" spans="1:11" x14ac:dyDescent="0.2">
      <c r="A178" s="62" t="s">
        <v>6</v>
      </c>
      <c r="B178" s="60"/>
      <c r="C178" s="7" t="str">
        <f t="shared" si="24"/>
        <v/>
      </c>
      <c r="D178" s="60"/>
      <c r="E178" s="68"/>
      <c r="F178" s="60"/>
      <c r="G178" s="68"/>
      <c r="H178" s="60"/>
      <c r="I178" s="68"/>
      <c r="J178" s="69"/>
      <c r="K178" s="23"/>
    </row>
    <row r="179" spans="1:11" x14ac:dyDescent="0.2">
      <c r="A179" s="62" t="s">
        <v>6</v>
      </c>
      <c r="B179" s="60"/>
      <c r="C179" s="7" t="str">
        <f t="shared" si="24"/>
        <v/>
      </c>
      <c r="D179" s="60"/>
      <c r="E179" s="68"/>
      <c r="F179" s="60"/>
      <c r="G179" s="68"/>
      <c r="H179" s="60"/>
      <c r="I179" s="68"/>
      <c r="J179" s="69"/>
      <c r="K179" s="23"/>
    </row>
    <row r="180" spans="1:11" x14ac:dyDescent="0.2">
      <c r="A180" s="62" t="s">
        <v>6</v>
      </c>
      <c r="B180" s="60"/>
      <c r="C180" s="7" t="str">
        <f t="shared" si="24"/>
        <v/>
      </c>
      <c r="D180" s="60"/>
      <c r="E180" s="68"/>
      <c r="F180" s="60"/>
      <c r="G180" s="68"/>
      <c r="H180" s="60"/>
      <c r="I180" s="68"/>
      <c r="J180" s="69"/>
      <c r="K180" s="23"/>
    </row>
    <row r="181" spans="1:11" x14ac:dyDescent="0.2">
      <c r="A181" s="62" t="s">
        <v>6</v>
      </c>
      <c r="B181" s="60"/>
      <c r="C181" s="7" t="str">
        <f t="shared" si="24"/>
        <v/>
      </c>
      <c r="D181" s="60"/>
      <c r="E181" s="68"/>
      <c r="F181" s="60"/>
      <c r="G181" s="68"/>
      <c r="H181" s="60"/>
      <c r="I181" s="68"/>
      <c r="J181" s="69"/>
      <c r="K181" s="23"/>
    </row>
    <row r="182" spans="1:11" x14ac:dyDescent="0.2">
      <c r="A182" s="62" t="s">
        <v>6</v>
      </c>
      <c r="B182" s="60"/>
      <c r="C182" s="7" t="str">
        <f t="shared" si="24"/>
        <v/>
      </c>
      <c r="D182" s="60"/>
      <c r="E182" s="68"/>
      <c r="F182" s="60"/>
      <c r="G182" s="68"/>
      <c r="H182" s="60"/>
      <c r="I182" s="68"/>
      <c r="J182" s="69"/>
      <c r="K182" s="23"/>
    </row>
    <row r="183" spans="1:11" x14ac:dyDescent="0.2">
      <c r="A183" s="62" t="s">
        <v>6</v>
      </c>
      <c r="B183" s="60"/>
      <c r="C183" s="7" t="str">
        <f t="shared" si="24"/>
        <v/>
      </c>
      <c r="D183" s="60"/>
      <c r="E183" s="68"/>
      <c r="F183" s="60"/>
      <c r="G183" s="68"/>
      <c r="H183" s="60"/>
      <c r="I183" s="68"/>
      <c r="J183" s="69"/>
      <c r="K183" s="23"/>
    </row>
    <row r="184" spans="1:11" x14ac:dyDescent="0.2">
      <c r="A184" s="62" t="s">
        <v>6</v>
      </c>
      <c r="B184" s="60"/>
      <c r="C184" s="7" t="str">
        <f t="shared" si="24"/>
        <v/>
      </c>
      <c r="D184" s="60"/>
      <c r="E184" s="68"/>
      <c r="F184" s="60"/>
      <c r="G184" s="68"/>
      <c r="H184" s="60"/>
      <c r="I184" s="68"/>
      <c r="J184" s="69"/>
      <c r="K184" s="23"/>
    </row>
    <row r="185" spans="1:11" ht="15.75" thickBot="1" x14ac:dyDescent="0.25">
      <c r="A185" s="62" t="s">
        <v>6</v>
      </c>
      <c r="B185" s="63"/>
      <c r="C185" s="8" t="str">
        <f t="shared" si="24"/>
        <v/>
      </c>
      <c r="D185" s="63"/>
      <c r="E185" s="64"/>
      <c r="F185" s="63"/>
      <c r="G185" s="64"/>
      <c r="H185" s="63"/>
      <c r="I185" s="64"/>
      <c r="J185" s="70"/>
      <c r="K185" s="23"/>
    </row>
    <row r="186" spans="1:11" x14ac:dyDescent="0.2">
      <c r="A186" s="62"/>
      <c r="B186" s="137">
        <f>SUMIF(A153:A185,$O$6,B153:B185)</f>
        <v>0</v>
      </c>
      <c r="C186" s="24"/>
      <c r="D186" s="24"/>
      <c r="E186" s="24"/>
      <c r="F186" s="24"/>
      <c r="G186" s="24"/>
      <c r="H186" s="24"/>
      <c r="I186" s="24"/>
      <c r="J186" s="24"/>
      <c r="K186" s="23"/>
    </row>
    <row r="187" spans="1:11" ht="15.75" thickBot="1" x14ac:dyDescent="0.25">
      <c r="A187" s="62"/>
      <c r="B187" s="138"/>
      <c r="C187" s="24"/>
      <c r="D187" s="24"/>
      <c r="E187" s="24"/>
      <c r="F187" s="24"/>
      <c r="G187" s="24"/>
      <c r="H187" s="24"/>
      <c r="I187" s="24"/>
      <c r="J187" s="24"/>
      <c r="K187" s="23"/>
    </row>
    <row r="188" spans="1:11" ht="15.75" thickBot="1" x14ac:dyDescent="0.25">
      <c r="A188" s="62"/>
      <c r="B188" s="24"/>
      <c r="C188" s="24"/>
      <c r="D188" s="24"/>
      <c r="E188" s="24"/>
      <c r="F188" s="24"/>
      <c r="G188" s="24"/>
      <c r="H188" s="24"/>
      <c r="I188" s="24"/>
      <c r="J188" s="24"/>
      <c r="K188" s="23"/>
    </row>
    <row r="189" spans="1:11" ht="15.75" thickBot="1" x14ac:dyDescent="0.25">
      <c r="A189" s="62"/>
      <c r="B189" s="24"/>
      <c r="C189" s="24"/>
      <c r="D189" s="24"/>
      <c r="E189" s="24"/>
      <c r="F189" s="24"/>
      <c r="G189" s="24"/>
      <c r="H189" s="129" t="s">
        <v>22</v>
      </c>
      <c r="I189" s="130"/>
      <c r="J189" s="16"/>
      <c r="K189" s="23"/>
    </row>
    <row r="190" spans="1:11" ht="15.75" thickBot="1" x14ac:dyDescent="0.25">
      <c r="A190" s="62"/>
      <c r="B190" s="13" t="s">
        <v>0</v>
      </c>
      <c r="C190" s="13" t="s">
        <v>13</v>
      </c>
      <c r="D190" s="13" t="s">
        <v>14</v>
      </c>
      <c r="E190" s="13" t="s">
        <v>15</v>
      </c>
      <c r="F190" s="13" t="s">
        <v>5</v>
      </c>
      <c r="G190" s="24"/>
      <c r="H190" s="96" t="s">
        <v>20</v>
      </c>
      <c r="I190" s="94">
        <f t="shared" ref="I190:I239" si="25">I146</f>
        <v>0</v>
      </c>
      <c r="J190" s="96"/>
      <c r="K190" s="23"/>
    </row>
    <row r="191" spans="1:11" ht="15.75" thickBot="1" x14ac:dyDescent="0.25">
      <c r="A191" s="62"/>
      <c r="B191" s="98">
        <f t="shared" ref="B191:B240" si="26">B186</f>
        <v>0</v>
      </c>
      <c r="C191" s="13">
        <f t="shared" ref="C191" si="27">SUM(F153:F185)</f>
        <v>0</v>
      </c>
      <c r="D191" s="13">
        <f t="shared" ref="D191" si="28">B191+C191</f>
        <v>0</v>
      </c>
      <c r="E191" s="13">
        <f t="shared" ref="E191" si="29">SUM(H153:H185)</f>
        <v>0</v>
      </c>
      <c r="F191" s="15">
        <f t="shared" ref="F191" si="30">D191-E191</f>
        <v>0</v>
      </c>
      <c r="G191" s="24"/>
      <c r="H191" s="3" t="s">
        <v>19</v>
      </c>
      <c r="I191" s="3">
        <f t="shared" ref="I191" si="31">F193</f>
        <v>0</v>
      </c>
      <c r="J191" s="3"/>
      <c r="K191" s="23"/>
    </row>
    <row r="192" spans="1:11" ht="15.75" thickBot="1" x14ac:dyDescent="0.25">
      <c r="A192" s="62"/>
      <c r="B192" s="13" t="s">
        <v>18</v>
      </c>
      <c r="C192" s="13" t="s">
        <v>16</v>
      </c>
      <c r="D192" s="13" t="s">
        <v>3</v>
      </c>
      <c r="E192" s="13" t="s">
        <v>2</v>
      </c>
      <c r="F192" s="13" t="s">
        <v>19</v>
      </c>
      <c r="G192" s="24"/>
      <c r="H192" s="3" t="s">
        <v>21</v>
      </c>
      <c r="I192" s="3">
        <f t="shared" ref="I192:I241" si="32">I190+I191</f>
        <v>0</v>
      </c>
      <c r="J192" s="3"/>
      <c r="K192" s="23"/>
    </row>
    <row r="193" spans="1:11" ht="15.75" thickBot="1" x14ac:dyDescent="0.25">
      <c r="A193" s="62"/>
      <c r="B193" s="98">
        <f t="shared" ref="B193" si="33">F191</f>
        <v>0</v>
      </c>
      <c r="C193" s="71"/>
      <c r="D193" s="71"/>
      <c r="E193" s="71"/>
      <c r="F193" s="15">
        <f t="shared" ref="F193" si="34">B193-(C193+D193+E193)</f>
        <v>0</v>
      </c>
      <c r="G193" s="24"/>
      <c r="H193" s="3" t="s">
        <v>4</v>
      </c>
      <c r="I193" s="73"/>
      <c r="J193" s="73"/>
      <c r="K193" s="23"/>
    </row>
    <row r="194" spans="1:11" ht="15.75" thickBot="1" x14ac:dyDescent="0.25">
      <c r="A194" s="62"/>
      <c r="B194" s="24"/>
      <c r="C194" s="24"/>
      <c r="D194" s="24"/>
      <c r="E194" s="24"/>
      <c r="F194" s="24"/>
      <c r="G194" s="24"/>
      <c r="H194" s="18" t="s">
        <v>17</v>
      </c>
      <c r="I194" s="18">
        <f t="shared" ref="I194:I243" si="35">I192-I193</f>
        <v>0</v>
      </c>
      <c r="J194" s="97"/>
      <c r="K194" s="23"/>
    </row>
    <row r="195" spans="1:11" ht="15.75" thickBot="1" x14ac:dyDescent="0.25">
      <c r="A195" s="62"/>
      <c r="B195" s="24"/>
      <c r="C195" s="24"/>
      <c r="D195" s="24"/>
      <c r="E195" s="24"/>
      <c r="F195" s="24"/>
      <c r="G195" s="24"/>
      <c r="H195" s="13" t="s">
        <v>27</v>
      </c>
      <c r="I195" s="101">
        <f t="shared" ref="I195:I244" si="36">I194</f>
        <v>0</v>
      </c>
      <c r="J195" s="24"/>
      <c r="K195" s="23"/>
    </row>
    <row r="196" spans="1:11" ht="15.75" thickBot="1" x14ac:dyDescent="0.25">
      <c r="A196" s="75"/>
      <c r="B196" s="25"/>
      <c r="C196" s="25"/>
      <c r="D196" s="25"/>
      <c r="E196" s="25"/>
      <c r="F196" s="25"/>
      <c r="G196" s="25"/>
      <c r="H196" s="25"/>
      <c r="I196" s="25"/>
      <c r="J196" s="25"/>
      <c r="K196" s="15"/>
    </row>
    <row r="197" spans="1:11" ht="15.75" thickBot="1" x14ac:dyDescent="0.25">
      <c r="A197" s="76"/>
      <c r="B197" s="29"/>
      <c r="C197" s="29"/>
      <c r="D197" s="29"/>
      <c r="E197" s="29"/>
      <c r="F197" s="29"/>
      <c r="G197" s="29"/>
      <c r="H197" s="29"/>
      <c r="I197" s="29"/>
      <c r="J197" s="29"/>
      <c r="K197" s="29"/>
    </row>
    <row r="198" spans="1:11" ht="15.75" thickBot="1" x14ac:dyDescent="0.25">
      <c r="A198" s="57"/>
      <c r="B198" s="28"/>
      <c r="C198" s="28"/>
      <c r="D198" s="28"/>
      <c r="E198" s="28"/>
      <c r="F198" s="28"/>
      <c r="G198" s="28"/>
      <c r="H198" s="28"/>
      <c r="I198" s="28" t="s">
        <v>35</v>
      </c>
      <c r="J198" s="58" t="s">
        <v>126</v>
      </c>
      <c r="K198" s="22"/>
    </row>
    <row r="199" spans="1:11" ht="15.75" thickBot="1" x14ac:dyDescent="0.25">
      <c r="A199" s="60">
        <v>5</v>
      </c>
      <c r="B199" s="26"/>
      <c r="C199" s="26"/>
      <c r="D199" s="26"/>
      <c r="E199" s="26"/>
      <c r="F199" s="26"/>
      <c r="G199" s="26"/>
      <c r="H199" s="26"/>
      <c r="I199" s="26" t="s">
        <v>36</v>
      </c>
      <c r="J199" s="61">
        <v>44260</v>
      </c>
      <c r="K199" s="22"/>
    </row>
    <row r="200" spans="1:11" x14ac:dyDescent="0.2">
      <c r="A200" s="62"/>
      <c r="B200" s="140" t="s">
        <v>0</v>
      </c>
      <c r="C200" s="141"/>
      <c r="D200" s="140" t="s">
        <v>9</v>
      </c>
      <c r="E200" s="141"/>
      <c r="F200" s="140" t="s">
        <v>13</v>
      </c>
      <c r="G200" s="141"/>
      <c r="H200" s="140" t="s">
        <v>10</v>
      </c>
      <c r="I200" s="141"/>
      <c r="J200" s="135" t="s">
        <v>12</v>
      </c>
      <c r="K200" s="23"/>
    </row>
    <row r="201" spans="1:11" ht="15.75" thickBot="1" x14ac:dyDescent="0.25">
      <c r="A201" s="62"/>
      <c r="B201" s="6" t="s">
        <v>1</v>
      </c>
      <c r="C201" s="8" t="s">
        <v>8</v>
      </c>
      <c r="D201" s="6" t="s">
        <v>1</v>
      </c>
      <c r="E201" s="8" t="s">
        <v>8</v>
      </c>
      <c r="F201" s="6" t="s">
        <v>1</v>
      </c>
      <c r="G201" s="8" t="s">
        <v>11</v>
      </c>
      <c r="H201" s="6" t="s">
        <v>1</v>
      </c>
      <c r="I201" s="8" t="s">
        <v>11</v>
      </c>
      <c r="J201" s="136"/>
      <c r="K201" s="23"/>
    </row>
    <row r="202" spans="1:11" x14ac:dyDescent="0.2">
      <c r="A202" s="62" t="s">
        <v>6</v>
      </c>
      <c r="B202" s="65"/>
      <c r="C202" s="66"/>
      <c r="D202" s="65"/>
      <c r="E202" s="66"/>
      <c r="F202" s="65"/>
      <c r="G202" s="66"/>
      <c r="H202" s="65"/>
      <c r="I202" s="66"/>
      <c r="J202" s="67"/>
      <c r="K202" s="23"/>
    </row>
    <row r="203" spans="1:11" x14ac:dyDescent="0.2">
      <c r="A203" s="62" t="s">
        <v>6</v>
      </c>
      <c r="B203" s="60"/>
      <c r="C203" s="7" t="str">
        <f t="shared" ref="C203:C234" si="37">IF(B203&gt;0.005,C202+1,"")</f>
        <v/>
      </c>
      <c r="D203" s="60"/>
      <c r="E203" s="68"/>
      <c r="F203" s="60"/>
      <c r="G203" s="68"/>
      <c r="H203" s="60"/>
      <c r="I203" s="68"/>
      <c r="J203" s="69"/>
      <c r="K203" s="23"/>
    </row>
    <row r="204" spans="1:11" x14ac:dyDescent="0.2">
      <c r="A204" s="62" t="s">
        <v>6</v>
      </c>
      <c r="B204" s="60"/>
      <c r="C204" s="7" t="str">
        <f t="shared" si="37"/>
        <v/>
      </c>
      <c r="D204" s="60"/>
      <c r="E204" s="68"/>
      <c r="F204" s="60"/>
      <c r="G204" s="68"/>
      <c r="H204" s="60"/>
      <c r="I204" s="68"/>
      <c r="J204" s="69"/>
      <c r="K204" s="23"/>
    </row>
    <row r="205" spans="1:11" x14ac:dyDescent="0.2">
      <c r="A205" s="62" t="s">
        <v>6</v>
      </c>
      <c r="B205" s="60"/>
      <c r="C205" s="7" t="str">
        <f t="shared" si="37"/>
        <v/>
      </c>
      <c r="D205" s="60"/>
      <c r="E205" s="68"/>
      <c r="F205" s="60"/>
      <c r="G205" s="68"/>
      <c r="H205" s="60"/>
      <c r="I205" s="68"/>
      <c r="J205" s="69"/>
      <c r="K205" s="23"/>
    </row>
    <row r="206" spans="1:11" x14ac:dyDescent="0.2">
      <c r="A206" s="62" t="s">
        <v>6</v>
      </c>
      <c r="B206" s="60"/>
      <c r="C206" s="7" t="str">
        <f t="shared" si="37"/>
        <v/>
      </c>
      <c r="D206" s="60"/>
      <c r="E206" s="68"/>
      <c r="F206" s="60"/>
      <c r="G206" s="68"/>
      <c r="H206" s="60"/>
      <c r="I206" s="68"/>
      <c r="J206" s="69"/>
      <c r="K206" s="23"/>
    </row>
    <row r="207" spans="1:11" x14ac:dyDescent="0.2">
      <c r="A207" s="62" t="s">
        <v>6</v>
      </c>
      <c r="B207" s="60"/>
      <c r="C207" s="7" t="str">
        <f t="shared" si="37"/>
        <v/>
      </c>
      <c r="D207" s="60"/>
      <c r="E207" s="68"/>
      <c r="F207" s="60"/>
      <c r="G207" s="68"/>
      <c r="H207" s="60"/>
      <c r="I207" s="68"/>
      <c r="J207" s="69"/>
      <c r="K207" s="23"/>
    </row>
    <row r="208" spans="1:11" x14ac:dyDescent="0.2">
      <c r="A208" s="62" t="s">
        <v>6</v>
      </c>
      <c r="B208" s="60"/>
      <c r="C208" s="7" t="str">
        <f t="shared" si="37"/>
        <v/>
      </c>
      <c r="D208" s="60"/>
      <c r="E208" s="68"/>
      <c r="F208" s="60"/>
      <c r="G208" s="68"/>
      <c r="H208" s="60"/>
      <c r="I208" s="68"/>
      <c r="J208" s="69"/>
      <c r="K208" s="23"/>
    </row>
    <row r="209" spans="1:11" x14ac:dyDescent="0.2">
      <c r="A209" s="62" t="s">
        <v>6</v>
      </c>
      <c r="B209" s="60"/>
      <c r="C209" s="7" t="str">
        <f t="shared" si="37"/>
        <v/>
      </c>
      <c r="D209" s="60"/>
      <c r="E209" s="68"/>
      <c r="F209" s="60"/>
      <c r="G209" s="68"/>
      <c r="H209" s="60"/>
      <c r="I209" s="68"/>
      <c r="J209" s="69"/>
      <c r="K209" s="23"/>
    </row>
    <row r="210" spans="1:11" x14ac:dyDescent="0.2">
      <c r="A210" s="62" t="s">
        <v>6</v>
      </c>
      <c r="B210" s="60"/>
      <c r="C210" s="7" t="str">
        <f t="shared" si="37"/>
        <v/>
      </c>
      <c r="D210" s="60"/>
      <c r="E210" s="68"/>
      <c r="F210" s="60"/>
      <c r="G210" s="68"/>
      <c r="H210" s="60"/>
      <c r="I210" s="68"/>
      <c r="J210" s="69"/>
      <c r="K210" s="23"/>
    </row>
    <row r="211" spans="1:11" x14ac:dyDescent="0.2">
      <c r="A211" s="62" t="s">
        <v>6</v>
      </c>
      <c r="B211" s="60"/>
      <c r="C211" s="7" t="str">
        <f t="shared" si="37"/>
        <v/>
      </c>
      <c r="D211" s="60"/>
      <c r="E211" s="68"/>
      <c r="F211" s="60"/>
      <c r="G211" s="68"/>
      <c r="H211" s="60"/>
      <c r="I211" s="68"/>
      <c r="J211" s="69"/>
      <c r="K211" s="23"/>
    </row>
    <row r="212" spans="1:11" x14ac:dyDescent="0.2">
      <c r="A212" s="62" t="s">
        <v>6</v>
      </c>
      <c r="B212" s="60"/>
      <c r="C212" s="7" t="str">
        <f t="shared" si="37"/>
        <v/>
      </c>
      <c r="D212" s="60"/>
      <c r="E212" s="68"/>
      <c r="F212" s="60"/>
      <c r="G212" s="68"/>
      <c r="H212" s="60"/>
      <c r="I212" s="68"/>
      <c r="J212" s="69"/>
      <c r="K212" s="23"/>
    </row>
    <row r="213" spans="1:11" x14ac:dyDescent="0.2">
      <c r="A213" s="62" t="s">
        <v>6</v>
      </c>
      <c r="B213" s="60"/>
      <c r="C213" s="7" t="str">
        <f t="shared" si="37"/>
        <v/>
      </c>
      <c r="D213" s="60"/>
      <c r="E213" s="68"/>
      <c r="F213" s="60"/>
      <c r="G213" s="68"/>
      <c r="H213" s="60"/>
      <c r="I213" s="68"/>
      <c r="J213" s="69"/>
      <c r="K213" s="23"/>
    </row>
    <row r="214" spans="1:11" x14ac:dyDescent="0.2">
      <c r="A214" s="62" t="s">
        <v>6</v>
      </c>
      <c r="B214" s="60"/>
      <c r="C214" s="7" t="str">
        <f t="shared" si="37"/>
        <v/>
      </c>
      <c r="D214" s="60"/>
      <c r="E214" s="68"/>
      <c r="F214" s="60"/>
      <c r="G214" s="68"/>
      <c r="H214" s="60"/>
      <c r="I214" s="68"/>
      <c r="J214" s="69"/>
      <c r="K214" s="23"/>
    </row>
    <row r="215" spans="1:11" x14ac:dyDescent="0.2">
      <c r="A215" s="62" t="s">
        <v>6</v>
      </c>
      <c r="B215" s="60"/>
      <c r="C215" s="7" t="str">
        <f t="shared" si="37"/>
        <v/>
      </c>
      <c r="D215" s="60"/>
      <c r="E215" s="68"/>
      <c r="F215" s="60"/>
      <c r="G215" s="68"/>
      <c r="H215" s="60"/>
      <c r="I215" s="68"/>
      <c r="J215" s="69"/>
      <c r="K215" s="23"/>
    </row>
    <row r="216" spans="1:11" x14ac:dyDescent="0.2">
      <c r="A216" s="62" t="s">
        <v>6</v>
      </c>
      <c r="B216" s="60"/>
      <c r="C216" s="7" t="str">
        <f t="shared" si="37"/>
        <v/>
      </c>
      <c r="D216" s="60"/>
      <c r="E216" s="68"/>
      <c r="F216" s="60"/>
      <c r="G216" s="68"/>
      <c r="H216" s="60"/>
      <c r="I216" s="68"/>
      <c r="J216" s="69"/>
      <c r="K216" s="23"/>
    </row>
    <row r="217" spans="1:11" x14ac:dyDescent="0.2">
      <c r="A217" s="62" t="s">
        <v>6</v>
      </c>
      <c r="B217" s="60"/>
      <c r="C217" s="7" t="str">
        <f t="shared" si="37"/>
        <v/>
      </c>
      <c r="D217" s="60"/>
      <c r="E217" s="68"/>
      <c r="F217" s="60"/>
      <c r="G217" s="68"/>
      <c r="H217" s="60"/>
      <c r="I217" s="68"/>
      <c r="J217" s="69"/>
      <c r="K217" s="23"/>
    </row>
    <row r="218" spans="1:11" x14ac:dyDescent="0.2">
      <c r="A218" s="62" t="s">
        <v>6</v>
      </c>
      <c r="B218" s="60"/>
      <c r="C218" s="7" t="str">
        <f t="shared" si="37"/>
        <v/>
      </c>
      <c r="D218" s="60"/>
      <c r="E218" s="68"/>
      <c r="F218" s="60"/>
      <c r="G218" s="68"/>
      <c r="H218" s="60"/>
      <c r="I218" s="68"/>
      <c r="J218" s="69"/>
      <c r="K218" s="23"/>
    </row>
    <row r="219" spans="1:11" x14ac:dyDescent="0.2">
      <c r="A219" s="62" t="s">
        <v>6</v>
      </c>
      <c r="B219" s="60"/>
      <c r="C219" s="7" t="str">
        <f t="shared" si="37"/>
        <v/>
      </c>
      <c r="D219" s="60"/>
      <c r="E219" s="68"/>
      <c r="F219" s="60"/>
      <c r="G219" s="68"/>
      <c r="H219" s="60"/>
      <c r="I219" s="68"/>
      <c r="J219" s="69"/>
      <c r="K219" s="23"/>
    </row>
    <row r="220" spans="1:11" x14ac:dyDescent="0.2">
      <c r="A220" s="62" t="s">
        <v>6</v>
      </c>
      <c r="B220" s="60"/>
      <c r="C220" s="7" t="str">
        <f t="shared" si="37"/>
        <v/>
      </c>
      <c r="D220" s="60"/>
      <c r="E220" s="68"/>
      <c r="F220" s="60"/>
      <c r="G220" s="68"/>
      <c r="H220" s="60"/>
      <c r="I220" s="68"/>
      <c r="J220" s="69"/>
      <c r="K220" s="23"/>
    </row>
    <row r="221" spans="1:11" x14ac:dyDescent="0.2">
      <c r="A221" s="62" t="s">
        <v>6</v>
      </c>
      <c r="B221" s="60"/>
      <c r="C221" s="7" t="str">
        <f t="shared" si="37"/>
        <v/>
      </c>
      <c r="D221" s="60"/>
      <c r="E221" s="68"/>
      <c r="F221" s="60"/>
      <c r="G221" s="68"/>
      <c r="H221" s="60"/>
      <c r="I221" s="68"/>
      <c r="J221" s="69"/>
      <c r="K221" s="23"/>
    </row>
    <row r="222" spans="1:11" x14ac:dyDescent="0.2">
      <c r="A222" s="62" t="s">
        <v>6</v>
      </c>
      <c r="B222" s="60"/>
      <c r="C222" s="7" t="str">
        <f t="shared" si="37"/>
        <v/>
      </c>
      <c r="D222" s="60"/>
      <c r="E222" s="68"/>
      <c r="F222" s="60"/>
      <c r="G222" s="68"/>
      <c r="H222" s="60"/>
      <c r="I222" s="68"/>
      <c r="J222" s="69"/>
      <c r="K222" s="23"/>
    </row>
    <row r="223" spans="1:11" x14ac:dyDescent="0.2">
      <c r="A223" s="62" t="s">
        <v>6</v>
      </c>
      <c r="B223" s="60"/>
      <c r="C223" s="7" t="str">
        <f t="shared" si="37"/>
        <v/>
      </c>
      <c r="D223" s="60"/>
      <c r="E223" s="68"/>
      <c r="F223" s="60"/>
      <c r="G223" s="68"/>
      <c r="H223" s="60"/>
      <c r="I223" s="68"/>
      <c r="J223" s="69"/>
      <c r="K223" s="23"/>
    </row>
    <row r="224" spans="1:11" x14ac:dyDescent="0.2">
      <c r="A224" s="62" t="s">
        <v>6</v>
      </c>
      <c r="B224" s="60"/>
      <c r="C224" s="7" t="str">
        <f t="shared" si="37"/>
        <v/>
      </c>
      <c r="D224" s="60"/>
      <c r="E224" s="68"/>
      <c r="F224" s="60"/>
      <c r="G224" s="68"/>
      <c r="H224" s="60"/>
      <c r="I224" s="68"/>
      <c r="J224" s="69"/>
      <c r="K224" s="23"/>
    </row>
    <row r="225" spans="1:11" x14ac:dyDescent="0.2">
      <c r="A225" s="62" t="s">
        <v>6</v>
      </c>
      <c r="B225" s="60"/>
      <c r="C225" s="7" t="str">
        <f t="shared" si="37"/>
        <v/>
      </c>
      <c r="D225" s="60"/>
      <c r="E225" s="68"/>
      <c r="F225" s="60"/>
      <c r="G225" s="68"/>
      <c r="H225" s="60"/>
      <c r="I225" s="68"/>
      <c r="J225" s="69"/>
      <c r="K225" s="23"/>
    </row>
    <row r="226" spans="1:11" x14ac:dyDescent="0.2">
      <c r="A226" s="62" t="s">
        <v>6</v>
      </c>
      <c r="B226" s="60"/>
      <c r="C226" s="7" t="str">
        <f t="shared" si="37"/>
        <v/>
      </c>
      <c r="D226" s="60"/>
      <c r="E226" s="68"/>
      <c r="F226" s="60"/>
      <c r="G226" s="68"/>
      <c r="H226" s="60"/>
      <c r="I226" s="68"/>
      <c r="J226" s="69"/>
      <c r="K226" s="23"/>
    </row>
    <row r="227" spans="1:11" x14ac:dyDescent="0.2">
      <c r="A227" s="62" t="s">
        <v>6</v>
      </c>
      <c r="B227" s="60"/>
      <c r="C227" s="7" t="str">
        <f t="shared" si="37"/>
        <v/>
      </c>
      <c r="D227" s="60"/>
      <c r="E227" s="68"/>
      <c r="F227" s="60"/>
      <c r="G227" s="68"/>
      <c r="H227" s="60"/>
      <c r="I227" s="68"/>
      <c r="J227" s="69"/>
      <c r="K227" s="23"/>
    </row>
    <row r="228" spans="1:11" x14ac:dyDescent="0.2">
      <c r="A228" s="62" t="s">
        <v>6</v>
      </c>
      <c r="B228" s="60"/>
      <c r="C228" s="7" t="str">
        <f t="shared" si="37"/>
        <v/>
      </c>
      <c r="D228" s="60"/>
      <c r="E228" s="68"/>
      <c r="F228" s="60"/>
      <c r="G228" s="68"/>
      <c r="H228" s="60"/>
      <c r="I228" s="68"/>
      <c r="J228" s="69"/>
      <c r="K228" s="23"/>
    </row>
    <row r="229" spans="1:11" x14ac:dyDescent="0.2">
      <c r="A229" s="62" t="s">
        <v>6</v>
      </c>
      <c r="B229" s="60"/>
      <c r="C229" s="7" t="str">
        <f t="shared" si="37"/>
        <v/>
      </c>
      <c r="D229" s="60"/>
      <c r="E229" s="68"/>
      <c r="F229" s="60"/>
      <c r="G229" s="68"/>
      <c r="H229" s="60"/>
      <c r="I229" s="68"/>
      <c r="J229" s="69"/>
      <c r="K229" s="23"/>
    </row>
    <row r="230" spans="1:11" x14ac:dyDescent="0.2">
      <c r="A230" s="62" t="s">
        <v>6</v>
      </c>
      <c r="B230" s="60"/>
      <c r="C230" s="7" t="str">
        <f t="shared" si="37"/>
        <v/>
      </c>
      <c r="D230" s="60"/>
      <c r="E230" s="68"/>
      <c r="F230" s="60"/>
      <c r="G230" s="68"/>
      <c r="H230" s="60"/>
      <c r="I230" s="68"/>
      <c r="J230" s="69"/>
      <c r="K230" s="23"/>
    </row>
    <row r="231" spans="1:11" x14ac:dyDescent="0.2">
      <c r="A231" s="62" t="s">
        <v>6</v>
      </c>
      <c r="B231" s="60"/>
      <c r="C231" s="7" t="str">
        <f t="shared" si="37"/>
        <v/>
      </c>
      <c r="D231" s="60"/>
      <c r="E231" s="68"/>
      <c r="F231" s="60"/>
      <c r="G231" s="68"/>
      <c r="H231" s="60"/>
      <c r="I231" s="68"/>
      <c r="J231" s="69"/>
      <c r="K231" s="23"/>
    </row>
    <row r="232" spans="1:11" x14ac:dyDescent="0.2">
      <c r="A232" s="62" t="s">
        <v>6</v>
      </c>
      <c r="B232" s="60"/>
      <c r="C232" s="7" t="str">
        <f t="shared" si="37"/>
        <v/>
      </c>
      <c r="D232" s="60"/>
      <c r="E232" s="68"/>
      <c r="F232" s="60"/>
      <c r="G232" s="68"/>
      <c r="H232" s="60"/>
      <c r="I232" s="68"/>
      <c r="J232" s="69"/>
      <c r="K232" s="23"/>
    </row>
    <row r="233" spans="1:11" x14ac:dyDescent="0.2">
      <c r="A233" s="62" t="s">
        <v>6</v>
      </c>
      <c r="B233" s="60"/>
      <c r="C233" s="7" t="str">
        <f t="shared" si="37"/>
        <v/>
      </c>
      <c r="D233" s="60"/>
      <c r="E233" s="68"/>
      <c r="F233" s="60"/>
      <c r="G233" s="68"/>
      <c r="H233" s="60"/>
      <c r="I233" s="68"/>
      <c r="J233" s="69"/>
      <c r="K233" s="23"/>
    </row>
    <row r="234" spans="1:11" ht="15.75" thickBot="1" x14ac:dyDescent="0.25">
      <c r="A234" s="62" t="s">
        <v>6</v>
      </c>
      <c r="B234" s="63"/>
      <c r="C234" s="8" t="str">
        <f t="shared" si="37"/>
        <v/>
      </c>
      <c r="D234" s="63"/>
      <c r="E234" s="64"/>
      <c r="F234" s="63"/>
      <c r="G234" s="64"/>
      <c r="H234" s="63"/>
      <c r="I234" s="64"/>
      <c r="J234" s="70"/>
      <c r="K234" s="23"/>
    </row>
    <row r="235" spans="1:11" x14ac:dyDescent="0.2">
      <c r="A235" s="62"/>
      <c r="B235" s="137">
        <f>SUMIF(A202:A234,$O$6,B202:B234)</f>
        <v>0</v>
      </c>
      <c r="C235" s="24"/>
      <c r="D235" s="24"/>
      <c r="E235" s="24"/>
      <c r="F235" s="24"/>
      <c r="G235" s="24"/>
      <c r="H235" s="24"/>
      <c r="I235" s="24"/>
      <c r="J235" s="24"/>
      <c r="K235" s="23"/>
    </row>
    <row r="236" spans="1:11" ht="15.75" thickBot="1" x14ac:dyDescent="0.25">
      <c r="A236" s="62"/>
      <c r="B236" s="138"/>
      <c r="C236" s="24"/>
      <c r="D236" s="24"/>
      <c r="E236" s="24"/>
      <c r="F236" s="24"/>
      <c r="G236" s="24"/>
      <c r="H236" s="24"/>
      <c r="I236" s="24"/>
      <c r="J236" s="24"/>
      <c r="K236" s="23"/>
    </row>
    <row r="237" spans="1:11" ht="15.75" thickBot="1" x14ac:dyDescent="0.25">
      <c r="A237" s="62"/>
      <c r="B237" s="24"/>
      <c r="C237" s="24"/>
      <c r="D237" s="24"/>
      <c r="E237" s="24"/>
      <c r="F237" s="24"/>
      <c r="G237" s="24"/>
      <c r="H237" s="24"/>
      <c r="I237" s="24"/>
      <c r="J237" s="24"/>
      <c r="K237" s="23"/>
    </row>
    <row r="238" spans="1:11" ht="15.75" thickBot="1" x14ac:dyDescent="0.25">
      <c r="A238" s="62"/>
      <c r="B238" s="24"/>
      <c r="C238" s="24"/>
      <c r="D238" s="24"/>
      <c r="E238" s="24"/>
      <c r="F238" s="24"/>
      <c r="G238" s="24"/>
      <c r="H238" s="129" t="s">
        <v>22</v>
      </c>
      <c r="I238" s="130"/>
      <c r="J238" s="16"/>
      <c r="K238" s="23"/>
    </row>
    <row r="239" spans="1:11" ht="15.75" thickBot="1" x14ac:dyDescent="0.25">
      <c r="A239" s="62"/>
      <c r="B239" s="13" t="s">
        <v>0</v>
      </c>
      <c r="C239" s="13" t="s">
        <v>13</v>
      </c>
      <c r="D239" s="13" t="s">
        <v>14</v>
      </c>
      <c r="E239" s="13" t="s">
        <v>15</v>
      </c>
      <c r="F239" s="13" t="s">
        <v>5</v>
      </c>
      <c r="G239" s="24"/>
      <c r="H239" s="96" t="s">
        <v>20</v>
      </c>
      <c r="I239" s="94">
        <f t="shared" si="25"/>
        <v>0</v>
      </c>
      <c r="J239" s="96"/>
      <c r="K239" s="23"/>
    </row>
    <row r="240" spans="1:11" ht="15.75" thickBot="1" x14ac:dyDescent="0.25">
      <c r="A240" s="62"/>
      <c r="B240" s="98">
        <f t="shared" si="26"/>
        <v>0</v>
      </c>
      <c r="C240" s="13">
        <f t="shared" ref="C240" si="38">SUM(F202:F234)</f>
        <v>0</v>
      </c>
      <c r="D240" s="13">
        <f t="shared" ref="D240" si="39">B240+C240</f>
        <v>0</v>
      </c>
      <c r="E240" s="13">
        <f t="shared" ref="E240" si="40">SUM(H202:H234)</f>
        <v>0</v>
      </c>
      <c r="F240" s="15">
        <f t="shared" ref="F240" si="41">D240-E240</f>
        <v>0</v>
      </c>
      <c r="G240" s="24"/>
      <c r="H240" s="3" t="s">
        <v>19</v>
      </c>
      <c r="I240" s="3">
        <f t="shared" ref="I240" si="42">F242</f>
        <v>0</v>
      </c>
      <c r="J240" s="3"/>
      <c r="K240" s="23"/>
    </row>
    <row r="241" spans="1:11" ht="15.75" thickBot="1" x14ac:dyDescent="0.25">
      <c r="A241" s="62"/>
      <c r="B241" s="13" t="s">
        <v>18</v>
      </c>
      <c r="C241" s="13" t="s">
        <v>16</v>
      </c>
      <c r="D241" s="13" t="s">
        <v>3</v>
      </c>
      <c r="E241" s="13" t="s">
        <v>2</v>
      </c>
      <c r="F241" s="13" t="s">
        <v>19</v>
      </c>
      <c r="G241" s="24"/>
      <c r="H241" s="3" t="s">
        <v>21</v>
      </c>
      <c r="I241" s="3">
        <f t="shared" si="32"/>
        <v>0</v>
      </c>
      <c r="J241" s="3"/>
      <c r="K241" s="23"/>
    </row>
    <row r="242" spans="1:11" ht="15.75" thickBot="1" x14ac:dyDescent="0.25">
      <c r="A242" s="62"/>
      <c r="B242" s="98">
        <f t="shared" ref="B242" si="43">F240</f>
        <v>0</v>
      </c>
      <c r="C242" s="71"/>
      <c r="D242" s="71"/>
      <c r="E242" s="71"/>
      <c r="F242" s="15">
        <f t="shared" ref="F242" si="44">B242-(C242+D242+E242)</f>
        <v>0</v>
      </c>
      <c r="G242" s="24"/>
      <c r="H242" s="3" t="s">
        <v>4</v>
      </c>
      <c r="I242" s="73"/>
      <c r="J242" s="73"/>
      <c r="K242" s="23"/>
    </row>
    <row r="243" spans="1:11" ht="15.75" thickBot="1" x14ac:dyDescent="0.25">
      <c r="A243" s="62"/>
      <c r="B243" s="24"/>
      <c r="C243" s="24"/>
      <c r="D243" s="24"/>
      <c r="E243" s="24"/>
      <c r="F243" s="24"/>
      <c r="G243" s="24"/>
      <c r="H243" s="18" t="s">
        <v>17</v>
      </c>
      <c r="I243" s="18">
        <f t="shared" si="35"/>
        <v>0</v>
      </c>
      <c r="J243" s="97"/>
      <c r="K243" s="23"/>
    </row>
    <row r="244" spans="1:11" ht="15.75" thickBot="1" x14ac:dyDescent="0.25">
      <c r="A244" s="62"/>
      <c r="B244" s="24"/>
      <c r="C244" s="24"/>
      <c r="D244" s="24"/>
      <c r="E244" s="24"/>
      <c r="F244" s="24"/>
      <c r="G244" s="24"/>
      <c r="H244" s="13" t="s">
        <v>27</v>
      </c>
      <c r="I244" s="101">
        <f t="shared" si="36"/>
        <v>0</v>
      </c>
      <c r="J244" s="24"/>
      <c r="K244" s="23"/>
    </row>
    <row r="245" spans="1:11" ht="15.75" thickBot="1" x14ac:dyDescent="0.25">
      <c r="A245" s="75"/>
      <c r="B245" s="25"/>
      <c r="C245" s="25"/>
      <c r="D245" s="25"/>
      <c r="E245" s="25"/>
      <c r="F245" s="25"/>
      <c r="G245" s="25"/>
      <c r="H245" s="25"/>
      <c r="I245" s="25"/>
      <c r="J245" s="25"/>
      <c r="K245" s="15"/>
    </row>
    <row r="246" spans="1:11" ht="15.75" thickBot="1" x14ac:dyDescent="0.25">
      <c r="A246" s="76"/>
      <c r="B246" s="29"/>
      <c r="C246" s="29"/>
      <c r="D246" s="29"/>
      <c r="E246" s="29"/>
      <c r="F246" s="29"/>
      <c r="G246" s="29"/>
      <c r="H246" s="29"/>
      <c r="I246" s="29"/>
      <c r="J246" s="29"/>
      <c r="K246" s="29"/>
    </row>
    <row r="247" spans="1:11" ht="15.75" thickBot="1" x14ac:dyDescent="0.25">
      <c r="A247" s="57"/>
      <c r="B247" s="28"/>
      <c r="C247" s="28"/>
      <c r="D247" s="28"/>
      <c r="E247" s="28"/>
      <c r="F247" s="28"/>
      <c r="G247" s="28"/>
      <c r="H247" s="28"/>
      <c r="I247" s="28" t="s">
        <v>35</v>
      </c>
      <c r="J247" s="58" t="s">
        <v>39</v>
      </c>
      <c r="K247" s="22"/>
    </row>
    <row r="248" spans="1:11" ht="15.75" thickBot="1" x14ac:dyDescent="0.25">
      <c r="A248" s="60">
        <v>6</v>
      </c>
      <c r="B248" s="26"/>
      <c r="C248" s="26"/>
      <c r="D248" s="26"/>
      <c r="E248" s="26"/>
      <c r="F248" s="26"/>
      <c r="G248" s="26"/>
      <c r="H248" s="26"/>
      <c r="I248" s="26" t="s">
        <v>36</v>
      </c>
      <c r="J248" s="61">
        <v>44261</v>
      </c>
      <c r="K248" s="22"/>
    </row>
    <row r="249" spans="1:11" x14ac:dyDescent="0.2">
      <c r="A249" s="62"/>
      <c r="B249" s="140" t="s">
        <v>0</v>
      </c>
      <c r="C249" s="141"/>
      <c r="D249" s="140" t="s">
        <v>9</v>
      </c>
      <c r="E249" s="141"/>
      <c r="F249" s="140" t="s">
        <v>13</v>
      </c>
      <c r="G249" s="141"/>
      <c r="H249" s="140" t="s">
        <v>10</v>
      </c>
      <c r="I249" s="141"/>
      <c r="J249" s="135" t="s">
        <v>12</v>
      </c>
      <c r="K249" s="23"/>
    </row>
    <row r="250" spans="1:11" ht="15.75" thickBot="1" x14ac:dyDescent="0.25">
      <c r="A250" s="62"/>
      <c r="B250" s="6" t="s">
        <v>1</v>
      </c>
      <c r="C250" s="8" t="s">
        <v>8</v>
      </c>
      <c r="D250" s="6" t="s">
        <v>1</v>
      </c>
      <c r="E250" s="8" t="s">
        <v>8</v>
      </c>
      <c r="F250" s="6" t="s">
        <v>1</v>
      </c>
      <c r="G250" s="8" t="s">
        <v>11</v>
      </c>
      <c r="H250" s="6" t="s">
        <v>1</v>
      </c>
      <c r="I250" s="8" t="s">
        <v>11</v>
      </c>
      <c r="J250" s="136"/>
      <c r="K250" s="23"/>
    </row>
    <row r="251" spans="1:11" x14ac:dyDescent="0.2">
      <c r="A251" s="62" t="s">
        <v>6</v>
      </c>
      <c r="B251" s="65"/>
      <c r="C251" s="66"/>
      <c r="D251" s="65"/>
      <c r="E251" s="66"/>
      <c r="F251" s="65"/>
      <c r="G251" s="66"/>
      <c r="H251" s="65"/>
      <c r="I251" s="66"/>
      <c r="J251" s="67"/>
      <c r="K251" s="23"/>
    </row>
    <row r="252" spans="1:11" x14ac:dyDescent="0.2">
      <c r="A252" s="62" t="s">
        <v>6</v>
      </c>
      <c r="B252" s="60"/>
      <c r="C252" s="7" t="str">
        <f t="shared" ref="C252:C283" si="45">IF(B252&gt;0.005,C251+1,"")</f>
        <v/>
      </c>
      <c r="D252" s="60"/>
      <c r="E252" s="68"/>
      <c r="F252" s="60"/>
      <c r="G252" s="68"/>
      <c r="H252" s="60"/>
      <c r="I252" s="68"/>
      <c r="J252" s="69"/>
      <c r="K252" s="23"/>
    </row>
    <row r="253" spans="1:11" x14ac:dyDescent="0.2">
      <c r="A253" s="62" t="s">
        <v>6</v>
      </c>
      <c r="B253" s="60"/>
      <c r="C253" s="7" t="str">
        <f t="shared" si="45"/>
        <v/>
      </c>
      <c r="D253" s="60"/>
      <c r="E253" s="68"/>
      <c r="F253" s="60"/>
      <c r="G253" s="68"/>
      <c r="H253" s="60"/>
      <c r="I253" s="68"/>
      <c r="J253" s="69"/>
      <c r="K253" s="23"/>
    </row>
    <row r="254" spans="1:11" x14ac:dyDescent="0.2">
      <c r="A254" s="62" t="s">
        <v>6</v>
      </c>
      <c r="B254" s="60"/>
      <c r="C254" s="7" t="str">
        <f t="shared" si="45"/>
        <v/>
      </c>
      <c r="D254" s="60"/>
      <c r="E254" s="68"/>
      <c r="F254" s="60"/>
      <c r="G254" s="68"/>
      <c r="H254" s="60"/>
      <c r="I254" s="68"/>
      <c r="J254" s="69"/>
      <c r="K254" s="23"/>
    </row>
    <row r="255" spans="1:11" x14ac:dyDescent="0.2">
      <c r="A255" s="62" t="s">
        <v>6</v>
      </c>
      <c r="B255" s="60"/>
      <c r="C255" s="7" t="str">
        <f t="shared" si="45"/>
        <v/>
      </c>
      <c r="D255" s="60"/>
      <c r="E255" s="68"/>
      <c r="F255" s="60"/>
      <c r="G255" s="68"/>
      <c r="H255" s="60"/>
      <c r="I255" s="68"/>
      <c r="J255" s="69"/>
      <c r="K255" s="23"/>
    </row>
    <row r="256" spans="1:11" x14ac:dyDescent="0.2">
      <c r="A256" s="62" t="s">
        <v>6</v>
      </c>
      <c r="B256" s="60"/>
      <c r="C256" s="7" t="str">
        <f t="shared" si="45"/>
        <v/>
      </c>
      <c r="D256" s="60"/>
      <c r="E256" s="68"/>
      <c r="F256" s="60"/>
      <c r="G256" s="68"/>
      <c r="H256" s="60"/>
      <c r="I256" s="68"/>
      <c r="J256" s="69"/>
      <c r="K256" s="23"/>
    </row>
    <row r="257" spans="1:11" x14ac:dyDescent="0.2">
      <c r="A257" s="62" t="s">
        <v>6</v>
      </c>
      <c r="B257" s="60"/>
      <c r="C257" s="7" t="str">
        <f t="shared" si="45"/>
        <v/>
      </c>
      <c r="D257" s="60"/>
      <c r="E257" s="68"/>
      <c r="F257" s="60"/>
      <c r="G257" s="68"/>
      <c r="H257" s="60"/>
      <c r="I257" s="68"/>
      <c r="J257" s="69"/>
      <c r="K257" s="23"/>
    </row>
    <row r="258" spans="1:11" x14ac:dyDescent="0.2">
      <c r="A258" s="62" t="s">
        <v>6</v>
      </c>
      <c r="B258" s="60"/>
      <c r="C258" s="7" t="str">
        <f t="shared" si="45"/>
        <v/>
      </c>
      <c r="D258" s="60"/>
      <c r="E258" s="68"/>
      <c r="F258" s="60"/>
      <c r="G258" s="68"/>
      <c r="H258" s="60"/>
      <c r="I258" s="68"/>
      <c r="J258" s="69"/>
      <c r="K258" s="23"/>
    </row>
    <row r="259" spans="1:11" x14ac:dyDescent="0.2">
      <c r="A259" s="62" t="s">
        <v>6</v>
      </c>
      <c r="B259" s="60"/>
      <c r="C259" s="7" t="str">
        <f t="shared" si="45"/>
        <v/>
      </c>
      <c r="D259" s="60"/>
      <c r="E259" s="68"/>
      <c r="F259" s="60"/>
      <c r="G259" s="68"/>
      <c r="H259" s="60"/>
      <c r="I259" s="68"/>
      <c r="J259" s="69"/>
      <c r="K259" s="23"/>
    </row>
    <row r="260" spans="1:11" x14ac:dyDescent="0.2">
      <c r="A260" s="62" t="s">
        <v>6</v>
      </c>
      <c r="B260" s="60"/>
      <c r="C260" s="7" t="str">
        <f t="shared" si="45"/>
        <v/>
      </c>
      <c r="D260" s="60"/>
      <c r="E260" s="68"/>
      <c r="F260" s="60"/>
      <c r="G260" s="68"/>
      <c r="H260" s="60"/>
      <c r="I260" s="68"/>
      <c r="J260" s="69"/>
      <c r="K260" s="23"/>
    </row>
    <row r="261" spans="1:11" x14ac:dyDescent="0.2">
      <c r="A261" s="62" t="s">
        <v>6</v>
      </c>
      <c r="B261" s="60"/>
      <c r="C261" s="7" t="str">
        <f t="shared" si="45"/>
        <v/>
      </c>
      <c r="D261" s="60"/>
      <c r="E261" s="68"/>
      <c r="F261" s="60"/>
      <c r="G261" s="68"/>
      <c r="H261" s="60"/>
      <c r="I261" s="68"/>
      <c r="J261" s="69"/>
      <c r="K261" s="23"/>
    </row>
    <row r="262" spans="1:11" x14ac:dyDescent="0.2">
      <c r="A262" s="62" t="s">
        <v>6</v>
      </c>
      <c r="B262" s="60"/>
      <c r="C262" s="7" t="str">
        <f t="shared" si="45"/>
        <v/>
      </c>
      <c r="D262" s="60"/>
      <c r="E262" s="68"/>
      <c r="F262" s="60"/>
      <c r="G262" s="68"/>
      <c r="H262" s="60"/>
      <c r="I262" s="68"/>
      <c r="J262" s="69"/>
      <c r="K262" s="23"/>
    </row>
    <row r="263" spans="1:11" x14ac:dyDescent="0.2">
      <c r="A263" s="62" t="s">
        <v>6</v>
      </c>
      <c r="B263" s="60"/>
      <c r="C263" s="7" t="str">
        <f t="shared" si="45"/>
        <v/>
      </c>
      <c r="D263" s="60"/>
      <c r="E263" s="68"/>
      <c r="F263" s="60"/>
      <c r="G263" s="68"/>
      <c r="H263" s="60"/>
      <c r="I263" s="68"/>
      <c r="J263" s="69"/>
      <c r="K263" s="23"/>
    </row>
    <row r="264" spans="1:11" x14ac:dyDescent="0.2">
      <c r="A264" s="62" t="s">
        <v>6</v>
      </c>
      <c r="B264" s="60"/>
      <c r="C264" s="7" t="str">
        <f t="shared" si="45"/>
        <v/>
      </c>
      <c r="D264" s="60"/>
      <c r="E264" s="68"/>
      <c r="F264" s="60"/>
      <c r="G264" s="68"/>
      <c r="H264" s="60"/>
      <c r="I264" s="68"/>
      <c r="J264" s="69"/>
      <c r="K264" s="23"/>
    </row>
    <row r="265" spans="1:11" x14ac:dyDescent="0.2">
      <c r="A265" s="62" t="s">
        <v>6</v>
      </c>
      <c r="B265" s="60"/>
      <c r="C265" s="7" t="str">
        <f t="shared" si="45"/>
        <v/>
      </c>
      <c r="D265" s="60"/>
      <c r="E265" s="68"/>
      <c r="F265" s="60"/>
      <c r="G265" s="68"/>
      <c r="H265" s="60"/>
      <c r="I265" s="68"/>
      <c r="J265" s="69"/>
      <c r="K265" s="23"/>
    </row>
    <row r="266" spans="1:11" x14ac:dyDescent="0.2">
      <c r="A266" s="62" t="s">
        <v>6</v>
      </c>
      <c r="B266" s="60"/>
      <c r="C266" s="7" t="str">
        <f t="shared" si="45"/>
        <v/>
      </c>
      <c r="D266" s="60"/>
      <c r="E266" s="68"/>
      <c r="F266" s="60"/>
      <c r="G266" s="68"/>
      <c r="H266" s="60"/>
      <c r="I266" s="68"/>
      <c r="J266" s="69"/>
      <c r="K266" s="23"/>
    </row>
    <row r="267" spans="1:11" x14ac:dyDescent="0.2">
      <c r="A267" s="62" t="s">
        <v>6</v>
      </c>
      <c r="B267" s="60"/>
      <c r="C267" s="7" t="str">
        <f t="shared" si="45"/>
        <v/>
      </c>
      <c r="D267" s="60"/>
      <c r="E267" s="68"/>
      <c r="F267" s="60"/>
      <c r="G267" s="68"/>
      <c r="H267" s="60"/>
      <c r="I267" s="68"/>
      <c r="J267" s="69"/>
      <c r="K267" s="23"/>
    </row>
    <row r="268" spans="1:11" x14ac:dyDescent="0.2">
      <c r="A268" s="62" t="s">
        <v>6</v>
      </c>
      <c r="B268" s="60"/>
      <c r="C268" s="7" t="str">
        <f t="shared" si="45"/>
        <v/>
      </c>
      <c r="D268" s="60"/>
      <c r="E268" s="68"/>
      <c r="F268" s="60"/>
      <c r="G268" s="68"/>
      <c r="H268" s="60"/>
      <c r="I268" s="68"/>
      <c r="J268" s="69"/>
      <c r="K268" s="23"/>
    </row>
    <row r="269" spans="1:11" x14ac:dyDescent="0.2">
      <c r="A269" s="62" t="s">
        <v>6</v>
      </c>
      <c r="B269" s="60"/>
      <c r="C269" s="7" t="str">
        <f t="shared" si="45"/>
        <v/>
      </c>
      <c r="D269" s="60"/>
      <c r="E269" s="68"/>
      <c r="F269" s="60"/>
      <c r="G269" s="68"/>
      <c r="H269" s="60"/>
      <c r="I269" s="68"/>
      <c r="J269" s="69"/>
      <c r="K269" s="23"/>
    </row>
    <row r="270" spans="1:11" x14ac:dyDescent="0.2">
      <c r="A270" s="62" t="s">
        <v>6</v>
      </c>
      <c r="B270" s="60"/>
      <c r="C270" s="7" t="str">
        <f t="shared" si="45"/>
        <v/>
      </c>
      <c r="D270" s="60"/>
      <c r="E270" s="68"/>
      <c r="F270" s="60"/>
      <c r="G270" s="68"/>
      <c r="H270" s="60"/>
      <c r="I270" s="68"/>
      <c r="J270" s="69"/>
      <c r="K270" s="23"/>
    </row>
    <row r="271" spans="1:11" x14ac:dyDescent="0.2">
      <c r="A271" s="62" t="s">
        <v>6</v>
      </c>
      <c r="B271" s="60"/>
      <c r="C271" s="7" t="str">
        <f t="shared" si="45"/>
        <v/>
      </c>
      <c r="D271" s="60"/>
      <c r="E271" s="68"/>
      <c r="F271" s="60"/>
      <c r="G271" s="68"/>
      <c r="H271" s="60"/>
      <c r="I271" s="68"/>
      <c r="J271" s="69"/>
      <c r="K271" s="23"/>
    </row>
    <row r="272" spans="1:11" x14ac:dyDescent="0.2">
      <c r="A272" s="62" t="s">
        <v>6</v>
      </c>
      <c r="B272" s="60"/>
      <c r="C272" s="7" t="str">
        <f t="shared" si="45"/>
        <v/>
      </c>
      <c r="D272" s="60"/>
      <c r="E272" s="68"/>
      <c r="F272" s="60"/>
      <c r="G272" s="68"/>
      <c r="H272" s="60"/>
      <c r="I272" s="68"/>
      <c r="J272" s="69"/>
      <c r="K272" s="23"/>
    </row>
    <row r="273" spans="1:11" x14ac:dyDescent="0.2">
      <c r="A273" s="62" t="s">
        <v>6</v>
      </c>
      <c r="B273" s="60"/>
      <c r="C273" s="7" t="str">
        <f t="shared" si="45"/>
        <v/>
      </c>
      <c r="D273" s="60"/>
      <c r="E273" s="68"/>
      <c r="F273" s="60"/>
      <c r="G273" s="68"/>
      <c r="H273" s="60"/>
      <c r="I273" s="68"/>
      <c r="J273" s="69"/>
      <c r="K273" s="23"/>
    </row>
    <row r="274" spans="1:11" x14ac:dyDescent="0.2">
      <c r="A274" s="62" t="s">
        <v>6</v>
      </c>
      <c r="B274" s="60"/>
      <c r="C274" s="7" t="str">
        <f t="shared" si="45"/>
        <v/>
      </c>
      <c r="D274" s="60"/>
      <c r="E274" s="68"/>
      <c r="F274" s="60"/>
      <c r="G274" s="68"/>
      <c r="H274" s="60"/>
      <c r="I274" s="68"/>
      <c r="J274" s="69"/>
      <c r="K274" s="23"/>
    </row>
    <row r="275" spans="1:11" x14ac:dyDescent="0.2">
      <c r="A275" s="62" t="s">
        <v>6</v>
      </c>
      <c r="B275" s="60"/>
      <c r="C275" s="7" t="str">
        <f t="shared" si="45"/>
        <v/>
      </c>
      <c r="D275" s="60"/>
      <c r="E275" s="68"/>
      <c r="F275" s="60"/>
      <c r="G275" s="68"/>
      <c r="H275" s="60"/>
      <c r="I275" s="68"/>
      <c r="J275" s="69"/>
      <c r="K275" s="23"/>
    </row>
    <row r="276" spans="1:11" x14ac:dyDescent="0.2">
      <c r="A276" s="62" t="s">
        <v>6</v>
      </c>
      <c r="B276" s="60"/>
      <c r="C276" s="7" t="str">
        <f t="shared" si="45"/>
        <v/>
      </c>
      <c r="D276" s="60"/>
      <c r="E276" s="68"/>
      <c r="F276" s="60"/>
      <c r="G276" s="68"/>
      <c r="H276" s="60"/>
      <c r="I276" s="68"/>
      <c r="J276" s="69"/>
      <c r="K276" s="23"/>
    </row>
    <row r="277" spans="1:11" x14ac:dyDescent="0.2">
      <c r="A277" s="62" t="s">
        <v>6</v>
      </c>
      <c r="B277" s="60"/>
      <c r="C277" s="7" t="str">
        <f t="shared" si="45"/>
        <v/>
      </c>
      <c r="D277" s="60"/>
      <c r="E277" s="68"/>
      <c r="F277" s="60"/>
      <c r="G277" s="68"/>
      <c r="H277" s="60"/>
      <c r="I277" s="68"/>
      <c r="J277" s="69"/>
      <c r="K277" s="23"/>
    </row>
    <row r="278" spans="1:11" x14ac:dyDescent="0.2">
      <c r="A278" s="62" t="s">
        <v>6</v>
      </c>
      <c r="B278" s="60"/>
      <c r="C278" s="7" t="str">
        <f t="shared" si="45"/>
        <v/>
      </c>
      <c r="D278" s="60"/>
      <c r="E278" s="68"/>
      <c r="F278" s="60"/>
      <c r="G278" s="68"/>
      <c r="H278" s="60"/>
      <c r="I278" s="68"/>
      <c r="J278" s="69"/>
      <c r="K278" s="23"/>
    </row>
    <row r="279" spans="1:11" x14ac:dyDescent="0.2">
      <c r="A279" s="62" t="s">
        <v>6</v>
      </c>
      <c r="B279" s="60"/>
      <c r="C279" s="7" t="str">
        <f t="shared" si="45"/>
        <v/>
      </c>
      <c r="D279" s="60"/>
      <c r="E279" s="68"/>
      <c r="F279" s="60"/>
      <c r="G279" s="68"/>
      <c r="H279" s="60"/>
      <c r="I279" s="68"/>
      <c r="J279" s="69"/>
      <c r="K279" s="23"/>
    </row>
    <row r="280" spans="1:11" x14ac:dyDescent="0.2">
      <c r="A280" s="62" t="s">
        <v>6</v>
      </c>
      <c r="B280" s="60"/>
      <c r="C280" s="7" t="str">
        <f t="shared" si="45"/>
        <v/>
      </c>
      <c r="D280" s="60"/>
      <c r="E280" s="68"/>
      <c r="F280" s="60"/>
      <c r="G280" s="68"/>
      <c r="H280" s="60"/>
      <c r="I280" s="68"/>
      <c r="J280" s="69"/>
      <c r="K280" s="23"/>
    </row>
    <row r="281" spans="1:11" x14ac:dyDescent="0.2">
      <c r="A281" s="62" t="s">
        <v>6</v>
      </c>
      <c r="B281" s="60"/>
      <c r="C281" s="7" t="str">
        <f t="shared" si="45"/>
        <v/>
      </c>
      <c r="D281" s="60"/>
      <c r="E281" s="68"/>
      <c r="F281" s="60"/>
      <c r="G281" s="68"/>
      <c r="H281" s="60"/>
      <c r="I281" s="68"/>
      <c r="J281" s="69"/>
      <c r="K281" s="23"/>
    </row>
    <row r="282" spans="1:11" x14ac:dyDescent="0.2">
      <c r="A282" s="62" t="s">
        <v>6</v>
      </c>
      <c r="B282" s="60"/>
      <c r="C282" s="7" t="str">
        <f t="shared" si="45"/>
        <v/>
      </c>
      <c r="D282" s="60"/>
      <c r="E282" s="68"/>
      <c r="F282" s="60"/>
      <c r="G282" s="68"/>
      <c r="H282" s="60"/>
      <c r="I282" s="68"/>
      <c r="J282" s="69"/>
      <c r="K282" s="23"/>
    </row>
    <row r="283" spans="1:11" ht="15.75" thickBot="1" x14ac:dyDescent="0.25">
      <c r="A283" s="62" t="s">
        <v>6</v>
      </c>
      <c r="B283" s="63"/>
      <c r="C283" s="8" t="str">
        <f t="shared" si="45"/>
        <v/>
      </c>
      <c r="D283" s="63"/>
      <c r="E283" s="64"/>
      <c r="F283" s="63"/>
      <c r="G283" s="64"/>
      <c r="H283" s="63"/>
      <c r="I283" s="64"/>
      <c r="J283" s="70"/>
      <c r="K283" s="23"/>
    </row>
    <row r="284" spans="1:11" x14ac:dyDescent="0.2">
      <c r="A284" s="62"/>
      <c r="B284" s="137">
        <f>SUMIF(A251:A283,$O$6,B251:B283)</f>
        <v>0</v>
      </c>
      <c r="C284" s="24"/>
      <c r="D284" s="24"/>
      <c r="E284" s="24"/>
      <c r="F284" s="24"/>
      <c r="G284" s="24"/>
      <c r="H284" s="24"/>
      <c r="I284" s="24"/>
      <c r="J284" s="24"/>
      <c r="K284" s="23"/>
    </row>
    <row r="285" spans="1:11" ht="15.75" thickBot="1" x14ac:dyDescent="0.25">
      <c r="A285" s="62"/>
      <c r="B285" s="138"/>
      <c r="C285" s="24"/>
      <c r="D285" s="24"/>
      <c r="E285" s="24"/>
      <c r="F285" s="24"/>
      <c r="G285" s="24"/>
      <c r="H285" s="24"/>
      <c r="I285" s="24"/>
      <c r="J285" s="24"/>
      <c r="K285" s="23"/>
    </row>
    <row r="286" spans="1:11" ht="15.75" thickBot="1" x14ac:dyDescent="0.25">
      <c r="A286" s="62"/>
      <c r="B286" s="24"/>
      <c r="C286" s="24"/>
      <c r="D286" s="24"/>
      <c r="E286" s="24"/>
      <c r="F286" s="24"/>
      <c r="G286" s="24"/>
      <c r="H286" s="24"/>
      <c r="I286" s="24"/>
      <c r="J286" s="24"/>
      <c r="K286" s="23"/>
    </row>
    <row r="287" spans="1:11" ht="15.75" thickBot="1" x14ac:dyDescent="0.25">
      <c r="A287" s="62"/>
      <c r="B287" s="24"/>
      <c r="C287" s="24"/>
      <c r="D287" s="24"/>
      <c r="E287" s="24"/>
      <c r="F287" s="24"/>
      <c r="G287" s="24"/>
      <c r="H287" s="129" t="s">
        <v>22</v>
      </c>
      <c r="I287" s="130"/>
      <c r="J287" s="16"/>
      <c r="K287" s="23"/>
    </row>
    <row r="288" spans="1:11" ht="15.75" thickBot="1" x14ac:dyDescent="0.25">
      <c r="A288" s="62"/>
      <c r="B288" s="13" t="s">
        <v>0</v>
      </c>
      <c r="C288" s="13" t="s">
        <v>13</v>
      </c>
      <c r="D288" s="13" t="s">
        <v>14</v>
      </c>
      <c r="E288" s="13" t="s">
        <v>15</v>
      </c>
      <c r="F288" s="13" t="s">
        <v>5</v>
      </c>
      <c r="G288" s="24"/>
      <c r="H288" s="96" t="s">
        <v>20</v>
      </c>
      <c r="I288" s="94">
        <f t="shared" ref="I288:I337" si="46">I244</f>
        <v>0</v>
      </c>
      <c r="J288" s="96"/>
      <c r="K288" s="23"/>
    </row>
    <row r="289" spans="1:11" ht="15.75" thickBot="1" x14ac:dyDescent="0.25">
      <c r="A289" s="62"/>
      <c r="B289" s="98">
        <f t="shared" ref="B289:B338" si="47">B284</f>
        <v>0</v>
      </c>
      <c r="C289" s="13">
        <f t="shared" ref="C289" si="48">SUM(F251:F283)</f>
        <v>0</v>
      </c>
      <c r="D289" s="13">
        <f t="shared" ref="D289" si="49">B289+C289</f>
        <v>0</v>
      </c>
      <c r="E289" s="13">
        <f t="shared" ref="E289" si="50">SUM(H251:H283)</f>
        <v>0</v>
      </c>
      <c r="F289" s="15">
        <f t="shared" ref="F289" si="51">D289-E289</f>
        <v>0</v>
      </c>
      <c r="G289" s="24"/>
      <c r="H289" s="3" t="s">
        <v>19</v>
      </c>
      <c r="I289" s="3">
        <f t="shared" ref="I289" si="52">F291</f>
        <v>0</v>
      </c>
      <c r="J289" s="3"/>
      <c r="K289" s="23"/>
    </row>
    <row r="290" spans="1:11" ht="15.75" thickBot="1" x14ac:dyDescent="0.25">
      <c r="A290" s="62"/>
      <c r="B290" s="13" t="s">
        <v>18</v>
      </c>
      <c r="C290" s="13" t="s">
        <v>16</v>
      </c>
      <c r="D290" s="13" t="s">
        <v>3</v>
      </c>
      <c r="E290" s="13" t="s">
        <v>2</v>
      </c>
      <c r="F290" s="13" t="s">
        <v>19</v>
      </c>
      <c r="G290" s="24"/>
      <c r="H290" s="3" t="s">
        <v>21</v>
      </c>
      <c r="I290" s="3">
        <f t="shared" ref="I290:I339" si="53">I288+I289</f>
        <v>0</v>
      </c>
      <c r="J290" s="3"/>
      <c r="K290" s="23"/>
    </row>
    <row r="291" spans="1:11" ht="15.75" thickBot="1" x14ac:dyDescent="0.25">
      <c r="A291" s="62"/>
      <c r="B291" s="98">
        <f t="shared" ref="B291" si="54">F289</f>
        <v>0</v>
      </c>
      <c r="C291" s="71"/>
      <c r="D291" s="71"/>
      <c r="E291" s="71"/>
      <c r="F291" s="15">
        <f t="shared" ref="F291" si="55">B291-(C291+D291+E291)</f>
        <v>0</v>
      </c>
      <c r="G291" s="24"/>
      <c r="H291" s="3" t="s">
        <v>4</v>
      </c>
      <c r="I291" s="73"/>
      <c r="J291" s="73"/>
      <c r="K291" s="23"/>
    </row>
    <row r="292" spans="1:11" ht="15.75" thickBot="1" x14ac:dyDescent="0.25">
      <c r="A292" s="62"/>
      <c r="B292" s="24"/>
      <c r="C292" s="24"/>
      <c r="D292" s="24"/>
      <c r="E292" s="24"/>
      <c r="F292" s="24"/>
      <c r="G292" s="24"/>
      <c r="H292" s="18" t="s">
        <v>17</v>
      </c>
      <c r="I292" s="18">
        <f t="shared" ref="I292:I341" si="56">I290-I291</f>
        <v>0</v>
      </c>
      <c r="J292" s="97"/>
      <c r="K292" s="23"/>
    </row>
    <row r="293" spans="1:11" ht="15.75" thickBot="1" x14ac:dyDescent="0.25">
      <c r="A293" s="62"/>
      <c r="B293" s="24"/>
      <c r="C293" s="24"/>
      <c r="D293" s="24"/>
      <c r="E293" s="24"/>
      <c r="F293" s="24"/>
      <c r="G293" s="24"/>
      <c r="H293" s="13" t="s">
        <v>27</v>
      </c>
      <c r="I293" s="101">
        <f t="shared" ref="I293:I342" si="57">I292</f>
        <v>0</v>
      </c>
      <c r="J293" s="24"/>
      <c r="K293" s="23"/>
    </row>
    <row r="294" spans="1:11" ht="15.75" thickBot="1" x14ac:dyDescent="0.25">
      <c r="A294" s="75"/>
      <c r="B294" s="25"/>
      <c r="C294" s="25"/>
      <c r="D294" s="25"/>
      <c r="E294" s="25"/>
      <c r="F294" s="25"/>
      <c r="G294" s="25"/>
      <c r="H294" s="25"/>
      <c r="I294" s="25"/>
      <c r="J294" s="25"/>
      <c r="K294" s="15"/>
    </row>
    <row r="295" spans="1:11" ht="15.75" thickBot="1" x14ac:dyDescent="0.25">
      <c r="A295" s="76"/>
      <c r="B295" s="29"/>
      <c r="C295" s="29"/>
      <c r="D295" s="29"/>
      <c r="E295" s="29"/>
      <c r="F295" s="29"/>
      <c r="G295" s="29"/>
      <c r="H295" s="29"/>
      <c r="I295" s="29"/>
      <c r="J295" s="29"/>
      <c r="K295" s="29"/>
    </row>
    <row r="296" spans="1:11" ht="15.75" thickBot="1" x14ac:dyDescent="0.25">
      <c r="A296" s="57"/>
      <c r="B296" s="28"/>
      <c r="C296" s="28"/>
      <c r="D296" s="28"/>
      <c r="E296" s="28"/>
      <c r="F296" s="28"/>
      <c r="G296" s="28"/>
      <c r="H296" s="28"/>
      <c r="I296" s="28" t="s">
        <v>35</v>
      </c>
      <c r="J296" s="58" t="s">
        <v>37</v>
      </c>
      <c r="K296" s="22"/>
    </row>
    <row r="297" spans="1:11" ht="15.75" thickBot="1" x14ac:dyDescent="0.25">
      <c r="A297" s="60">
        <v>7</v>
      </c>
      <c r="B297" s="26"/>
      <c r="C297" s="26"/>
      <c r="D297" s="26"/>
      <c r="E297" s="26"/>
      <c r="F297" s="26"/>
      <c r="G297" s="26"/>
      <c r="H297" s="26"/>
      <c r="I297" s="26" t="s">
        <v>36</v>
      </c>
      <c r="J297" s="61">
        <v>44262</v>
      </c>
      <c r="K297" s="22"/>
    </row>
    <row r="298" spans="1:11" x14ac:dyDescent="0.2">
      <c r="A298" s="62"/>
      <c r="B298" s="140" t="s">
        <v>0</v>
      </c>
      <c r="C298" s="141"/>
      <c r="D298" s="140" t="s">
        <v>9</v>
      </c>
      <c r="E298" s="141"/>
      <c r="F298" s="140" t="s">
        <v>13</v>
      </c>
      <c r="G298" s="141"/>
      <c r="H298" s="140" t="s">
        <v>10</v>
      </c>
      <c r="I298" s="141"/>
      <c r="J298" s="135" t="s">
        <v>12</v>
      </c>
      <c r="K298" s="23"/>
    </row>
    <row r="299" spans="1:11" ht="15.75" thickBot="1" x14ac:dyDescent="0.25">
      <c r="A299" s="62"/>
      <c r="B299" s="6" t="s">
        <v>1</v>
      </c>
      <c r="C299" s="8" t="s">
        <v>8</v>
      </c>
      <c r="D299" s="6" t="s">
        <v>1</v>
      </c>
      <c r="E299" s="8" t="s">
        <v>8</v>
      </c>
      <c r="F299" s="6" t="s">
        <v>1</v>
      </c>
      <c r="G299" s="8" t="s">
        <v>11</v>
      </c>
      <c r="H299" s="6" t="s">
        <v>1</v>
      </c>
      <c r="I299" s="8" t="s">
        <v>11</v>
      </c>
      <c r="J299" s="136"/>
      <c r="K299" s="23"/>
    </row>
    <row r="300" spans="1:11" x14ac:dyDescent="0.2">
      <c r="A300" s="62" t="s">
        <v>6</v>
      </c>
      <c r="B300" s="65"/>
      <c r="C300" s="66"/>
      <c r="D300" s="65"/>
      <c r="E300" s="66"/>
      <c r="F300" s="65"/>
      <c r="G300" s="66"/>
      <c r="H300" s="65"/>
      <c r="I300" s="66"/>
      <c r="J300" s="67"/>
      <c r="K300" s="23"/>
    </row>
    <row r="301" spans="1:11" x14ac:dyDescent="0.2">
      <c r="A301" s="62" t="s">
        <v>6</v>
      </c>
      <c r="B301" s="60"/>
      <c r="C301" s="7" t="str">
        <f t="shared" ref="C301:C332" si="58">IF(B301&gt;0.005,C300+1,"")</f>
        <v/>
      </c>
      <c r="D301" s="60"/>
      <c r="E301" s="68"/>
      <c r="F301" s="60"/>
      <c r="G301" s="68"/>
      <c r="H301" s="60"/>
      <c r="I301" s="68"/>
      <c r="J301" s="69"/>
      <c r="K301" s="23"/>
    </row>
    <row r="302" spans="1:11" x14ac:dyDescent="0.2">
      <c r="A302" s="62" t="s">
        <v>6</v>
      </c>
      <c r="B302" s="60"/>
      <c r="C302" s="7" t="str">
        <f t="shared" si="58"/>
        <v/>
      </c>
      <c r="D302" s="60"/>
      <c r="E302" s="68"/>
      <c r="F302" s="60"/>
      <c r="G302" s="68"/>
      <c r="H302" s="60"/>
      <c r="I302" s="68"/>
      <c r="J302" s="69"/>
      <c r="K302" s="23"/>
    </row>
    <row r="303" spans="1:11" x14ac:dyDescent="0.2">
      <c r="A303" s="62" t="s">
        <v>6</v>
      </c>
      <c r="B303" s="60"/>
      <c r="C303" s="7" t="str">
        <f t="shared" si="58"/>
        <v/>
      </c>
      <c r="D303" s="60"/>
      <c r="E303" s="68"/>
      <c r="F303" s="60"/>
      <c r="G303" s="68"/>
      <c r="H303" s="60"/>
      <c r="I303" s="68"/>
      <c r="J303" s="69"/>
      <c r="K303" s="23"/>
    </row>
    <row r="304" spans="1:11" x14ac:dyDescent="0.2">
      <c r="A304" s="62" t="s">
        <v>6</v>
      </c>
      <c r="B304" s="60"/>
      <c r="C304" s="7" t="str">
        <f t="shared" si="58"/>
        <v/>
      </c>
      <c r="D304" s="60"/>
      <c r="E304" s="68"/>
      <c r="F304" s="60"/>
      <c r="G304" s="68"/>
      <c r="H304" s="60"/>
      <c r="I304" s="68"/>
      <c r="J304" s="69"/>
      <c r="K304" s="23"/>
    </row>
    <row r="305" spans="1:11" x14ac:dyDescent="0.2">
      <c r="A305" s="62" t="s">
        <v>6</v>
      </c>
      <c r="B305" s="60"/>
      <c r="C305" s="7" t="str">
        <f t="shared" si="58"/>
        <v/>
      </c>
      <c r="D305" s="60"/>
      <c r="E305" s="68"/>
      <c r="F305" s="60"/>
      <c r="G305" s="68"/>
      <c r="H305" s="60"/>
      <c r="I305" s="68"/>
      <c r="J305" s="69"/>
      <c r="K305" s="23"/>
    </row>
    <row r="306" spans="1:11" x14ac:dyDescent="0.2">
      <c r="A306" s="62" t="s">
        <v>6</v>
      </c>
      <c r="B306" s="60"/>
      <c r="C306" s="7" t="str">
        <f t="shared" si="58"/>
        <v/>
      </c>
      <c r="D306" s="60"/>
      <c r="E306" s="68"/>
      <c r="F306" s="60"/>
      <c r="G306" s="68"/>
      <c r="H306" s="60"/>
      <c r="I306" s="68"/>
      <c r="J306" s="69"/>
      <c r="K306" s="23"/>
    </row>
    <row r="307" spans="1:11" x14ac:dyDescent="0.2">
      <c r="A307" s="62" t="s">
        <v>6</v>
      </c>
      <c r="B307" s="60"/>
      <c r="C307" s="7" t="str">
        <f t="shared" si="58"/>
        <v/>
      </c>
      <c r="D307" s="60"/>
      <c r="E307" s="68"/>
      <c r="F307" s="60"/>
      <c r="G307" s="68"/>
      <c r="H307" s="60"/>
      <c r="I307" s="68"/>
      <c r="J307" s="69"/>
      <c r="K307" s="23"/>
    </row>
    <row r="308" spans="1:11" x14ac:dyDescent="0.2">
      <c r="A308" s="62" t="s">
        <v>6</v>
      </c>
      <c r="B308" s="60"/>
      <c r="C308" s="7" t="str">
        <f t="shared" si="58"/>
        <v/>
      </c>
      <c r="D308" s="60"/>
      <c r="E308" s="68"/>
      <c r="F308" s="60"/>
      <c r="G308" s="68"/>
      <c r="H308" s="60"/>
      <c r="I308" s="68"/>
      <c r="J308" s="69"/>
      <c r="K308" s="23"/>
    </row>
    <row r="309" spans="1:11" x14ac:dyDescent="0.2">
      <c r="A309" s="62" t="s">
        <v>6</v>
      </c>
      <c r="B309" s="60"/>
      <c r="C309" s="7" t="str">
        <f t="shared" si="58"/>
        <v/>
      </c>
      <c r="D309" s="60"/>
      <c r="E309" s="68"/>
      <c r="F309" s="60"/>
      <c r="G309" s="68"/>
      <c r="H309" s="60"/>
      <c r="I309" s="68"/>
      <c r="J309" s="69"/>
      <c r="K309" s="23"/>
    </row>
    <row r="310" spans="1:11" x14ac:dyDescent="0.2">
      <c r="A310" s="62" t="s">
        <v>6</v>
      </c>
      <c r="B310" s="60"/>
      <c r="C310" s="7" t="str">
        <f t="shared" si="58"/>
        <v/>
      </c>
      <c r="D310" s="60"/>
      <c r="E310" s="68"/>
      <c r="F310" s="60"/>
      <c r="G310" s="68"/>
      <c r="H310" s="60"/>
      <c r="I310" s="68"/>
      <c r="J310" s="69"/>
      <c r="K310" s="23"/>
    </row>
    <row r="311" spans="1:11" x14ac:dyDescent="0.2">
      <c r="A311" s="62" t="s">
        <v>6</v>
      </c>
      <c r="B311" s="60"/>
      <c r="C311" s="7" t="str">
        <f t="shared" si="58"/>
        <v/>
      </c>
      <c r="D311" s="60"/>
      <c r="E311" s="68"/>
      <c r="F311" s="60"/>
      <c r="G311" s="68"/>
      <c r="H311" s="60"/>
      <c r="I311" s="68"/>
      <c r="J311" s="69"/>
      <c r="K311" s="23"/>
    </row>
    <row r="312" spans="1:11" x14ac:dyDescent="0.2">
      <c r="A312" s="62" t="s">
        <v>6</v>
      </c>
      <c r="B312" s="60"/>
      <c r="C312" s="7" t="str">
        <f t="shared" si="58"/>
        <v/>
      </c>
      <c r="D312" s="60"/>
      <c r="E312" s="68"/>
      <c r="F312" s="60"/>
      <c r="G312" s="68"/>
      <c r="H312" s="60"/>
      <c r="I312" s="68"/>
      <c r="J312" s="69"/>
      <c r="K312" s="23"/>
    </row>
    <row r="313" spans="1:11" x14ac:dyDescent="0.2">
      <c r="A313" s="62" t="s">
        <v>6</v>
      </c>
      <c r="B313" s="60"/>
      <c r="C313" s="7" t="str">
        <f t="shared" si="58"/>
        <v/>
      </c>
      <c r="D313" s="60"/>
      <c r="E313" s="68"/>
      <c r="F313" s="60"/>
      <c r="G313" s="68"/>
      <c r="H313" s="60"/>
      <c r="I313" s="68"/>
      <c r="J313" s="69"/>
      <c r="K313" s="23"/>
    </row>
    <row r="314" spans="1:11" x14ac:dyDescent="0.2">
      <c r="A314" s="62" t="s">
        <v>6</v>
      </c>
      <c r="B314" s="60"/>
      <c r="C314" s="7" t="str">
        <f t="shared" si="58"/>
        <v/>
      </c>
      <c r="D314" s="60"/>
      <c r="E314" s="68"/>
      <c r="F314" s="60"/>
      <c r="G314" s="68"/>
      <c r="H314" s="60"/>
      <c r="I314" s="68"/>
      <c r="J314" s="69"/>
      <c r="K314" s="23"/>
    </row>
    <row r="315" spans="1:11" x14ac:dyDescent="0.2">
      <c r="A315" s="62" t="s">
        <v>6</v>
      </c>
      <c r="B315" s="60"/>
      <c r="C315" s="7" t="str">
        <f t="shared" si="58"/>
        <v/>
      </c>
      <c r="D315" s="60"/>
      <c r="E315" s="68"/>
      <c r="F315" s="60"/>
      <c r="G315" s="68"/>
      <c r="H315" s="60"/>
      <c r="I315" s="68"/>
      <c r="J315" s="69"/>
      <c r="K315" s="23"/>
    </row>
    <row r="316" spans="1:11" x14ac:dyDescent="0.2">
      <c r="A316" s="62" t="s">
        <v>6</v>
      </c>
      <c r="B316" s="60"/>
      <c r="C316" s="7" t="str">
        <f t="shared" si="58"/>
        <v/>
      </c>
      <c r="D316" s="60"/>
      <c r="E316" s="68"/>
      <c r="F316" s="60"/>
      <c r="G316" s="68"/>
      <c r="H316" s="60"/>
      <c r="I316" s="68"/>
      <c r="J316" s="69"/>
      <c r="K316" s="23"/>
    </row>
    <row r="317" spans="1:11" x14ac:dyDescent="0.2">
      <c r="A317" s="62" t="s">
        <v>6</v>
      </c>
      <c r="B317" s="60"/>
      <c r="C317" s="7" t="str">
        <f t="shared" si="58"/>
        <v/>
      </c>
      <c r="D317" s="60"/>
      <c r="E317" s="68"/>
      <c r="F317" s="60"/>
      <c r="G317" s="68"/>
      <c r="H317" s="60"/>
      <c r="I317" s="68"/>
      <c r="J317" s="69"/>
      <c r="K317" s="23"/>
    </row>
    <row r="318" spans="1:11" x14ac:dyDescent="0.2">
      <c r="A318" s="62" t="s">
        <v>6</v>
      </c>
      <c r="B318" s="60"/>
      <c r="C318" s="7" t="str">
        <f t="shared" si="58"/>
        <v/>
      </c>
      <c r="D318" s="60"/>
      <c r="E318" s="68"/>
      <c r="F318" s="60"/>
      <c r="G318" s="68"/>
      <c r="H318" s="60"/>
      <c r="I318" s="68"/>
      <c r="J318" s="69"/>
      <c r="K318" s="23"/>
    </row>
    <row r="319" spans="1:11" x14ac:dyDescent="0.2">
      <c r="A319" s="62" t="s">
        <v>6</v>
      </c>
      <c r="B319" s="60"/>
      <c r="C319" s="7" t="str">
        <f t="shared" si="58"/>
        <v/>
      </c>
      <c r="D319" s="60"/>
      <c r="E319" s="68"/>
      <c r="F319" s="60"/>
      <c r="G319" s="68"/>
      <c r="H319" s="60"/>
      <c r="I319" s="68"/>
      <c r="J319" s="69"/>
      <c r="K319" s="23"/>
    </row>
    <row r="320" spans="1:11" x14ac:dyDescent="0.2">
      <c r="A320" s="62" t="s">
        <v>6</v>
      </c>
      <c r="B320" s="60"/>
      <c r="C320" s="7" t="str">
        <f t="shared" si="58"/>
        <v/>
      </c>
      <c r="D320" s="60"/>
      <c r="E320" s="68"/>
      <c r="F320" s="60"/>
      <c r="G320" s="68"/>
      <c r="H320" s="60"/>
      <c r="I320" s="68"/>
      <c r="J320" s="69"/>
      <c r="K320" s="23"/>
    </row>
    <row r="321" spans="1:11" x14ac:dyDescent="0.2">
      <c r="A321" s="62" t="s">
        <v>6</v>
      </c>
      <c r="B321" s="60"/>
      <c r="C321" s="7" t="str">
        <f t="shared" si="58"/>
        <v/>
      </c>
      <c r="D321" s="60"/>
      <c r="E321" s="68"/>
      <c r="F321" s="60"/>
      <c r="G321" s="68"/>
      <c r="H321" s="60"/>
      <c r="I321" s="68"/>
      <c r="J321" s="69"/>
      <c r="K321" s="23"/>
    </row>
    <row r="322" spans="1:11" x14ac:dyDescent="0.2">
      <c r="A322" s="62" t="s">
        <v>6</v>
      </c>
      <c r="B322" s="60"/>
      <c r="C322" s="7" t="str">
        <f t="shared" si="58"/>
        <v/>
      </c>
      <c r="D322" s="60"/>
      <c r="E322" s="68"/>
      <c r="F322" s="60"/>
      <c r="G322" s="68"/>
      <c r="H322" s="60"/>
      <c r="I322" s="68"/>
      <c r="J322" s="69"/>
      <c r="K322" s="23"/>
    </row>
    <row r="323" spans="1:11" x14ac:dyDescent="0.2">
      <c r="A323" s="62" t="s">
        <v>6</v>
      </c>
      <c r="B323" s="60"/>
      <c r="C323" s="7" t="str">
        <f t="shared" si="58"/>
        <v/>
      </c>
      <c r="D323" s="60"/>
      <c r="E323" s="68"/>
      <c r="F323" s="60"/>
      <c r="G323" s="68"/>
      <c r="H323" s="60"/>
      <c r="I323" s="68"/>
      <c r="J323" s="69"/>
      <c r="K323" s="23"/>
    </row>
    <row r="324" spans="1:11" x14ac:dyDescent="0.2">
      <c r="A324" s="62" t="s">
        <v>6</v>
      </c>
      <c r="B324" s="60"/>
      <c r="C324" s="7" t="str">
        <f t="shared" si="58"/>
        <v/>
      </c>
      <c r="D324" s="60"/>
      <c r="E324" s="68"/>
      <c r="F324" s="60"/>
      <c r="G324" s="68"/>
      <c r="H324" s="60"/>
      <c r="I324" s="68"/>
      <c r="J324" s="69"/>
      <c r="K324" s="23"/>
    </row>
    <row r="325" spans="1:11" x14ac:dyDescent="0.2">
      <c r="A325" s="62" t="s">
        <v>6</v>
      </c>
      <c r="B325" s="60"/>
      <c r="C325" s="7" t="str">
        <f t="shared" si="58"/>
        <v/>
      </c>
      <c r="D325" s="60"/>
      <c r="E325" s="68"/>
      <c r="F325" s="60"/>
      <c r="G325" s="68"/>
      <c r="H325" s="60"/>
      <c r="I325" s="68"/>
      <c r="J325" s="69"/>
      <c r="K325" s="23"/>
    </row>
    <row r="326" spans="1:11" x14ac:dyDescent="0.2">
      <c r="A326" s="62" t="s">
        <v>6</v>
      </c>
      <c r="B326" s="60"/>
      <c r="C326" s="7" t="str">
        <f t="shared" si="58"/>
        <v/>
      </c>
      <c r="D326" s="60"/>
      <c r="E326" s="68"/>
      <c r="F326" s="60"/>
      <c r="G326" s="68"/>
      <c r="H326" s="60"/>
      <c r="I326" s="68"/>
      <c r="J326" s="69"/>
      <c r="K326" s="23"/>
    </row>
    <row r="327" spans="1:11" x14ac:dyDescent="0.2">
      <c r="A327" s="62" t="s">
        <v>6</v>
      </c>
      <c r="B327" s="60"/>
      <c r="C327" s="7" t="str">
        <f t="shared" si="58"/>
        <v/>
      </c>
      <c r="D327" s="60"/>
      <c r="E327" s="68"/>
      <c r="F327" s="60"/>
      <c r="G327" s="68"/>
      <c r="H327" s="60"/>
      <c r="I327" s="68"/>
      <c r="J327" s="69"/>
      <c r="K327" s="23"/>
    </row>
    <row r="328" spans="1:11" x14ac:dyDescent="0.2">
      <c r="A328" s="62" t="s">
        <v>6</v>
      </c>
      <c r="B328" s="60"/>
      <c r="C328" s="7" t="str">
        <f t="shared" si="58"/>
        <v/>
      </c>
      <c r="D328" s="60"/>
      <c r="E328" s="68"/>
      <c r="F328" s="60"/>
      <c r="G328" s="68"/>
      <c r="H328" s="60"/>
      <c r="I328" s="68"/>
      <c r="J328" s="69"/>
      <c r="K328" s="23"/>
    </row>
    <row r="329" spans="1:11" x14ac:dyDescent="0.2">
      <c r="A329" s="62" t="s">
        <v>6</v>
      </c>
      <c r="B329" s="60"/>
      <c r="C329" s="7" t="str">
        <f t="shared" si="58"/>
        <v/>
      </c>
      <c r="D329" s="60"/>
      <c r="E329" s="68"/>
      <c r="F329" s="60"/>
      <c r="G329" s="68"/>
      <c r="H329" s="60"/>
      <c r="I329" s="68"/>
      <c r="J329" s="69"/>
      <c r="K329" s="23"/>
    </row>
    <row r="330" spans="1:11" x14ac:dyDescent="0.2">
      <c r="A330" s="62" t="s">
        <v>6</v>
      </c>
      <c r="B330" s="60"/>
      <c r="C330" s="7" t="str">
        <f t="shared" si="58"/>
        <v/>
      </c>
      <c r="D330" s="60"/>
      <c r="E330" s="68"/>
      <c r="F330" s="60"/>
      <c r="G330" s="68"/>
      <c r="H330" s="60"/>
      <c r="I330" s="68"/>
      <c r="J330" s="69"/>
      <c r="K330" s="23"/>
    </row>
    <row r="331" spans="1:11" x14ac:dyDescent="0.2">
      <c r="A331" s="62" t="s">
        <v>6</v>
      </c>
      <c r="B331" s="60"/>
      <c r="C331" s="7" t="str">
        <f t="shared" si="58"/>
        <v/>
      </c>
      <c r="D331" s="60"/>
      <c r="E331" s="68"/>
      <c r="F331" s="60"/>
      <c r="G331" s="68"/>
      <c r="H331" s="60"/>
      <c r="I331" s="68"/>
      <c r="J331" s="69"/>
      <c r="K331" s="23"/>
    </row>
    <row r="332" spans="1:11" ht="15.75" thickBot="1" x14ac:dyDescent="0.25">
      <c r="A332" s="62" t="s">
        <v>6</v>
      </c>
      <c r="B332" s="63"/>
      <c r="C332" s="8" t="str">
        <f t="shared" si="58"/>
        <v/>
      </c>
      <c r="D332" s="63"/>
      <c r="E332" s="64"/>
      <c r="F332" s="63"/>
      <c r="G332" s="64"/>
      <c r="H332" s="63"/>
      <c r="I332" s="64"/>
      <c r="J332" s="70"/>
      <c r="K332" s="23"/>
    </row>
    <row r="333" spans="1:11" x14ac:dyDescent="0.2">
      <c r="A333" s="62"/>
      <c r="B333" s="137">
        <f>SUMIF(A300:A332,$O$6,B300:B332)</f>
        <v>0</v>
      </c>
      <c r="C333" s="24"/>
      <c r="D333" s="24"/>
      <c r="E333" s="24"/>
      <c r="F333" s="24"/>
      <c r="G333" s="24"/>
      <c r="H333" s="24"/>
      <c r="I333" s="24"/>
      <c r="J333" s="24"/>
      <c r="K333" s="23"/>
    </row>
    <row r="334" spans="1:11" ht="15.75" thickBot="1" x14ac:dyDescent="0.25">
      <c r="A334" s="62"/>
      <c r="B334" s="138"/>
      <c r="C334" s="24"/>
      <c r="D334" s="24"/>
      <c r="E334" s="24"/>
      <c r="F334" s="24"/>
      <c r="G334" s="24"/>
      <c r="H334" s="24"/>
      <c r="I334" s="24"/>
      <c r="J334" s="24"/>
      <c r="K334" s="23"/>
    </row>
    <row r="335" spans="1:11" ht="15.75" thickBot="1" x14ac:dyDescent="0.25">
      <c r="A335" s="62"/>
      <c r="B335" s="24"/>
      <c r="C335" s="24"/>
      <c r="D335" s="24"/>
      <c r="E335" s="24"/>
      <c r="F335" s="24"/>
      <c r="G335" s="24"/>
      <c r="H335" s="24"/>
      <c r="I335" s="24"/>
      <c r="J335" s="24"/>
      <c r="K335" s="23"/>
    </row>
    <row r="336" spans="1:11" ht="15.75" thickBot="1" x14ac:dyDescent="0.25">
      <c r="A336" s="62"/>
      <c r="B336" s="24"/>
      <c r="C336" s="24"/>
      <c r="D336" s="24"/>
      <c r="E336" s="24"/>
      <c r="F336" s="24"/>
      <c r="G336" s="24"/>
      <c r="H336" s="129" t="s">
        <v>22</v>
      </c>
      <c r="I336" s="130"/>
      <c r="J336" s="16"/>
      <c r="K336" s="23"/>
    </row>
    <row r="337" spans="1:11" ht="15.75" thickBot="1" x14ac:dyDescent="0.25">
      <c r="A337" s="62"/>
      <c r="B337" s="13" t="s">
        <v>0</v>
      </c>
      <c r="C337" s="13" t="s">
        <v>13</v>
      </c>
      <c r="D337" s="13" t="s">
        <v>14</v>
      </c>
      <c r="E337" s="13" t="s">
        <v>15</v>
      </c>
      <c r="F337" s="13" t="s">
        <v>5</v>
      </c>
      <c r="G337" s="24"/>
      <c r="H337" s="96" t="s">
        <v>20</v>
      </c>
      <c r="I337" s="94">
        <f t="shared" si="46"/>
        <v>0</v>
      </c>
      <c r="J337" s="96"/>
      <c r="K337" s="23"/>
    </row>
    <row r="338" spans="1:11" ht="15.75" thickBot="1" x14ac:dyDescent="0.25">
      <c r="A338" s="62"/>
      <c r="B338" s="98">
        <f t="shared" si="47"/>
        <v>0</v>
      </c>
      <c r="C338" s="13">
        <f t="shared" ref="C338" si="59">SUM(F300:F332)</f>
        <v>0</v>
      </c>
      <c r="D338" s="13">
        <f t="shared" ref="D338" si="60">B338+C338</f>
        <v>0</v>
      </c>
      <c r="E338" s="13">
        <f t="shared" ref="E338" si="61">SUM(H300:H332)</f>
        <v>0</v>
      </c>
      <c r="F338" s="15">
        <f t="shared" ref="F338" si="62">D338-E338</f>
        <v>0</v>
      </c>
      <c r="G338" s="24"/>
      <c r="H338" s="3" t="s">
        <v>19</v>
      </c>
      <c r="I338" s="3">
        <f t="shared" ref="I338" si="63">F340</f>
        <v>0</v>
      </c>
      <c r="J338" s="3"/>
      <c r="K338" s="23"/>
    </row>
    <row r="339" spans="1:11" ht="15.75" thickBot="1" x14ac:dyDescent="0.25">
      <c r="A339" s="62"/>
      <c r="B339" s="13" t="s">
        <v>18</v>
      </c>
      <c r="C339" s="13" t="s">
        <v>16</v>
      </c>
      <c r="D339" s="13" t="s">
        <v>3</v>
      </c>
      <c r="E339" s="13" t="s">
        <v>2</v>
      </c>
      <c r="F339" s="13" t="s">
        <v>19</v>
      </c>
      <c r="G339" s="24"/>
      <c r="H339" s="3" t="s">
        <v>21</v>
      </c>
      <c r="I339" s="3">
        <f t="shared" si="53"/>
        <v>0</v>
      </c>
      <c r="J339" s="3"/>
      <c r="K339" s="23"/>
    </row>
    <row r="340" spans="1:11" ht="15.75" thickBot="1" x14ac:dyDescent="0.25">
      <c r="A340" s="62"/>
      <c r="B340" s="98">
        <f t="shared" ref="B340" si="64">F338</f>
        <v>0</v>
      </c>
      <c r="C340" s="71"/>
      <c r="D340" s="71"/>
      <c r="E340" s="71"/>
      <c r="F340" s="15">
        <f t="shared" ref="F340" si="65">B340-(C340+D340+E340)</f>
        <v>0</v>
      </c>
      <c r="G340" s="24"/>
      <c r="H340" s="3" t="s">
        <v>4</v>
      </c>
      <c r="I340" s="73"/>
      <c r="J340" s="73"/>
      <c r="K340" s="23"/>
    </row>
    <row r="341" spans="1:11" ht="15.75" thickBot="1" x14ac:dyDescent="0.25">
      <c r="A341" s="62"/>
      <c r="B341" s="24"/>
      <c r="C341" s="24"/>
      <c r="D341" s="24"/>
      <c r="E341" s="24"/>
      <c r="F341" s="24"/>
      <c r="G341" s="24"/>
      <c r="H341" s="18" t="s">
        <v>17</v>
      </c>
      <c r="I341" s="18">
        <f t="shared" si="56"/>
        <v>0</v>
      </c>
      <c r="J341" s="97"/>
      <c r="K341" s="23"/>
    </row>
    <row r="342" spans="1:11" ht="15.75" thickBot="1" x14ac:dyDescent="0.25">
      <c r="A342" s="62"/>
      <c r="B342" s="24"/>
      <c r="C342" s="24"/>
      <c r="D342" s="24"/>
      <c r="E342" s="24"/>
      <c r="F342" s="24"/>
      <c r="G342" s="24"/>
      <c r="H342" s="13" t="s">
        <v>27</v>
      </c>
      <c r="I342" s="101">
        <f t="shared" si="57"/>
        <v>0</v>
      </c>
      <c r="J342" s="24"/>
      <c r="K342" s="23"/>
    </row>
    <row r="343" spans="1:11" ht="15.75" thickBot="1" x14ac:dyDescent="0.25">
      <c r="A343" s="75"/>
      <c r="B343" s="25"/>
      <c r="C343" s="25"/>
      <c r="D343" s="25"/>
      <c r="E343" s="25"/>
      <c r="F343" s="25"/>
      <c r="G343" s="25"/>
      <c r="H343" s="25"/>
      <c r="I343" s="25"/>
      <c r="J343" s="25"/>
      <c r="K343" s="15"/>
    </row>
    <row r="344" spans="1:11" ht="15.75" thickBot="1" x14ac:dyDescent="0.25">
      <c r="A344" s="76"/>
      <c r="B344" s="29"/>
      <c r="C344" s="29"/>
      <c r="D344" s="29"/>
      <c r="E344" s="29"/>
      <c r="F344" s="29"/>
      <c r="G344" s="29"/>
      <c r="H344" s="29"/>
      <c r="I344" s="29"/>
      <c r="J344" s="29"/>
      <c r="K344" s="29"/>
    </row>
    <row r="345" spans="1:11" ht="15.75" thickBot="1" x14ac:dyDescent="0.25">
      <c r="A345" s="57"/>
      <c r="B345" s="28"/>
      <c r="C345" s="28"/>
      <c r="D345" s="28"/>
      <c r="E345" s="28"/>
      <c r="F345" s="28"/>
      <c r="G345" s="28"/>
      <c r="H345" s="28"/>
      <c r="I345" s="28" t="s">
        <v>35</v>
      </c>
      <c r="J345" s="58" t="s">
        <v>38</v>
      </c>
      <c r="K345" s="22"/>
    </row>
    <row r="346" spans="1:11" ht="15.75" thickBot="1" x14ac:dyDescent="0.25">
      <c r="A346" s="60">
        <v>8</v>
      </c>
      <c r="B346" s="26"/>
      <c r="C346" s="26"/>
      <c r="D346" s="26"/>
      <c r="E346" s="26"/>
      <c r="F346" s="26"/>
      <c r="G346" s="26"/>
      <c r="H346" s="26"/>
      <c r="I346" s="26" t="s">
        <v>36</v>
      </c>
      <c r="J346" s="61">
        <v>44263</v>
      </c>
      <c r="K346" s="22"/>
    </row>
    <row r="347" spans="1:11" x14ac:dyDescent="0.2">
      <c r="A347" s="62"/>
      <c r="B347" s="140" t="s">
        <v>0</v>
      </c>
      <c r="C347" s="141"/>
      <c r="D347" s="140" t="s">
        <v>9</v>
      </c>
      <c r="E347" s="141"/>
      <c r="F347" s="140" t="s">
        <v>13</v>
      </c>
      <c r="G347" s="141"/>
      <c r="H347" s="140" t="s">
        <v>10</v>
      </c>
      <c r="I347" s="141"/>
      <c r="J347" s="135" t="s">
        <v>12</v>
      </c>
      <c r="K347" s="23"/>
    </row>
    <row r="348" spans="1:11" ht="15.75" thickBot="1" x14ac:dyDescent="0.25">
      <c r="A348" s="62"/>
      <c r="B348" s="6" t="s">
        <v>1</v>
      </c>
      <c r="C348" s="8" t="s">
        <v>8</v>
      </c>
      <c r="D348" s="6" t="s">
        <v>1</v>
      </c>
      <c r="E348" s="8" t="s">
        <v>8</v>
      </c>
      <c r="F348" s="6" t="s">
        <v>1</v>
      </c>
      <c r="G348" s="8" t="s">
        <v>11</v>
      </c>
      <c r="H348" s="6" t="s">
        <v>1</v>
      </c>
      <c r="I348" s="8" t="s">
        <v>11</v>
      </c>
      <c r="J348" s="136"/>
      <c r="K348" s="23"/>
    </row>
    <row r="349" spans="1:11" x14ac:dyDescent="0.2">
      <c r="A349" s="62" t="s">
        <v>6</v>
      </c>
      <c r="B349" s="65"/>
      <c r="C349" s="66"/>
      <c r="D349" s="65"/>
      <c r="E349" s="66"/>
      <c r="F349" s="65"/>
      <c r="G349" s="66"/>
      <c r="H349" s="65"/>
      <c r="I349" s="66"/>
      <c r="J349" s="67"/>
      <c r="K349" s="23"/>
    </row>
    <row r="350" spans="1:11" x14ac:dyDescent="0.2">
      <c r="A350" s="62" t="s">
        <v>6</v>
      </c>
      <c r="B350" s="60"/>
      <c r="C350" s="7" t="str">
        <f t="shared" ref="C350:C381" si="66">IF(B350&gt;0.005,C349+1,"")</f>
        <v/>
      </c>
      <c r="D350" s="60"/>
      <c r="E350" s="68"/>
      <c r="F350" s="60"/>
      <c r="G350" s="68"/>
      <c r="H350" s="60"/>
      <c r="I350" s="68"/>
      <c r="J350" s="69"/>
      <c r="K350" s="23"/>
    </row>
    <row r="351" spans="1:11" x14ac:dyDescent="0.2">
      <c r="A351" s="62" t="s">
        <v>6</v>
      </c>
      <c r="B351" s="60"/>
      <c r="C351" s="7" t="str">
        <f t="shared" si="66"/>
        <v/>
      </c>
      <c r="D351" s="60"/>
      <c r="E351" s="68"/>
      <c r="F351" s="60"/>
      <c r="G351" s="68"/>
      <c r="H351" s="60"/>
      <c r="I351" s="68"/>
      <c r="J351" s="69"/>
      <c r="K351" s="23"/>
    </row>
    <row r="352" spans="1:11" x14ac:dyDescent="0.2">
      <c r="A352" s="62" t="s">
        <v>6</v>
      </c>
      <c r="B352" s="60"/>
      <c r="C352" s="7" t="str">
        <f t="shared" si="66"/>
        <v/>
      </c>
      <c r="D352" s="60"/>
      <c r="E352" s="68"/>
      <c r="F352" s="60"/>
      <c r="G352" s="68"/>
      <c r="H352" s="60"/>
      <c r="I352" s="68"/>
      <c r="J352" s="69"/>
      <c r="K352" s="23"/>
    </row>
    <row r="353" spans="1:11" x14ac:dyDescent="0.2">
      <c r="A353" s="62" t="s">
        <v>6</v>
      </c>
      <c r="B353" s="60"/>
      <c r="C353" s="7" t="str">
        <f t="shared" si="66"/>
        <v/>
      </c>
      <c r="D353" s="60"/>
      <c r="E353" s="68"/>
      <c r="F353" s="60"/>
      <c r="G353" s="68"/>
      <c r="H353" s="60"/>
      <c r="I353" s="68"/>
      <c r="J353" s="69"/>
      <c r="K353" s="23"/>
    </row>
    <row r="354" spans="1:11" x14ac:dyDescent="0.2">
      <c r="A354" s="62" t="s">
        <v>6</v>
      </c>
      <c r="B354" s="60"/>
      <c r="C354" s="7" t="str">
        <f t="shared" si="66"/>
        <v/>
      </c>
      <c r="D354" s="60"/>
      <c r="E354" s="68"/>
      <c r="F354" s="60"/>
      <c r="G354" s="68"/>
      <c r="H354" s="60"/>
      <c r="I354" s="68"/>
      <c r="J354" s="69"/>
      <c r="K354" s="23"/>
    </row>
    <row r="355" spans="1:11" x14ac:dyDescent="0.2">
      <c r="A355" s="62" t="s">
        <v>6</v>
      </c>
      <c r="B355" s="60"/>
      <c r="C355" s="7" t="str">
        <f t="shared" si="66"/>
        <v/>
      </c>
      <c r="D355" s="60"/>
      <c r="E355" s="68"/>
      <c r="F355" s="60"/>
      <c r="G355" s="68"/>
      <c r="H355" s="60"/>
      <c r="I355" s="68"/>
      <c r="J355" s="69"/>
      <c r="K355" s="23"/>
    </row>
    <row r="356" spans="1:11" x14ac:dyDescent="0.2">
      <c r="A356" s="62" t="s">
        <v>6</v>
      </c>
      <c r="B356" s="60"/>
      <c r="C356" s="7" t="str">
        <f t="shared" si="66"/>
        <v/>
      </c>
      <c r="D356" s="60"/>
      <c r="E356" s="68"/>
      <c r="F356" s="60"/>
      <c r="G356" s="68"/>
      <c r="H356" s="60"/>
      <c r="I356" s="68"/>
      <c r="J356" s="69"/>
      <c r="K356" s="23"/>
    </row>
    <row r="357" spans="1:11" x14ac:dyDescent="0.2">
      <c r="A357" s="62" t="s">
        <v>6</v>
      </c>
      <c r="B357" s="60"/>
      <c r="C357" s="7" t="str">
        <f t="shared" si="66"/>
        <v/>
      </c>
      <c r="D357" s="60"/>
      <c r="E357" s="68"/>
      <c r="F357" s="60"/>
      <c r="G357" s="68"/>
      <c r="H357" s="60"/>
      <c r="I357" s="68"/>
      <c r="J357" s="69"/>
      <c r="K357" s="23"/>
    </row>
    <row r="358" spans="1:11" x14ac:dyDescent="0.2">
      <c r="A358" s="62" t="s">
        <v>6</v>
      </c>
      <c r="B358" s="60"/>
      <c r="C358" s="7" t="str">
        <f t="shared" si="66"/>
        <v/>
      </c>
      <c r="D358" s="60"/>
      <c r="E358" s="68"/>
      <c r="F358" s="60"/>
      <c r="G358" s="68"/>
      <c r="H358" s="60"/>
      <c r="I358" s="68"/>
      <c r="J358" s="69"/>
      <c r="K358" s="23"/>
    </row>
    <row r="359" spans="1:11" x14ac:dyDescent="0.2">
      <c r="A359" s="62" t="s">
        <v>6</v>
      </c>
      <c r="B359" s="60"/>
      <c r="C359" s="7" t="str">
        <f t="shared" si="66"/>
        <v/>
      </c>
      <c r="D359" s="60"/>
      <c r="E359" s="68"/>
      <c r="F359" s="60"/>
      <c r="G359" s="68"/>
      <c r="H359" s="60"/>
      <c r="I359" s="68"/>
      <c r="J359" s="69"/>
      <c r="K359" s="23"/>
    </row>
    <row r="360" spans="1:11" x14ac:dyDescent="0.2">
      <c r="A360" s="62" t="s">
        <v>6</v>
      </c>
      <c r="B360" s="60"/>
      <c r="C360" s="7" t="str">
        <f t="shared" si="66"/>
        <v/>
      </c>
      <c r="D360" s="60"/>
      <c r="E360" s="68"/>
      <c r="F360" s="60"/>
      <c r="G360" s="68"/>
      <c r="H360" s="60"/>
      <c r="I360" s="68"/>
      <c r="J360" s="69"/>
      <c r="K360" s="23"/>
    </row>
    <row r="361" spans="1:11" x14ac:dyDescent="0.2">
      <c r="A361" s="62" t="s">
        <v>6</v>
      </c>
      <c r="B361" s="60"/>
      <c r="C361" s="7" t="str">
        <f t="shared" si="66"/>
        <v/>
      </c>
      <c r="D361" s="60"/>
      <c r="E361" s="68"/>
      <c r="F361" s="60"/>
      <c r="G361" s="68"/>
      <c r="H361" s="60"/>
      <c r="I361" s="68"/>
      <c r="J361" s="69"/>
      <c r="K361" s="23"/>
    </row>
    <row r="362" spans="1:11" x14ac:dyDescent="0.2">
      <c r="A362" s="62" t="s">
        <v>6</v>
      </c>
      <c r="B362" s="60"/>
      <c r="C362" s="7" t="str">
        <f t="shared" si="66"/>
        <v/>
      </c>
      <c r="D362" s="60"/>
      <c r="E362" s="68"/>
      <c r="F362" s="60"/>
      <c r="G362" s="68"/>
      <c r="H362" s="60"/>
      <c r="I362" s="68"/>
      <c r="J362" s="69"/>
      <c r="K362" s="23"/>
    </row>
    <row r="363" spans="1:11" x14ac:dyDescent="0.2">
      <c r="A363" s="62" t="s">
        <v>6</v>
      </c>
      <c r="B363" s="60"/>
      <c r="C363" s="7" t="str">
        <f t="shared" si="66"/>
        <v/>
      </c>
      <c r="D363" s="60"/>
      <c r="E363" s="68"/>
      <c r="F363" s="60"/>
      <c r="G363" s="68"/>
      <c r="H363" s="60"/>
      <c r="I363" s="68"/>
      <c r="J363" s="69"/>
      <c r="K363" s="23"/>
    </row>
    <row r="364" spans="1:11" x14ac:dyDescent="0.2">
      <c r="A364" s="62" t="s">
        <v>6</v>
      </c>
      <c r="B364" s="60"/>
      <c r="C364" s="7" t="str">
        <f t="shared" si="66"/>
        <v/>
      </c>
      <c r="D364" s="60"/>
      <c r="E364" s="68"/>
      <c r="F364" s="60"/>
      <c r="G364" s="68"/>
      <c r="H364" s="60"/>
      <c r="I364" s="68"/>
      <c r="J364" s="69"/>
      <c r="K364" s="23"/>
    </row>
    <row r="365" spans="1:11" x14ac:dyDescent="0.2">
      <c r="A365" s="62" t="s">
        <v>6</v>
      </c>
      <c r="B365" s="60"/>
      <c r="C365" s="7" t="str">
        <f t="shared" si="66"/>
        <v/>
      </c>
      <c r="D365" s="60"/>
      <c r="E365" s="68"/>
      <c r="F365" s="60"/>
      <c r="G365" s="68"/>
      <c r="H365" s="60"/>
      <c r="I365" s="68"/>
      <c r="J365" s="69"/>
      <c r="K365" s="23"/>
    </row>
    <row r="366" spans="1:11" x14ac:dyDescent="0.2">
      <c r="A366" s="62" t="s">
        <v>6</v>
      </c>
      <c r="B366" s="60"/>
      <c r="C366" s="7" t="str">
        <f t="shared" si="66"/>
        <v/>
      </c>
      <c r="D366" s="60"/>
      <c r="E366" s="68"/>
      <c r="F366" s="60"/>
      <c r="G366" s="68"/>
      <c r="H366" s="60"/>
      <c r="I366" s="68"/>
      <c r="J366" s="69"/>
      <c r="K366" s="23"/>
    </row>
    <row r="367" spans="1:11" x14ac:dyDescent="0.2">
      <c r="A367" s="62" t="s">
        <v>6</v>
      </c>
      <c r="B367" s="60"/>
      <c r="C367" s="7" t="str">
        <f t="shared" si="66"/>
        <v/>
      </c>
      <c r="D367" s="60"/>
      <c r="E367" s="68"/>
      <c r="F367" s="60"/>
      <c r="G367" s="68"/>
      <c r="H367" s="60"/>
      <c r="I367" s="68"/>
      <c r="J367" s="69"/>
      <c r="K367" s="23"/>
    </row>
    <row r="368" spans="1:11" x14ac:dyDescent="0.2">
      <c r="A368" s="62" t="s">
        <v>6</v>
      </c>
      <c r="B368" s="60"/>
      <c r="C368" s="7" t="str">
        <f t="shared" si="66"/>
        <v/>
      </c>
      <c r="D368" s="60"/>
      <c r="E368" s="68"/>
      <c r="F368" s="60"/>
      <c r="G368" s="68"/>
      <c r="H368" s="60"/>
      <c r="I368" s="68"/>
      <c r="J368" s="69"/>
      <c r="K368" s="23"/>
    </row>
    <row r="369" spans="1:11" x14ac:dyDescent="0.2">
      <c r="A369" s="62" t="s">
        <v>6</v>
      </c>
      <c r="B369" s="60"/>
      <c r="C369" s="7" t="str">
        <f t="shared" si="66"/>
        <v/>
      </c>
      <c r="D369" s="60"/>
      <c r="E369" s="68"/>
      <c r="F369" s="60"/>
      <c r="G369" s="68"/>
      <c r="H369" s="60"/>
      <c r="I369" s="68"/>
      <c r="J369" s="69"/>
      <c r="K369" s="23"/>
    </row>
    <row r="370" spans="1:11" x14ac:dyDescent="0.2">
      <c r="A370" s="62" t="s">
        <v>6</v>
      </c>
      <c r="B370" s="60"/>
      <c r="C370" s="7" t="str">
        <f t="shared" si="66"/>
        <v/>
      </c>
      <c r="D370" s="60"/>
      <c r="E370" s="68"/>
      <c r="F370" s="60"/>
      <c r="G370" s="68"/>
      <c r="H370" s="60"/>
      <c r="I370" s="68"/>
      <c r="J370" s="69"/>
      <c r="K370" s="23"/>
    </row>
    <row r="371" spans="1:11" x14ac:dyDescent="0.2">
      <c r="A371" s="62" t="s">
        <v>6</v>
      </c>
      <c r="B371" s="60"/>
      <c r="C371" s="7" t="str">
        <f t="shared" si="66"/>
        <v/>
      </c>
      <c r="D371" s="60"/>
      <c r="E371" s="68"/>
      <c r="F371" s="60"/>
      <c r="G371" s="68"/>
      <c r="H371" s="60"/>
      <c r="I371" s="68"/>
      <c r="J371" s="69"/>
      <c r="K371" s="23"/>
    </row>
    <row r="372" spans="1:11" x14ac:dyDescent="0.2">
      <c r="A372" s="62" t="s">
        <v>6</v>
      </c>
      <c r="B372" s="60"/>
      <c r="C372" s="7" t="str">
        <f t="shared" si="66"/>
        <v/>
      </c>
      <c r="D372" s="60"/>
      <c r="E372" s="68"/>
      <c r="F372" s="60"/>
      <c r="G372" s="68"/>
      <c r="H372" s="60"/>
      <c r="I372" s="68"/>
      <c r="J372" s="69"/>
      <c r="K372" s="23"/>
    </row>
    <row r="373" spans="1:11" x14ac:dyDescent="0.2">
      <c r="A373" s="62" t="s">
        <v>6</v>
      </c>
      <c r="B373" s="60"/>
      <c r="C373" s="7" t="str">
        <f t="shared" si="66"/>
        <v/>
      </c>
      <c r="D373" s="60"/>
      <c r="E373" s="68"/>
      <c r="F373" s="60"/>
      <c r="G373" s="68"/>
      <c r="H373" s="60"/>
      <c r="I373" s="68"/>
      <c r="J373" s="69"/>
      <c r="K373" s="23"/>
    </row>
    <row r="374" spans="1:11" x14ac:dyDescent="0.2">
      <c r="A374" s="62" t="s">
        <v>6</v>
      </c>
      <c r="B374" s="60"/>
      <c r="C374" s="7" t="str">
        <f t="shared" si="66"/>
        <v/>
      </c>
      <c r="D374" s="60"/>
      <c r="E374" s="68"/>
      <c r="F374" s="60"/>
      <c r="G374" s="68"/>
      <c r="H374" s="60"/>
      <c r="I374" s="68"/>
      <c r="J374" s="69"/>
      <c r="K374" s="23"/>
    </row>
    <row r="375" spans="1:11" x14ac:dyDescent="0.2">
      <c r="A375" s="62" t="s">
        <v>6</v>
      </c>
      <c r="B375" s="60"/>
      <c r="C375" s="7" t="str">
        <f t="shared" si="66"/>
        <v/>
      </c>
      <c r="D375" s="60"/>
      <c r="E375" s="68"/>
      <c r="F375" s="60"/>
      <c r="G375" s="68"/>
      <c r="H375" s="60"/>
      <c r="I375" s="68"/>
      <c r="J375" s="69"/>
      <c r="K375" s="23"/>
    </row>
    <row r="376" spans="1:11" x14ac:dyDescent="0.2">
      <c r="A376" s="62" t="s">
        <v>6</v>
      </c>
      <c r="B376" s="60"/>
      <c r="C376" s="7" t="str">
        <f t="shared" si="66"/>
        <v/>
      </c>
      <c r="D376" s="60"/>
      <c r="E376" s="68"/>
      <c r="F376" s="60"/>
      <c r="G376" s="68"/>
      <c r="H376" s="60"/>
      <c r="I376" s="68"/>
      <c r="J376" s="69"/>
      <c r="K376" s="23"/>
    </row>
    <row r="377" spans="1:11" x14ac:dyDescent="0.2">
      <c r="A377" s="62" t="s">
        <v>6</v>
      </c>
      <c r="B377" s="60"/>
      <c r="C377" s="7" t="str">
        <f t="shared" si="66"/>
        <v/>
      </c>
      <c r="D377" s="60"/>
      <c r="E377" s="68"/>
      <c r="F377" s="60"/>
      <c r="G377" s="68"/>
      <c r="H377" s="60"/>
      <c r="I377" s="68"/>
      <c r="J377" s="69"/>
      <c r="K377" s="23"/>
    </row>
    <row r="378" spans="1:11" x14ac:dyDescent="0.2">
      <c r="A378" s="62" t="s">
        <v>6</v>
      </c>
      <c r="B378" s="60"/>
      <c r="C378" s="7" t="str">
        <f t="shared" si="66"/>
        <v/>
      </c>
      <c r="D378" s="60"/>
      <c r="E378" s="68"/>
      <c r="F378" s="60"/>
      <c r="G378" s="68"/>
      <c r="H378" s="60"/>
      <c r="I378" s="68"/>
      <c r="J378" s="69"/>
      <c r="K378" s="23"/>
    </row>
    <row r="379" spans="1:11" x14ac:dyDescent="0.2">
      <c r="A379" s="62" t="s">
        <v>6</v>
      </c>
      <c r="B379" s="60"/>
      <c r="C379" s="7" t="str">
        <f t="shared" si="66"/>
        <v/>
      </c>
      <c r="D379" s="60"/>
      <c r="E379" s="68"/>
      <c r="F379" s="60"/>
      <c r="G379" s="68"/>
      <c r="H379" s="60"/>
      <c r="I379" s="68"/>
      <c r="J379" s="69"/>
      <c r="K379" s="23"/>
    </row>
    <row r="380" spans="1:11" x14ac:dyDescent="0.2">
      <c r="A380" s="62" t="s">
        <v>6</v>
      </c>
      <c r="B380" s="60"/>
      <c r="C380" s="7" t="str">
        <f t="shared" si="66"/>
        <v/>
      </c>
      <c r="D380" s="60"/>
      <c r="E380" s="68"/>
      <c r="F380" s="60"/>
      <c r="G380" s="68"/>
      <c r="H380" s="60"/>
      <c r="I380" s="68"/>
      <c r="J380" s="69"/>
      <c r="K380" s="23"/>
    </row>
    <row r="381" spans="1:11" ht="15.75" thickBot="1" x14ac:dyDescent="0.25">
      <c r="A381" s="62" t="s">
        <v>6</v>
      </c>
      <c r="B381" s="63"/>
      <c r="C381" s="8" t="str">
        <f t="shared" si="66"/>
        <v/>
      </c>
      <c r="D381" s="63"/>
      <c r="E381" s="64"/>
      <c r="F381" s="63"/>
      <c r="G381" s="64"/>
      <c r="H381" s="63"/>
      <c r="I381" s="64"/>
      <c r="J381" s="70"/>
      <c r="K381" s="23"/>
    </row>
    <row r="382" spans="1:11" x14ac:dyDescent="0.2">
      <c r="A382" s="62"/>
      <c r="B382" s="137">
        <f>SUMIF(A349:A381,$O$6,B349:B381)</f>
        <v>0</v>
      </c>
      <c r="C382" s="24"/>
      <c r="D382" s="24"/>
      <c r="E382" s="24"/>
      <c r="F382" s="24"/>
      <c r="G382" s="24"/>
      <c r="H382" s="24"/>
      <c r="I382" s="24"/>
      <c r="J382" s="24"/>
      <c r="K382" s="23"/>
    </row>
    <row r="383" spans="1:11" ht="15.75" thickBot="1" x14ac:dyDescent="0.25">
      <c r="A383" s="62"/>
      <c r="B383" s="138"/>
      <c r="C383" s="24"/>
      <c r="D383" s="24"/>
      <c r="E383" s="24"/>
      <c r="F383" s="24"/>
      <c r="G383" s="24"/>
      <c r="H383" s="24"/>
      <c r="I383" s="24"/>
      <c r="J383" s="24"/>
      <c r="K383" s="23"/>
    </row>
    <row r="384" spans="1:11" ht="15.75" thickBot="1" x14ac:dyDescent="0.25">
      <c r="A384" s="62"/>
      <c r="B384" s="24"/>
      <c r="C384" s="24"/>
      <c r="D384" s="24"/>
      <c r="E384" s="24"/>
      <c r="F384" s="24"/>
      <c r="G384" s="24"/>
      <c r="H384" s="24"/>
      <c r="I384" s="24"/>
      <c r="J384" s="24"/>
      <c r="K384" s="23"/>
    </row>
    <row r="385" spans="1:11" ht="15.75" thickBot="1" x14ac:dyDescent="0.25">
      <c r="A385" s="62"/>
      <c r="B385" s="24"/>
      <c r="C385" s="24"/>
      <c r="D385" s="24"/>
      <c r="E385" s="24"/>
      <c r="F385" s="24"/>
      <c r="G385" s="24"/>
      <c r="H385" s="129" t="s">
        <v>22</v>
      </c>
      <c r="I385" s="130"/>
      <c r="J385" s="16"/>
      <c r="K385" s="23"/>
    </row>
    <row r="386" spans="1:11" ht="15.75" thickBot="1" x14ac:dyDescent="0.25">
      <c r="A386" s="62"/>
      <c r="B386" s="13" t="s">
        <v>0</v>
      </c>
      <c r="C386" s="13" t="s">
        <v>13</v>
      </c>
      <c r="D386" s="13" t="s">
        <v>14</v>
      </c>
      <c r="E386" s="13" t="s">
        <v>15</v>
      </c>
      <c r="F386" s="13" t="s">
        <v>5</v>
      </c>
      <c r="G386" s="24"/>
      <c r="H386" s="96" t="s">
        <v>20</v>
      </c>
      <c r="I386" s="94">
        <f t="shared" ref="I386:I435" si="67">I342</f>
        <v>0</v>
      </c>
      <c r="J386" s="96"/>
      <c r="K386" s="23"/>
    </row>
    <row r="387" spans="1:11" ht="15.75" thickBot="1" x14ac:dyDescent="0.25">
      <c r="A387" s="62"/>
      <c r="B387" s="98">
        <f t="shared" ref="B387:B436" si="68">B382</f>
        <v>0</v>
      </c>
      <c r="C387" s="13">
        <f t="shared" ref="C387" si="69">SUM(F349:F381)</f>
        <v>0</v>
      </c>
      <c r="D387" s="13">
        <f t="shared" ref="D387" si="70">B387+C387</f>
        <v>0</v>
      </c>
      <c r="E387" s="13">
        <f t="shared" ref="E387" si="71">SUM(H349:H381)</f>
        <v>0</v>
      </c>
      <c r="F387" s="15">
        <f t="shared" ref="F387" si="72">D387-E387</f>
        <v>0</v>
      </c>
      <c r="G387" s="24"/>
      <c r="H387" s="3" t="s">
        <v>19</v>
      </c>
      <c r="I387" s="3">
        <f t="shared" ref="I387" si="73">F389</f>
        <v>0</v>
      </c>
      <c r="J387" s="3"/>
      <c r="K387" s="23"/>
    </row>
    <row r="388" spans="1:11" ht="15.75" thickBot="1" x14ac:dyDescent="0.25">
      <c r="A388" s="62"/>
      <c r="B388" s="13" t="s">
        <v>18</v>
      </c>
      <c r="C388" s="13" t="s">
        <v>16</v>
      </c>
      <c r="D388" s="13" t="s">
        <v>3</v>
      </c>
      <c r="E388" s="13" t="s">
        <v>2</v>
      </c>
      <c r="F388" s="13" t="s">
        <v>19</v>
      </c>
      <c r="G388" s="24"/>
      <c r="H388" s="3" t="s">
        <v>21</v>
      </c>
      <c r="I388" s="3">
        <f t="shared" ref="I388:I437" si="74">I386+I387</f>
        <v>0</v>
      </c>
      <c r="J388" s="3"/>
      <c r="K388" s="23"/>
    </row>
    <row r="389" spans="1:11" ht="15.75" thickBot="1" x14ac:dyDescent="0.25">
      <c r="A389" s="62"/>
      <c r="B389" s="98">
        <f t="shared" ref="B389" si="75">F387</f>
        <v>0</v>
      </c>
      <c r="C389" s="71"/>
      <c r="D389" s="71"/>
      <c r="E389" s="71"/>
      <c r="F389" s="15">
        <f t="shared" ref="F389" si="76">B389-(C389+D389+E389)</f>
        <v>0</v>
      </c>
      <c r="G389" s="24"/>
      <c r="H389" s="3" t="s">
        <v>4</v>
      </c>
      <c r="I389" s="73"/>
      <c r="J389" s="73"/>
      <c r="K389" s="23"/>
    </row>
    <row r="390" spans="1:11" ht="15.75" thickBot="1" x14ac:dyDescent="0.25">
      <c r="A390" s="62"/>
      <c r="B390" s="24"/>
      <c r="C390" s="24"/>
      <c r="D390" s="24"/>
      <c r="E390" s="24"/>
      <c r="F390" s="24"/>
      <c r="G390" s="24"/>
      <c r="H390" s="18" t="s">
        <v>17</v>
      </c>
      <c r="I390" s="18">
        <f t="shared" ref="I390:I439" si="77">I388-I389</f>
        <v>0</v>
      </c>
      <c r="J390" s="97"/>
      <c r="K390" s="23"/>
    </row>
    <row r="391" spans="1:11" ht="15.75" thickBot="1" x14ac:dyDescent="0.25">
      <c r="A391" s="62"/>
      <c r="B391" s="24"/>
      <c r="C391" s="24"/>
      <c r="D391" s="24"/>
      <c r="E391" s="24"/>
      <c r="F391" s="24"/>
      <c r="G391" s="24"/>
      <c r="H391" s="13" t="s">
        <v>27</v>
      </c>
      <c r="I391" s="101">
        <f t="shared" ref="I391:I440" si="78">I390</f>
        <v>0</v>
      </c>
      <c r="J391" s="24"/>
      <c r="K391" s="23"/>
    </row>
    <row r="392" spans="1:11" ht="15.75" thickBot="1" x14ac:dyDescent="0.25">
      <c r="A392" s="75"/>
      <c r="B392" s="25"/>
      <c r="C392" s="25"/>
      <c r="D392" s="25"/>
      <c r="E392" s="25"/>
      <c r="F392" s="25"/>
      <c r="G392" s="25"/>
      <c r="H392" s="25"/>
      <c r="I392" s="25"/>
      <c r="J392" s="25"/>
      <c r="K392" s="15"/>
    </row>
    <row r="393" spans="1:11" ht="15.75" thickBot="1" x14ac:dyDescent="0.25">
      <c r="A393" s="76"/>
      <c r="B393" s="29"/>
      <c r="C393" s="29"/>
      <c r="D393" s="29"/>
      <c r="E393" s="29"/>
      <c r="F393" s="29"/>
      <c r="G393" s="29"/>
      <c r="H393" s="29"/>
      <c r="I393" s="29"/>
      <c r="J393" s="29"/>
      <c r="K393" s="29"/>
    </row>
    <row r="394" spans="1:11" ht="15.75" thickBot="1" x14ac:dyDescent="0.25">
      <c r="A394" s="57"/>
      <c r="B394" s="28"/>
      <c r="C394" s="28"/>
      <c r="D394" s="28"/>
      <c r="E394" s="28"/>
      <c r="F394" s="28"/>
      <c r="G394" s="28"/>
      <c r="H394" s="28"/>
      <c r="I394" s="28" t="s">
        <v>35</v>
      </c>
      <c r="J394" s="58" t="s">
        <v>40</v>
      </c>
      <c r="K394" s="22"/>
    </row>
    <row r="395" spans="1:11" ht="15.75" thickBot="1" x14ac:dyDescent="0.25">
      <c r="A395" s="60">
        <v>9</v>
      </c>
      <c r="B395" s="26"/>
      <c r="C395" s="26"/>
      <c r="D395" s="26"/>
      <c r="E395" s="26"/>
      <c r="F395" s="26"/>
      <c r="G395" s="26"/>
      <c r="H395" s="26"/>
      <c r="I395" s="26" t="s">
        <v>36</v>
      </c>
      <c r="J395" s="61">
        <v>44264</v>
      </c>
      <c r="K395" s="22"/>
    </row>
    <row r="396" spans="1:11" x14ac:dyDescent="0.2">
      <c r="A396" s="62"/>
      <c r="B396" s="140" t="s">
        <v>0</v>
      </c>
      <c r="C396" s="141"/>
      <c r="D396" s="140" t="s">
        <v>9</v>
      </c>
      <c r="E396" s="141"/>
      <c r="F396" s="140" t="s">
        <v>13</v>
      </c>
      <c r="G396" s="141"/>
      <c r="H396" s="140" t="s">
        <v>10</v>
      </c>
      <c r="I396" s="141"/>
      <c r="J396" s="135" t="s">
        <v>12</v>
      </c>
      <c r="K396" s="23"/>
    </row>
    <row r="397" spans="1:11" ht="15.75" thickBot="1" x14ac:dyDescent="0.25">
      <c r="A397" s="62"/>
      <c r="B397" s="6" t="s">
        <v>1</v>
      </c>
      <c r="C397" s="8" t="s">
        <v>8</v>
      </c>
      <c r="D397" s="6" t="s">
        <v>1</v>
      </c>
      <c r="E397" s="8" t="s">
        <v>8</v>
      </c>
      <c r="F397" s="6" t="s">
        <v>1</v>
      </c>
      <c r="G397" s="8" t="s">
        <v>11</v>
      </c>
      <c r="H397" s="6" t="s">
        <v>1</v>
      </c>
      <c r="I397" s="8" t="s">
        <v>11</v>
      </c>
      <c r="J397" s="136"/>
      <c r="K397" s="23"/>
    </row>
    <row r="398" spans="1:11" x14ac:dyDescent="0.2">
      <c r="A398" s="62" t="s">
        <v>6</v>
      </c>
      <c r="B398" s="65"/>
      <c r="C398" s="66"/>
      <c r="D398" s="65"/>
      <c r="E398" s="66"/>
      <c r="F398" s="65"/>
      <c r="G398" s="66"/>
      <c r="H398" s="65"/>
      <c r="I398" s="66"/>
      <c r="J398" s="67"/>
      <c r="K398" s="23"/>
    </row>
    <row r="399" spans="1:11" x14ac:dyDescent="0.2">
      <c r="A399" s="62" t="s">
        <v>6</v>
      </c>
      <c r="B399" s="60"/>
      <c r="C399" s="7" t="str">
        <f t="shared" ref="C399:C430" si="79">IF(B399&gt;0.005,C398+1,"")</f>
        <v/>
      </c>
      <c r="D399" s="60"/>
      <c r="E399" s="68"/>
      <c r="F399" s="60"/>
      <c r="G399" s="68"/>
      <c r="H399" s="60"/>
      <c r="I399" s="68"/>
      <c r="J399" s="69"/>
      <c r="K399" s="23"/>
    </row>
    <row r="400" spans="1:11" x14ac:dyDescent="0.2">
      <c r="A400" s="62" t="s">
        <v>6</v>
      </c>
      <c r="B400" s="60"/>
      <c r="C400" s="7" t="str">
        <f t="shared" si="79"/>
        <v/>
      </c>
      <c r="D400" s="60"/>
      <c r="E400" s="68"/>
      <c r="F400" s="60"/>
      <c r="G400" s="68"/>
      <c r="H400" s="60"/>
      <c r="I400" s="68"/>
      <c r="J400" s="69"/>
      <c r="K400" s="23"/>
    </row>
    <row r="401" spans="1:11" x14ac:dyDescent="0.2">
      <c r="A401" s="62" t="s">
        <v>6</v>
      </c>
      <c r="B401" s="60"/>
      <c r="C401" s="7" t="str">
        <f t="shared" si="79"/>
        <v/>
      </c>
      <c r="D401" s="60"/>
      <c r="E401" s="68"/>
      <c r="F401" s="60"/>
      <c r="G401" s="68"/>
      <c r="H401" s="60"/>
      <c r="I401" s="68"/>
      <c r="J401" s="69"/>
      <c r="K401" s="23"/>
    </row>
    <row r="402" spans="1:11" x14ac:dyDescent="0.2">
      <c r="A402" s="62" t="s">
        <v>6</v>
      </c>
      <c r="B402" s="60"/>
      <c r="C402" s="7" t="str">
        <f t="shared" si="79"/>
        <v/>
      </c>
      <c r="D402" s="60"/>
      <c r="E402" s="68"/>
      <c r="F402" s="60"/>
      <c r="G402" s="68"/>
      <c r="H402" s="60"/>
      <c r="I402" s="68"/>
      <c r="J402" s="69"/>
      <c r="K402" s="23"/>
    </row>
    <row r="403" spans="1:11" x14ac:dyDescent="0.2">
      <c r="A403" s="62" t="s">
        <v>6</v>
      </c>
      <c r="B403" s="60"/>
      <c r="C403" s="7" t="str">
        <f t="shared" si="79"/>
        <v/>
      </c>
      <c r="D403" s="60"/>
      <c r="E403" s="68"/>
      <c r="F403" s="60"/>
      <c r="G403" s="68"/>
      <c r="H403" s="60"/>
      <c r="I403" s="68"/>
      <c r="J403" s="69"/>
      <c r="K403" s="23"/>
    </row>
    <row r="404" spans="1:11" x14ac:dyDescent="0.2">
      <c r="A404" s="62" t="s">
        <v>6</v>
      </c>
      <c r="B404" s="60"/>
      <c r="C404" s="7" t="str">
        <f t="shared" si="79"/>
        <v/>
      </c>
      <c r="D404" s="60"/>
      <c r="E404" s="68"/>
      <c r="F404" s="60"/>
      <c r="G404" s="68"/>
      <c r="H404" s="60"/>
      <c r="I404" s="68"/>
      <c r="J404" s="69"/>
      <c r="K404" s="23"/>
    </row>
    <row r="405" spans="1:11" x14ac:dyDescent="0.2">
      <c r="A405" s="62" t="s">
        <v>6</v>
      </c>
      <c r="B405" s="60"/>
      <c r="C405" s="7" t="str">
        <f t="shared" si="79"/>
        <v/>
      </c>
      <c r="D405" s="60"/>
      <c r="E405" s="68"/>
      <c r="F405" s="60"/>
      <c r="G405" s="68"/>
      <c r="H405" s="60"/>
      <c r="I405" s="68"/>
      <c r="J405" s="69"/>
      <c r="K405" s="23"/>
    </row>
    <row r="406" spans="1:11" x14ac:dyDescent="0.2">
      <c r="A406" s="62" t="s">
        <v>6</v>
      </c>
      <c r="B406" s="60"/>
      <c r="C406" s="7" t="str">
        <f t="shared" si="79"/>
        <v/>
      </c>
      <c r="D406" s="60"/>
      <c r="E406" s="68"/>
      <c r="F406" s="60"/>
      <c r="G406" s="68"/>
      <c r="H406" s="60"/>
      <c r="I406" s="68"/>
      <c r="J406" s="69"/>
      <c r="K406" s="23"/>
    </row>
    <row r="407" spans="1:11" x14ac:dyDescent="0.2">
      <c r="A407" s="62" t="s">
        <v>6</v>
      </c>
      <c r="B407" s="60"/>
      <c r="C407" s="7" t="str">
        <f t="shared" si="79"/>
        <v/>
      </c>
      <c r="D407" s="60"/>
      <c r="E407" s="68"/>
      <c r="F407" s="60"/>
      <c r="G407" s="68"/>
      <c r="H407" s="60"/>
      <c r="I407" s="68"/>
      <c r="J407" s="69"/>
      <c r="K407" s="23"/>
    </row>
    <row r="408" spans="1:11" x14ac:dyDescent="0.2">
      <c r="A408" s="62" t="s">
        <v>6</v>
      </c>
      <c r="B408" s="60"/>
      <c r="C408" s="7" t="str">
        <f t="shared" si="79"/>
        <v/>
      </c>
      <c r="D408" s="60"/>
      <c r="E408" s="68"/>
      <c r="F408" s="60"/>
      <c r="G408" s="68"/>
      <c r="H408" s="60"/>
      <c r="I408" s="68"/>
      <c r="J408" s="69"/>
      <c r="K408" s="23"/>
    </row>
    <row r="409" spans="1:11" x14ac:dyDescent="0.2">
      <c r="A409" s="62" t="s">
        <v>6</v>
      </c>
      <c r="B409" s="60"/>
      <c r="C409" s="7" t="str">
        <f t="shared" si="79"/>
        <v/>
      </c>
      <c r="D409" s="60"/>
      <c r="E409" s="68"/>
      <c r="F409" s="60"/>
      <c r="G409" s="68"/>
      <c r="H409" s="60"/>
      <c r="I409" s="68"/>
      <c r="J409" s="69"/>
      <c r="K409" s="23"/>
    </row>
    <row r="410" spans="1:11" x14ac:dyDescent="0.2">
      <c r="A410" s="62" t="s">
        <v>6</v>
      </c>
      <c r="B410" s="60"/>
      <c r="C410" s="7" t="str">
        <f t="shared" si="79"/>
        <v/>
      </c>
      <c r="D410" s="60"/>
      <c r="E410" s="68"/>
      <c r="F410" s="60"/>
      <c r="G410" s="68"/>
      <c r="H410" s="60"/>
      <c r="I410" s="68"/>
      <c r="J410" s="69"/>
      <c r="K410" s="23"/>
    </row>
    <row r="411" spans="1:11" x14ac:dyDescent="0.2">
      <c r="A411" s="62" t="s">
        <v>6</v>
      </c>
      <c r="B411" s="60"/>
      <c r="C411" s="7" t="str">
        <f t="shared" si="79"/>
        <v/>
      </c>
      <c r="D411" s="60"/>
      <c r="E411" s="68"/>
      <c r="F411" s="60"/>
      <c r="G411" s="68"/>
      <c r="H411" s="60"/>
      <c r="I411" s="68"/>
      <c r="J411" s="69"/>
      <c r="K411" s="23"/>
    </row>
    <row r="412" spans="1:11" x14ac:dyDescent="0.2">
      <c r="A412" s="62" t="s">
        <v>6</v>
      </c>
      <c r="B412" s="60"/>
      <c r="C412" s="7" t="str">
        <f t="shared" si="79"/>
        <v/>
      </c>
      <c r="D412" s="60"/>
      <c r="E412" s="68"/>
      <c r="F412" s="60"/>
      <c r="G412" s="68"/>
      <c r="H412" s="60"/>
      <c r="I412" s="68"/>
      <c r="J412" s="69"/>
      <c r="K412" s="23"/>
    </row>
    <row r="413" spans="1:11" x14ac:dyDescent="0.2">
      <c r="A413" s="62" t="s">
        <v>6</v>
      </c>
      <c r="B413" s="60"/>
      <c r="C413" s="7" t="str">
        <f t="shared" si="79"/>
        <v/>
      </c>
      <c r="D413" s="60"/>
      <c r="E413" s="68"/>
      <c r="F413" s="60"/>
      <c r="G413" s="68"/>
      <c r="H413" s="60"/>
      <c r="I413" s="68"/>
      <c r="J413" s="69"/>
      <c r="K413" s="23"/>
    </row>
    <row r="414" spans="1:11" x14ac:dyDescent="0.2">
      <c r="A414" s="62" t="s">
        <v>6</v>
      </c>
      <c r="B414" s="60"/>
      <c r="C414" s="7" t="str">
        <f t="shared" si="79"/>
        <v/>
      </c>
      <c r="D414" s="60"/>
      <c r="E414" s="68"/>
      <c r="F414" s="60"/>
      <c r="G414" s="68"/>
      <c r="H414" s="60"/>
      <c r="I414" s="68"/>
      <c r="J414" s="69"/>
      <c r="K414" s="23"/>
    </row>
    <row r="415" spans="1:11" x14ac:dyDescent="0.2">
      <c r="A415" s="62" t="s">
        <v>6</v>
      </c>
      <c r="B415" s="60"/>
      <c r="C415" s="7" t="str">
        <f t="shared" si="79"/>
        <v/>
      </c>
      <c r="D415" s="60"/>
      <c r="E415" s="68"/>
      <c r="F415" s="60"/>
      <c r="G415" s="68"/>
      <c r="H415" s="60"/>
      <c r="I415" s="68"/>
      <c r="J415" s="69"/>
      <c r="K415" s="23"/>
    </row>
    <row r="416" spans="1:11" x14ac:dyDescent="0.2">
      <c r="A416" s="62" t="s">
        <v>6</v>
      </c>
      <c r="B416" s="60"/>
      <c r="C416" s="7" t="str">
        <f t="shared" si="79"/>
        <v/>
      </c>
      <c r="D416" s="60"/>
      <c r="E416" s="68"/>
      <c r="F416" s="60"/>
      <c r="G416" s="68"/>
      <c r="H416" s="60"/>
      <c r="I416" s="68"/>
      <c r="J416" s="69"/>
      <c r="K416" s="23"/>
    </row>
    <row r="417" spans="1:11" x14ac:dyDescent="0.2">
      <c r="A417" s="62" t="s">
        <v>6</v>
      </c>
      <c r="B417" s="60"/>
      <c r="C417" s="7" t="str">
        <f t="shared" si="79"/>
        <v/>
      </c>
      <c r="D417" s="60"/>
      <c r="E417" s="68"/>
      <c r="F417" s="60"/>
      <c r="G417" s="68"/>
      <c r="H417" s="60"/>
      <c r="I417" s="68"/>
      <c r="J417" s="69"/>
      <c r="K417" s="23"/>
    </row>
    <row r="418" spans="1:11" x14ac:dyDescent="0.2">
      <c r="A418" s="62" t="s">
        <v>6</v>
      </c>
      <c r="B418" s="60"/>
      <c r="C418" s="7" t="str">
        <f t="shared" si="79"/>
        <v/>
      </c>
      <c r="D418" s="60"/>
      <c r="E418" s="68"/>
      <c r="F418" s="60"/>
      <c r="G418" s="68"/>
      <c r="H418" s="60"/>
      <c r="I418" s="68"/>
      <c r="J418" s="69"/>
      <c r="K418" s="23"/>
    </row>
    <row r="419" spans="1:11" x14ac:dyDescent="0.2">
      <c r="A419" s="62" t="s">
        <v>6</v>
      </c>
      <c r="B419" s="60"/>
      <c r="C419" s="7" t="str">
        <f t="shared" si="79"/>
        <v/>
      </c>
      <c r="D419" s="60"/>
      <c r="E419" s="68"/>
      <c r="F419" s="60"/>
      <c r="G419" s="68"/>
      <c r="H419" s="60"/>
      <c r="I419" s="68"/>
      <c r="J419" s="69"/>
      <c r="K419" s="23"/>
    </row>
    <row r="420" spans="1:11" x14ac:dyDescent="0.2">
      <c r="A420" s="62" t="s">
        <v>6</v>
      </c>
      <c r="B420" s="60"/>
      <c r="C420" s="7" t="str">
        <f t="shared" si="79"/>
        <v/>
      </c>
      <c r="D420" s="60"/>
      <c r="E420" s="68"/>
      <c r="F420" s="60"/>
      <c r="G420" s="68"/>
      <c r="H420" s="60"/>
      <c r="I420" s="68"/>
      <c r="J420" s="69"/>
      <c r="K420" s="23"/>
    </row>
    <row r="421" spans="1:11" x14ac:dyDescent="0.2">
      <c r="A421" s="62" t="s">
        <v>6</v>
      </c>
      <c r="B421" s="60"/>
      <c r="C421" s="7" t="str">
        <f t="shared" si="79"/>
        <v/>
      </c>
      <c r="D421" s="60"/>
      <c r="E421" s="68"/>
      <c r="F421" s="60"/>
      <c r="G421" s="68"/>
      <c r="H421" s="60"/>
      <c r="I421" s="68"/>
      <c r="J421" s="69"/>
      <c r="K421" s="23"/>
    </row>
    <row r="422" spans="1:11" x14ac:dyDescent="0.2">
      <c r="A422" s="62" t="s">
        <v>6</v>
      </c>
      <c r="B422" s="60"/>
      <c r="C422" s="7" t="str">
        <f t="shared" si="79"/>
        <v/>
      </c>
      <c r="D422" s="60"/>
      <c r="E422" s="68"/>
      <c r="F422" s="60"/>
      <c r="G422" s="68"/>
      <c r="H422" s="60"/>
      <c r="I422" s="68"/>
      <c r="J422" s="69"/>
      <c r="K422" s="23"/>
    </row>
    <row r="423" spans="1:11" x14ac:dyDescent="0.2">
      <c r="A423" s="62" t="s">
        <v>6</v>
      </c>
      <c r="B423" s="60"/>
      <c r="C423" s="7" t="str">
        <f t="shared" si="79"/>
        <v/>
      </c>
      <c r="D423" s="60"/>
      <c r="E423" s="68"/>
      <c r="F423" s="60"/>
      <c r="G423" s="68"/>
      <c r="H423" s="60"/>
      <c r="I423" s="68"/>
      <c r="J423" s="69"/>
      <c r="K423" s="23"/>
    </row>
    <row r="424" spans="1:11" x14ac:dyDescent="0.2">
      <c r="A424" s="62" t="s">
        <v>6</v>
      </c>
      <c r="B424" s="60"/>
      <c r="C424" s="7" t="str">
        <f t="shared" si="79"/>
        <v/>
      </c>
      <c r="D424" s="60"/>
      <c r="E424" s="68"/>
      <c r="F424" s="60"/>
      <c r="G424" s="68"/>
      <c r="H424" s="60"/>
      <c r="I424" s="68"/>
      <c r="J424" s="69"/>
      <c r="K424" s="23"/>
    </row>
    <row r="425" spans="1:11" x14ac:dyDescent="0.2">
      <c r="A425" s="62" t="s">
        <v>6</v>
      </c>
      <c r="B425" s="60"/>
      <c r="C425" s="7" t="str">
        <f t="shared" si="79"/>
        <v/>
      </c>
      <c r="D425" s="60"/>
      <c r="E425" s="68"/>
      <c r="F425" s="60"/>
      <c r="G425" s="68"/>
      <c r="H425" s="60"/>
      <c r="I425" s="68"/>
      <c r="J425" s="69"/>
      <c r="K425" s="23"/>
    </row>
    <row r="426" spans="1:11" x14ac:dyDescent="0.2">
      <c r="A426" s="62" t="s">
        <v>6</v>
      </c>
      <c r="B426" s="60"/>
      <c r="C426" s="7" t="str">
        <f t="shared" si="79"/>
        <v/>
      </c>
      <c r="D426" s="60"/>
      <c r="E426" s="68"/>
      <c r="F426" s="60"/>
      <c r="G426" s="68"/>
      <c r="H426" s="60"/>
      <c r="I426" s="68"/>
      <c r="J426" s="69"/>
      <c r="K426" s="23"/>
    </row>
    <row r="427" spans="1:11" x14ac:dyDescent="0.2">
      <c r="A427" s="62" t="s">
        <v>6</v>
      </c>
      <c r="B427" s="60"/>
      <c r="C427" s="7" t="str">
        <f t="shared" si="79"/>
        <v/>
      </c>
      <c r="D427" s="60"/>
      <c r="E427" s="68"/>
      <c r="F427" s="60"/>
      <c r="G427" s="68"/>
      <c r="H427" s="60"/>
      <c r="I427" s="68"/>
      <c r="J427" s="69"/>
      <c r="K427" s="23"/>
    </row>
    <row r="428" spans="1:11" x14ac:dyDescent="0.2">
      <c r="A428" s="62" t="s">
        <v>6</v>
      </c>
      <c r="B428" s="60"/>
      <c r="C428" s="7" t="str">
        <f t="shared" si="79"/>
        <v/>
      </c>
      <c r="D428" s="60"/>
      <c r="E428" s="68"/>
      <c r="F428" s="60"/>
      <c r="G428" s="68"/>
      <c r="H428" s="60"/>
      <c r="I428" s="68"/>
      <c r="J428" s="69"/>
      <c r="K428" s="23"/>
    </row>
    <row r="429" spans="1:11" x14ac:dyDescent="0.2">
      <c r="A429" s="62" t="s">
        <v>6</v>
      </c>
      <c r="B429" s="60"/>
      <c r="C429" s="7" t="str">
        <f t="shared" si="79"/>
        <v/>
      </c>
      <c r="D429" s="60"/>
      <c r="E429" s="68"/>
      <c r="F429" s="60"/>
      <c r="G429" s="68"/>
      <c r="H429" s="60"/>
      <c r="I429" s="68"/>
      <c r="J429" s="69"/>
      <c r="K429" s="23"/>
    </row>
    <row r="430" spans="1:11" ht="15.75" thickBot="1" x14ac:dyDescent="0.25">
      <c r="A430" s="62" t="s">
        <v>6</v>
      </c>
      <c r="B430" s="63"/>
      <c r="C430" s="8" t="str">
        <f t="shared" si="79"/>
        <v/>
      </c>
      <c r="D430" s="63"/>
      <c r="E430" s="64"/>
      <c r="F430" s="63"/>
      <c r="G430" s="64"/>
      <c r="H430" s="63"/>
      <c r="I430" s="64"/>
      <c r="J430" s="70"/>
      <c r="K430" s="23"/>
    </row>
    <row r="431" spans="1:11" x14ac:dyDescent="0.2">
      <c r="A431" s="62"/>
      <c r="B431" s="137">
        <f>SUMIF(A398:A430,$O$6,B398:B430)</f>
        <v>0</v>
      </c>
      <c r="C431" s="24"/>
      <c r="D431" s="24"/>
      <c r="E431" s="24"/>
      <c r="F431" s="24"/>
      <c r="G431" s="24"/>
      <c r="H431" s="24"/>
      <c r="I431" s="24"/>
      <c r="J431" s="24"/>
      <c r="K431" s="23"/>
    </row>
    <row r="432" spans="1:11" ht="15.75" thickBot="1" x14ac:dyDescent="0.25">
      <c r="A432" s="62"/>
      <c r="B432" s="138"/>
      <c r="C432" s="24"/>
      <c r="D432" s="24"/>
      <c r="E432" s="24"/>
      <c r="F432" s="24"/>
      <c r="G432" s="24"/>
      <c r="H432" s="24"/>
      <c r="I432" s="24"/>
      <c r="J432" s="24"/>
      <c r="K432" s="23"/>
    </row>
    <row r="433" spans="1:11" ht="15.75" thickBot="1" x14ac:dyDescent="0.25">
      <c r="A433" s="62"/>
      <c r="B433" s="24"/>
      <c r="C433" s="24"/>
      <c r="D433" s="24"/>
      <c r="E433" s="24"/>
      <c r="F433" s="24"/>
      <c r="G433" s="24"/>
      <c r="H433" s="24"/>
      <c r="I433" s="24"/>
      <c r="J433" s="24"/>
      <c r="K433" s="23"/>
    </row>
    <row r="434" spans="1:11" ht="15.75" thickBot="1" x14ac:dyDescent="0.25">
      <c r="A434" s="62"/>
      <c r="B434" s="24"/>
      <c r="C434" s="24"/>
      <c r="D434" s="24"/>
      <c r="E434" s="24"/>
      <c r="F434" s="24"/>
      <c r="G434" s="24"/>
      <c r="H434" s="129" t="s">
        <v>22</v>
      </c>
      <c r="I434" s="130"/>
      <c r="J434" s="16"/>
      <c r="K434" s="23"/>
    </row>
    <row r="435" spans="1:11" ht="15.75" thickBot="1" x14ac:dyDescent="0.25">
      <c r="A435" s="62"/>
      <c r="B435" s="13" t="s">
        <v>0</v>
      </c>
      <c r="C435" s="13" t="s">
        <v>13</v>
      </c>
      <c r="D435" s="13" t="s">
        <v>14</v>
      </c>
      <c r="E435" s="13" t="s">
        <v>15</v>
      </c>
      <c r="F435" s="13" t="s">
        <v>5</v>
      </c>
      <c r="G435" s="24"/>
      <c r="H435" s="96" t="s">
        <v>20</v>
      </c>
      <c r="I435" s="94">
        <f t="shared" si="67"/>
        <v>0</v>
      </c>
      <c r="J435" s="96"/>
      <c r="K435" s="23"/>
    </row>
    <row r="436" spans="1:11" ht="15.75" thickBot="1" x14ac:dyDescent="0.25">
      <c r="A436" s="62"/>
      <c r="B436" s="98">
        <f t="shared" si="68"/>
        <v>0</v>
      </c>
      <c r="C436" s="13">
        <f t="shared" ref="C436" si="80">SUM(F398:F430)</f>
        <v>0</v>
      </c>
      <c r="D436" s="13">
        <f t="shared" ref="D436" si="81">B436+C436</f>
        <v>0</v>
      </c>
      <c r="E436" s="13">
        <f t="shared" ref="E436" si="82">SUM(H398:H430)</f>
        <v>0</v>
      </c>
      <c r="F436" s="15">
        <f t="shared" ref="F436" si="83">D436-E436</f>
        <v>0</v>
      </c>
      <c r="G436" s="24"/>
      <c r="H436" s="3" t="s">
        <v>19</v>
      </c>
      <c r="I436" s="3">
        <f t="shared" ref="I436" si="84">F438</f>
        <v>0</v>
      </c>
      <c r="J436" s="3"/>
      <c r="K436" s="23"/>
    </row>
    <row r="437" spans="1:11" ht="15.75" thickBot="1" x14ac:dyDescent="0.25">
      <c r="A437" s="62"/>
      <c r="B437" s="13" t="s">
        <v>18</v>
      </c>
      <c r="C437" s="13" t="s">
        <v>16</v>
      </c>
      <c r="D437" s="13" t="s">
        <v>3</v>
      </c>
      <c r="E437" s="13" t="s">
        <v>2</v>
      </c>
      <c r="F437" s="13" t="s">
        <v>19</v>
      </c>
      <c r="G437" s="24"/>
      <c r="H437" s="3" t="s">
        <v>21</v>
      </c>
      <c r="I437" s="3">
        <f t="shared" si="74"/>
        <v>0</v>
      </c>
      <c r="J437" s="3"/>
      <c r="K437" s="23"/>
    </row>
    <row r="438" spans="1:11" ht="15.75" thickBot="1" x14ac:dyDescent="0.25">
      <c r="A438" s="62"/>
      <c r="B438" s="98">
        <f t="shared" ref="B438" si="85">F436</f>
        <v>0</v>
      </c>
      <c r="C438" s="71"/>
      <c r="D438" s="71"/>
      <c r="E438" s="71"/>
      <c r="F438" s="15">
        <f t="shared" ref="F438" si="86">B438-(C438+D438+E438)</f>
        <v>0</v>
      </c>
      <c r="G438" s="24"/>
      <c r="H438" s="3" t="s">
        <v>4</v>
      </c>
      <c r="I438" s="73"/>
      <c r="J438" s="73"/>
      <c r="K438" s="23"/>
    </row>
    <row r="439" spans="1:11" ht="15.75" thickBot="1" x14ac:dyDescent="0.25">
      <c r="A439" s="62"/>
      <c r="B439" s="24"/>
      <c r="C439" s="24"/>
      <c r="D439" s="24"/>
      <c r="E439" s="24"/>
      <c r="F439" s="24"/>
      <c r="G439" s="24"/>
      <c r="H439" s="18" t="s">
        <v>17</v>
      </c>
      <c r="I439" s="18">
        <f t="shared" si="77"/>
        <v>0</v>
      </c>
      <c r="J439" s="97"/>
      <c r="K439" s="23"/>
    </row>
    <row r="440" spans="1:11" ht="15.75" thickBot="1" x14ac:dyDescent="0.25">
      <c r="A440" s="62"/>
      <c r="B440" s="24"/>
      <c r="C440" s="24"/>
      <c r="D440" s="24"/>
      <c r="E440" s="24"/>
      <c r="F440" s="24"/>
      <c r="G440" s="24"/>
      <c r="H440" s="13" t="s">
        <v>27</v>
      </c>
      <c r="I440" s="101">
        <f t="shared" si="78"/>
        <v>0</v>
      </c>
      <c r="J440" s="24"/>
      <c r="K440" s="23"/>
    </row>
    <row r="441" spans="1:11" ht="15.75" thickBot="1" x14ac:dyDescent="0.25">
      <c r="A441" s="75"/>
      <c r="B441" s="25"/>
      <c r="C441" s="25"/>
      <c r="D441" s="25"/>
      <c r="E441" s="25"/>
      <c r="F441" s="25"/>
      <c r="G441" s="25"/>
      <c r="H441" s="25"/>
      <c r="I441" s="25"/>
      <c r="J441" s="25"/>
      <c r="K441" s="15"/>
    </row>
    <row r="442" spans="1:11" ht="15.75" thickBot="1" x14ac:dyDescent="0.25">
      <c r="A442" s="76"/>
      <c r="B442" s="29"/>
      <c r="C442" s="29"/>
      <c r="D442" s="29"/>
      <c r="E442" s="29"/>
      <c r="F442" s="29"/>
      <c r="G442" s="29"/>
      <c r="H442" s="29"/>
      <c r="I442" s="29"/>
      <c r="J442" s="29"/>
      <c r="K442" s="29"/>
    </row>
    <row r="443" spans="1:11" ht="15.75" thickBot="1" x14ac:dyDescent="0.25">
      <c r="A443" s="57"/>
      <c r="B443" s="28"/>
      <c r="C443" s="28"/>
      <c r="D443" s="28"/>
      <c r="E443" s="28"/>
      <c r="F443" s="28"/>
      <c r="G443" s="28"/>
      <c r="H443" s="28"/>
      <c r="I443" s="28" t="s">
        <v>35</v>
      </c>
      <c r="J443" s="58" t="s">
        <v>41</v>
      </c>
      <c r="K443" s="22"/>
    </row>
    <row r="444" spans="1:11" ht="15.75" thickBot="1" x14ac:dyDescent="0.25">
      <c r="A444" s="60">
        <v>10</v>
      </c>
      <c r="B444" s="26"/>
      <c r="C444" s="26"/>
      <c r="D444" s="26"/>
      <c r="E444" s="26"/>
      <c r="F444" s="26"/>
      <c r="G444" s="26"/>
      <c r="H444" s="26"/>
      <c r="I444" s="26" t="s">
        <v>36</v>
      </c>
      <c r="J444" s="61">
        <v>44265</v>
      </c>
      <c r="K444" s="22"/>
    </row>
    <row r="445" spans="1:11" x14ac:dyDescent="0.2">
      <c r="A445" s="62"/>
      <c r="B445" s="140" t="s">
        <v>0</v>
      </c>
      <c r="C445" s="141"/>
      <c r="D445" s="140" t="s">
        <v>9</v>
      </c>
      <c r="E445" s="141"/>
      <c r="F445" s="140" t="s">
        <v>13</v>
      </c>
      <c r="G445" s="141"/>
      <c r="H445" s="140" t="s">
        <v>10</v>
      </c>
      <c r="I445" s="141"/>
      <c r="J445" s="135" t="s">
        <v>12</v>
      </c>
      <c r="K445" s="23"/>
    </row>
    <row r="446" spans="1:11" ht="15.75" thickBot="1" x14ac:dyDescent="0.25">
      <c r="A446" s="62"/>
      <c r="B446" s="6" t="s">
        <v>1</v>
      </c>
      <c r="C446" s="8" t="s">
        <v>8</v>
      </c>
      <c r="D446" s="6" t="s">
        <v>1</v>
      </c>
      <c r="E446" s="8" t="s">
        <v>8</v>
      </c>
      <c r="F446" s="6" t="s">
        <v>1</v>
      </c>
      <c r="G446" s="8" t="s">
        <v>11</v>
      </c>
      <c r="H446" s="6" t="s">
        <v>1</v>
      </c>
      <c r="I446" s="8" t="s">
        <v>11</v>
      </c>
      <c r="J446" s="136"/>
      <c r="K446" s="23"/>
    </row>
    <row r="447" spans="1:11" x14ac:dyDescent="0.2">
      <c r="A447" s="62" t="s">
        <v>6</v>
      </c>
      <c r="B447" s="65"/>
      <c r="C447" s="66"/>
      <c r="D447" s="65"/>
      <c r="E447" s="66"/>
      <c r="F447" s="65"/>
      <c r="G447" s="66"/>
      <c r="H447" s="65"/>
      <c r="I447" s="66"/>
      <c r="J447" s="67"/>
      <c r="K447" s="23"/>
    </row>
    <row r="448" spans="1:11" x14ac:dyDescent="0.2">
      <c r="A448" s="62" t="s">
        <v>6</v>
      </c>
      <c r="B448" s="60"/>
      <c r="C448" s="7" t="str">
        <f t="shared" ref="C448:C479" si="87">IF(B448&gt;0.005,C447+1,"")</f>
        <v/>
      </c>
      <c r="D448" s="60"/>
      <c r="E448" s="68"/>
      <c r="F448" s="60"/>
      <c r="G448" s="68"/>
      <c r="H448" s="60"/>
      <c r="I448" s="68"/>
      <c r="J448" s="69"/>
      <c r="K448" s="23"/>
    </row>
    <row r="449" spans="1:11" x14ac:dyDescent="0.2">
      <c r="A449" s="62" t="s">
        <v>6</v>
      </c>
      <c r="B449" s="60"/>
      <c r="C449" s="7" t="str">
        <f t="shared" si="87"/>
        <v/>
      </c>
      <c r="D449" s="60"/>
      <c r="E449" s="68"/>
      <c r="F449" s="60"/>
      <c r="G449" s="68"/>
      <c r="H449" s="60"/>
      <c r="I449" s="68"/>
      <c r="J449" s="69"/>
      <c r="K449" s="23"/>
    </row>
    <row r="450" spans="1:11" x14ac:dyDescent="0.2">
      <c r="A450" s="62" t="s">
        <v>6</v>
      </c>
      <c r="B450" s="60"/>
      <c r="C450" s="7" t="str">
        <f t="shared" si="87"/>
        <v/>
      </c>
      <c r="D450" s="60"/>
      <c r="E450" s="68"/>
      <c r="F450" s="60"/>
      <c r="G450" s="68"/>
      <c r="H450" s="60"/>
      <c r="I450" s="68"/>
      <c r="J450" s="69"/>
      <c r="K450" s="23"/>
    </row>
    <row r="451" spans="1:11" x14ac:dyDescent="0.2">
      <c r="A451" s="62" t="s">
        <v>6</v>
      </c>
      <c r="B451" s="60"/>
      <c r="C451" s="7" t="str">
        <f t="shared" si="87"/>
        <v/>
      </c>
      <c r="D451" s="60"/>
      <c r="E451" s="68"/>
      <c r="F451" s="60"/>
      <c r="G451" s="68"/>
      <c r="H451" s="60"/>
      <c r="I451" s="68"/>
      <c r="J451" s="69"/>
      <c r="K451" s="23"/>
    </row>
    <row r="452" spans="1:11" x14ac:dyDescent="0.2">
      <c r="A452" s="62" t="s">
        <v>6</v>
      </c>
      <c r="B452" s="60"/>
      <c r="C452" s="7" t="str">
        <f t="shared" si="87"/>
        <v/>
      </c>
      <c r="D452" s="60"/>
      <c r="E452" s="68"/>
      <c r="F452" s="60"/>
      <c r="G452" s="68"/>
      <c r="H452" s="60"/>
      <c r="I452" s="68"/>
      <c r="J452" s="69"/>
      <c r="K452" s="23"/>
    </row>
    <row r="453" spans="1:11" x14ac:dyDescent="0.2">
      <c r="A453" s="62" t="s">
        <v>6</v>
      </c>
      <c r="B453" s="60"/>
      <c r="C453" s="7" t="str">
        <f t="shared" si="87"/>
        <v/>
      </c>
      <c r="D453" s="60"/>
      <c r="E453" s="68"/>
      <c r="F453" s="60"/>
      <c r="G453" s="68"/>
      <c r="H453" s="60"/>
      <c r="I453" s="68"/>
      <c r="J453" s="69"/>
      <c r="K453" s="23"/>
    </row>
    <row r="454" spans="1:11" x14ac:dyDescent="0.2">
      <c r="A454" s="62" t="s">
        <v>6</v>
      </c>
      <c r="B454" s="60"/>
      <c r="C454" s="7" t="str">
        <f t="shared" si="87"/>
        <v/>
      </c>
      <c r="D454" s="60"/>
      <c r="E454" s="68"/>
      <c r="F454" s="60"/>
      <c r="G454" s="68"/>
      <c r="H454" s="60"/>
      <c r="I454" s="68"/>
      <c r="J454" s="69"/>
      <c r="K454" s="23"/>
    </row>
    <row r="455" spans="1:11" x14ac:dyDescent="0.2">
      <c r="A455" s="62" t="s">
        <v>6</v>
      </c>
      <c r="B455" s="60"/>
      <c r="C455" s="7" t="str">
        <f t="shared" si="87"/>
        <v/>
      </c>
      <c r="D455" s="60"/>
      <c r="E455" s="68"/>
      <c r="F455" s="60"/>
      <c r="G455" s="68"/>
      <c r="H455" s="60"/>
      <c r="I455" s="68"/>
      <c r="J455" s="69"/>
      <c r="K455" s="23"/>
    </row>
    <row r="456" spans="1:11" x14ac:dyDescent="0.2">
      <c r="A456" s="62" t="s">
        <v>6</v>
      </c>
      <c r="B456" s="60"/>
      <c r="C456" s="7" t="str">
        <f t="shared" si="87"/>
        <v/>
      </c>
      <c r="D456" s="60"/>
      <c r="E456" s="68"/>
      <c r="F456" s="60"/>
      <c r="G456" s="68"/>
      <c r="H456" s="60"/>
      <c r="I456" s="68"/>
      <c r="J456" s="69"/>
      <c r="K456" s="23"/>
    </row>
    <row r="457" spans="1:11" x14ac:dyDescent="0.2">
      <c r="A457" s="62" t="s">
        <v>6</v>
      </c>
      <c r="B457" s="60"/>
      <c r="C457" s="7" t="str">
        <f t="shared" si="87"/>
        <v/>
      </c>
      <c r="D457" s="60"/>
      <c r="E457" s="68"/>
      <c r="F457" s="60"/>
      <c r="G457" s="68"/>
      <c r="H457" s="60"/>
      <c r="I457" s="68"/>
      <c r="J457" s="69"/>
      <c r="K457" s="23"/>
    </row>
    <row r="458" spans="1:11" x14ac:dyDescent="0.2">
      <c r="A458" s="62" t="s">
        <v>6</v>
      </c>
      <c r="B458" s="60"/>
      <c r="C458" s="7" t="str">
        <f t="shared" si="87"/>
        <v/>
      </c>
      <c r="D458" s="60"/>
      <c r="E458" s="68"/>
      <c r="F458" s="60"/>
      <c r="G458" s="68"/>
      <c r="H458" s="60"/>
      <c r="I458" s="68"/>
      <c r="J458" s="69"/>
      <c r="K458" s="23"/>
    </row>
    <row r="459" spans="1:11" x14ac:dyDescent="0.2">
      <c r="A459" s="62" t="s">
        <v>6</v>
      </c>
      <c r="B459" s="60"/>
      <c r="C459" s="7" t="str">
        <f t="shared" si="87"/>
        <v/>
      </c>
      <c r="D459" s="60"/>
      <c r="E459" s="68"/>
      <c r="F459" s="60"/>
      <c r="G459" s="68"/>
      <c r="H459" s="60"/>
      <c r="I459" s="68"/>
      <c r="J459" s="69"/>
      <c r="K459" s="23"/>
    </row>
    <row r="460" spans="1:11" x14ac:dyDescent="0.2">
      <c r="A460" s="62" t="s">
        <v>6</v>
      </c>
      <c r="B460" s="60"/>
      <c r="C460" s="7" t="str">
        <f t="shared" si="87"/>
        <v/>
      </c>
      <c r="D460" s="60"/>
      <c r="E460" s="68"/>
      <c r="F460" s="60"/>
      <c r="G460" s="68"/>
      <c r="H460" s="60"/>
      <c r="I460" s="68"/>
      <c r="J460" s="69"/>
      <c r="K460" s="23"/>
    </row>
    <row r="461" spans="1:11" x14ac:dyDescent="0.2">
      <c r="A461" s="62" t="s">
        <v>6</v>
      </c>
      <c r="B461" s="60"/>
      <c r="C461" s="7" t="str">
        <f t="shared" si="87"/>
        <v/>
      </c>
      <c r="D461" s="60"/>
      <c r="E461" s="68"/>
      <c r="F461" s="60"/>
      <c r="G461" s="68"/>
      <c r="H461" s="60"/>
      <c r="I461" s="68"/>
      <c r="J461" s="69"/>
      <c r="K461" s="23"/>
    </row>
    <row r="462" spans="1:11" x14ac:dyDescent="0.2">
      <c r="A462" s="62" t="s">
        <v>6</v>
      </c>
      <c r="B462" s="60"/>
      <c r="C462" s="7" t="str">
        <f t="shared" si="87"/>
        <v/>
      </c>
      <c r="D462" s="60"/>
      <c r="E462" s="68"/>
      <c r="F462" s="60"/>
      <c r="G462" s="68"/>
      <c r="H462" s="60"/>
      <c r="I462" s="68"/>
      <c r="J462" s="69"/>
      <c r="K462" s="23"/>
    </row>
    <row r="463" spans="1:11" x14ac:dyDescent="0.2">
      <c r="A463" s="62" t="s">
        <v>6</v>
      </c>
      <c r="B463" s="60"/>
      <c r="C463" s="7" t="str">
        <f t="shared" si="87"/>
        <v/>
      </c>
      <c r="D463" s="60"/>
      <c r="E463" s="68"/>
      <c r="F463" s="60"/>
      <c r="G463" s="68"/>
      <c r="H463" s="60"/>
      <c r="I463" s="68"/>
      <c r="J463" s="69"/>
      <c r="K463" s="23"/>
    </row>
    <row r="464" spans="1:11" x14ac:dyDescent="0.2">
      <c r="A464" s="62" t="s">
        <v>6</v>
      </c>
      <c r="B464" s="60"/>
      <c r="C464" s="7" t="str">
        <f t="shared" si="87"/>
        <v/>
      </c>
      <c r="D464" s="60"/>
      <c r="E464" s="68"/>
      <c r="F464" s="60"/>
      <c r="G464" s="68"/>
      <c r="H464" s="60"/>
      <c r="I464" s="68"/>
      <c r="J464" s="69"/>
      <c r="K464" s="23"/>
    </row>
    <row r="465" spans="1:11" x14ac:dyDescent="0.2">
      <c r="A465" s="62" t="s">
        <v>6</v>
      </c>
      <c r="B465" s="60"/>
      <c r="C465" s="7" t="str">
        <f t="shared" si="87"/>
        <v/>
      </c>
      <c r="D465" s="60"/>
      <c r="E465" s="68"/>
      <c r="F465" s="60"/>
      <c r="G465" s="68"/>
      <c r="H465" s="60"/>
      <c r="I465" s="68"/>
      <c r="J465" s="69"/>
      <c r="K465" s="23"/>
    </row>
    <row r="466" spans="1:11" x14ac:dyDescent="0.2">
      <c r="A466" s="62" t="s">
        <v>6</v>
      </c>
      <c r="B466" s="60"/>
      <c r="C466" s="7" t="str">
        <f t="shared" si="87"/>
        <v/>
      </c>
      <c r="D466" s="60"/>
      <c r="E466" s="68"/>
      <c r="F466" s="60"/>
      <c r="G466" s="68"/>
      <c r="H466" s="60"/>
      <c r="I466" s="68"/>
      <c r="J466" s="69"/>
      <c r="K466" s="23"/>
    </row>
    <row r="467" spans="1:11" x14ac:dyDescent="0.2">
      <c r="A467" s="62" t="s">
        <v>6</v>
      </c>
      <c r="B467" s="60"/>
      <c r="C467" s="7" t="str">
        <f t="shared" si="87"/>
        <v/>
      </c>
      <c r="D467" s="60"/>
      <c r="E467" s="68"/>
      <c r="F467" s="60"/>
      <c r="G467" s="68"/>
      <c r="H467" s="60"/>
      <c r="I467" s="68"/>
      <c r="J467" s="69"/>
      <c r="K467" s="23"/>
    </row>
    <row r="468" spans="1:11" x14ac:dyDescent="0.2">
      <c r="A468" s="62" t="s">
        <v>6</v>
      </c>
      <c r="B468" s="60"/>
      <c r="C468" s="7" t="str">
        <f t="shared" si="87"/>
        <v/>
      </c>
      <c r="D468" s="60"/>
      <c r="E468" s="68"/>
      <c r="F468" s="60"/>
      <c r="G468" s="68"/>
      <c r="H468" s="60"/>
      <c r="I468" s="68"/>
      <c r="J468" s="69"/>
      <c r="K468" s="23"/>
    </row>
    <row r="469" spans="1:11" x14ac:dyDescent="0.2">
      <c r="A469" s="62" t="s">
        <v>6</v>
      </c>
      <c r="B469" s="60"/>
      <c r="C469" s="7" t="str">
        <f t="shared" si="87"/>
        <v/>
      </c>
      <c r="D469" s="60"/>
      <c r="E469" s="68"/>
      <c r="F469" s="60"/>
      <c r="G469" s="68"/>
      <c r="H469" s="60"/>
      <c r="I469" s="68"/>
      <c r="J469" s="69"/>
      <c r="K469" s="23"/>
    </row>
    <row r="470" spans="1:11" x14ac:dyDescent="0.2">
      <c r="A470" s="62" t="s">
        <v>6</v>
      </c>
      <c r="B470" s="60"/>
      <c r="C470" s="7" t="str">
        <f t="shared" si="87"/>
        <v/>
      </c>
      <c r="D470" s="60"/>
      <c r="E470" s="68"/>
      <c r="F470" s="60"/>
      <c r="G470" s="68"/>
      <c r="H470" s="60"/>
      <c r="I470" s="68"/>
      <c r="J470" s="69"/>
      <c r="K470" s="23"/>
    </row>
    <row r="471" spans="1:11" x14ac:dyDescent="0.2">
      <c r="A471" s="62" t="s">
        <v>6</v>
      </c>
      <c r="B471" s="60"/>
      <c r="C471" s="7" t="str">
        <f t="shared" si="87"/>
        <v/>
      </c>
      <c r="D471" s="60"/>
      <c r="E471" s="68"/>
      <c r="F471" s="60"/>
      <c r="G471" s="68"/>
      <c r="H471" s="60"/>
      <c r="I471" s="68"/>
      <c r="J471" s="69"/>
      <c r="K471" s="23"/>
    </row>
    <row r="472" spans="1:11" x14ac:dyDescent="0.2">
      <c r="A472" s="62" t="s">
        <v>6</v>
      </c>
      <c r="B472" s="60"/>
      <c r="C472" s="7" t="str">
        <f t="shared" si="87"/>
        <v/>
      </c>
      <c r="D472" s="60"/>
      <c r="E472" s="68"/>
      <c r="F472" s="60"/>
      <c r="G472" s="68"/>
      <c r="H472" s="60"/>
      <c r="I472" s="68"/>
      <c r="J472" s="69"/>
      <c r="K472" s="23"/>
    </row>
    <row r="473" spans="1:11" x14ac:dyDescent="0.2">
      <c r="A473" s="62" t="s">
        <v>6</v>
      </c>
      <c r="B473" s="60"/>
      <c r="C473" s="7" t="str">
        <f t="shared" si="87"/>
        <v/>
      </c>
      <c r="D473" s="60"/>
      <c r="E473" s="68"/>
      <c r="F473" s="60"/>
      <c r="G473" s="68"/>
      <c r="H473" s="60"/>
      <c r="I473" s="68"/>
      <c r="J473" s="69"/>
      <c r="K473" s="23"/>
    </row>
    <row r="474" spans="1:11" x14ac:dyDescent="0.2">
      <c r="A474" s="62" t="s">
        <v>6</v>
      </c>
      <c r="B474" s="60"/>
      <c r="C474" s="7" t="str">
        <f t="shared" si="87"/>
        <v/>
      </c>
      <c r="D474" s="60"/>
      <c r="E474" s="68"/>
      <c r="F474" s="60"/>
      <c r="G474" s="68"/>
      <c r="H474" s="60"/>
      <c r="I474" s="68"/>
      <c r="J474" s="69"/>
      <c r="K474" s="23"/>
    </row>
    <row r="475" spans="1:11" x14ac:dyDescent="0.2">
      <c r="A475" s="62" t="s">
        <v>6</v>
      </c>
      <c r="B475" s="60"/>
      <c r="C475" s="7" t="str">
        <f t="shared" si="87"/>
        <v/>
      </c>
      <c r="D475" s="60"/>
      <c r="E475" s="68"/>
      <c r="F475" s="60"/>
      <c r="G475" s="68"/>
      <c r="H475" s="60"/>
      <c r="I475" s="68"/>
      <c r="J475" s="69"/>
      <c r="K475" s="23"/>
    </row>
    <row r="476" spans="1:11" x14ac:dyDescent="0.2">
      <c r="A476" s="62" t="s">
        <v>6</v>
      </c>
      <c r="B476" s="60"/>
      <c r="C476" s="7" t="str">
        <f t="shared" si="87"/>
        <v/>
      </c>
      <c r="D476" s="60"/>
      <c r="E476" s="68"/>
      <c r="F476" s="60"/>
      <c r="G476" s="68"/>
      <c r="H476" s="60"/>
      <c r="I476" s="68"/>
      <c r="J476" s="69"/>
      <c r="K476" s="23"/>
    </row>
    <row r="477" spans="1:11" x14ac:dyDescent="0.2">
      <c r="A477" s="62" t="s">
        <v>6</v>
      </c>
      <c r="B477" s="60"/>
      <c r="C477" s="7" t="str">
        <f t="shared" si="87"/>
        <v/>
      </c>
      <c r="D477" s="60"/>
      <c r="E477" s="68"/>
      <c r="F477" s="60"/>
      <c r="G477" s="68"/>
      <c r="H477" s="60"/>
      <c r="I477" s="68"/>
      <c r="J477" s="69"/>
      <c r="K477" s="23"/>
    </row>
    <row r="478" spans="1:11" x14ac:dyDescent="0.2">
      <c r="A478" s="62" t="s">
        <v>6</v>
      </c>
      <c r="B478" s="60"/>
      <c r="C478" s="7" t="str">
        <f t="shared" si="87"/>
        <v/>
      </c>
      <c r="D478" s="60"/>
      <c r="E478" s="68"/>
      <c r="F478" s="60"/>
      <c r="G478" s="68"/>
      <c r="H478" s="60"/>
      <c r="I478" s="68"/>
      <c r="J478" s="69"/>
      <c r="K478" s="23"/>
    </row>
    <row r="479" spans="1:11" ht="15.75" thickBot="1" x14ac:dyDescent="0.25">
      <c r="A479" s="62" t="s">
        <v>6</v>
      </c>
      <c r="B479" s="63"/>
      <c r="C479" s="8" t="str">
        <f t="shared" si="87"/>
        <v/>
      </c>
      <c r="D479" s="63"/>
      <c r="E479" s="64"/>
      <c r="F479" s="63"/>
      <c r="G479" s="64"/>
      <c r="H479" s="63"/>
      <c r="I479" s="64"/>
      <c r="J479" s="70"/>
      <c r="K479" s="23"/>
    </row>
    <row r="480" spans="1:11" x14ac:dyDescent="0.2">
      <c r="A480" s="62"/>
      <c r="B480" s="137">
        <f>SUMIF(A447:A479,$O$6,B447:B479)</f>
        <v>0</v>
      </c>
      <c r="C480" s="24"/>
      <c r="D480" s="24"/>
      <c r="E480" s="24"/>
      <c r="F480" s="24"/>
      <c r="G480" s="24"/>
      <c r="H480" s="24"/>
      <c r="I480" s="24"/>
      <c r="J480" s="24"/>
      <c r="K480" s="23"/>
    </row>
    <row r="481" spans="1:11" ht="15.75" thickBot="1" x14ac:dyDescent="0.25">
      <c r="A481" s="62"/>
      <c r="B481" s="138"/>
      <c r="C481" s="24"/>
      <c r="D481" s="24"/>
      <c r="E481" s="24"/>
      <c r="F481" s="24"/>
      <c r="G481" s="24"/>
      <c r="H481" s="24"/>
      <c r="I481" s="24"/>
      <c r="J481" s="24"/>
      <c r="K481" s="23"/>
    </row>
    <row r="482" spans="1:11" ht="15.75" thickBot="1" x14ac:dyDescent="0.25">
      <c r="A482" s="62"/>
      <c r="B482" s="24"/>
      <c r="C482" s="24"/>
      <c r="D482" s="24"/>
      <c r="E482" s="24"/>
      <c r="F482" s="24"/>
      <c r="G482" s="24"/>
      <c r="H482" s="24"/>
      <c r="I482" s="24"/>
      <c r="J482" s="24"/>
      <c r="K482" s="23"/>
    </row>
    <row r="483" spans="1:11" ht="15.75" thickBot="1" x14ac:dyDescent="0.25">
      <c r="A483" s="62"/>
      <c r="B483" s="24"/>
      <c r="C483" s="24"/>
      <c r="D483" s="24"/>
      <c r="E483" s="24"/>
      <c r="F483" s="24"/>
      <c r="G483" s="24"/>
      <c r="H483" s="129" t="s">
        <v>22</v>
      </c>
      <c r="I483" s="130"/>
      <c r="J483" s="16"/>
      <c r="K483" s="23"/>
    </row>
    <row r="484" spans="1:11" ht="15.75" thickBot="1" x14ac:dyDescent="0.25">
      <c r="A484" s="62"/>
      <c r="B484" s="13" t="s">
        <v>0</v>
      </c>
      <c r="C484" s="13" t="s">
        <v>13</v>
      </c>
      <c r="D484" s="13" t="s">
        <v>14</v>
      </c>
      <c r="E484" s="13" t="s">
        <v>15</v>
      </c>
      <c r="F484" s="13" t="s">
        <v>5</v>
      </c>
      <c r="G484" s="24"/>
      <c r="H484" s="96" t="s">
        <v>20</v>
      </c>
      <c r="I484" s="94">
        <f t="shared" ref="I484:I533" si="88">I440</f>
        <v>0</v>
      </c>
      <c r="J484" s="96"/>
      <c r="K484" s="23"/>
    </row>
    <row r="485" spans="1:11" ht="15.75" thickBot="1" x14ac:dyDescent="0.25">
      <c r="A485" s="62"/>
      <c r="B485" s="98">
        <f t="shared" ref="B485:B534" si="89">B480</f>
        <v>0</v>
      </c>
      <c r="C485" s="13">
        <f t="shared" ref="C485" si="90">SUM(F447:F479)</f>
        <v>0</v>
      </c>
      <c r="D485" s="13">
        <f t="shared" ref="D485" si="91">B485+C485</f>
        <v>0</v>
      </c>
      <c r="E485" s="13">
        <f t="shared" ref="E485" si="92">SUM(H447:H479)</f>
        <v>0</v>
      </c>
      <c r="F485" s="15">
        <f t="shared" ref="F485" si="93">D485-E485</f>
        <v>0</v>
      </c>
      <c r="G485" s="24"/>
      <c r="H485" s="3" t="s">
        <v>19</v>
      </c>
      <c r="I485" s="3">
        <f t="shared" ref="I485" si="94">F487</f>
        <v>0</v>
      </c>
      <c r="J485" s="3"/>
      <c r="K485" s="23"/>
    </row>
    <row r="486" spans="1:11" ht="15.75" thickBot="1" x14ac:dyDescent="0.25">
      <c r="A486" s="62"/>
      <c r="B486" s="13" t="s">
        <v>18</v>
      </c>
      <c r="C486" s="13" t="s">
        <v>16</v>
      </c>
      <c r="D486" s="13" t="s">
        <v>3</v>
      </c>
      <c r="E486" s="13" t="s">
        <v>2</v>
      </c>
      <c r="F486" s="13" t="s">
        <v>19</v>
      </c>
      <c r="G486" s="24"/>
      <c r="H486" s="3" t="s">
        <v>21</v>
      </c>
      <c r="I486" s="3">
        <f t="shared" ref="I486:I535" si="95">I484+I485</f>
        <v>0</v>
      </c>
      <c r="J486" s="3"/>
      <c r="K486" s="23"/>
    </row>
    <row r="487" spans="1:11" ht="15.75" thickBot="1" x14ac:dyDescent="0.25">
      <c r="A487" s="62"/>
      <c r="B487" s="98">
        <f t="shared" ref="B487" si="96">F485</f>
        <v>0</v>
      </c>
      <c r="C487" s="71"/>
      <c r="D487" s="71"/>
      <c r="E487" s="71"/>
      <c r="F487" s="15">
        <f t="shared" ref="F487" si="97">B487-(C487+D487+E487)</f>
        <v>0</v>
      </c>
      <c r="G487" s="24"/>
      <c r="H487" s="3" t="s">
        <v>4</v>
      </c>
      <c r="I487" s="73"/>
      <c r="J487" s="73"/>
      <c r="K487" s="23"/>
    </row>
    <row r="488" spans="1:11" ht="15.75" thickBot="1" x14ac:dyDescent="0.25">
      <c r="A488" s="62"/>
      <c r="B488" s="24"/>
      <c r="C488" s="24"/>
      <c r="D488" s="24"/>
      <c r="E488" s="24"/>
      <c r="F488" s="24"/>
      <c r="G488" s="24"/>
      <c r="H488" s="18" t="s">
        <v>17</v>
      </c>
      <c r="I488" s="18">
        <f t="shared" ref="I488:I537" si="98">I486-I487</f>
        <v>0</v>
      </c>
      <c r="J488" s="97"/>
      <c r="K488" s="23"/>
    </row>
    <row r="489" spans="1:11" ht="15.75" thickBot="1" x14ac:dyDescent="0.25">
      <c r="A489" s="62"/>
      <c r="B489" s="24"/>
      <c r="C489" s="24"/>
      <c r="D489" s="24"/>
      <c r="E489" s="24"/>
      <c r="F489" s="24"/>
      <c r="G489" s="24"/>
      <c r="H489" s="13" t="s">
        <v>27</v>
      </c>
      <c r="I489" s="101">
        <f t="shared" ref="I489:I538" si="99">I488</f>
        <v>0</v>
      </c>
      <c r="J489" s="24"/>
      <c r="K489" s="23"/>
    </row>
    <row r="490" spans="1:11" ht="15.75" thickBot="1" x14ac:dyDescent="0.25">
      <c r="A490" s="75"/>
      <c r="B490" s="25"/>
      <c r="C490" s="25"/>
      <c r="D490" s="25"/>
      <c r="E490" s="25"/>
      <c r="F490" s="25"/>
      <c r="G490" s="25"/>
      <c r="H490" s="25"/>
      <c r="I490" s="25"/>
      <c r="J490" s="25"/>
      <c r="K490" s="15"/>
    </row>
    <row r="491" spans="1:11" ht="15.75" thickBot="1" x14ac:dyDescent="0.25">
      <c r="A491" s="76"/>
      <c r="B491" s="29"/>
      <c r="C491" s="29"/>
      <c r="D491" s="29"/>
      <c r="E491" s="29"/>
      <c r="F491" s="29"/>
      <c r="G491" s="29"/>
      <c r="H491" s="29"/>
      <c r="I491" s="29"/>
      <c r="J491" s="29"/>
      <c r="K491" s="29"/>
    </row>
    <row r="492" spans="1:11" ht="15.75" thickBot="1" x14ac:dyDescent="0.25">
      <c r="A492" s="57"/>
      <c r="B492" s="28"/>
      <c r="C492" s="28"/>
      <c r="D492" s="28"/>
      <c r="E492" s="28"/>
      <c r="F492" s="28"/>
      <c r="G492" s="28"/>
      <c r="H492" s="28"/>
      <c r="I492" s="28" t="s">
        <v>35</v>
      </c>
      <c r="J492" s="58" t="s">
        <v>42</v>
      </c>
      <c r="K492" s="22"/>
    </row>
    <row r="493" spans="1:11" ht="15.75" thickBot="1" x14ac:dyDescent="0.25">
      <c r="A493" s="60">
        <v>11</v>
      </c>
      <c r="B493" s="26"/>
      <c r="C493" s="26"/>
      <c r="D493" s="26"/>
      <c r="E493" s="26"/>
      <c r="F493" s="26"/>
      <c r="G493" s="26"/>
      <c r="H493" s="26"/>
      <c r="I493" s="26" t="s">
        <v>36</v>
      </c>
      <c r="J493" s="61">
        <v>44266</v>
      </c>
      <c r="K493" s="22"/>
    </row>
    <row r="494" spans="1:11" x14ac:dyDescent="0.2">
      <c r="A494" s="62"/>
      <c r="B494" s="140" t="s">
        <v>0</v>
      </c>
      <c r="C494" s="141"/>
      <c r="D494" s="140" t="s">
        <v>9</v>
      </c>
      <c r="E494" s="141"/>
      <c r="F494" s="140" t="s">
        <v>13</v>
      </c>
      <c r="G494" s="141"/>
      <c r="H494" s="140" t="s">
        <v>10</v>
      </c>
      <c r="I494" s="141"/>
      <c r="J494" s="135" t="s">
        <v>12</v>
      </c>
      <c r="K494" s="23"/>
    </row>
    <row r="495" spans="1:11" ht="15.75" thickBot="1" x14ac:dyDescent="0.25">
      <c r="A495" s="62"/>
      <c r="B495" s="6" t="s">
        <v>1</v>
      </c>
      <c r="C495" s="8" t="s">
        <v>8</v>
      </c>
      <c r="D495" s="6" t="s">
        <v>1</v>
      </c>
      <c r="E495" s="8" t="s">
        <v>8</v>
      </c>
      <c r="F495" s="6" t="s">
        <v>1</v>
      </c>
      <c r="G495" s="8" t="s">
        <v>11</v>
      </c>
      <c r="H495" s="6" t="s">
        <v>1</v>
      </c>
      <c r="I495" s="8" t="s">
        <v>11</v>
      </c>
      <c r="J495" s="136"/>
      <c r="K495" s="23"/>
    </row>
    <row r="496" spans="1:11" x14ac:dyDescent="0.2">
      <c r="A496" s="62" t="s">
        <v>6</v>
      </c>
      <c r="B496" s="65"/>
      <c r="C496" s="66"/>
      <c r="D496" s="65"/>
      <c r="E496" s="66"/>
      <c r="F496" s="65"/>
      <c r="G496" s="66"/>
      <c r="H496" s="65"/>
      <c r="I496" s="66"/>
      <c r="J496" s="67"/>
      <c r="K496" s="23"/>
    </row>
    <row r="497" spans="1:11" x14ac:dyDescent="0.2">
      <c r="A497" s="62" t="s">
        <v>6</v>
      </c>
      <c r="B497" s="60"/>
      <c r="C497" s="7" t="str">
        <f t="shared" ref="C497:C528" si="100">IF(B497&gt;0.005,C496+1,"")</f>
        <v/>
      </c>
      <c r="D497" s="60"/>
      <c r="E497" s="68"/>
      <c r="F497" s="60"/>
      <c r="G497" s="68"/>
      <c r="H497" s="60"/>
      <c r="I497" s="68"/>
      <c r="J497" s="69"/>
      <c r="K497" s="23"/>
    </row>
    <row r="498" spans="1:11" x14ac:dyDescent="0.2">
      <c r="A498" s="62" t="s">
        <v>6</v>
      </c>
      <c r="B498" s="60"/>
      <c r="C498" s="7" t="str">
        <f t="shared" si="100"/>
        <v/>
      </c>
      <c r="D498" s="60"/>
      <c r="E498" s="68"/>
      <c r="F498" s="60"/>
      <c r="G498" s="68"/>
      <c r="H498" s="60"/>
      <c r="I498" s="68"/>
      <c r="J498" s="69"/>
      <c r="K498" s="23"/>
    </row>
    <row r="499" spans="1:11" x14ac:dyDescent="0.2">
      <c r="A499" s="62" t="s">
        <v>6</v>
      </c>
      <c r="B499" s="60"/>
      <c r="C499" s="7" t="str">
        <f t="shared" si="100"/>
        <v/>
      </c>
      <c r="D499" s="60"/>
      <c r="E499" s="68"/>
      <c r="F499" s="60"/>
      <c r="G499" s="68"/>
      <c r="H499" s="60"/>
      <c r="I499" s="68"/>
      <c r="J499" s="69"/>
      <c r="K499" s="23"/>
    </row>
    <row r="500" spans="1:11" x14ac:dyDescent="0.2">
      <c r="A500" s="62" t="s">
        <v>6</v>
      </c>
      <c r="B500" s="60"/>
      <c r="C500" s="7" t="str">
        <f t="shared" si="100"/>
        <v/>
      </c>
      <c r="D500" s="60"/>
      <c r="E500" s="68"/>
      <c r="F500" s="60"/>
      <c r="G500" s="68"/>
      <c r="H500" s="60"/>
      <c r="I500" s="68"/>
      <c r="J500" s="69"/>
      <c r="K500" s="23"/>
    </row>
    <row r="501" spans="1:11" x14ac:dyDescent="0.2">
      <c r="A501" s="62" t="s">
        <v>6</v>
      </c>
      <c r="B501" s="60"/>
      <c r="C501" s="7" t="str">
        <f t="shared" si="100"/>
        <v/>
      </c>
      <c r="D501" s="60"/>
      <c r="E501" s="68"/>
      <c r="F501" s="60"/>
      <c r="G501" s="68"/>
      <c r="H501" s="60"/>
      <c r="I501" s="68"/>
      <c r="J501" s="69"/>
      <c r="K501" s="23"/>
    </row>
    <row r="502" spans="1:11" x14ac:dyDescent="0.2">
      <c r="A502" s="62" t="s">
        <v>6</v>
      </c>
      <c r="B502" s="60"/>
      <c r="C502" s="7" t="str">
        <f t="shared" si="100"/>
        <v/>
      </c>
      <c r="D502" s="60"/>
      <c r="E502" s="68"/>
      <c r="F502" s="60"/>
      <c r="G502" s="68"/>
      <c r="H502" s="60"/>
      <c r="I502" s="68"/>
      <c r="J502" s="69"/>
      <c r="K502" s="23"/>
    </row>
    <row r="503" spans="1:11" x14ac:dyDescent="0.2">
      <c r="A503" s="62" t="s">
        <v>6</v>
      </c>
      <c r="B503" s="60"/>
      <c r="C503" s="7" t="str">
        <f t="shared" si="100"/>
        <v/>
      </c>
      <c r="D503" s="60"/>
      <c r="E503" s="68"/>
      <c r="F503" s="60"/>
      <c r="G503" s="68"/>
      <c r="H503" s="60"/>
      <c r="I503" s="68"/>
      <c r="J503" s="69"/>
      <c r="K503" s="23"/>
    </row>
    <row r="504" spans="1:11" x14ac:dyDescent="0.2">
      <c r="A504" s="62" t="s">
        <v>6</v>
      </c>
      <c r="B504" s="60"/>
      <c r="C504" s="7" t="str">
        <f t="shared" si="100"/>
        <v/>
      </c>
      <c r="D504" s="60"/>
      <c r="E504" s="68"/>
      <c r="F504" s="60"/>
      <c r="G504" s="68"/>
      <c r="H504" s="60"/>
      <c r="I504" s="68"/>
      <c r="J504" s="69"/>
      <c r="K504" s="23"/>
    </row>
    <row r="505" spans="1:11" x14ac:dyDescent="0.2">
      <c r="A505" s="62" t="s">
        <v>6</v>
      </c>
      <c r="B505" s="60"/>
      <c r="C505" s="7" t="str">
        <f t="shared" si="100"/>
        <v/>
      </c>
      <c r="D505" s="60"/>
      <c r="E505" s="68"/>
      <c r="F505" s="60"/>
      <c r="G505" s="68"/>
      <c r="H505" s="60"/>
      <c r="I505" s="68"/>
      <c r="J505" s="69"/>
      <c r="K505" s="23"/>
    </row>
    <row r="506" spans="1:11" x14ac:dyDescent="0.2">
      <c r="A506" s="62" t="s">
        <v>6</v>
      </c>
      <c r="B506" s="60"/>
      <c r="C506" s="7" t="str">
        <f t="shared" si="100"/>
        <v/>
      </c>
      <c r="D506" s="60"/>
      <c r="E506" s="68"/>
      <c r="F506" s="60"/>
      <c r="G506" s="68"/>
      <c r="H506" s="60"/>
      <c r="I506" s="68"/>
      <c r="J506" s="69"/>
      <c r="K506" s="23"/>
    </row>
    <row r="507" spans="1:11" x14ac:dyDescent="0.2">
      <c r="A507" s="62" t="s">
        <v>6</v>
      </c>
      <c r="B507" s="60"/>
      <c r="C507" s="7" t="str">
        <f t="shared" si="100"/>
        <v/>
      </c>
      <c r="D507" s="60"/>
      <c r="E507" s="68"/>
      <c r="F507" s="60"/>
      <c r="G507" s="68"/>
      <c r="H507" s="60"/>
      <c r="I507" s="68"/>
      <c r="J507" s="69"/>
      <c r="K507" s="23"/>
    </row>
    <row r="508" spans="1:11" x14ac:dyDescent="0.2">
      <c r="A508" s="62" t="s">
        <v>6</v>
      </c>
      <c r="B508" s="60"/>
      <c r="C508" s="7" t="str">
        <f t="shared" si="100"/>
        <v/>
      </c>
      <c r="D508" s="60"/>
      <c r="E508" s="68"/>
      <c r="F508" s="60"/>
      <c r="G508" s="68"/>
      <c r="H508" s="60"/>
      <c r="I508" s="68"/>
      <c r="J508" s="69"/>
      <c r="K508" s="23"/>
    </row>
    <row r="509" spans="1:11" x14ac:dyDescent="0.2">
      <c r="A509" s="62" t="s">
        <v>6</v>
      </c>
      <c r="B509" s="60"/>
      <c r="C509" s="7" t="str">
        <f t="shared" si="100"/>
        <v/>
      </c>
      <c r="D509" s="60"/>
      <c r="E509" s="68"/>
      <c r="F509" s="60"/>
      <c r="G509" s="68"/>
      <c r="H509" s="60"/>
      <c r="I509" s="68"/>
      <c r="J509" s="69"/>
      <c r="K509" s="23"/>
    </row>
    <row r="510" spans="1:11" x14ac:dyDescent="0.2">
      <c r="A510" s="62" t="s">
        <v>6</v>
      </c>
      <c r="B510" s="60"/>
      <c r="C510" s="7" t="str">
        <f t="shared" si="100"/>
        <v/>
      </c>
      <c r="D510" s="60"/>
      <c r="E510" s="68"/>
      <c r="F510" s="60"/>
      <c r="G510" s="68"/>
      <c r="H510" s="60"/>
      <c r="I510" s="68"/>
      <c r="J510" s="69"/>
      <c r="K510" s="23"/>
    </row>
    <row r="511" spans="1:11" x14ac:dyDescent="0.2">
      <c r="A511" s="62" t="s">
        <v>6</v>
      </c>
      <c r="B511" s="60"/>
      <c r="C511" s="7" t="str">
        <f t="shared" si="100"/>
        <v/>
      </c>
      <c r="D511" s="60"/>
      <c r="E511" s="68"/>
      <c r="F511" s="60"/>
      <c r="G511" s="68"/>
      <c r="H511" s="60"/>
      <c r="I511" s="68"/>
      <c r="J511" s="69"/>
      <c r="K511" s="23"/>
    </row>
    <row r="512" spans="1:11" x14ac:dyDescent="0.2">
      <c r="A512" s="62" t="s">
        <v>6</v>
      </c>
      <c r="B512" s="60"/>
      <c r="C512" s="7" t="str">
        <f t="shared" si="100"/>
        <v/>
      </c>
      <c r="D512" s="60"/>
      <c r="E512" s="68"/>
      <c r="F512" s="60"/>
      <c r="G512" s="68"/>
      <c r="H512" s="60"/>
      <c r="I512" s="68"/>
      <c r="J512" s="69"/>
      <c r="K512" s="23"/>
    </row>
    <row r="513" spans="1:11" x14ac:dyDescent="0.2">
      <c r="A513" s="62" t="s">
        <v>6</v>
      </c>
      <c r="B513" s="60"/>
      <c r="C513" s="7" t="str">
        <f t="shared" si="100"/>
        <v/>
      </c>
      <c r="D513" s="60"/>
      <c r="E513" s="68"/>
      <c r="F513" s="60"/>
      <c r="G513" s="68"/>
      <c r="H513" s="60"/>
      <c r="I513" s="68"/>
      <c r="J513" s="69"/>
      <c r="K513" s="23"/>
    </row>
    <row r="514" spans="1:11" x14ac:dyDescent="0.2">
      <c r="A514" s="62" t="s">
        <v>6</v>
      </c>
      <c r="B514" s="60"/>
      <c r="C514" s="7" t="str">
        <f t="shared" si="100"/>
        <v/>
      </c>
      <c r="D514" s="60"/>
      <c r="E514" s="68"/>
      <c r="F514" s="60"/>
      <c r="G514" s="68"/>
      <c r="H514" s="60"/>
      <c r="I514" s="68"/>
      <c r="J514" s="69"/>
      <c r="K514" s="23"/>
    </row>
    <row r="515" spans="1:11" x14ac:dyDescent="0.2">
      <c r="A515" s="62" t="s">
        <v>6</v>
      </c>
      <c r="B515" s="60"/>
      <c r="C515" s="7" t="str">
        <f t="shared" si="100"/>
        <v/>
      </c>
      <c r="D515" s="60"/>
      <c r="E515" s="68"/>
      <c r="F515" s="60"/>
      <c r="G515" s="68"/>
      <c r="H515" s="60"/>
      <c r="I515" s="68"/>
      <c r="J515" s="69"/>
      <c r="K515" s="23"/>
    </row>
    <row r="516" spans="1:11" x14ac:dyDescent="0.2">
      <c r="A516" s="62" t="s">
        <v>6</v>
      </c>
      <c r="B516" s="60"/>
      <c r="C516" s="7" t="str">
        <f t="shared" si="100"/>
        <v/>
      </c>
      <c r="D516" s="60"/>
      <c r="E516" s="68"/>
      <c r="F516" s="60"/>
      <c r="G516" s="68"/>
      <c r="H516" s="60"/>
      <c r="I516" s="68"/>
      <c r="J516" s="69"/>
      <c r="K516" s="23"/>
    </row>
    <row r="517" spans="1:11" x14ac:dyDescent="0.2">
      <c r="A517" s="62" t="s">
        <v>6</v>
      </c>
      <c r="B517" s="60"/>
      <c r="C517" s="7" t="str">
        <f t="shared" si="100"/>
        <v/>
      </c>
      <c r="D517" s="60"/>
      <c r="E517" s="68"/>
      <c r="F517" s="60"/>
      <c r="G517" s="68"/>
      <c r="H517" s="60"/>
      <c r="I517" s="68"/>
      <c r="J517" s="69"/>
      <c r="K517" s="23"/>
    </row>
    <row r="518" spans="1:11" x14ac:dyDescent="0.2">
      <c r="A518" s="62" t="s">
        <v>6</v>
      </c>
      <c r="B518" s="60"/>
      <c r="C518" s="7" t="str">
        <f t="shared" si="100"/>
        <v/>
      </c>
      <c r="D518" s="60"/>
      <c r="E518" s="68"/>
      <c r="F518" s="60"/>
      <c r="G518" s="68"/>
      <c r="H518" s="60"/>
      <c r="I518" s="68"/>
      <c r="J518" s="69"/>
      <c r="K518" s="23"/>
    </row>
    <row r="519" spans="1:11" x14ac:dyDescent="0.2">
      <c r="A519" s="62" t="s">
        <v>6</v>
      </c>
      <c r="B519" s="60"/>
      <c r="C519" s="7" t="str">
        <f t="shared" si="100"/>
        <v/>
      </c>
      <c r="D519" s="60"/>
      <c r="E519" s="68"/>
      <c r="F519" s="60"/>
      <c r="G519" s="68"/>
      <c r="H519" s="60"/>
      <c r="I519" s="68"/>
      <c r="J519" s="69"/>
      <c r="K519" s="23"/>
    </row>
    <row r="520" spans="1:11" x14ac:dyDescent="0.2">
      <c r="A520" s="62" t="s">
        <v>6</v>
      </c>
      <c r="B520" s="60"/>
      <c r="C520" s="7" t="str">
        <f t="shared" si="100"/>
        <v/>
      </c>
      <c r="D520" s="60"/>
      <c r="E520" s="68"/>
      <c r="F520" s="60"/>
      <c r="G520" s="68"/>
      <c r="H520" s="60"/>
      <c r="I520" s="68"/>
      <c r="J520" s="69"/>
      <c r="K520" s="23"/>
    </row>
    <row r="521" spans="1:11" x14ac:dyDescent="0.2">
      <c r="A521" s="62" t="s">
        <v>6</v>
      </c>
      <c r="B521" s="60"/>
      <c r="C521" s="7" t="str">
        <f t="shared" si="100"/>
        <v/>
      </c>
      <c r="D521" s="60"/>
      <c r="E521" s="68"/>
      <c r="F521" s="60"/>
      <c r="G521" s="68"/>
      <c r="H521" s="60"/>
      <c r="I521" s="68"/>
      <c r="J521" s="69"/>
      <c r="K521" s="23"/>
    </row>
    <row r="522" spans="1:11" x14ac:dyDescent="0.2">
      <c r="A522" s="62" t="s">
        <v>6</v>
      </c>
      <c r="B522" s="60"/>
      <c r="C522" s="7" t="str">
        <f t="shared" si="100"/>
        <v/>
      </c>
      <c r="D522" s="60"/>
      <c r="E522" s="68"/>
      <c r="F522" s="60"/>
      <c r="G522" s="68"/>
      <c r="H522" s="60"/>
      <c r="I522" s="68"/>
      <c r="J522" s="69"/>
      <c r="K522" s="23"/>
    </row>
    <row r="523" spans="1:11" x14ac:dyDescent="0.2">
      <c r="A523" s="62" t="s">
        <v>6</v>
      </c>
      <c r="B523" s="60"/>
      <c r="C523" s="7" t="str">
        <f t="shared" si="100"/>
        <v/>
      </c>
      <c r="D523" s="60"/>
      <c r="E523" s="68"/>
      <c r="F523" s="60"/>
      <c r="G523" s="68"/>
      <c r="H523" s="60"/>
      <c r="I523" s="68"/>
      <c r="J523" s="69"/>
      <c r="K523" s="23"/>
    </row>
    <row r="524" spans="1:11" x14ac:dyDescent="0.2">
      <c r="A524" s="62" t="s">
        <v>6</v>
      </c>
      <c r="B524" s="60"/>
      <c r="C524" s="7" t="str">
        <f t="shared" si="100"/>
        <v/>
      </c>
      <c r="D524" s="60"/>
      <c r="E524" s="68"/>
      <c r="F524" s="60"/>
      <c r="G524" s="68"/>
      <c r="H524" s="60"/>
      <c r="I524" s="68"/>
      <c r="J524" s="69"/>
      <c r="K524" s="23"/>
    </row>
    <row r="525" spans="1:11" x14ac:dyDescent="0.2">
      <c r="A525" s="62" t="s">
        <v>6</v>
      </c>
      <c r="B525" s="60"/>
      <c r="C525" s="7" t="str">
        <f t="shared" si="100"/>
        <v/>
      </c>
      <c r="D525" s="60"/>
      <c r="E525" s="68"/>
      <c r="F525" s="60"/>
      <c r="G525" s="68"/>
      <c r="H525" s="60"/>
      <c r="I525" s="68"/>
      <c r="J525" s="69"/>
      <c r="K525" s="23"/>
    </row>
    <row r="526" spans="1:11" x14ac:dyDescent="0.2">
      <c r="A526" s="62" t="s">
        <v>6</v>
      </c>
      <c r="B526" s="60"/>
      <c r="C526" s="7" t="str">
        <f t="shared" si="100"/>
        <v/>
      </c>
      <c r="D526" s="60"/>
      <c r="E526" s="68"/>
      <c r="F526" s="60"/>
      <c r="G526" s="68"/>
      <c r="H526" s="60"/>
      <c r="I526" s="68"/>
      <c r="J526" s="69"/>
      <c r="K526" s="23"/>
    </row>
    <row r="527" spans="1:11" x14ac:dyDescent="0.2">
      <c r="A527" s="62" t="s">
        <v>6</v>
      </c>
      <c r="B527" s="60"/>
      <c r="C527" s="7" t="str">
        <f t="shared" si="100"/>
        <v/>
      </c>
      <c r="D527" s="60"/>
      <c r="E527" s="68"/>
      <c r="F527" s="60"/>
      <c r="G527" s="68"/>
      <c r="H527" s="60"/>
      <c r="I527" s="68"/>
      <c r="J527" s="69"/>
      <c r="K527" s="23"/>
    </row>
    <row r="528" spans="1:11" ht="15.75" thickBot="1" x14ac:dyDescent="0.25">
      <c r="A528" s="62" t="s">
        <v>6</v>
      </c>
      <c r="B528" s="63"/>
      <c r="C528" s="8" t="str">
        <f t="shared" si="100"/>
        <v/>
      </c>
      <c r="D528" s="63"/>
      <c r="E528" s="64"/>
      <c r="F528" s="63"/>
      <c r="G528" s="64"/>
      <c r="H528" s="63"/>
      <c r="I528" s="64"/>
      <c r="J528" s="70"/>
      <c r="K528" s="23"/>
    </row>
    <row r="529" spans="1:11" x14ac:dyDescent="0.2">
      <c r="A529" s="62"/>
      <c r="B529" s="137">
        <f>SUMIF(A496:A528,$O$6,B496:B528)</f>
        <v>0</v>
      </c>
      <c r="C529" s="24"/>
      <c r="D529" s="24"/>
      <c r="E529" s="24"/>
      <c r="F529" s="24"/>
      <c r="G529" s="24"/>
      <c r="H529" s="24"/>
      <c r="I529" s="24"/>
      <c r="J529" s="24"/>
      <c r="K529" s="23"/>
    </row>
    <row r="530" spans="1:11" ht="15.75" thickBot="1" x14ac:dyDescent="0.25">
      <c r="A530" s="62"/>
      <c r="B530" s="138"/>
      <c r="C530" s="24"/>
      <c r="D530" s="24"/>
      <c r="E530" s="24"/>
      <c r="F530" s="24"/>
      <c r="G530" s="24"/>
      <c r="H530" s="24"/>
      <c r="I530" s="24"/>
      <c r="J530" s="24"/>
      <c r="K530" s="23"/>
    </row>
    <row r="531" spans="1:11" ht="15.75" thickBot="1" x14ac:dyDescent="0.25">
      <c r="A531" s="62"/>
      <c r="B531" s="24"/>
      <c r="C531" s="24"/>
      <c r="D531" s="24"/>
      <c r="E531" s="24"/>
      <c r="F531" s="24"/>
      <c r="G531" s="24"/>
      <c r="H531" s="24"/>
      <c r="I531" s="24"/>
      <c r="J531" s="24"/>
      <c r="K531" s="23"/>
    </row>
    <row r="532" spans="1:11" ht="15.75" thickBot="1" x14ac:dyDescent="0.25">
      <c r="A532" s="62"/>
      <c r="B532" s="24"/>
      <c r="C532" s="24"/>
      <c r="D532" s="24"/>
      <c r="E532" s="24"/>
      <c r="F532" s="24"/>
      <c r="G532" s="24"/>
      <c r="H532" s="129" t="s">
        <v>22</v>
      </c>
      <c r="I532" s="130"/>
      <c r="J532" s="16"/>
      <c r="K532" s="23"/>
    </row>
    <row r="533" spans="1:11" ht="15.75" thickBot="1" x14ac:dyDescent="0.25">
      <c r="A533" s="62"/>
      <c r="B533" s="13" t="s">
        <v>0</v>
      </c>
      <c r="C533" s="13" t="s">
        <v>13</v>
      </c>
      <c r="D533" s="13" t="s">
        <v>14</v>
      </c>
      <c r="E533" s="13" t="s">
        <v>15</v>
      </c>
      <c r="F533" s="13" t="s">
        <v>5</v>
      </c>
      <c r="G533" s="24"/>
      <c r="H533" s="96" t="s">
        <v>20</v>
      </c>
      <c r="I533" s="94">
        <f t="shared" si="88"/>
        <v>0</v>
      </c>
      <c r="J533" s="96"/>
      <c r="K533" s="23"/>
    </row>
    <row r="534" spans="1:11" ht="15.75" thickBot="1" x14ac:dyDescent="0.25">
      <c r="A534" s="62"/>
      <c r="B534" s="98">
        <f t="shared" si="89"/>
        <v>0</v>
      </c>
      <c r="C534" s="13">
        <f t="shared" ref="C534" si="101">SUM(F496:F528)</f>
        <v>0</v>
      </c>
      <c r="D534" s="13">
        <f t="shared" ref="D534" si="102">B534+C534</f>
        <v>0</v>
      </c>
      <c r="E534" s="13">
        <f t="shared" ref="E534" si="103">SUM(H496:H528)</f>
        <v>0</v>
      </c>
      <c r="F534" s="15">
        <f t="shared" ref="F534" si="104">D534-E534</f>
        <v>0</v>
      </c>
      <c r="G534" s="24"/>
      <c r="H534" s="3" t="s">
        <v>19</v>
      </c>
      <c r="I534" s="3">
        <f t="shared" ref="I534" si="105">F536</f>
        <v>0</v>
      </c>
      <c r="J534" s="3"/>
      <c r="K534" s="23"/>
    </row>
    <row r="535" spans="1:11" ht="15.75" thickBot="1" x14ac:dyDescent="0.25">
      <c r="A535" s="62"/>
      <c r="B535" s="13" t="s">
        <v>18</v>
      </c>
      <c r="C535" s="13" t="s">
        <v>16</v>
      </c>
      <c r="D535" s="13" t="s">
        <v>3</v>
      </c>
      <c r="E535" s="13" t="s">
        <v>2</v>
      </c>
      <c r="F535" s="13" t="s">
        <v>19</v>
      </c>
      <c r="G535" s="24"/>
      <c r="H535" s="3" t="s">
        <v>21</v>
      </c>
      <c r="I535" s="3">
        <f t="shared" si="95"/>
        <v>0</v>
      </c>
      <c r="J535" s="3"/>
      <c r="K535" s="23"/>
    </row>
    <row r="536" spans="1:11" ht="15.75" thickBot="1" x14ac:dyDescent="0.25">
      <c r="A536" s="62"/>
      <c r="B536" s="98">
        <f t="shared" ref="B536" si="106">F534</f>
        <v>0</v>
      </c>
      <c r="C536" s="71"/>
      <c r="D536" s="71"/>
      <c r="E536" s="71"/>
      <c r="F536" s="15">
        <f t="shared" ref="F536" si="107">B536-(C536+D536+E536)</f>
        <v>0</v>
      </c>
      <c r="G536" s="24"/>
      <c r="H536" s="3" t="s">
        <v>4</v>
      </c>
      <c r="I536" s="73"/>
      <c r="J536" s="73"/>
      <c r="K536" s="23"/>
    </row>
    <row r="537" spans="1:11" ht="15.75" thickBot="1" x14ac:dyDescent="0.25">
      <c r="A537" s="62"/>
      <c r="B537" s="24"/>
      <c r="C537" s="24"/>
      <c r="D537" s="24"/>
      <c r="E537" s="24"/>
      <c r="F537" s="24"/>
      <c r="G537" s="24"/>
      <c r="H537" s="18" t="s">
        <v>17</v>
      </c>
      <c r="I537" s="18">
        <f t="shared" si="98"/>
        <v>0</v>
      </c>
      <c r="J537" s="97"/>
      <c r="K537" s="23"/>
    </row>
    <row r="538" spans="1:11" ht="15.75" thickBot="1" x14ac:dyDescent="0.25">
      <c r="A538" s="62"/>
      <c r="B538" s="24"/>
      <c r="C538" s="24"/>
      <c r="D538" s="24"/>
      <c r="E538" s="24"/>
      <c r="F538" s="24"/>
      <c r="G538" s="24"/>
      <c r="H538" s="13" t="s">
        <v>27</v>
      </c>
      <c r="I538" s="101">
        <f t="shared" si="99"/>
        <v>0</v>
      </c>
      <c r="J538" s="24"/>
      <c r="K538" s="23"/>
    </row>
    <row r="539" spans="1:11" ht="15.75" thickBot="1" x14ac:dyDescent="0.25">
      <c r="A539" s="75"/>
      <c r="B539" s="25"/>
      <c r="C539" s="25"/>
      <c r="D539" s="25"/>
      <c r="E539" s="25"/>
      <c r="F539" s="25"/>
      <c r="G539" s="25"/>
      <c r="H539" s="25"/>
      <c r="I539" s="25"/>
      <c r="J539" s="25"/>
      <c r="K539" s="15"/>
    </row>
    <row r="540" spans="1:11" ht="15.75" thickBot="1" x14ac:dyDescent="0.25">
      <c r="A540" s="76"/>
      <c r="B540" s="29"/>
      <c r="C540" s="29"/>
      <c r="D540" s="29"/>
      <c r="E540" s="29"/>
      <c r="F540" s="29"/>
      <c r="G540" s="29"/>
      <c r="H540" s="29"/>
      <c r="I540" s="29"/>
      <c r="J540" s="29"/>
      <c r="K540" s="29"/>
    </row>
    <row r="541" spans="1:11" ht="15.75" thickBot="1" x14ac:dyDescent="0.25">
      <c r="A541" s="57"/>
      <c r="B541" s="28"/>
      <c r="C541" s="28"/>
      <c r="D541" s="28"/>
      <c r="E541" s="28"/>
      <c r="F541" s="28"/>
      <c r="G541" s="28"/>
      <c r="H541" s="28"/>
      <c r="I541" s="28" t="s">
        <v>35</v>
      </c>
      <c r="J541" s="58" t="s">
        <v>126</v>
      </c>
      <c r="K541" s="22"/>
    </row>
    <row r="542" spans="1:11" ht="15.75" thickBot="1" x14ac:dyDescent="0.25">
      <c r="A542" s="60">
        <v>12</v>
      </c>
      <c r="B542" s="26"/>
      <c r="C542" s="26"/>
      <c r="D542" s="26"/>
      <c r="E542" s="26"/>
      <c r="F542" s="26"/>
      <c r="G542" s="26"/>
      <c r="H542" s="26"/>
      <c r="I542" s="26" t="s">
        <v>36</v>
      </c>
      <c r="J542" s="61">
        <v>44267</v>
      </c>
      <c r="K542" s="22"/>
    </row>
    <row r="543" spans="1:11" x14ac:dyDescent="0.2">
      <c r="A543" s="62"/>
      <c r="B543" s="140" t="s">
        <v>0</v>
      </c>
      <c r="C543" s="141"/>
      <c r="D543" s="140" t="s">
        <v>9</v>
      </c>
      <c r="E543" s="141"/>
      <c r="F543" s="140" t="s">
        <v>13</v>
      </c>
      <c r="G543" s="141"/>
      <c r="H543" s="140" t="s">
        <v>10</v>
      </c>
      <c r="I543" s="141"/>
      <c r="J543" s="135" t="s">
        <v>12</v>
      </c>
      <c r="K543" s="23"/>
    </row>
    <row r="544" spans="1:11" ht="15.75" thickBot="1" x14ac:dyDescent="0.25">
      <c r="A544" s="62"/>
      <c r="B544" s="6" t="s">
        <v>1</v>
      </c>
      <c r="C544" s="8" t="s">
        <v>8</v>
      </c>
      <c r="D544" s="6" t="s">
        <v>1</v>
      </c>
      <c r="E544" s="8" t="s">
        <v>8</v>
      </c>
      <c r="F544" s="6" t="s">
        <v>1</v>
      </c>
      <c r="G544" s="8" t="s">
        <v>11</v>
      </c>
      <c r="H544" s="6" t="s">
        <v>1</v>
      </c>
      <c r="I544" s="8" t="s">
        <v>11</v>
      </c>
      <c r="J544" s="136"/>
      <c r="K544" s="23"/>
    </row>
    <row r="545" spans="1:11" x14ac:dyDescent="0.2">
      <c r="A545" s="62" t="s">
        <v>6</v>
      </c>
      <c r="B545" s="65"/>
      <c r="C545" s="66"/>
      <c r="D545" s="65"/>
      <c r="E545" s="66"/>
      <c r="F545" s="65"/>
      <c r="G545" s="66"/>
      <c r="H545" s="65"/>
      <c r="I545" s="66"/>
      <c r="J545" s="67"/>
      <c r="K545" s="23"/>
    </row>
    <row r="546" spans="1:11" x14ac:dyDescent="0.2">
      <c r="A546" s="62" t="s">
        <v>6</v>
      </c>
      <c r="B546" s="60"/>
      <c r="C546" s="7" t="str">
        <f t="shared" ref="C546:C577" si="108">IF(B546&gt;0.005,C545+1,"")</f>
        <v/>
      </c>
      <c r="D546" s="60"/>
      <c r="E546" s="68"/>
      <c r="F546" s="60"/>
      <c r="G546" s="68"/>
      <c r="H546" s="60"/>
      <c r="I546" s="68"/>
      <c r="J546" s="69"/>
      <c r="K546" s="23"/>
    </row>
    <row r="547" spans="1:11" x14ac:dyDescent="0.2">
      <c r="A547" s="62" t="s">
        <v>6</v>
      </c>
      <c r="B547" s="60"/>
      <c r="C547" s="7" t="str">
        <f t="shared" si="108"/>
        <v/>
      </c>
      <c r="D547" s="60"/>
      <c r="E547" s="68"/>
      <c r="F547" s="60"/>
      <c r="G547" s="68"/>
      <c r="H547" s="60"/>
      <c r="I547" s="68"/>
      <c r="J547" s="69"/>
      <c r="K547" s="23"/>
    </row>
    <row r="548" spans="1:11" x14ac:dyDescent="0.2">
      <c r="A548" s="62" t="s">
        <v>6</v>
      </c>
      <c r="B548" s="60"/>
      <c r="C548" s="7" t="str">
        <f t="shared" si="108"/>
        <v/>
      </c>
      <c r="D548" s="60"/>
      <c r="E548" s="68"/>
      <c r="F548" s="60"/>
      <c r="G548" s="68"/>
      <c r="H548" s="60"/>
      <c r="I548" s="68"/>
      <c r="J548" s="69"/>
      <c r="K548" s="23"/>
    </row>
    <row r="549" spans="1:11" x14ac:dyDescent="0.2">
      <c r="A549" s="62" t="s">
        <v>6</v>
      </c>
      <c r="B549" s="60"/>
      <c r="C549" s="7" t="str">
        <f t="shared" si="108"/>
        <v/>
      </c>
      <c r="D549" s="60"/>
      <c r="E549" s="68"/>
      <c r="F549" s="60"/>
      <c r="G549" s="68"/>
      <c r="H549" s="60"/>
      <c r="I549" s="68"/>
      <c r="J549" s="69"/>
      <c r="K549" s="23"/>
    </row>
    <row r="550" spans="1:11" x14ac:dyDescent="0.2">
      <c r="A550" s="62" t="s">
        <v>6</v>
      </c>
      <c r="B550" s="60"/>
      <c r="C550" s="7" t="str">
        <f t="shared" si="108"/>
        <v/>
      </c>
      <c r="D550" s="60"/>
      <c r="E550" s="68"/>
      <c r="F550" s="60"/>
      <c r="G550" s="68"/>
      <c r="H550" s="60"/>
      <c r="I550" s="68"/>
      <c r="J550" s="69"/>
      <c r="K550" s="23"/>
    </row>
    <row r="551" spans="1:11" x14ac:dyDescent="0.2">
      <c r="A551" s="62" t="s">
        <v>6</v>
      </c>
      <c r="B551" s="60"/>
      <c r="C551" s="7" t="str">
        <f t="shared" si="108"/>
        <v/>
      </c>
      <c r="D551" s="60"/>
      <c r="E551" s="68"/>
      <c r="F551" s="60"/>
      <c r="G551" s="68"/>
      <c r="H551" s="60"/>
      <c r="I551" s="68"/>
      <c r="J551" s="69"/>
      <c r="K551" s="23"/>
    </row>
    <row r="552" spans="1:11" x14ac:dyDescent="0.2">
      <c r="A552" s="62" t="s">
        <v>6</v>
      </c>
      <c r="B552" s="60"/>
      <c r="C552" s="7" t="str">
        <f t="shared" si="108"/>
        <v/>
      </c>
      <c r="D552" s="60"/>
      <c r="E552" s="68"/>
      <c r="F552" s="60"/>
      <c r="G552" s="68"/>
      <c r="H552" s="60"/>
      <c r="I552" s="68"/>
      <c r="J552" s="69"/>
      <c r="K552" s="23"/>
    </row>
    <row r="553" spans="1:11" x14ac:dyDescent="0.2">
      <c r="A553" s="62" t="s">
        <v>6</v>
      </c>
      <c r="B553" s="60"/>
      <c r="C553" s="7" t="str">
        <f t="shared" si="108"/>
        <v/>
      </c>
      <c r="D553" s="60"/>
      <c r="E553" s="68"/>
      <c r="F553" s="60"/>
      <c r="G553" s="68"/>
      <c r="H553" s="60"/>
      <c r="I553" s="68"/>
      <c r="J553" s="69"/>
      <c r="K553" s="23"/>
    </row>
    <row r="554" spans="1:11" x14ac:dyDescent="0.2">
      <c r="A554" s="62" t="s">
        <v>6</v>
      </c>
      <c r="B554" s="60"/>
      <c r="C554" s="7" t="str">
        <f t="shared" si="108"/>
        <v/>
      </c>
      <c r="D554" s="60"/>
      <c r="E554" s="68"/>
      <c r="F554" s="60"/>
      <c r="G554" s="68"/>
      <c r="H554" s="60"/>
      <c r="I554" s="68"/>
      <c r="J554" s="69"/>
      <c r="K554" s="23"/>
    </row>
    <row r="555" spans="1:11" x14ac:dyDescent="0.2">
      <c r="A555" s="62" t="s">
        <v>6</v>
      </c>
      <c r="B555" s="60"/>
      <c r="C555" s="7" t="str">
        <f t="shared" si="108"/>
        <v/>
      </c>
      <c r="D555" s="60"/>
      <c r="E555" s="68"/>
      <c r="F555" s="60"/>
      <c r="G555" s="68"/>
      <c r="H555" s="60"/>
      <c r="I555" s="68"/>
      <c r="J555" s="69"/>
      <c r="K555" s="23"/>
    </row>
    <row r="556" spans="1:11" x14ac:dyDescent="0.2">
      <c r="A556" s="62" t="s">
        <v>6</v>
      </c>
      <c r="B556" s="60"/>
      <c r="C556" s="7" t="str">
        <f t="shared" si="108"/>
        <v/>
      </c>
      <c r="D556" s="60"/>
      <c r="E556" s="68"/>
      <c r="F556" s="60"/>
      <c r="G556" s="68"/>
      <c r="H556" s="60"/>
      <c r="I556" s="68"/>
      <c r="J556" s="69"/>
      <c r="K556" s="23"/>
    </row>
    <row r="557" spans="1:11" x14ac:dyDescent="0.2">
      <c r="A557" s="62" t="s">
        <v>6</v>
      </c>
      <c r="B557" s="60"/>
      <c r="C557" s="7" t="str">
        <f t="shared" si="108"/>
        <v/>
      </c>
      <c r="D557" s="60"/>
      <c r="E557" s="68"/>
      <c r="F557" s="60"/>
      <c r="G557" s="68"/>
      <c r="H557" s="60"/>
      <c r="I557" s="68"/>
      <c r="J557" s="69"/>
      <c r="K557" s="23"/>
    </row>
    <row r="558" spans="1:11" x14ac:dyDescent="0.2">
      <c r="A558" s="62" t="s">
        <v>6</v>
      </c>
      <c r="B558" s="60"/>
      <c r="C558" s="7" t="str">
        <f t="shared" si="108"/>
        <v/>
      </c>
      <c r="D558" s="60"/>
      <c r="E558" s="68"/>
      <c r="F558" s="60"/>
      <c r="G558" s="68"/>
      <c r="H558" s="60"/>
      <c r="I558" s="68"/>
      <c r="J558" s="69"/>
      <c r="K558" s="23"/>
    </row>
    <row r="559" spans="1:11" x14ac:dyDescent="0.2">
      <c r="A559" s="62" t="s">
        <v>6</v>
      </c>
      <c r="B559" s="60"/>
      <c r="C559" s="7" t="str">
        <f t="shared" si="108"/>
        <v/>
      </c>
      <c r="D559" s="60"/>
      <c r="E559" s="68"/>
      <c r="F559" s="60"/>
      <c r="G559" s="68"/>
      <c r="H559" s="60"/>
      <c r="I559" s="68"/>
      <c r="J559" s="69"/>
      <c r="K559" s="23"/>
    </row>
    <row r="560" spans="1:11" x14ac:dyDescent="0.2">
      <c r="A560" s="62" t="s">
        <v>6</v>
      </c>
      <c r="B560" s="60"/>
      <c r="C560" s="7" t="str">
        <f t="shared" si="108"/>
        <v/>
      </c>
      <c r="D560" s="60"/>
      <c r="E560" s="68"/>
      <c r="F560" s="60"/>
      <c r="G560" s="68"/>
      <c r="H560" s="60"/>
      <c r="I560" s="68"/>
      <c r="J560" s="69"/>
      <c r="K560" s="23"/>
    </row>
    <row r="561" spans="1:11" x14ac:dyDescent="0.2">
      <c r="A561" s="62" t="s">
        <v>6</v>
      </c>
      <c r="B561" s="60"/>
      <c r="C561" s="7" t="str">
        <f t="shared" si="108"/>
        <v/>
      </c>
      <c r="D561" s="60"/>
      <c r="E561" s="68"/>
      <c r="F561" s="60"/>
      <c r="G561" s="68"/>
      <c r="H561" s="60"/>
      <c r="I561" s="68"/>
      <c r="J561" s="69"/>
      <c r="K561" s="23"/>
    </row>
    <row r="562" spans="1:11" x14ac:dyDescent="0.2">
      <c r="A562" s="62" t="s">
        <v>6</v>
      </c>
      <c r="B562" s="60"/>
      <c r="C562" s="7" t="str">
        <f t="shared" si="108"/>
        <v/>
      </c>
      <c r="D562" s="60"/>
      <c r="E562" s="68"/>
      <c r="F562" s="60"/>
      <c r="G562" s="68"/>
      <c r="H562" s="60"/>
      <c r="I562" s="68"/>
      <c r="J562" s="69"/>
      <c r="K562" s="23"/>
    </row>
    <row r="563" spans="1:11" x14ac:dyDescent="0.2">
      <c r="A563" s="62" t="s">
        <v>6</v>
      </c>
      <c r="B563" s="60"/>
      <c r="C563" s="7" t="str">
        <f t="shared" si="108"/>
        <v/>
      </c>
      <c r="D563" s="60"/>
      <c r="E563" s="68"/>
      <c r="F563" s="60"/>
      <c r="G563" s="68"/>
      <c r="H563" s="60"/>
      <c r="I563" s="68"/>
      <c r="J563" s="69"/>
      <c r="K563" s="23"/>
    </row>
    <row r="564" spans="1:11" x14ac:dyDescent="0.2">
      <c r="A564" s="62" t="s">
        <v>6</v>
      </c>
      <c r="B564" s="60"/>
      <c r="C564" s="7" t="str">
        <f t="shared" si="108"/>
        <v/>
      </c>
      <c r="D564" s="60"/>
      <c r="E564" s="68"/>
      <c r="F564" s="60"/>
      <c r="G564" s="68"/>
      <c r="H564" s="60"/>
      <c r="I564" s="68"/>
      <c r="J564" s="69"/>
      <c r="K564" s="23"/>
    </row>
    <row r="565" spans="1:11" x14ac:dyDescent="0.2">
      <c r="A565" s="62" t="s">
        <v>6</v>
      </c>
      <c r="B565" s="60"/>
      <c r="C565" s="7" t="str">
        <f t="shared" si="108"/>
        <v/>
      </c>
      <c r="D565" s="60"/>
      <c r="E565" s="68"/>
      <c r="F565" s="60"/>
      <c r="G565" s="68"/>
      <c r="H565" s="60"/>
      <c r="I565" s="68"/>
      <c r="J565" s="69"/>
      <c r="K565" s="23"/>
    </row>
    <row r="566" spans="1:11" x14ac:dyDescent="0.2">
      <c r="A566" s="62" t="s">
        <v>6</v>
      </c>
      <c r="B566" s="60"/>
      <c r="C566" s="7" t="str">
        <f t="shared" si="108"/>
        <v/>
      </c>
      <c r="D566" s="60"/>
      <c r="E566" s="68"/>
      <c r="F566" s="60"/>
      <c r="G566" s="68"/>
      <c r="H566" s="60"/>
      <c r="I566" s="68"/>
      <c r="J566" s="69"/>
      <c r="K566" s="23"/>
    </row>
    <row r="567" spans="1:11" x14ac:dyDescent="0.2">
      <c r="A567" s="62" t="s">
        <v>6</v>
      </c>
      <c r="B567" s="60"/>
      <c r="C567" s="7" t="str">
        <f t="shared" si="108"/>
        <v/>
      </c>
      <c r="D567" s="60"/>
      <c r="E567" s="68"/>
      <c r="F567" s="60"/>
      <c r="G567" s="68"/>
      <c r="H567" s="60"/>
      <c r="I567" s="68"/>
      <c r="J567" s="69"/>
      <c r="K567" s="23"/>
    </row>
    <row r="568" spans="1:11" x14ac:dyDescent="0.2">
      <c r="A568" s="62" t="s">
        <v>6</v>
      </c>
      <c r="B568" s="60"/>
      <c r="C568" s="7" t="str">
        <f t="shared" si="108"/>
        <v/>
      </c>
      <c r="D568" s="60"/>
      <c r="E568" s="68"/>
      <c r="F568" s="60"/>
      <c r="G568" s="68"/>
      <c r="H568" s="60"/>
      <c r="I568" s="68"/>
      <c r="J568" s="69"/>
      <c r="K568" s="23"/>
    </row>
    <row r="569" spans="1:11" x14ac:dyDescent="0.2">
      <c r="A569" s="62" t="s">
        <v>6</v>
      </c>
      <c r="B569" s="60"/>
      <c r="C569" s="7" t="str">
        <f t="shared" si="108"/>
        <v/>
      </c>
      <c r="D569" s="60"/>
      <c r="E569" s="68"/>
      <c r="F569" s="60"/>
      <c r="G569" s="68"/>
      <c r="H569" s="60"/>
      <c r="I569" s="68"/>
      <c r="J569" s="69"/>
      <c r="K569" s="23"/>
    </row>
    <row r="570" spans="1:11" x14ac:dyDescent="0.2">
      <c r="A570" s="62" t="s">
        <v>6</v>
      </c>
      <c r="B570" s="60"/>
      <c r="C570" s="7" t="str">
        <f t="shared" si="108"/>
        <v/>
      </c>
      <c r="D570" s="60"/>
      <c r="E570" s="68"/>
      <c r="F570" s="60"/>
      <c r="G570" s="68"/>
      <c r="H570" s="60"/>
      <c r="I570" s="68"/>
      <c r="J570" s="69"/>
      <c r="K570" s="23"/>
    </row>
    <row r="571" spans="1:11" x14ac:dyDescent="0.2">
      <c r="A571" s="62" t="s">
        <v>6</v>
      </c>
      <c r="B571" s="60"/>
      <c r="C571" s="7" t="str">
        <f t="shared" si="108"/>
        <v/>
      </c>
      <c r="D571" s="60"/>
      <c r="E571" s="68"/>
      <c r="F571" s="60"/>
      <c r="G571" s="68"/>
      <c r="H571" s="60"/>
      <c r="I571" s="68"/>
      <c r="J571" s="69"/>
      <c r="K571" s="23"/>
    </row>
    <row r="572" spans="1:11" x14ac:dyDescent="0.2">
      <c r="A572" s="62" t="s">
        <v>6</v>
      </c>
      <c r="B572" s="60"/>
      <c r="C572" s="7" t="str">
        <f t="shared" si="108"/>
        <v/>
      </c>
      <c r="D572" s="60"/>
      <c r="E572" s="68"/>
      <c r="F572" s="60"/>
      <c r="G572" s="68"/>
      <c r="H572" s="60"/>
      <c r="I572" s="68"/>
      <c r="J572" s="69"/>
      <c r="K572" s="23"/>
    </row>
    <row r="573" spans="1:11" x14ac:dyDescent="0.2">
      <c r="A573" s="62" t="s">
        <v>6</v>
      </c>
      <c r="B573" s="60"/>
      <c r="C573" s="7" t="str">
        <f t="shared" si="108"/>
        <v/>
      </c>
      <c r="D573" s="60"/>
      <c r="E573" s="68"/>
      <c r="F573" s="60"/>
      <c r="G573" s="68"/>
      <c r="H573" s="60"/>
      <c r="I573" s="68"/>
      <c r="J573" s="69"/>
      <c r="K573" s="23"/>
    </row>
    <row r="574" spans="1:11" x14ac:dyDescent="0.2">
      <c r="A574" s="62" t="s">
        <v>6</v>
      </c>
      <c r="B574" s="60"/>
      <c r="C574" s="7" t="str">
        <f t="shared" si="108"/>
        <v/>
      </c>
      <c r="D574" s="60"/>
      <c r="E574" s="68"/>
      <c r="F574" s="60"/>
      <c r="G574" s="68"/>
      <c r="H574" s="60"/>
      <c r="I574" s="68"/>
      <c r="J574" s="69"/>
      <c r="K574" s="23"/>
    </row>
    <row r="575" spans="1:11" x14ac:dyDescent="0.2">
      <c r="A575" s="62" t="s">
        <v>6</v>
      </c>
      <c r="B575" s="60"/>
      <c r="C575" s="7" t="str">
        <f t="shared" si="108"/>
        <v/>
      </c>
      <c r="D575" s="60"/>
      <c r="E575" s="68"/>
      <c r="F575" s="60"/>
      <c r="G575" s="68"/>
      <c r="H575" s="60"/>
      <c r="I575" s="68"/>
      <c r="J575" s="69"/>
      <c r="K575" s="23"/>
    </row>
    <row r="576" spans="1:11" x14ac:dyDescent="0.2">
      <c r="A576" s="62" t="s">
        <v>6</v>
      </c>
      <c r="B576" s="60"/>
      <c r="C576" s="7" t="str">
        <f t="shared" si="108"/>
        <v/>
      </c>
      <c r="D576" s="60"/>
      <c r="E576" s="68"/>
      <c r="F576" s="60"/>
      <c r="G576" s="68"/>
      <c r="H576" s="60"/>
      <c r="I576" s="68"/>
      <c r="J576" s="69"/>
      <c r="K576" s="23"/>
    </row>
    <row r="577" spans="1:11" ht="15.75" thickBot="1" x14ac:dyDescent="0.25">
      <c r="A577" s="62" t="s">
        <v>6</v>
      </c>
      <c r="B577" s="63"/>
      <c r="C577" s="8" t="str">
        <f t="shared" si="108"/>
        <v/>
      </c>
      <c r="D577" s="63"/>
      <c r="E577" s="64"/>
      <c r="F577" s="63"/>
      <c r="G577" s="64"/>
      <c r="H577" s="63"/>
      <c r="I577" s="64"/>
      <c r="J577" s="70"/>
      <c r="K577" s="23"/>
    </row>
    <row r="578" spans="1:11" x14ac:dyDescent="0.2">
      <c r="A578" s="62"/>
      <c r="B578" s="137">
        <f>SUMIF(A545:A577,$O$6,B545:B577)</f>
        <v>0</v>
      </c>
      <c r="C578" s="24"/>
      <c r="D578" s="24"/>
      <c r="E578" s="24"/>
      <c r="F578" s="24"/>
      <c r="G578" s="24"/>
      <c r="H578" s="24"/>
      <c r="I578" s="24"/>
      <c r="J578" s="24"/>
      <c r="K578" s="23"/>
    </row>
    <row r="579" spans="1:11" ht="15.75" thickBot="1" x14ac:dyDescent="0.25">
      <c r="A579" s="62"/>
      <c r="B579" s="138"/>
      <c r="C579" s="24"/>
      <c r="D579" s="24"/>
      <c r="E579" s="24"/>
      <c r="F579" s="24"/>
      <c r="G579" s="24"/>
      <c r="H579" s="24"/>
      <c r="I579" s="24"/>
      <c r="J579" s="24"/>
      <c r="K579" s="23"/>
    </row>
    <row r="580" spans="1:11" ht="15.75" thickBot="1" x14ac:dyDescent="0.25">
      <c r="A580" s="62"/>
      <c r="B580" s="24"/>
      <c r="C580" s="24"/>
      <c r="D580" s="24"/>
      <c r="E580" s="24"/>
      <c r="F580" s="24"/>
      <c r="G580" s="24"/>
      <c r="H580" s="24"/>
      <c r="I580" s="24"/>
      <c r="J580" s="24"/>
      <c r="K580" s="23"/>
    </row>
    <row r="581" spans="1:11" ht="15.75" thickBot="1" x14ac:dyDescent="0.25">
      <c r="A581" s="62"/>
      <c r="B581" s="24"/>
      <c r="C581" s="24"/>
      <c r="D581" s="24"/>
      <c r="E581" s="24"/>
      <c r="F581" s="24"/>
      <c r="G581" s="24"/>
      <c r="H581" s="129" t="s">
        <v>22</v>
      </c>
      <c r="I581" s="130"/>
      <c r="J581" s="16"/>
      <c r="K581" s="23"/>
    </row>
    <row r="582" spans="1:11" ht="15.75" thickBot="1" x14ac:dyDescent="0.25">
      <c r="A582" s="62"/>
      <c r="B582" s="13" t="s">
        <v>0</v>
      </c>
      <c r="C582" s="13" t="s">
        <v>13</v>
      </c>
      <c r="D582" s="13" t="s">
        <v>14</v>
      </c>
      <c r="E582" s="13" t="s">
        <v>15</v>
      </c>
      <c r="F582" s="13" t="s">
        <v>5</v>
      </c>
      <c r="G582" s="24"/>
      <c r="H582" s="96" t="s">
        <v>20</v>
      </c>
      <c r="I582" s="94">
        <f t="shared" ref="I582:I631" si="109">I538</f>
        <v>0</v>
      </c>
      <c r="J582" s="96"/>
      <c r="K582" s="23"/>
    </row>
    <row r="583" spans="1:11" ht="15.75" thickBot="1" x14ac:dyDescent="0.25">
      <c r="A583" s="62"/>
      <c r="B583" s="98">
        <f t="shared" ref="B583:B632" si="110">B578</f>
        <v>0</v>
      </c>
      <c r="C583" s="13">
        <f t="shared" ref="C583" si="111">SUM(F545:F577)</f>
        <v>0</v>
      </c>
      <c r="D583" s="13">
        <f t="shared" ref="D583" si="112">B583+C583</f>
        <v>0</v>
      </c>
      <c r="E583" s="13">
        <f t="shared" ref="E583" si="113">SUM(H545:H577)</f>
        <v>0</v>
      </c>
      <c r="F583" s="15">
        <f t="shared" ref="F583" si="114">D583-E583</f>
        <v>0</v>
      </c>
      <c r="G583" s="24"/>
      <c r="H583" s="3" t="s">
        <v>19</v>
      </c>
      <c r="I583" s="3">
        <f t="shared" ref="I583" si="115">F585</f>
        <v>0</v>
      </c>
      <c r="J583" s="3"/>
      <c r="K583" s="23"/>
    </row>
    <row r="584" spans="1:11" ht="15.75" thickBot="1" x14ac:dyDescent="0.25">
      <c r="A584" s="62"/>
      <c r="B584" s="13" t="s">
        <v>18</v>
      </c>
      <c r="C584" s="13" t="s">
        <v>16</v>
      </c>
      <c r="D584" s="13" t="s">
        <v>3</v>
      </c>
      <c r="E584" s="13" t="s">
        <v>2</v>
      </c>
      <c r="F584" s="13" t="s">
        <v>19</v>
      </c>
      <c r="G584" s="24"/>
      <c r="H584" s="3" t="s">
        <v>21</v>
      </c>
      <c r="I584" s="3">
        <f t="shared" ref="I584:I633" si="116">I582+I583</f>
        <v>0</v>
      </c>
      <c r="J584" s="3"/>
      <c r="K584" s="23"/>
    </row>
    <row r="585" spans="1:11" ht="15.75" thickBot="1" x14ac:dyDescent="0.25">
      <c r="A585" s="62"/>
      <c r="B585" s="98">
        <f t="shared" ref="B585" si="117">F583</f>
        <v>0</v>
      </c>
      <c r="C585" s="71"/>
      <c r="D585" s="71"/>
      <c r="E585" s="71"/>
      <c r="F585" s="15">
        <f t="shared" ref="F585" si="118">B585-(C585+D585+E585)</f>
        <v>0</v>
      </c>
      <c r="G585" s="24"/>
      <c r="H585" s="3" t="s">
        <v>4</v>
      </c>
      <c r="I585" s="73"/>
      <c r="J585" s="73"/>
      <c r="K585" s="23"/>
    </row>
    <row r="586" spans="1:11" ht="15.75" thickBot="1" x14ac:dyDescent="0.25">
      <c r="A586" s="62"/>
      <c r="B586" s="24"/>
      <c r="C586" s="24"/>
      <c r="D586" s="24"/>
      <c r="E586" s="24"/>
      <c r="F586" s="24"/>
      <c r="G586" s="24"/>
      <c r="H586" s="18" t="s">
        <v>17</v>
      </c>
      <c r="I586" s="18">
        <f t="shared" ref="I586:I635" si="119">I584-I585</f>
        <v>0</v>
      </c>
      <c r="J586" s="97"/>
      <c r="K586" s="23"/>
    </row>
    <row r="587" spans="1:11" ht="15.75" thickBot="1" x14ac:dyDescent="0.25">
      <c r="A587" s="62"/>
      <c r="B587" s="24"/>
      <c r="C587" s="24"/>
      <c r="D587" s="24"/>
      <c r="E587" s="24"/>
      <c r="F587" s="24"/>
      <c r="G587" s="24"/>
      <c r="H587" s="13" t="s">
        <v>27</v>
      </c>
      <c r="I587" s="101">
        <f t="shared" ref="I587:I636" si="120">I586</f>
        <v>0</v>
      </c>
      <c r="J587" s="24"/>
      <c r="K587" s="23"/>
    </row>
    <row r="588" spans="1:11" ht="15.75" thickBot="1" x14ac:dyDescent="0.25">
      <c r="A588" s="75"/>
      <c r="B588" s="25"/>
      <c r="C588" s="25"/>
      <c r="D588" s="25"/>
      <c r="E588" s="25"/>
      <c r="F588" s="25"/>
      <c r="G588" s="25"/>
      <c r="H588" s="25"/>
      <c r="I588" s="25"/>
      <c r="J588" s="25"/>
      <c r="K588" s="15"/>
    </row>
    <row r="589" spans="1:11" ht="15.75" thickBot="1" x14ac:dyDescent="0.25">
      <c r="A589" s="76"/>
      <c r="B589" s="29"/>
      <c r="C589" s="29"/>
      <c r="D589" s="29"/>
      <c r="E589" s="29"/>
      <c r="F589" s="29"/>
      <c r="G589" s="29"/>
      <c r="H589" s="29"/>
      <c r="I589" s="29"/>
      <c r="J589" s="29"/>
      <c r="K589" s="29"/>
    </row>
    <row r="590" spans="1:11" ht="15.75" thickBot="1" x14ac:dyDescent="0.25">
      <c r="A590" s="57"/>
      <c r="B590" s="28"/>
      <c r="C590" s="28"/>
      <c r="D590" s="28"/>
      <c r="E590" s="28"/>
      <c r="F590" s="28"/>
      <c r="G590" s="28"/>
      <c r="H590" s="28"/>
      <c r="I590" s="28" t="s">
        <v>35</v>
      </c>
      <c r="J590" s="58" t="s">
        <v>39</v>
      </c>
      <c r="K590" s="22"/>
    </row>
    <row r="591" spans="1:11" ht="15.75" thickBot="1" x14ac:dyDescent="0.25">
      <c r="A591" s="60">
        <v>13</v>
      </c>
      <c r="B591" s="26"/>
      <c r="C591" s="26"/>
      <c r="D591" s="26"/>
      <c r="E591" s="26"/>
      <c r="F591" s="26"/>
      <c r="G591" s="26"/>
      <c r="H591" s="26"/>
      <c r="I591" s="26" t="s">
        <v>36</v>
      </c>
      <c r="J591" s="61">
        <v>44268</v>
      </c>
      <c r="K591" s="22"/>
    </row>
    <row r="592" spans="1:11" x14ac:dyDescent="0.2">
      <c r="A592" s="62"/>
      <c r="B592" s="140" t="s">
        <v>0</v>
      </c>
      <c r="C592" s="141"/>
      <c r="D592" s="140" t="s">
        <v>9</v>
      </c>
      <c r="E592" s="141"/>
      <c r="F592" s="140" t="s">
        <v>13</v>
      </c>
      <c r="G592" s="141"/>
      <c r="H592" s="140" t="s">
        <v>10</v>
      </c>
      <c r="I592" s="141"/>
      <c r="J592" s="135" t="s">
        <v>12</v>
      </c>
      <c r="K592" s="23"/>
    </row>
    <row r="593" spans="1:11" ht="15.75" thickBot="1" x14ac:dyDescent="0.25">
      <c r="A593" s="62"/>
      <c r="B593" s="6" t="s">
        <v>1</v>
      </c>
      <c r="C593" s="8" t="s">
        <v>8</v>
      </c>
      <c r="D593" s="6" t="s">
        <v>1</v>
      </c>
      <c r="E593" s="8" t="s">
        <v>8</v>
      </c>
      <c r="F593" s="6" t="s">
        <v>1</v>
      </c>
      <c r="G593" s="8" t="s">
        <v>11</v>
      </c>
      <c r="H593" s="6" t="s">
        <v>1</v>
      </c>
      <c r="I593" s="8" t="s">
        <v>11</v>
      </c>
      <c r="J593" s="136"/>
      <c r="K593" s="23"/>
    </row>
    <row r="594" spans="1:11" x14ac:dyDescent="0.2">
      <c r="A594" s="62" t="s">
        <v>6</v>
      </c>
      <c r="B594" s="65"/>
      <c r="C594" s="66"/>
      <c r="D594" s="65"/>
      <c r="E594" s="66"/>
      <c r="F594" s="65"/>
      <c r="G594" s="66"/>
      <c r="H594" s="65"/>
      <c r="I594" s="66"/>
      <c r="J594" s="67"/>
      <c r="K594" s="23"/>
    </row>
    <row r="595" spans="1:11" x14ac:dyDescent="0.2">
      <c r="A595" s="62" t="s">
        <v>6</v>
      </c>
      <c r="B595" s="60"/>
      <c r="C595" s="7" t="str">
        <f t="shared" ref="C595:C626" si="121">IF(B595&gt;0.005,C594+1,"")</f>
        <v/>
      </c>
      <c r="D595" s="60"/>
      <c r="E595" s="68"/>
      <c r="F595" s="60"/>
      <c r="G595" s="68"/>
      <c r="H595" s="60"/>
      <c r="I595" s="68"/>
      <c r="J595" s="69"/>
      <c r="K595" s="23"/>
    </row>
    <row r="596" spans="1:11" x14ac:dyDescent="0.2">
      <c r="A596" s="62" t="s">
        <v>6</v>
      </c>
      <c r="B596" s="60"/>
      <c r="C596" s="7" t="str">
        <f t="shared" si="121"/>
        <v/>
      </c>
      <c r="D596" s="60"/>
      <c r="E596" s="68"/>
      <c r="F596" s="60"/>
      <c r="G596" s="68"/>
      <c r="H596" s="60"/>
      <c r="I596" s="68"/>
      <c r="J596" s="69"/>
      <c r="K596" s="23"/>
    </row>
    <row r="597" spans="1:11" x14ac:dyDescent="0.2">
      <c r="A597" s="62" t="s">
        <v>6</v>
      </c>
      <c r="B597" s="60"/>
      <c r="C597" s="7" t="str">
        <f t="shared" si="121"/>
        <v/>
      </c>
      <c r="D597" s="60"/>
      <c r="E597" s="68"/>
      <c r="F597" s="60"/>
      <c r="G597" s="68"/>
      <c r="H597" s="60"/>
      <c r="I597" s="68"/>
      <c r="J597" s="69"/>
      <c r="K597" s="23"/>
    </row>
    <row r="598" spans="1:11" x14ac:dyDescent="0.2">
      <c r="A598" s="62" t="s">
        <v>6</v>
      </c>
      <c r="B598" s="60"/>
      <c r="C598" s="7" t="str">
        <f t="shared" si="121"/>
        <v/>
      </c>
      <c r="D598" s="60"/>
      <c r="E598" s="68"/>
      <c r="F598" s="60"/>
      <c r="G598" s="68"/>
      <c r="H598" s="60"/>
      <c r="I598" s="68"/>
      <c r="J598" s="69"/>
      <c r="K598" s="23"/>
    </row>
    <row r="599" spans="1:11" x14ac:dyDescent="0.2">
      <c r="A599" s="62" t="s">
        <v>6</v>
      </c>
      <c r="B599" s="60"/>
      <c r="C599" s="7" t="str">
        <f t="shared" si="121"/>
        <v/>
      </c>
      <c r="D599" s="60"/>
      <c r="E599" s="68"/>
      <c r="F599" s="60"/>
      <c r="G599" s="68"/>
      <c r="H599" s="60"/>
      <c r="I599" s="68"/>
      <c r="J599" s="69"/>
      <c r="K599" s="23"/>
    </row>
    <row r="600" spans="1:11" x14ac:dyDescent="0.2">
      <c r="A600" s="62" t="s">
        <v>6</v>
      </c>
      <c r="B600" s="60"/>
      <c r="C600" s="7" t="str">
        <f t="shared" si="121"/>
        <v/>
      </c>
      <c r="D600" s="60"/>
      <c r="E600" s="68"/>
      <c r="F600" s="60"/>
      <c r="G600" s="68"/>
      <c r="H600" s="60"/>
      <c r="I600" s="68"/>
      <c r="J600" s="69"/>
      <c r="K600" s="23"/>
    </row>
    <row r="601" spans="1:11" x14ac:dyDescent="0.2">
      <c r="A601" s="62" t="s">
        <v>6</v>
      </c>
      <c r="B601" s="60"/>
      <c r="C601" s="7" t="str">
        <f t="shared" si="121"/>
        <v/>
      </c>
      <c r="D601" s="60"/>
      <c r="E601" s="68"/>
      <c r="F601" s="60"/>
      <c r="G601" s="68"/>
      <c r="H601" s="60"/>
      <c r="I601" s="68"/>
      <c r="J601" s="69"/>
      <c r="K601" s="23"/>
    </row>
    <row r="602" spans="1:11" x14ac:dyDescent="0.2">
      <c r="A602" s="62" t="s">
        <v>6</v>
      </c>
      <c r="B602" s="60"/>
      <c r="C602" s="7" t="str">
        <f t="shared" si="121"/>
        <v/>
      </c>
      <c r="D602" s="60"/>
      <c r="E602" s="68"/>
      <c r="F602" s="60"/>
      <c r="G602" s="68"/>
      <c r="H602" s="60"/>
      <c r="I602" s="68"/>
      <c r="J602" s="69"/>
      <c r="K602" s="23"/>
    </row>
    <row r="603" spans="1:11" x14ac:dyDescent="0.2">
      <c r="A603" s="62" t="s">
        <v>6</v>
      </c>
      <c r="B603" s="60"/>
      <c r="C603" s="7" t="str">
        <f t="shared" si="121"/>
        <v/>
      </c>
      <c r="D603" s="60"/>
      <c r="E603" s="68"/>
      <c r="F603" s="60"/>
      <c r="G603" s="68"/>
      <c r="H603" s="60"/>
      <c r="I603" s="68"/>
      <c r="J603" s="69"/>
      <c r="K603" s="23"/>
    </row>
    <row r="604" spans="1:11" x14ac:dyDescent="0.2">
      <c r="A604" s="62" t="s">
        <v>6</v>
      </c>
      <c r="B604" s="60"/>
      <c r="C604" s="7" t="str">
        <f t="shared" si="121"/>
        <v/>
      </c>
      <c r="D604" s="60"/>
      <c r="E604" s="68"/>
      <c r="F604" s="60"/>
      <c r="G604" s="68"/>
      <c r="H604" s="60"/>
      <c r="I604" s="68"/>
      <c r="J604" s="69"/>
      <c r="K604" s="23"/>
    </row>
    <row r="605" spans="1:11" x14ac:dyDescent="0.2">
      <c r="A605" s="62" t="s">
        <v>6</v>
      </c>
      <c r="B605" s="60"/>
      <c r="C605" s="7" t="str">
        <f t="shared" si="121"/>
        <v/>
      </c>
      <c r="D605" s="60"/>
      <c r="E605" s="68"/>
      <c r="F605" s="60"/>
      <c r="G605" s="68"/>
      <c r="H605" s="60"/>
      <c r="I605" s="68"/>
      <c r="J605" s="69"/>
      <c r="K605" s="23"/>
    </row>
    <row r="606" spans="1:11" x14ac:dyDescent="0.2">
      <c r="A606" s="62" t="s">
        <v>6</v>
      </c>
      <c r="B606" s="60"/>
      <c r="C606" s="7" t="str">
        <f t="shared" si="121"/>
        <v/>
      </c>
      <c r="D606" s="60"/>
      <c r="E606" s="68"/>
      <c r="F606" s="60"/>
      <c r="G606" s="68"/>
      <c r="H606" s="60"/>
      <c r="I606" s="68"/>
      <c r="J606" s="69"/>
      <c r="K606" s="23"/>
    </row>
    <row r="607" spans="1:11" x14ac:dyDescent="0.2">
      <c r="A607" s="62" t="s">
        <v>6</v>
      </c>
      <c r="B607" s="60"/>
      <c r="C607" s="7" t="str">
        <f t="shared" si="121"/>
        <v/>
      </c>
      <c r="D607" s="60"/>
      <c r="E607" s="68"/>
      <c r="F607" s="60"/>
      <c r="G607" s="68"/>
      <c r="H607" s="60"/>
      <c r="I607" s="68"/>
      <c r="J607" s="69"/>
      <c r="K607" s="23"/>
    </row>
    <row r="608" spans="1:11" x14ac:dyDescent="0.2">
      <c r="A608" s="62" t="s">
        <v>6</v>
      </c>
      <c r="B608" s="60"/>
      <c r="C608" s="7" t="str">
        <f t="shared" si="121"/>
        <v/>
      </c>
      <c r="D608" s="60"/>
      <c r="E608" s="68"/>
      <c r="F608" s="60"/>
      <c r="G608" s="68"/>
      <c r="H608" s="60"/>
      <c r="I608" s="68"/>
      <c r="J608" s="69"/>
      <c r="K608" s="23"/>
    </row>
    <row r="609" spans="1:11" x14ac:dyDescent="0.2">
      <c r="A609" s="62" t="s">
        <v>6</v>
      </c>
      <c r="B609" s="60"/>
      <c r="C609" s="7" t="str">
        <f t="shared" si="121"/>
        <v/>
      </c>
      <c r="D609" s="60"/>
      <c r="E609" s="68"/>
      <c r="F609" s="60"/>
      <c r="G609" s="68"/>
      <c r="H609" s="60"/>
      <c r="I609" s="68"/>
      <c r="J609" s="69"/>
      <c r="K609" s="23"/>
    </row>
    <row r="610" spans="1:11" x14ac:dyDescent="0.2">
      <c r="A610" s="62" t="s">
        <v>6</v>
      </c>
      <c r="B610" s="60"/>
      <c r="C610" s="7" t="str">
        <f t="shared" si="121"/>
        <v/>
      </c>
      <c r="D610" s="60"/>
      <c r="E610" s="68"/>
      <c r="F610" s="60"/>
      <c r="G610" s="68"/>
      <c r="H610" s="60"/>
      <c r="I610" s="68"/>
      <c r="J610" s="69"/>
      <c r="K610" s="23"/>
    </row>
    <row r="611" spans="1:11" x14ac:dyDescent="0.2">
      <c r="A611" s="62" t="s">
        <v>6</v>
      </c>
      <c r="B611" s="60"/>
      <c r="C611" s="7" t="str">
        <f t="shared" si="121"/>
        <v/>
      </c>
      <c r="D611" s="60"/>
      <c r="E611" s="68"/>
      <c r="F611" s="60"/>
      <c r="G611" s="68"/>
      <c r="H611" s="60"/>
      <c r="I611" s="68"/>
      <c r="J611" s="69"/>
      <c r="K611" s="23"/>
    </row>
    <row r="612" spans="1:11" x14ac:dyDescent="0.2">
      <c r="A612" s="62" t="s">
        <v>6</v>
      </c>
      <c r="B612" s="60"/>
      <c r="C612" s="7" t="str">
        <f t="shared" si="121"/>
        <v/>
      </c>
      <c r="D612" s="60"/>
      <c r="E612" s="68"/>
      <c r="F612" s="60"/>
      <c r="G612" s="68"/>
      <c r="H612" s="60"/>
      <c r="I612" s="68"/>
      <c r="J612" s="69"/>
      <c r="K612" s="23"/>
    </row>
    <row r="613" spans="1:11" x14ac:dyDescent="0.2">
      <c r="A613" s="62" t="s">
        <v>6</v>
      </c>
      <c r="B613" s="60"/>
      <c r="C613" s="7" t="str">
        <f t="shared" si="121"/>
        <v/>
      </c>
      <c r="D613" s="60"/>
      <c r="E613" s="68"/>
      <c r="F613" s="60"/>
      <c r="G613" s="68"/>
      <c r="H613" s="60"/>
      <c r="I613" s="68"/>
      <c r="J613" s="69"/>
      <c r="K613" s="23"/>
    </row>
    <row r="614" spans="1:11" x14ac:dyDescent="0.2">
      <c r="A614" s="62" t="s">
        <v>6</v>
      </c>
      <c r="B614" s="60"/>
      <c r="C614" s="7" t="str">
        <f t="shared" si="121"/>
        <v/>
      </c>
      <c r="D614" s="60"/>
      <c r="E614" s="68"/>
      <c r="F614" s="60"/>
      <c r="G614" s="68"/>
      <c r="H614" s="60"/>
      <c r="I614" s="68"/>
      <c r="J614" s="69"/>
      <c r="K614" s="23"/>
    </row>
    <row r="615" spans="1:11" x14ac:dyDescent="0.2">
      <c r="A615" s="62" t="s">
        <v>6</v>
      </c>
      <c r="B615" s="60"/>
      <c r="C615" s="7" t="str">
        <f t="shared" si="121"/>
        <v/>
      </c>
      <c r="D615" s="60"/>
      <c r="E615" s="68"/>
      <c r="F615" s="60"/>
      <c r="G615" s="68"/>
      <c r="H615" s="60"/>
      <c r="I615" s="68"/>
      <c r="J615" s="69"/>
      <c r="K615" s="23"/>
    </row>
    <row r="616" spans="1:11" x14ac:dyDescent="0.2">
      <c r="A616" s="62" t="s">
        <v>6</v>
      </c>
      <c r="B616" s="60"/>
      <c r="C616" s="7" t="str">
        <f t="shared" si="121"/>
        <v/>
      </c>
      <c r="D616" s="60"/>
      <c r="E616" s="68"/>
      <c r="F616" s="60"/>
      <c r="G616" s="68"/>
      <c r="H616" s="60"/>
      <c r="I616" s="68"/>
      <c r="J616" s="69"/>
      <c r="K616" s="23"/>
    </row>
    <row r="617" spans="1:11" x14ac:dyDescent="0.2">
      <c r="A617" s="62" t="s">
        <v>6</v>
      </c>
      <c r="B617" s="60"/>
      <c r="C617" s="7" t="str">
        <f t="shared" si="121"/>
        <v/>
      </c>
      <c r="D617" s="60"/>
      <c r="E617" s="68"/>
      <c r="F617" s="60"/>
      <c r="G617" s="68"/>
      <c r="H617" s="60"/>
      <c r="I617" s="68"/>
      <c r="J617" s="69"/>
      <c r="K617" s="23"/>
    </row>
    <row r="618" spans="1:11" x14ac:dyDescent="0.2">
      <c r="A618" s="62" t="s">
        <v>6</v>
      </c>
      <c r="B618" s="60"/>
      <c r="C618" s="7" t="str">
        <f t="shared" si="121"/>
        <v/>
      </c>
      <c r="D618" s="60"/>
      <c r="E618" s="68"/>
      <c r="F618" s="60"/>
      <c r="G618" s="68"/>
      <c r="H618" s="60"/>
      <c r="I618" s="68"/>
      <c r="J618" s="69"/>
      <c r="K618" s="23"/>
    </row>
    <row r="619" spans="1:11" x14ac:dyDescent="0.2">
      <c r="A619" s="62" t="s">
        <v>6</v>
      </c>
      <c r="B619" s="60"/>
      <c r="C619" s="7" t="str">
        <f t="shared" si="121"/>
        <v/>
      </c>
      <c r="D619" s="60"/>
      <c r="E619" s="68"/>
      <c r="F619" s="60"/>
      <c r="G619" s="68"/>
      <c r="H619" s="60"/>
      <c r="I619" s="68"/>
      <c r="J619" s="69"/>
      <c r="K619" s="23"/>
    </row>
    <row r="620" spans="1:11" x14ac:dyDescent="0.2">
      <c r="A620" s="62" t="s">
        <v>6</v>
      </c>
      <c r="B620" s="60"/>
      <c r="C620" s="7" t="str">
        <f t="shared" si="121"/>
        <v/>
      </c>
      <c r="D620" s="60"/>
      <c r="E620" s="68"/>
      <c r="F620" s="60"/>
      <c r="G620" s="68"/>
      <c r="H620" s="60"/>
      <c r="I620" s="68"/>
      <c r="J620" s="69"/>
      <c r="K620" s="23"/>
    </row>
    <row r="621" spans="1:11" x14ac:dyDescent="0.2">
      <c r="A621" s="62" t="s">
        <v>6</v>
      </c>
      <c r="B621" s="60"/>
      <c r="C621" s="7" t="str">
        <f t="shared" si="121"/>
        <v/>
      </c>
      <c r="D621" s="60"/>
      <c r="E621" s="68"/>
      <c r="F621" s="60"/>
      <c r="G621" s="68"/>
      <c r="H621" s="60"/>
      <c r="I621" s="68"/>
      <c r="J621" s="69"/>
      <c r="K621" s="23"/>
    </row>
    <row r="622" spans="1:11" x14ac:dyDescent="0.2">
      <c r="A622" s="62" t="s">
        <v>6</v>
      </c>
      <c r="B622" s="60"/>
      <c r="C622" s="7" t="str">
        <f t="shared" si="121"/>
        <v/>
      </c>
      <c r="D622" s="60"/>
      <c r="E622" s="68"/>
      <c r="F622" s="60"/>
      <c r="G622" s="68"/>
      <c r="H622" s="60"/>
      <c r="I622" s="68"/>
      <c r="J622" s="69"/>
      <c r="K622" s="23"/>
    </row>
    <row r="623" spans="1:11" x14ac:dyDescent="0.2">
      <c r="A623" s="62" t="s">
        <v>6</v>
      </c>
      <c r="B623" s="60"/>
      <c r="C623" s="7" t="str">
        <f t="shared" si="121"/>
        <v/>
      </c>
      <c r="D623" s="60"/>
      <c r="E623" s="68"/>
      <c r="F623" s="60"/>
      <c r="G623" s="68"/>
      <c r="H623" s="60"/>
      <c r="I623" s="68"/>
      <c r="J623" s="69"/>
      <c r="K623" s="23"/>
    </row>
    <row r="624" spans="1:11" x14ac:dyDescent="0.2">
      <c r="A624" s="62" t="s">
        <v>6</v>
      </c>
      <c r="B624" s="60"/>
      <c r="C624" s="7" t="str">
        <f t="shared" si="121"/>
        <v/>
      </c>
      <c r="D624" s="60"/>
      <c r="E624" s="68"/>
      <c r="F624" s="60"/>
      <c r="G624" s="68"/>
      <c r="H624" s="60"/>
      <c r="I624" s="68"/>
      <c r="J624" s="69"/>
      <c r="K624" s="23"/>
    </row>
    <row r="625" spans="1:11" x14ac:dyDescent="0.2">
      <c r="A625" s="62" t="s">
        <v>6</v>
      </c>
      <c r="B625" s="60"/>
      <c r="C625" s="7" t="str">
        <f t="shared" si="121"/>
        <v/>
      </c>
      <c r="D625" s="60"/>
      <c r="E625" s="68"/>
      <c r="F625" s="60"/>
      <c r="G625" s="68"/>
      <c r="H625" s="60"/>
      <c r="I625" s="68"/>
      <c r="J625" s="69"/>
      <c r="K625" s="23"/>
    </row>
    <row r="626" spans="1:11" ht="15.75" thickBot="1" x14ac:dyDescent="0.25">
      <c r="A626" s="62" t="s">
        <v>6</v>
      </c>
      <c r="B626" s="63"/>
      <c r="C626" s="8" t="str">
        <f t="shared" si="121"/>
        <v/>
      </c>
      <c r="D626" s="63"/>
      <c r="E626" s="64"/>
      <c r="F626" s="63"/>
      <c r="G626" s="64"/>
      <c r="H626" s="63"/>
      <c r="I626" s="64"/>
      <c r="J626" s="70"/>
      <c r="K626" s="23"/>
    </row>
    <row r="627" spans="1:11" x14ac:dyDescent="0.2">
      <c r="A627" s="62"/>
      <c r="B627" s="137">
        <f>SUMIF(A594:A626,$O$6,B594:B626)</f>
        <v>0</v>
      </c>
      <c r="C627" s="24"/>
      <c r="D627" s="24"/>
      <c r="E627" s="24"/>
      <c r="F627" s="24"/>
      <c r="G627" s="24"/>
      <c r="H627" s="24"/>
      <c r="I627" s="24"/>
      <c r="J627" s="24"/>
      <c r="K627" s="23"/>
    </row>
    <row r="628" spans="1:11" ht="15.75" thickBot="1" x14ac:dyDescent="0.25">
      <c r="A628" s="62"/>
      <c r="B628" s="138"/>
      <c r="C628" s="24"/>
      <c r="D628" s="24"/>
      <c r="E628" s="24"/>
      <c r="F628" s="24"/>
      <c r="G628" s="24"/>
      <c r="H628" s="24"/>
      <c r="I628" s="24"/>
      <c r="J628" s="24"/>
      <c r="K628" s="23"/>
    </row>
    <row r="629" spans="1:11" ht="15.75" thickBot="1" x14ac:dyDescent="0.25">
      <c r="A629" s="62"/>
      <c r="B629" s="24"/>
      <c r="C629" s="24"/>
      <c r="D629" s="24"/>
      <c r="E629" s="24"/>
      <c r="F629" s="24"/>
      <c r="G629" s="24"/>
      <c r="H629" s="24"/>
      <c r="I629" s="24"/>
      <c r="J629" s="24"/>
      <c r="K629" s="23"/>
    </row>
    <row r="630" spans="1:11" ht="15.75" thickBot="1" x14ac:dyDescent="0.25">
      <c r="A630" s="62"/>
      <c r="B630" s="24"/>
      <c r="C630" s="24"/>
      <c r="D630" s="24"/>
      <c r="E630" s="24"/>
      <c r="F630" s="24"/>
      <c r="G630" s="24"/>
      <c r="H630" s="129" t="s">
        <v>22</v>
      </c>
      <c r="I630" s="130"/>
      <c r="J630" s="16"/>
      <c r="K630" s="23"/>
    </row>
    <row r="631" spans="1:11" ht="15.75" thickBot="1" x14ac:dyDescent="0.25">
      <c r="A631" s="62"/>
      <c r="B631" s="13" t="s">
        <v>0</v>
      </c>
      <c r="C631" s="13" t="s">
        <v>13</v>
      </c>
      <c r="D631" s="13" t="s">
        <v>14</v>
      </c>
      <c r="E631" s="13" t="s">
        <v>15</v>
      </c>
      <c r="F631" s="13" t="s">
        <v>5</v>
      </c>
      <c r="G631" s="24"/>
      <c r="H631" s="96" t="s">
        <v>20</v>
      </c>
      <c r="I631" s="94">
        <f t="shared" si="109"/>
        <v>0</v>
      </c>
      <c r="J631" s="96"/>
      <c r="K631" s="23"/>
    </row>
    <row r="632" spans="1:11" ht="15.75" thickBot="1" x14ac:dyDescent="0.25">
      <c r="A632" s="62"/>
      <c r="B632" s="98">
        <f t="shared" si="110"/>
        <v>0</v>
      </c>
      <c r="C632" s="13">
        <f t="shared" ref="C632" si="122">SUM(F594:F626)</f>
        <v>0</v>
      </c>
      <c r="D632" s="13">
        <f t="shared" ref="D632" si="123">B632+C632</f>
        <v>0</v>
      </c>
      <c r="E632" s="13">
        <f t="shared" ref="E632" si="124">SUM(H594:H626)</f>
        <v>0</v>
      </c>
      <c r="F632" s="15">
        <f t="shared" ref="F632" si="125">D632-E632</f>
        <v>0</v>
      </c>
      <c r="G632" s="24"/>
      <c r="H632" s="3" t="s">
        <v>19</v>
      </c>
      <c r="I632" s="3">
        <f t="shared" ref="I632" si="126">F634</f>
        <v>0</v>
      </c>
      <c r="J632" s="3"/>
      <c r="K632" s="23"/>
    </row>
    <row r="633" spans="1:11" ht="15.75" thickBot="1" x14ac:dyDescent="0.25">
      <c r="A633" s="62"/>
      <c r="B633" s="13" t="s">
        <v>18</v>
      </c>
      <c r="C633" s="13" t="s">
        <v>16</v>
      </c>
      <c r="D633" s="13" t="s">
        <v>3</v>
      </c>
      <c r="E633" s="13" t="s">
        <v>2</v>
      </c>
      <c r="F633" s="13" t="s">
        <v>19</v>
      </c>
      <c r="G633" s="24"/>
      <c r="H633" s="3" t="s">
        <v>21</v>
      </c>
      <c r="I633" s="3">
        <f t="shared" si="116"/>
        <v>0</v>
      </c>
      <c r="J633" s="3"/>
      <c r="K633" s="23"/>
    </row>
    <row r="634" spans="1:11" ht="15.75" thickBot="1" x14ac:dyDescent="0.25">
      <c r="A634" s="62"/>
      <c r="B634" s="98">
        <f t="shared" ref="B634" si="127">F632</f>
        <v>0</v>
      </c>
      <c r="C634" s="71"/>
      <c r="D634" s="71"/>
      <c r="E634" s="71"/>
      <c r="F634" s="15">
        <f t="shared" ref="F634" si="128">B634-(C634+D634+E634)</f>
        <v>0</v>
      </c>
      <c r="G634" s="24"/>
      <c r="H634" s="3" t="s">
        <v>4</v>
      </c>
      <c r="I634" s="73"/>
      <c r="J634" s="73"/>
      <c r="K634" s="23"/>
    </row>
    <row r="635" spans="1:11" ht="15.75" thickBot="1" x14ac:dyDescent="0.25">
      <c r="A635" s="62"/>
      <c r="B635" s="24"/>
      <c r="C635" s="24"/>
      <c r="D635" s="24"/>
      <c r="E635" s="24"/>
      <c r="F635" s="24"/>
      <c r="G635" s="24"/>
      <c r="H635" s="18" t="s">
        <v>17</v>
      </c>
      <c r="I635" s="18">
        <f t="shared" si="119"/>
        <v>0</v>
      </c>
      <c r="J635" s="97"/>
      <c r="K635" s="23"/>
    </row>
    <row r="636" spans="1:11" ht="15.75" thickBot="1" x14ac:dyDescent="0.25">
      <c r="A636" s="62"/>
      <c r="B636" s="24"/>
      <c r="C636" s="24"/>
      <c r="D636" s="24"/>
      <c r="E636" s="24"/>
      <c r="F636" s="24"/>
      <c r="G636" s="24"/>
      <c r="H636" s="13" t="s">
        <v>27</v>
      </c>
      <c r="I636" s="101">
        <f t="shared" si="120"/>
        <v>0</v>
      </c>
      <c r="J636" s="24"/>
      <c r="K636" s="23"/>
    </row>
    <row r="637" spans="1:11" ht="15.75" thickBot="1" x14ac:dyDescent="0.25">
      <c r="A637" s="75"/>
      <c r="B637" s="25"/>
      <c r="C637" s="25"/>
      <c r="D637" s="25"/>
      <c r="E637" s="25"/>
      <c r="F637" s="25"/>
      <c r="G637" s="25"/>
      <c r="H637" s="25"/>
      <c r="I637" s="25"/>
      <c r="J637" s="25"/>
      <c r="K637" s="15"/>
    </row>
    <row r="638" spans="1:11" ht="15.75" thickBot="1" x14ac:dyDescent="0.25">
      <c r="A638" s="76"/>
      <c r="B638" s="29"/>
      <c r="C638" s="29"/>
      <c r="D638" s="29"/>
      <c r="E638" s="29"/>
      <c r="F638" s="29"/>
      <c r="G638" s="29"/>
      <c r="H638" s="29"/>
      <c r="I638" s="29"/>
      <c r="J638" s="29"/>
      <c r="K638" s="29"/>
    </row>
    <row r="639" spans="1:11" ht="15.75" thickBot="1" x14ac:dyDescent="0.25">
      <c r="A639" s="57"/>
      <c r="B639" s="28"/>
      <c r="C639" s="28"/>
      <c r="D639" s="28"/>
      <c r="E639" s="28"/>
      <c r="F639" s="28"/>
      <c r="G639" s="28"/>
      <c r="H639" s="28"/>
      <c r="I639" s="28" t="s">
        <v>35</v>
      </c>
      <c r="J639" s="58" t="s">
        <v>37</v>
      </c>
      <c r="K639" s="22"/>
    </row>
    <row r="640" spans="1:11" ht="15.75" thickBot="1" x14ac:dyDescent="0.25">
      <c r="A640" s="60">
        <v>14</v>
      </c>
      <c r="B640" s="26"/>
      <c r="C640" s="26"/>
      <c r="D640" s="26"/>
      <c r="E640" s="26"/>
      <c r="F640" s="26"/>
      <c r="G640" s="26"/>
      <c r="H640" s="26"/>
      <c r="I640" s="26" t="s">
        <v>36</v>
      </c>
      <c r="J640" s="61">
        <v>44269</v>
      </c>
      <c r="K640" s="22"/>
    </row>
    <row r="641" spans="1:11" x14ac:dyDescent="0.2">
      <c r="A641" s="62"/>
      <c r="B641" s="140" t="s">
        <v>0</v>
      </c>
      <c r="C641" s="141"/>
      <c r="D641" s="140" t="s">
        <v>9</v>
      </c>
      <c r="E641" s="141"/>
      <c r="F641" s="140" t="s">
        <v>13</v>
      </c>
      <c r="G641" s="141"/>
      <c r="H641" s="140" t="s">
        <v>10</v>
      </c>
      <c r="I641" s="141"/>
      <c r="J641" s="135" t="s">
        <v>12</v>
      </c>
      <c r="K641" s="23"/>
    </row>
    <row r="642" spans="1:11" ht="15.75" thickBot="1" x14ac:dyDescent="0.25">
      <c r="A642" s="62"/>
      <c r="B642" s="6" t="s">
        <v>1</v>
      </c>
      <c r="C642" s="8" t="s">
        <v>8</v>
      </c>
      <c r="D642" s="6" t="s">
        <v>1</v>
      </c>
      <c r="E642" s="8" t="s">
        <v>8</v>
      </c>
      <c r="F642" s="6" t="s">
        <v>1</v>
      </c>
      <c r="G642" s="8" t="s">
        <v>11</v>
      </c>
      <c r="H642" s="6" t="s">
        <v>1</v>
      </c>
      <c r="I642" s="8" t="s">
        <v>11</v>
      </c>
      <c r="J642" s="136"/>
      <c r="K642" s="23"/>
    </row>
    <row r="643" spans="1:11" x14ac:dyDescent="0.2">
      <c r="A643" s="62" t="s">
        <v>6</v>
      </c>
      <c r="B643" s="65"/>
      <c r="C643" s="66"/>
      <c r="D643" s="65"/>
      <c r="E643" s="66"/>
      <c r="F643" s="65"/>
      <c r="G643" s="66"/>
      <c r="H643" s="65"/>
      <c r="I643" s="66"/>
      <c r="J643" s="67"/>
      <c r="K643" s="23"/>
    </row>
    <row r="644" spans="1:11" x14ac:dyDescent="0.2">
      <c r="A644" s="62" t="s">
        <v>6</v>
      </c>
      <c r="B644" s="60"/>
      <c r="C644" s="7" t="str">
        <f t="shared" ref="C644:C675" si="129">IF(B644&gt;0.005,C643+1,"")</f>
        <v/>
      </c>
      <c r="D644" s="60"/>
      <c r="E644" s="68"/>
      <c r="F644" s="60"/>
      <c r="G644" s="68"/>
      <c r="H644" s="60"/>
      <c r="I644" s="68"/>
      <c r="J644" s="69"/>
      <c r="K644" s="23"/>
    </row>
    <row r="645" spans="1:11" x14ac:dyDescent="0.2">
      <c r="A645" s="62" t="s">
        <v>6</v>
      </c>
      <c r="B645" s="60"/>
      <c r="C645" s="7" t="str">
        <f t="shared" si="129"/>
        <v/>
      </c>
      <c r="D645" s="60"/>
      <c r="E645" s="68"/>
      <c r="F645" s="60"/>
      <c r="G645" s="68"/>
      <c r="H645" s="60"/>
      <c r="I645" s="68"/>
      <c r="J645" s="69"/>
      <c r="K645" s="23"/>
    </row>
    <row r="646" spans="1:11" x14ac:dyDescent="0.2">
      <c r="A646" s="62" t="s">
        <v>6</v>
      </c>
      <c r="B646" s="60"/>
      <c r="C646" s="7" t="str">
        <f t="shared" si="129"/>
        <v/>
      </c>
      <c r="D646" s="60"/>
      <c r="E646" s="68"/>
      <c r="F646" s="60"/>
      <c r="G646" s="68"/>
      <c r="H646" s="60"/>
      <c r="I646" s="68"/>
      <c r="J646" s="69"/>
      <c r="K646" s="23"/>
    </row>
    <row r="647" spans="1:11" x14ac:dyDescent="0.2">
      <c r="A647" s="62" t="s">
        <v>6</v>
      </c>
      <c r="B647" s="60"/>
      <c r="C647" s="7" t="str">
        <f t="shared" si="129"/>
        <v/>
      </c>
      <c r="D647" s="60"/>
      <c r="E647" s="68"/>
      <c r="F647" s="60"/>
      <c r="G647" s="68"/>
      <c r="H647" s="60"/>
      <c r="I647" s="68"/>
      <c r="J647" s="69"/>
      <c r="K647" s="23"/>
    </row>
    <row r="648" spans="1:11" x14ac:dyDescent="0.2">
      <c r="A648" s="62" t="s">
        <v>6</v>
      </c>
      <c r="B648" s="60"/>
      <c r="C648" s="7" t="str">
        <f t="shared" si="129"/>
        <v/>
      </c>
      <c r="D648" s="60"/>
      <c r="E648" s="68"/>
      <c r="F648" s="60"/>
      <c r="G648" s="68"/>
      <c r="H648" s="60"/>
      <c r="I648" s="68"/>
      <c r="J648" s="69"/>
      <c r="K648" s="23"/>
    </row>
    <row r="649" spans="1:11" x14ac:dyDescent="0.2">
      <c r="A649" s="62" t="s">
        <v>6</v>
      </c>
      <c r="B649" s="60"/>
      <c r="C649" s="7" t="str">
        <f t="shared" si="129"/>
        <v/>
      </c>
      <c r="D649" s="60"/>
      <c r="E649" s="68"/>
      <c r="F649" s="60"/>
      <c r="G649" s="68"/>
      <c r="H649" s="60"/>
      <c r="I649" s="68"/>
      <c r="J649" s="69"/>
      <c r="K649" s="23"/>
    </row>
    <row r="650" spans="1:11" x14ac:dyDescent="0.2">
      <c r="A650" s="62" t="s">
        <v>6</v>
      </c>
      <c r="B650" s="60"/>
      <c r="C650" s="7" t="str">
        <f t="shared" si="129"/>
        <v/>
      </c>
      <c r="D650" s="60"/>
      <c r="E650" s="68"/>
      <c r="F650" s="60"/>
      <c r="G650" s="68"/>
      <c r="H650" s="60"/>
      <c r="I650" s="68"/>
      <c r="J650" s="69"/>
      <c r="K650" s="23"/>
    </row>
    <row r="651" spans="1:11" x14ac:dyDescent="0.2">
      <c r="A651" s="62" t="s">
        <v>6</v>
      </c>
      <c r="B651" s="60"/>
      <c r="C651" s="7" t="str">
        <f t="shared" si="129"/>
        <v/>
      </c>
      <c r="D651" s="60"/>
      <c r="E651" s="68"/>
      <c r="F651" s="60"/>
      <c r="G651" s="68"/>
      <c r="H651" s="60"/>
      <c r="I651" s="68"/>
      <c r="J651" s="69"/>
      <c r="K651" s="23"/>
    </row>
    <row r="652" spans="1:11" x14ac:dyDescent="0.2">
      <c r="A652" s="62" t="s">
        <v>6</v>
      </c>
      <c r="B652" s="60"/>
      <c r="C652" s="7" t="str">
        <f t="shared" si="129"/>
        <v/>
      </c>
      <c r="D652" s="60"/>
      <c r="E652" s="68"/>
      <c r="F652" s="60"/>
      <c r="G652" s="68"/>
      <c r="H652" s="60"/>
      <c r="I652" s="68"/>
      <c r="J652" s="69"/>
      <c r="K652" s="23"/>
    </row>
    <row r="653" spans="1:11" x14ac:dyDescent="0.2">
      <c r="A653" s="62" t="s">
        <v>6</v>
      </c>
      <c r="B653" s="60"/>
      <c r="C653" s="7" t="str">
        <f t="shared" si="129"/>
        <v/>
      </c>
      <c r="D653" s="60"/>
      <c r="E653" s="68"/>
      <c r="F653" s="60"/>
      <c r="G653" s="68"/>
      <c r="H653" s="60"/>
      <c r="I653" s="68"/>
      <c r="J653" s="69"/>
      <c r="K653" s="23"/>
    </row>
    <row r="654" spans="1:11" x14ac:dyDescent="0.2">
      <c r="A654" s="62" t="s">
        <v>6</v>
      </c>
      <c r="B654" s="60"/>
      <c r="C654" s="7" t="str">
        <f t="shared" si="129"/>
        <v/>
      </c>
      <c r="D654" s="60"/>
      <c r="E654" s="68"/>
      <c r="F654" s="60"/>
      <c r="G654" s="68"/>
      <c r="H654" s="60"/>
      <c r="I654" s="68"/>
      <c r="J654" s="69"/>
      <c r="K654" s="23"/>
    </row>
    <row r="655" spans="1:11" x14ac:dyDescent="0.2">
      <c r="A655" s="62" t="s">
        <v>6</v>
      </c>
      <c r="B655" s="60"/>
      <c r="C655" s="7" t="str">
        <f t="shared" si="129"/>
        <v/>
      </c>
      <c r="D655" s="60"/>
      <c r="E655" s="68"/>
      <c r="F655" s="60"/>
      <c r="G655" s="68"/>
      <c r="H655" s="60"/>
      <c r="I655" s="68"/>
      <c r="J655" s="69"/>
      <c r="K655" s="23"/>
    </row>
    <row r="656" spans="1:11" x14ac:dyDescent="0.2">
      <c r="A656" s="62" t="s">
        <v>6</v>
      </c>
      <c r="B656" s="60"/>
      <c r="C656" s="7" t="str">
        <f t="shared" si="129"/>
        <v/>
      </c>
      <c r="D656" s="60"/>
      <c r="E656" s="68"/>
      <c r="F656" s="60"/>
      <c r="G656" s="68"/>
      <c r="H656" s="60"/>
      <c r="I656" s="68"/>
      <c r="J656" s="69"/>
      <c r="K656" s="23"/>
    </row>
    <row r="657" spans="1:11" x14ac:dyDescent="0.2">
      <c r="A657" s="62" t="s">
        <v>6</v>
      </c>
      <c r="B657" s="60"/>
      <c r="C657" s="7" t="str">
        <f t="shared" si="129"/>
        <v/>
      </c>
      <c r="D657" s="60"/>
      <c r="E657" s="68"/>
      <c r="F657" s="60"/>
      <c r="G657" s="68"/>
      <c r="H657" s="60"/>
      <c r="I657" s="68"/>
      <c r="J657" s="69"/>
      <c r="K657" s="23"/>
    </row>
    <row r="658" spans="1:11" x14ac:dyDescent="0.2">
      <c r="A658" s="62" t="s">
        <v>6</v>
      </c>
      <c r="B658" s="60"/>
      <c r="C658" s="7" t="str">
        <f t="shared" si="129"/>
        <v/>
      </c>
      <c r="D658" s="60"/>
      <c r="E658" s="68"/>
      <c r="F658" s="60"/>
      <c r="G658" s="68"/>
      <c r="H658" s="60"/>
      <c r="I658" s="68"/>
      <c r="J658" s="69"/>
      <c r="K658" s="23"/>
    </row>
    <row r="659" spans="1:11" x14ac:dyDescent="0.2">
      <c r="A659" s="62" t="s">
        <v>6</v>
      </c>
      <c r="B659" s="60"/>
      <c r="C659" s="7" t="str">
        <f t="shared" si="129"/>
        <v/>
      </c>
      <c r="D659" s="60"/>
      <c r="E659" s="68"/>
      <c r="F659" s="60"/>
      <c r="G659" s="68"/>
      <c r="H659" s="60"/>
      <c r="I659" s="68"/>
      <c r="J659" s="69"/>
      <c r="K659" s="23"/>
    </row>
    <row r="660" spans="1:11" x14ac:dyDescent="0.2">
      <c r="A660" s="62" t="s">
        <v>6</v>
      </c>
      <c r="B660" s="60"/>
      <c r="C660" s="7" t="str">
        <f t="shared" si="129"/>
        <v/>
      </c>
      <c r="D660" s="60"/>
      <c r="E660" s="68"/>
      <c r="F660" s="60"/>
      <c r="G660" s="68"/>
      <c r="H660" s="60"/>
      <c r="I660" s="68"/>
      <c r="J660" s="69"/>
      <c r="K660" s="23"/>
    </row>
    <row r="661" spans="1:11" x14ac:dyDescent="0.2">
      <c r="A661" s="62" t="s">
        <v>6</v>
      </c>
      <c r="B661" s="60"/>
      <c r="C661" s="7" t="str">
        <f t="shared" si="129"/>
        <v/>
      </c>
      <c r="D661" s="60"/>
      <c r="E661" s="68"/>
      <c r="F661" s="60"/>
      <c r="G661" s="68"/>
      <c r="H661" s="60"/>
      <c r="I661" s="68"/>
      <c r="J661" s="69"/>
      <c r="K661" s="23"/>
    </row>
    <row r="662" spans="1:11" x14ac:dyDescent="0.2">
      <c r="A662" s="62" t="s">
        <v>6</v>
      </c>
      <c r="B662" s="60"/>
      <c r="C662" s="7" t="str">
        <f t="shared" si="129"/>
        <v/>
      </c>
      <c r="D662" s="60"/>
      <c r="E662" s="68"/>
      <c r="F662" s="60"/>
      <c r="G662" s="68"/>
      <c r="H662" s="60"/>
      <c r="I662" s="68"/>
      <c r="J662" s="69"/>
      <c r="K662" s="23"/>
    </row>
    <row r="663" spans="1:11" x14ac:dyDescent="0.2">
      <c r="A663" s="62" t="s">
        <v>6</v>
      </c>
      <c r="B663" s="60"/>
      <c r="C663" s="7" t="str">
        <f t="shared" si="129"/>
        <v/>
      </c>
      <c r="D663" s="60"/>
      <c r="E663" s="68"/>
      <c r="F663" s="60"/>
      <c r="G663" s="68"/>
      <c r="H663" s="60"/>
      <c r="I663" s="68"/>
      <c r="J663" s="69"/>
      <c r="K663" s="23"/>
    </row>
    <row r="664" spans="1:11" x14ac:dyDescent="0.2">
      <c r="A664" s="62" t="s">
        <v>6</v>
      </c>
      <c r="B664" s="60"/>
      <c r="C664" s="7" t="str">
        <f t="shared" si="129"/>
        <v/>
      </c>
      <c r="D664" s="60"/>
      <c r="E664" s="68"/>
      <c r="F664" s="60"/>
      <c r="G664" s="68"/>
      <c r="H664" s="60"/>
      <c r="I664" s="68"/>
      <c r="J664" s="69"/>
      <c r="K664" s="23"/>
    </row>
    <row r="665" spans="1:11" x14ac:dyDescent="0.2">
      <c r="A665" s="62" t="s">
        <v>6</v>
      </c>
      <c r="B665" s="60"/>
      <c r="C665" s="7" t="str">
        <f t="shared" si="129"/>
        <v/>
      </c>
      <c r="D665" s="60"/>
      <c r="E665" s="68"/>
      <c r="F665" s="60"/>
      <c r="G665" s="68"/>
      <c r="H665" s="60"/>
      <c r="I665" s="68"/>
      <c r="J665" s="69"/>
      <c r="K665" s="23"/>
    </row>
    <row r="666" spans="1:11" x14ac:dyDescent="0.2">
      <c r="A666" s="62" t="s">
        <v>6</v>
      </c>
      <c r="B666" s="60"/>
      <c r="C666" s="7" t="str">
        <f t="shared" si="129"/>
        <v/>
      </c>
      <c r="D666" s="60"/>
      <c r="E666" s="68"/>
      <c r="F666" s="60"/>
      <c r="G666" s="68"/>
      <c r="H666" s="60"/>
      <c r="I666" s="68"/>
      <c r="J666" s="69"/>
      <c r="K666" s="23"/>
    </row>
    <row r="667" spans="1:11" x14ac:dyDescent="0.2">
      <c r="A667" s="62" t="s">
        <v>6</v>
      </c>
      <c r="B667" s="60"/>
      <c r="C667" s="7" t="str">
        <f t="shared" si="129"/>
        <v/>
      </c>
      <c r="D667" s="60"/>
      <c r="E667" s="68"/>
      <c r="F667" s="60"/>
      <c r="G667" s="68"/>
      <c r="H667" s="60"/>
      <c r="I667" s="68"/>
      <c r="J667" s="69"/>
      <c r="K667" s="23"/>
    </row>
    <row r="668" spans="1:11" x14ac:dyDescent="0.2">
      <c r="A668" s="62" t="s">
        <v>6</v>
      </c>
      <c r="B668" s="60"/>
      <c r="C668" s="7" t="str">
        <f t="shared" si="129"/>
        <v/>
      </c>
      <c r="D668" s="60"/>
      <c r="E668" s="68"/>
      <c r="F668" s="60"/>
      <c r="G668" s="68"/>
      <c r="H668" s="60"/>
      <c r="I668" s="68"/>
      <c r="J668" s="69"/>
      <c r="K668" s="23"/>
    </row>
    <row r="669" spans="1:11" x14ac:dyDescent="0.2">
      <c r="A669" s="62" t="s">
        <v>6</v>
      </c>
      <c r="B669" s="60"/>
      <c r="C669" s="7" t="str">
        <f t="shared" si="129"/>
        <v/>
      </c>
      <c r="D669" s="60"/>
      <c r="E669" s="68"/>
      <c r="F669" s="60"/>
      <c r="G669" s="68"/>
      <c r="H669" s="60"/>
      <c r="I669" s="68"/>
      <c r="J669" s="69"/>
      <c r="K669" s="23"/>
    </row>
    <row r="670" spans="1:11" x14ac:dyDescent="0.2">
      <c r="A670" s="62" t="s">
        <v>6</v>
      </c>
      <c r="B670" s="60"/>
      <c r="C670" s="7" t="str">
        <f t="shared" si="129"/>
        <v/>
      </c>
      <c r="D670" s="60"/>
      <c r="E670" s="68"/>
      <c r="F670" s="60"/>
      <c r="G670" s="68"/>
      <c r="H670" s="60"/>
      <c r="I670" s="68"/>
      <c r="J670" s="69"/>
      <c r="K670" s="23"/>
    </row>
    <row r="671" spans="1:11" x14ac:dyDescent="0.2">
      <c r="A671" s="62" t="s">
        <v>6</v>
      </c>
      <c r="B671" s="60"/>
      <c r="C671" s="7" t="str">
        <f t="shared" si="129"/>
        <v/>
      </c>
      <c r="D671" s="60"/>
      <c r="E671" s="68"/>
      <c r="F671" s="60"/>
      <c r="G671" s="68"/>
      <c r="H671" s="60"/>
      <c r="I671" s="68"/>
      <c r="J671" s="69"/>
      <c r="K671" s="23"/>
    </row>
    <row r="672" spans="1:11" x14ac:dyDescent="0.2">
      <c r="A672" s="62" t="s">
        <v>6</v>
      </c>
      <c r="B672" s="60"/>
      <c r="C672" s="7" t="str">
        <f t="shared" si="129"/>
        <v/>
      </c>
      <c r="D672" s="60"/>
      <c r="E672" s="68"/>
      <c r="F672" s="60"/>
      <c r="G672" s="68"/>
      <c r="H672" s="60"/>
      <c r="I672" s="68"/>
      <c r="J672" s="69"/>
      <c r="K672" s="23"/>
    </row>
    <row r="673" spans="1:11" x14ac:dyDescent="0.2">
      <c r="A673" s="62" t="s">
        <v>6</v>
      </c>
      <c r="B673" s="60"/>
      <c r="C673" s="7" t="str">
        <f t="shared" si="129"/>
        <v/>
      </c>
      <c r="D673" s="60"/>
      <c r="E673" s="68"/>
      <c r="F673" s="60"/>
      <c r="G673" s="68"/>
      <c r="H673" s="60"/>
      <c r="I673" s="68"/>
      <c r="J673" s="69"/>
      <c r="K673" s="23"/>
    </row>
    <row r="674" spans="1:11" x14ac:dyDescent="0.2">
      <c r="A674" s="62" t="s">
        <v>6</v>
      </c>
      <c r="B674" s="60"/>
      <c r="C674" s="7" t="str">
        <f t="shared" si="129"/>
        <v/>
      </c>
      <c r="D674" s="60"/>
      <c r="E674" s="68"/>
      <c r="F674" s="60"/>
      <c r="G674" s="68"/>
      <c r="H674" s="60"/>
      <c r="I674" s="68"/>
      <c r="J674" s="69"/>
      <c r="K674" s="23"/>
    </row>
    <row r="675" spans="1:11" ht="15.75" thickBot="1" x14ac:dyDescent="0.25">
      <c r="A675" s="62" t="s">
        <v>6</v>
      </c>
      <c r="B675" s="63"/>
      <c r="C675" s="8" t="str">
        <f t="shared" si="129"/>
        <v/>
      </c>
      <c r="D675" s="63"/>
      <c r="E675" s="64"/>
      <c r="F675" s="63"/>
      <c r="G675" s="64"/>
      <c r="H675" s="63"/>
      <c r="I675" s="64"/>
      <c r="J675" s="70"/>
      <c r="K675" s="23"/>
    </row>
    <row r="676" spans="1:11" x14ac:dyDescent="0.2">
      <c r="A676" s="62"/>
      <c r="B676" s="137">
        <f>SUMIF(A643:A675,$O$6,B643:B675)</f>
        <v>0</v>
      </c>
      <c r="C676" s="24"/>
      <c r="D676" s="24"/>
      <c r="E676" s="24"/>
      <c r="F676" s="24"/>
      <c r="G676" s="24"/>
      <c r="H676" s="24"/>
      <c r="I676" s="24"/>
      <c r="J676" s="24"/>
      <c r="K676" s="23"/>
    </row>
    <row r="677" spans="1:11" ht="15.75" thickBot="1" x14ac:dyDescent="0.25">
      <c r="A677" s="62"/>
      <c r="B677" s="138"/>
      <c r="C677" s="24"/>
      <c r="D677" s="24"/>
      <c r="E677" s="24"/>
      <c r="F677" s="24"/>
      <c r="G677" s="24"/>
      <c r="H677" s="24"/>
      <c r="I677" s="24"/>
      <c r="J677" s="24"/>
      <c r="K677" s="23"/>
    </row>
    <row r="678" spans="1:11" ht="15.75" thickBot="1" x14ac:dyDescent="0.25">
      <c r="A678" s="62"/>
      <c r="B678" s="24"/>
      <c r="C678" s="24"/>
      <c r="D678" s="24"/>
      <c r="E678" s="24"/>
      <c r="F678" s="24"/>
      <c r="G678" s="24"/>
      <c r="H678" s="24"/>
      <c r="I678" s="24"/>
      <c r="J678" s="24"/>
      <c r="K678" s="23"/>
    </row>
    <row r="679" spans="1:11" ht="15.75" thickBot="1" x14ac:dyDescent="0.25">
      <c r="A679" s="62"/>
      <c r="B679" s="24"/>
      <c r="C679" s="24"/>
      <c r="D679" s="24"/>
      <c r="E679" s="24"/>
      <c r="F679" s="24"/>
      <c r="G679" s="24"/>
      <c r="H679" s="129" t="s">
        <v>22</v>
      </c>
      <c r="I679" s="130"/>
      <c r="J679" s="16"/>
      <c r="K679" s="23"/>
    </row>
    <row r="680" spans="1:11" ht="15.75" thickBot="1" x14ac:dyDescent="0.25">
      <c r="A680" s="62"/>
      <c r="B680" s="13" t="s">
        <v>0</v>
      </c>
      <c r="C680" s="13" t="s">
        <v>13</v>
      </c>
      <c r="D680" s="13" t="s">
        <v>14</v>
      </c>
      <c r="E680" s="13" t="s">
        <v>15</v>
      </c>
      <c r="F680" s="13" t="s">
        <v>5</v>
      </c>
      <c r="G680" s="24"/>
      <c r="H680" s="96" t="s">
        <v>20</v>
      </c>
      <c r="I680" s="94">
        <f t="shared" ref="I680:I729" si="130">I636</f>
        <v>0</v>
      </c>
      <c r="J680" s="96"/>
      <c r="K680" s="23"/>
    </row>
    <row r="681" spans="1:11" ht="15.75" thickBot="1" x14ac:dyDescent="0.25">
      <c r="A681" s="62"/>
      <c r="B681" s="98">
        <f t="shared" ref="B681:B730" si="131">B676</f>
        <v>0</v>
      </c>
      <c r="C681" s="13">
        <f t="shared" ref="C681" si="132">SUM(F643:F675)</f>
        <v>0</v>
      </c>
      <c r="D681" s="13">
        <f t="shared" ref="D681" si="133">B681+C681</f>
        <v>0</v>
      </c>
      <c r="E681" s="13">
        <f t="shared" ref="E681" si="134">SUM(H643:H675)</f>
        <v>0</v>
      </c>
      <c r="F681" s="15">
        <f t="shared" ref="F681" si="135">D681-E681</f>
        <v>0</v>
      </c>
      <c r="G681" s="24"/>
      <c r="H681" s="3" t="s">
        <v>19</v>
      </c>
      <c r="I681" s="3">
        <f t="shared" ref="I681" si="136">F683</f>
        <v>0</v>
      </c>
      <c r="J681" s="3"/>
      <c r="K681" s="23"/>
    </row>
    <row r="682" spans="1:11" ht="15.75" thickBot="1" x14ac:dyDescent="0.25">
      <c r="A682" s="62"/>
      <c r="B682" s="13" t="s">
        <v>18</v>
      </c>
      <c r="C682" s="13" t="s">
        <v>16</v>
      </c>
      <c r="D682" s="13" t="s">
        <v>3</v>
      </c>
      <c r="E682" s="13" t="s">
        <v>2</v>
      </c>
      <c r="F682" s="13" t="s">
        <v>19</v>
      </c>
      <c r="G682" s="24"/>
      <c r="H682" s="3" t="s">
        <v>21</v>
      </c>
      <c r="I682" s="3">
        <f t="shared" ref="I682:I731" si="137">I680+I681</f>
        <v>0</v>
      </c>
      <c r="J682" s="3"/>
      <c r="K682" s="23"/>
    </row>
    <row r="683" spans="1:11" ht="15.75" thickBot="1" x14ac:dyDescent="0.25">
      <c r="A683" s="62"/>
      <c r="B683" s="98">
        <f t="shared" ref="B683" si="138">F681</f>
        <v>0</v>
      </c>
      <c r="C683" s="71"/>
      <c r="D683" s="71"/>
      <c r="E683" s="71"/>
      <c r="F683" s="15">
        <f t="shared" ref="F683" si="139">B683-(C683+D683+E683)</f>
        <v>0</v>
      </c>
      <c r="G683" s="24"/>
      <c r="H683" s="3" t="s">
        <v>4</v>
      </c>
      <c r="I683" s="73"/>
      <c r="J683" s="73"/>
      <c r="K683" s="23"/>
    </row>
    <row r="684" spans="1:11" ht="15.75" thickBot="1" x14ac:dyDescent="0.25">
      <c r="A684" s="62"/>
      <c r="B684" s="24"/>
      <c r="C684" s="24"/>
      <c r="D684" s="24"/>
      <c r="E684" s="24"/>
      <c r="F684" s="24"/>
      <c r="G684" s="24"/>
      <c r="H684" s="18" t="s">
        <v>17</v>
      </c>
      <c r="I684" s="18">
        <f t="shared" ref="I684:I733" si="140">I682-I683</f>
        <v>0</v>
      </c>
      <c r="J684" s="97"/>
      <c r="K684" s="23"/>
    </row>
    <row r="685" spans="1:11" ht="15.75" thickBot="1" x14ac:dyDescent="0.25">
      <c r="A685" s="62"/>
      <c r="B685" s="24"/>
      <c r="C685" s="24"/>
      <c r="D685" s="24"/>
      <c r="E685" s="24"/>
      <c r="F685" s="24"/>
      <c r="G685" s="24"/>
      <c r="H685" s="13" t="s">
        <v>27</v>
      </c>
      <c r="I685" s="101">
        <f t="shared" ref="I685:I734" si="141">I684</f>
        <v>0</v>
      </c>
      <c r="J685" s="24"/>
      <c r="K685" s="23"/>
    </row>
    <row r="686" spans="1:11" ht="15.75" thickBot="1" x14ac:dyDescent="0.25">
      <c r="A686" s="75"/>
      <c r="B686" s="25"/>
      <c r="C686" s="25"/>
      <c r="D686" s="25"/>
      <c r="E686" s="25"/>
      <c r="F686" s="25"/>
      <c r="G686" s="25"/>
      <c r="H686" s="25"/>
      <c r="I686" s="25"/>
      <c r="J686" s="25"/>
      <c r="K686" s="15"/>
    </row>
    <row r="687" spans="1:11" ht="15.75" thickBot="1" x14ac:dyDescent="0.25">
      <c r="A687" s="76"/>
      <c r="B687" s="29"/>
      <c r="C687" s="29"/>
      <c r="D687" s="29"/>
      <c r="E687" s="29"/>
      <c r="F687" s="29"/>
      <c r="G687" s="29"/>
      <c r="H687" s="29"/>
      <c r="I687" s="29"/>
      <c r="J687" s="29"/>
      <c r="K687" s="29"/>
    </row>
    <row r="688" spans="1:11" ht="15.75" thickBot="1" x14ac:dyDescent="0.25">
      <c r="A688" s="57"/>
      <c r="B688" s="28"/>
      <c r="C688" s="28"/>
      <c r="D688" s="28"/>
      <c r="E688" s="28"/>
      <c r="F688" s="28"/>
      <c r="G688" s="28"/>
      <c r="H688" s="28"/>
      <c r="I688" s="28" t="s">
        <v>35</v>
      </c>
      <c r="J688" s="58" t="s">
        <v>38</v>
      </c>
      <c r="K688" s="22"/>
    </row>
    <row r="689" spans="1:11" ht="15.75" thickBot="1" x14ac:dyDescent="0.25">
      <c r="A689" s="60">
        <v>15</v>
      </c>
      <c r="B689" s="26"/>
      <c r="C689" s="26"/>
      <c r="D689" s="26"/>
      <c r="E689" s="26"/>
      <c r="F689" s="26"/>
      <c r="G689" s="26"/>
      <c r="H689" s="26"/>
      <c r="I689" s="26" t="s">
        <v>36</v>
      </c>
      <c r="J689" s="61">
        <v>44270</v>
      </c>
      <c r="K689" s="22"/>
    </row>
    <row r="690" spans="1:11" x14ac:dyDescent="0.2">
      <c r="A690" s="62"/>
      <c r="B690" s="140" t="s">
        <v>0</v>
      </c>
      <c r="C690" s="141"/>
      <c r="D690" s="140" t="s">
        <v>9</v>
      </c>
      <c r="E690" s="141"/>
      <c r="F690" s="140" t="s">
        <v>13</v>
      </c>
      <c r="G690" s="141"/>
      <c r="H690" s="140" t="s">
        <v>10</v>
      </c>
      <c r="I690" s="141"/>
      <c r="J690" s="135" t="s">
        <v>12</v>
      </c>
      <c r="K690" s="23"/>
    </row>
    <row r="691" spans="1:11" ht="15.75" thickBot="1" x14ac:dyDescent="0.25">
      <c r="A691" s="62"/>
      <c r="B691" s="6" t="s">
        <v>1</v>
      </c>
      <c r="C691" s="8" t="s">
        <v>8</v>
      </c>
      <c r="D691" s="6" t="s">
        <v>1</v>
      </c>
      <c r="E691" s="8" t="s">
        <v>8</v>
      </c>
      <c r="F691" s="6" t="s">
        <v>1</v>
      </c>
      <c r="G691" s="8" t="s">
        <v>11</v>
      </c>
      <c r="H691" s="6" t="s">
        <v>1</v>
      </c>
      <c r="I691" s="8" t="s">
        <v>11</v>
      </c>
      <c r="J691" s="136"/>
      <c r="K691" s="23"/>
    </row>
    <row r="692" spans="1:11" x14ac:dyDescent="0.2">
      <c r="A692" s="62" t="s">
        <v>6</v>
      </c>
      <c r="B692" s="65"/>
      <c r="C692" s="66"/>
      <c r="D692" s="65"/>
      <c r="E692" s="66"/>
      <c r="F692" s="65"/>
      <c r="G692" s="66"/>
      <c r="H692" s="65"/>
      <c r="I692" s="66"/>
      <c r="J692" s="67"/>
      <c r="K692" s="23"/>
    </row>
    <row r="693" spans="1:11" x14ac:dyDescent="0.2">
      <c r="A693" s="62" t="s">
        <v>6</v>
      </c>
      <c r="B693" s="60"/>
      <c r="C693" s="7" t="str">
        <f t="shared" ref="C693:C724" si="142">IF(B693&gt;0.005,C692+1,"")</f>
        <v/>
      </c>
      <c r="D693" s="60"/>
      <c r="E693" s="68"/>
      <c r="F693" s="60"/>
      <c r="G693" s="68"/>
      <c r="H693" s="60"/>
      <c r="I693" s="68"/>
      <c r="J693" s="69"/>
      <c r="K693" s="23"/>
    </row>
    <row r="694" spans="1:11" x14ac:dyDescent="0.2">
      <c r="A694" s="62" t="s">
        <v>6</v>
      </c>
      <c r="B694" s="60"/>
      <c r="C694" s="7" t="str">
        <f t="shared" si="142"/>
        <v/>
      </c>
      <c r="D694" s="60"/>
      <c r="E694" s="68"/>
      <c r="F694" s="60"/>
      <c r="G694" s="68"/>
      <c r="H694" s="60"/>
      <c r="I694" s="68"/>
      <c r="J694" s="69"/>
      <c r="K694" s="23"/>
    </row>
    <row r="695" spans="1:11" x14ac:dyDescent="0.2">
      <c r="A695" s="62" t="s">
        <v>6</v>
      </c>
      <c r="B695" s="60"/>
      <c r="C695" s="7" t="str">
        <f t="shared" si="142"/>
        <v/>
      </c>
      <c r="D695" s="60"/>
      <c r="E695" s="68"/>
      <c r="F695" s="60"/>
      <c r="G695" s="68"/>
      <c r="H695" s="60"/>
      <c r="I695" s="68"/>
      <c r="J695" s="69"/>
      <c r="K695" s="23"/>
    </row>
    <row r="696" spans="1:11" x14ac:dyDescent="0.2">
      <c r="A696" s="62" t="s">
        <v>6</v>
      </c>
      <c r="B696" s="60"/>
      <c r="C696" s="7" t="str">
        <f t="shared" si="142"/>
        <v/>
      </c>
      <c r="D696" s="60"/>
      <c r="E696" s="68"/>
      <c r="F696" s="60"/>
      <c r="G696" s="68"/>
      <c r="H696" s="60"/>
      <c r="I696" s="68"/>
      <c r="J696" s="69"/>
      <c r="K696" s="23"/>
    </row>
    <row r="697" spans="1:11" x14ac:dyDescent="0.2">
      <c r="A697" s="62" t="s">
        <v>6</v>
      </c>
      <c r="B697" s="60"/>
      <c r="C697" s="7" t="str">
        <f t="shared" si="142"/>
        <v/>
      </c>
      <c r="D697" s="60"/>
      <c r="E697" s="68"/>
      <c r="F697" s="60"/>
      <c r="G697" s="68"/>
      <c r="H697" s="60"/>
      <c r="I697" s="68"/>
      <c r="J697" s="69"/>
      <c r="K697" s="23"/>
    </row>
    <row r="698" spans="1:11" x14ac:dyDescent="0.2">
      <c r="A698" s="62" t="s">
        <v>6</v>
      </c>
      <c r="B698" s="60"/>
      <c r="C698" s="7" t="str">
        <f t="shared" si="142"/>
        <v/>
      </c>
      <c r="D698" s="60"/>
      <c r="E698" s="68"/>
      <c r="F698" s="60"/>
      <c r="G698" s="68"/>
      <c r="H698" s="60"/>
      <c r="I698" s="68"/>
      <c r="J698" s="69"/>
      <c r="K698" s="23"/>
    </row>
    <row r="699" spans="1:11" x14ac:dyDescent="0.2">
      <c r="A699" s="62" t="s">
        <v>6</v>
      </c>
      <c r="B699" s="60"/>
      <c r="C699" s="7" t="str">
        <f t="shared" si="142"/>
        <v/>
      </c>
      <c r="D699" s="60"/>
      <c r="E699" s="68"/>
      <c r="F699" s="60"/>
      <c r="G699" s="68"/>
      <c r="H699" s="60"/>
      <c r="I699" s="68"/>
      <c r="J699" s="69"/>
      <c r="K699" s="23"/>
    </row>
    <row r="700" spans="1:11" x14ac:dyDescent="0.2">
      <c r="A700" s="62" t="s">
        <v>6</v>
      </c>
      <c r="B700" s="60"/>
      <c r="C700" s="7" t="str">
        <f t="shared" si="142"/>
        <v/>
      </c>
      <c r="D700" s="60"/>
      <c r="E700" s="68"/>
      <c r="F700" s="60"/>
      <c r="G700" s="68"/>
      <c r="H700" s="60"/>
      <c r="I700" s="68"/>
      <c r="J700" s="69"/>
      <c r="K700" s="23"/>
    </row>
    <row r="701" spans="1:11" x14ac:dyDescent="0.2">
      <c r="A701" s="62" t="s">
        <v>6</v>
      </c>
      <c r="B701" s="60"/>
      <c r="C701" s="7" t="str">
        <f t="shared" si="142"/>
        <v/>
      </c>
      <c r="D701" s="60"/>
      <c r="E701" s="68"/>
      <c r="F701" s="60"/>
      <c r="G701" s="68"/>
      <c r="H701" s="60"/>
      <c r="I701" s="68"/>
      <c r="J701" s="69"/>
      <c r="K701" s="23"/>
    </row>
    <row r="702" spans="1:11" x14ac:dyDescent="0.2">
      <c r="A702" s="62" t="s">
        <v>6</v>
      </c>
      <c r="B702" s="60"/>
      <c r="C702" s="7" t="str">
        <f t="shared" si="142"/>
        <v/>
      </c>
      <c r="D702" s="60"/>
      <c r="E702" s="68"/>
      <c r="F702" s="60"/>
      <c r="G702" s="68"/>
      <c r="H702" s="60"/>
      <c r="I702" s="68"/>
      <c r="J702" s="69"/>
      <c r="K702" s="23"/>
    </row>
    <row r="703" spans="1:11" x14ac:dyDescent="0.2">
      <c r="A703" s="62" t="s">
        <v>6</v>
      </c>
      <c r="B703" s="60"/>
      <c r="C703" s="7" t="str">
        <f t="shared" si="142"/>
        <v/>
      </c>
      <c r="D703" s="60"/>
      <c r="E703" s="68"/>
      <c r="F703" s="60"/>
      <c r="G703" s="68"/>
      <c r="H703" s="60"/>
      <c r="I703" s="68"/>
      <c r="J703" s="69"/>
      <c r="K703" s="23"/>
    </row>
    <row r="704" spans="1:11" x14ac:dyDescent="0.2">
      <c r="A704" s="62" t="s">
        <v>6</v>
      </c>
      <c r="B704" s="60"/>
      <c r="C704" s="7" t="str">
        <f t="shared" si="142"/>
        <v/>
      </c>
      <c r="D704" s="60"/>
      <c r="E704" s="68"/>
      <c r="F704" s="60"/>
      <c r="G704" s="68"/>
      <c r="H704" s="60"/>
      <c r="I704" s="68"/>
      <c r="J704" s="69"/>
      <c r="K704" s="23"/>
    </row>
    <row r="705" spans="1:11" x14ac:dyDescent="0.2">
      <c r="A705" s="62" t="s">
        <v>6</v>
      </c>
      <c r="B705" s="60"/>
      <c r="C705" s="7" t="str">
        <f t="shared" si="142"/>
        <v/>
      </c>
      <c r="D705" s="60"/>
      <c r="E705" s="68"/>
      <c r="F705" s="60"/>
      <c r="G705" s="68"/>
      <c r="H705" s="60"/>
      <c r="I705" s="68"/>
      <c r="J705" s="69"/>
      <c r="K705" s="23"/>
    </row>
    <row r="706" spans="1:11" x14ac:dyDescent="0.2">
      <c r="A706" s="62" t="s">
        <v>6</v>
      </c>
      <c r="B706" s="60"/>
      <c r="C706" s="7" t="str">
        <f t="shared" si="142"/>
        <v/>
      </c>
      <c r="D706" s="60"/>
      <c r="E706" s="68"/>
      <c r="F706" s="60"/>
      <c r="G706" s="68"/>
      <c r="H706" s="60"/>
      <c r="I706" s="68"/>
      <c r="J706" s="69"/>
      <c r="K706" s="23"/>
    </row>
    <row r="707" spans="1:11" x14ac:dyDescent="0.2">
      <c r="A707" s="62" t="s">
        <v>6</v>
      </c>
      <c r="B707" s="60"/>
      <c r="C707" s="7" t="str">
        <f t="shared" si="142"/>
        <v/>
      </c>
      <c r="D707" s="60"/>
      <c r="E707" s="68"/>
      <c r="F707" s="60"/>
      <c r="G707" s="68"/>
      <c r="H707" s="60"/>
      <c r="I707" s="68"/>
      <c r="J707" s="69"/>
      <c r="K707" s="23"/>
    </row>
    <row r="708" spans="1:11" x14ac:dyDescent="0.2">
      <c r="A708" s="62" t="s">
        <v>6</v>
      </c>
      <c r="B708" s="60"/>
      <c r="C708" s="7" t="str">
        <f t="shared" si="142"/>
        <v/>
      </c>
      <c r="D708" s="60"/>
      <c r="E708" s="68"/>
      <c r="F708" s="60"/>
      <c r="G708" s="68"/>
      <c r="H708" s="60"/>
      <c r="I708" s="68"/>
      <c r="J708" s="69"/>
      <c r="K708" s="23"/>
    </row>
    <row r="709" spans="1:11" x14ac:dyDescent="0.2">
      <c r="A709" s="62" t="s">
        <v>6</v>
      </c>
      <c r="B709" s="60"/>
      <c r="C709" s="7" t="str">
        <f t="shared" si="142"/>
        <v/>
      </c>
      <c r="D709" s="60"/>
      <c r="E709" s="68"/>
      <c r="F709" s="60"/>
      <c r="G709" s="68"/>
      <c r="H709" s="60"/>
      <c r="I709" s="68"/>
      <c r="J709" s="69"/>
      <c r="K709" s="23"/>
    </row>
    <row r="710" spans="1:11" x14ac:dyDescent="0.2">
      <c r="A710" s="62" t="s">
        <v>6</v>
      </c>
      <c r="B710" s="60"/>
      <c r="C710" s="7" t="str">
        <f t="shared" si="142"/>
        <v/>
      </c>
      <c r="D710" s="60"/>
      <c r="E710" s="68"/>
      <c r="F710" s="60"/>
      <c r="G710" s="68"/>
      <c r="H710" s="60"/>
      <c r="I710" s="68"/>
      <c r="J710" s="69"/>
      <c r="K710" s="23"/>
    </row>
    <row r="711" spans="1:11" x14ac:dyDescent="0.2">
      <c r="A711" s="62" t="s">
        <v>6</v>
      </c>
      <c r="B711" s="60"/>
      <c r="C711" s="7" t="str">
        <f t="shared" si="142"/>
        <v/>
      </c>
      <c r="D711" s="60"/>
      <c r="E711" s="68"/>
      <c r="F711" s="60"/>
      <c r="G711" s="68"/>
      <c r="H711" s="60"/>
      <c r="I711" s="68"/>
      <c r="J711" s="69"/>
      <c r="K711" s="23"/>
    </row>
    <row r="712" spans="1:11" x14ac:dyDescent="0.2">
      <c r="A712" s="62" t="s">
        <v>6</v>
      </c>
      <c r="B712" s="60"/>
      <c r="C712" s="7" t="str">
        <f t="shared" si="142"/>
        <v/>
      </c>
      <c r="D712" s="60"/>
      <c r="E712" s="68"/>
      <c r="F712" s="60"/>
      <c r="G712" s="68"/>
      <c r="H712" s="60"/>
      <c r="I712" s="68"/>
      <c r="J712" s="69"/>
      <c r="K712" s="23"/>
    </row>
    <row r="713" spans="1:11" x14ac:dyDescent="0.2">
      <c r="A713" s="62" t="s">
        <v>6</v>
      </c>
      <c r="B713" s="60"/>
      <c r="C713" s="7" t="str">
        <f t="shared" si="142"/>
        <v/>
      </c>
      <c r="D713" s="60"/>
      <c r="E713" s="68"/>
      <c r="F713" s="60"/>
      <c r="G713" s="68"/>
      <c r="H713" s="60"/>
      <c r="I713" s="68"/>
      <c r="J713" s="69"/>
      <c r="K713" s="23"/>
    </row>
    <row r="714" spans="1:11" x14ac:dyDescent="0.2">
      <c r="A714" s="62" t="s">
        <v>6</v>
      </c>
      <c r="B714" s="60"/>
      <c r="C714" s="7" t="str">
        <f t="shared" si="142"/>
        <v/>
      </c>
      <c r="D714" s="60"/>
      <c r="E714" s="68"/>
      <c r="F714" s="60"/>
      <c r="G714" s="68"/>
      <c r="H714" s="60"/>
      <c r="I714" s="68"/>
      <c r="J714" s="69"/>
      <c r="K714" s="23"/>
    </row>
    <row r="715" spans="1:11" x14ac:dyDescent="0.2">
      <c r="A715" s="62" t="s">
        <v>6</v>
      </c>
      <c r="B715" s="60"/>
      <c r="C715" s="7" t="str">
        <f t="shared" si="142"/>
        <v/>
      </c>
      <c r="D715" s="60"/>
      <c r="E715" s="68"/>
      <c r="F715" s="60"/>
      <c r="G715" s="68"/>
      <c r="H715" s="60"/>
      <c r="I715" s="68"/>
      <c r="J715" s="69"/>
      <c r="K715" s="23"/>
    </row>
    <row r="716" spans="1:11" x14ac:dyDescent="0.2">
      <c r="A716" s="62" t="s">
        <v>6</v>
      </c>
      <c r="B716" s="60"/>
      <c r="C716" s="7" t="str">
        <f t="shared" si="142"/>
        <v/>
      </c>
      <c r="D716" s="60"/>
      <c r="E716" s="68"/>
      <c r="F716" s="60"/>
      <c r="G716" s="68"/>
      <c r="H716" s="60"/>
      <c r="I716" s="68"/>
      <c r="J716" s="69"/>
      <c r="K716" s="23"/>
    </row>
    <row r="717" spans="1:11" x14ac:dyDescent="0.2">
      <c r="A717" s="62" t="s">
        <v>6</v>
      </c>
      <c r="B717" s="60"/>
      <c r="C717" s="7" t="str">
        <f t="shared" si="142"/>
        <v/>
      </c>
      <c r="D717" s="60"/>
      <c r="E717" s="68"/>
      <c r="F717" s="60"/>
      <c r="G717" s="68"/>
      <c r="H717" s="60"/>
      <c r="I717" s="68"/>
      <c r="J717" s="69"/>
      <c r="K717" s="23"/>
    </row>
    <row r="718" spans="1:11" x14ac:dyDescent="0.2">
      <c r="A718" s="62" t="s">
        <v>6</v>
      </c>
      <c r="B718" s="60"/>
      <c r="C718" s="7" t="str">
        <f t="shared" si="142"/>
        <v/>
      </c>
      <c r="D718" s="60"/>
      <c r="E718" s="68"/>
      <c r="F718" s="60"/>
      <c r="G718" s="68"/>
      <c r="H718" s="60"/>
      <c r="I718" s="68"/>
      <c r="J718" s="69"/>
      <c r="K718" s="23"/>
    </row>
    <row r="719" spans="1:11" x14ac:dyDescent="0.2">
      <c r="A719" s="62" t="s">
        <v>6</v>
      </c>
      <c r="B719" s="60"/>
      <c r="C719" s="7" t="str">
        <f t="shared" si="142"/>
        <v/>
      </c>
      <c r="D719" s="60"/>
      <c r="E719" s="68"/>
      <c r="F719" s="60"/>
      <c r="G719" s="68"/>
      <c r="H719" s="60"/>
      <c r="I719" s="68"/>
      <c r="J719" s="69"/>
      <c r="K719" s="23"/>
    </row>
    <row r="720" spans="1:11" x14ac:dyDescent="0.2">
      <c r="A720" s="62" t="s">
        <v>6</v>
      </c>
      <c r="B720" s="60"/>
      <c r="C720" s="7" t="str">
        <f t="shared" si="142"/>
        <v/>
      </c>
      <c r="D720" s="60"/>
      <c r="E720" s="68"/>
      <c r="F720" s="60"/>
      <c r="G720" s="68"/>
      <c r="H720" s="60"/>
      <c r="I720" s="68"/>
      <c r="J720" s="69"/>
      <c r="K720" s="23"/>
    </row>
    <row r="721" spans="1:11" x14ac:dyDescent="0.2">
      <c r="A721" s="62" t="s">
        <v>6</v>
      </c>
      <c r="B721" s="60"/>
      <c r="C721" s="7" t="str">
        <f t="shared" si="142"/>
        <v/>
      </c>
      <c r="D721" s="60"/>
      <c r="E721" s="68"/>
      <c r="F721" s="60"/>
      <c r="G721" s="68"/>
      <c r="H721" s="60"/>
      <c r="I721" s="68"/>
      <c r="J721" s="69"/>
      <c r="K721" s="23"/>
    </row>
    <row r="722" spans="1:11" x14ac:dyDescent="0.2">
      <c r="A722" s="62" t="s">
        <v>6</v>
      </c>
      <c r="B722" s="60"/>
      <c r="C722" s="7" t="str">
        <f t="shared" si="142"/>
        <v/>
      </c>
      <c r="D722" s="60"/>
      <c r="E722" s="68"/>
      <c r="F722" s="60"/>
      <c r="G722" s="68"/>
      <c r="H722" s="60"/>
      <c r="I722" s="68"/>
      <c r="J722" s="69"/>
      <c r="K722" s="23"/>
    </row>
    <row r="723" spans="1:11" x14ac:dyDescent="0.2">
      <c r="A723" s="62" t="s">
        <v>6</v>
      </c>
      <c r="B723" s="60"/>
      <c r="C723" s="7" t="str">
        <f t="shared" si="142"/>
        <v/>
      </c>
      <c r="D723" s="60"/>
      <c r="E723" s="68"/>
      <c r="F723" s="60"/>
      <c r="G723" s="68"/>
      <c r="H723" s="60"/>
      <c r="I723" s="68"/>
      <c r="J723" s="69"/>
      <c r="K723" s="23"/>
    </row>
    <row r="724" spans="1:11" ht="15.75" thickBot="1" x14ac:dyDescent="0.25">
      <c r="A724" s="62" t="s">
        <v>6</v>
      </c>
      <c r="B724" s="63"/>
      <c r="C724" s="8" t="str">
        <f t="shared" si="142"/>
        <v/>
      </c>
      <c r="D724" s="63"/>
      <c r="E724" s="64"/>
      <c r="F724" s="63"/>
      <c r="G724" s="64"/>
      <c r="H724" s="63"/>
      <c r="I724" s="64"/>
      <c r="J724" s="70"/>
      <c r="K724" s="23"/>
    </row>
    <row r="725" spans="1:11" x14ac:dyDescent="0.2">
      <c r="A725" s="62"/>
      <c r="B725" s="137">
        <f>SUMIF(A692:A724,$O$6,B692:B724)</f>
        <v>0</v>
      </c>
      <c r="C725" s="24"/>
      <c r="D725" s="24"/>
      <c r="E725" s="24"/>
      <c r="F725" s="24"/>
      <c r="G725" s="24"/>
      <c r="H725" s="24"/>
      <c r="I725" s="24"/>
      <c r="J725" s="24"/>
      <c r="K725" s="23"/>
    </row>
    <row r="726" spans="1:11" ht="15.75" thickBot="1" x14ac:dyDescent="0.25">
      <c r="A726" s="62"/>
      <c r="B726" s="138"/>
      <c r="C726" s="24"/>
      <c r="D726" s="24"/>
      <c r="E726" s="24"/>
      <c r="F726" s="24"/>
      <c r="G726" s="24"/>
      <c r="H726" s="24"/>
      <c r="I726" s="24"/>
      <c r="J726" s="24"/>
      <c r="K726" s="23"/>
    </row>
    <row r="727" spans="1:11" ht="15.75" thickBot="1" x14ac:dyDescent="0.25">
      <c r="A727" s="62"/>
      <c r="B727" s="24"/>
      <c r="C727" s="24"/>
      <c r="D727" s="24"/>
      <c r="E727" s="24"/>
      <c r="F727" s="24"/>
      <c r="G727" s="24"/>
      <c r="H727" s="24"/>
      <c r="I727" s="24"/>
      <c r="J727" s="24"/>
      <c r="K727" s="23"/>
    </row>
    <row r="728" spans="1:11" ht="15.75" thickBot="1" x14ac:dyDescent="0.25">
      <c r="A728" s="62"/>
      <c r="B728" s="24"/>
      <c r="C728" s="24"/>
      <c r="D728" s="24"/>
      <c r="E728" s="24"/>
      <c r="F728" s="24"/>
      <c r="G728" s="24"/>
      <c r="H728" s="129" t="s">
        <v>22</v>
      </c>
      <c r="I728" s="130"/>
      <c r="J728" s="16"/>
      <c r="K728" s="23"/>
    </row>
    <row r="729" spans="1:11" ht="15.75" thickBot="1" x14ac:dyDescent="0.25">
      <c r="A729" s="62"/>
      <c r="B729" s="13" t="s">
        <v>0</v>
      </c>
      <c r="C729" s="13" t="s">
        <v>13</v>
      </c>
      <c r="D729" s="13" t="s">
        <v>14</v>
      </c>
      <c r="E729" s="13" t="s">
        <v>15</v>
      </c>
      <c r="F729" s="13" t="s">
        <v>5</v>
      </c>
      <c r="G729" s="24"/>
      <c r="H729" s="96" t="s">
        <v>20</v>
      </c>
      <c r="I729" s="94">
        <f t="shared" si="130"/>
        <v>0</v>
      </c>
      <c r="J729" s="96"/>
      <c r="K729" s="23"/>
    </row>
    <row r="730" spans="1:11" ht="15.75" thickBot="1" x14ac:dyDescent="0.25">
      <c r="A730" s="62"/>
      <c r="B730" s="98">
        <f t="shared" si="131"/>
        <v>0</v>
      </c>
      <c r="C730" s="13">
        <f t="shared" ref="C730" si="143">SUM(F692:F724)</f>
        <v>0</v>
      </c>
      <c r="D730" s="13">
        <f t="shared" ref="D730" si="144">B730+C730</f>
        <v>0</v>
      </c>
      <c r="E730" s="13">
        <f t="shared" ref="E730" si="145">SUM(H692:H724)</f>
        <v>0</v>
      </c>
      <c r="F730" s="15">
        <f t="shared" ref="F730" si="146">D730-E730</f>
        <v>0</v>
      </c>
      <c r="G730" s="24"/>
      <c r="H730" s="3" t="s">
        <v>19</v>
      </c>
      <c r="I730" s="3">
        <f t="shared" ref="I730" si="147">F732</f>
        <v>0</v>
      </c>
      <c r="J730" s="3"/>
      <c r="K730" s="23"/>
    </row>
    <row r="731" spans="1:11" ht="15.75" thickBot="1" x14ac:dyDescent="0.25">
      <c r="A731" s="62"/>
      <c r="B731" s="13" t="s">
        <v>18</v>
      </c>
      <c r="C731" s="13" t="s">
        <v>16</v>
      </c>
      <c r="D731" s="13" t="s">
        <v>3</v>
      </c>
      <c r="E731" s="13" t="s">
        <v>2</v>
      </c>
      <c r="F731" s="13" t="s">
        <v>19</v>
      </c>
      <c r="G731" s="24"/>
      <c r="H731" s="3" t="s">
        <v>21</v>
      </c>
      <c r="I731" s="3">
        <f t="shared" si="137"/>
        <v>0</v>
      </c>
      <c r="J731" s="3"/>
      <c r="K731" s="23"/>
    </row>
    <row r="732" spans="1:11" ht="15.75" thickBot="1" x14ac:dyDescent="0.25">
      <c r="A732" s="62"/>
      <c r="B732" s="98">
        <f t="shared" ref="B732" si="148">F730</f>
        <v>0</v>
      </c>
      <c r="C732" s="71"/>
      <c r="D732" s="71"/>
      <c r="E732" s="71"/>
      <c r="F732" s="15">
        <f t="shared" ref="F732" si="149">B732-(C732+D732+E732)</f>
        <v>0</v>
      </c>
      <c r="G732" s="24"/>
      <c r="H732" s="3" t="s">
        <v>4</v>
      </c>
      <c r="I732" s="73"/>
      <c r="J732" s="73"/>
      <c r="K732" s="23"/>
    </row>
    <row r="733" spans="1:11" ht="15.75" thickBot="1" x14ac:dyDescent="0.25">
      <c r="A733" s="62"/>
      <c r="B733" s="24"/>
      <c r="C733" s="24"/>
      <c r="D733" s="24"/>
      <c r="E733" s="24"/>
      <c r="F733" s="24"/>
      <c r="G733" s="24"/>
      <c r="H733" s="18" t="s">
        <v>17</v>
      </c>
      <c r="I733" s="18">
        <f t="shared" si="140"/>
        <v>0</v>
      </c>
      <c r="J733" s="97"/>
      <c r="K733" s="23"/>
    </row>
    <row r="734" spans="1:11" ht="15.75" thickBot="1" x14ac:dyDescent="0.25">
      <c r="A734" s="62"/>
      <c r="B734" s="24"/>
      <c r="C734" s="24"/>
      <c r="D734" s="24"/>
      <c r="E734" s="24"/>
      <c r="F734" s="24"/>
      <c r="G734" s="24"/>
      <c r="H734" s="13" t="s">
        <v>27</v>
      </c>
      <c r="I734" s="101">
        <f t="shared" si="141"/>
        <v>0</v>
      </c>
      <c r="J734" s="24"/>
      <c r="K734" s="23"/>
    </row>
    <row r="735" spans="1:11" ht="15.75" thickBot="1" x14ac:dyDescent="0.25">
      <c r="A735" s="75"/>
      <c r="B735" s="25"/>
      <c r="C735" s="25"/>
      <c r="D735" s="25"/>
      <c r="E735" s="25"/>
      <c r="F735" s="25"/>
      <c r="G735" s="25"/>
      <c r="H735" s="25"/>
      <c r="I735" s="25"/>
      <c r="J735" s="25"/>
      <c r="K735" s="15"/>
    </row>
    <row r="736" spans="1:11" ht="15.75" thickBot="1" x14ac:dyDescent="0.25">
      <c r="A736" s="76"/>
      <c r="B736" s="29"/>
      <c r="C736" s="29"/>
      <c r="D736" s="29"/>
      <c r="E736" s="29"/>
      <c r="F736" s="29"/>
      <c r="G736" s="29"/>
      <c r="H736" s="29"/>
      <c r="I736" s="29"/>
      <c r="J736" s="29"/>
      <c r="K736" s="29"/>
    </row>
    <row r="737" spans="1:11" ht="15.75" thickBot="1" x14ac:dyDescent="0.25">
      <c r="A737" s="57"/>
      <c r="B737" s="28"/>
      <c r="C737" s="28"/>
      <c r="D737" s="28"/>
      <c r="E737" s="28"/>
      <c r="F737" s="28"/>
      <c r="G737" s="28"/>
      <c r="H737" s="28"/>
      <c r="I737" s="28" t="s">
        <v>35</v>
      </c>
      <c r="J737" s="58" t="s">
        <v>40</v>
      </c>
      <c r="K737" s="22"/>
    </row>
    <row r="738" spans="1:11" ht="15.75" thickBot="1" x14ac:dyDescent="0.25">
      <c r="A738" s="60">
        <v>16</v>
      </c>
      <c r="B738" s="26"/>
      <c r="C738" s="26"/>
      <c r="D738" s="26"/>
      <c r="E738" s="26"/>
      <c r="F738" s="26"/>
      <c r="G738" s="26"/>
      <c r="H738" s="26"/>
      <c r="I738" s="26" t="s">
        <v>36</v>
      </c>
      <c r="J738" s="61">
        <v>44271</v>
      </c>
      <c r="K738" s="22"/>
    </row>
    <row r="739" spans="1:11" x14ac:dyDescent="0.2">
      <c r="A739" s="62"/>
      <c r="B739" s="140" t="s">
        <v>0</v>
      </c>
      <c r="C739" s="141"/>
      <c r="D739" s="140" t="s">
        <v>9</v>
      </c>
      <c r="E739" s="141"/>
      <c r="F739" s="140" t="s">
        <v>13</v>
      </c>
      <c r="G739" s="141"/>
      <c r="H739" s="140" t="s">
        <v>10</v>
      </c>
      <c r="I739" s="141"/>
      <c r="J739" s="135" t="s">
        <v>12</v>
      </c>
      <c r="K739" s="23"/>
    </row>
    <row r="740" spans="1:11" ht="15.75" thickBot="1" x14ac:dyDescent="0.25">
      <c r="A740" s="62"/>
      <c r="B740" s="6" t="s">
        <v>1</v>
      </c>
      <c r="C740" s="8" t="s">
        <v>8</v>
      </c>
      <c r="D740" s="6" t="s">
        <v>1</v>
      </c>
      <c r="E740" s="8" t="s">
        <v>8</v>
      </c>
      <c r="F740" s="6" t="s">
        <v>1</v>
      </c>
      <c r="G740" s="8" t="s">
        <v>11</v>
      </c>
      <c r="H740" s="6" t="s">
        <v>1</v>
      </c>
      <c r="I740" s="8" t="s">
        <v>11</v>
      </c>
      <c r="J740" s="136"/>
      <c r="K740" s="23"/>
    </row>
    <row r="741" spans="1:11" x14ac:dyDescent="0.2">
      <c r="A741" s="62" t="s">
        <v>6</v>
      </c>
      <c r="B741" s="65"/>
      <c r="C741" s="66"/>
      <c r="D741" s="65"/>
      <c r="E741" s="66"/>
      <c r="F741" s="65"/>
      <c r="G741" s="66"/>
      <c r="H741" s="65"/>
      <c r="I741" s="66"/>
      <c r="J741" s="67"/>
      <c r="K741" s="23"/>
    </row>
    <row r="742" spans="1:11" x14ac:dyDescent="0.2">
      <c r="A742" s="62" t="s">
        <v>6</v>
      </c>
      <c r="B742" s="60"/>
      <c r="C742" s="7" t="str">
        <f t="shared" ref="C742:C773" si="150">IF(B742&gt;0.005,C741+1,"")</f>
        <v/>
      </c>
      <c r="D742" s="60"/>
      <c r="E742" s="68"/>
      <c r="F742" s="60"/>
      <c r="G742" s="68"/>
      <c r="H742" s="60"/>
      <c r="I742" s="68"/>
      <c r="J742" s="69"/>
      <c r="K742" s="23"/>
    </row>
    <row r="743" spans="1:11" x14ac:dyDescent="0.2">
      <c r="A743" s="62" t="s">
        <v>6</v>
      </c>
      <c r="B743" s="60"/>
      <c r="C743" s="7" t="str">
        <f t="shared" si="150"/>
        <v/>
      </c>
      <c r="D743" s="60"/>
      <c r="E743" s="68"/>
      <c r="F743" s="60"/>
      <c r="G743" s="68"/>
      <c r="H743" s="60"/>
      <c r="I743" s="68"/>
      <c r="J743" s="69"/>
      <c r="K743" s="23"/>
    </row>
    <row r="744" spans="1:11" x14ac:dyDescent="0.2">
      <c r="A744" s="62" t="s">
        <v>6</v>
      </c>
      <c r="B744" s="60"/>
      <c r="C744" s="7" t="str">
        <f t="shared" si="150"/>
        <v/>
      </c>
      <c r="D744" s="60"/>
      <c r="E744" s="68"/>
      <c r="F744" s="60"/>
      <c r="G744" s="68"/>
      <c r="H744" s="60"/>
      <c r="I744" s="68"/>
      <c r="J744" s="69"/>
      <c r="K744" s="23"/>
    </row>
    <row r="745" spans="1:11" x14ac:dyDescent="0.2">
      <c r="A745" s="62" t="s">
        <v>6</v>
      </c>
      <c r="B745" s="60"/>
      <c r="C745" s="7" t="str">
        <f t="shared" si="150"/>
        <v/>
      </c>
      <c r="D745" s="60"/>
      <c r="E745" s="68"/>
      <c r="F745" s="60"/>
      <c r="G745" s="68"/>
      <c r="H745" s="60"/>
      <c r="I745" s="68"/>
      <c r="J745" s="69"/>
      <c r="K745" s="23"/>
    </row>
    <row r="746" spans="1:11" x14ac:dyDescent="0.2">
      <c r="A746" s="62" t="s">
        <v>6</v>
      </c>
      <c r="B746" s="60"/>
      <c r="C746" s="7" t="str">
        <f t="shared" si="150"/>
        <v/>
      </c>
      <c r="D746" s="60"/>
      <c r="E746" s="68"/>
      <c r="F746" s="60"/>
      <c r="G746" s="68"/>
      <c r="H746" s="60"/>
      <c r="I746" s="68"/>
      <c r="J746" s="69"/>
      <c r="K746" s="23"/>
    </row>
    <row r="747" spans="1:11" x14ac:dyDescent="0.2">
      <c r="A747" s="62" t="s">
        <v>6</v>
      </c>
      <c r="B747" s="60"/>
      <c r="C747" s="7" t="str">
        <f t="shared" si="150"/>
        <v/>
      </c>
      <c r="D747" s="60"/>
      <c r="E747" s="68"/>
      <c r="F747" s="60"/>
      <c r="G747" s="68"/>
      <c r="H747" s="60"/>
      <c r="I747" s="68"/>
      <c r="J747" s="69"/>
      <c r="K747" s="23"/>
    </row>
    <row r="748" spans="1:11" x14ac:dyDescent="0.2">
      <c r="A748" s="62" t="s">
        <v>6</v>
      </c>
      <c r="B748" s="60"/>
      <c r="C748" s="7" t="str">
        <f t="shared" si="150"/>
        <v/>
      </c>
      <c r="D748" s="60"/>
      <c r="E748" s="68"/>
      <c r="F748" s="60"/>
      <c r="G748" s="68"/>
      <c r="H748" s="60"/>
      <c r="I748" s="68"/>
      <c r="J748" s="69"/>
      <c r="K748" s="23"/>
    </row>
    <row r="749" spans="1:11" x14ac:dyDescent="0.2">
      <c r="A749" s="62" t="s">
        <v>6</v>
      </c>
      <c r="B749" s="60"/>
      <c r="C749" s="7" t="str">
        <f t="shared" si="150"/>
        <v/>
      </c>
      <c r="D749" s="60"/>
      <c r="E749" s="68"/>
      <c r="F749" s="60"/>
      <c r="G749" s="68"/>
      <c r="H749" s="60"/>
      <c r="I749" s="68"/>
      <c r="J749" s="69"/>
      <c r="K749" s="23"/>
    </row>
    <row r="750" spans="1:11" x14ac:dyDescent="0.2">
      <c r="A750" s="62" t="s">
        <v>6</v>
      </c>
      <c r="B750" s="60"/>
      <c r="C750" s="7" t="str">
        <f t="shared" si="150"/>
        <v/>
      </c>
      <c r="D750" s="60"/>
      <c r="E750" s="68"/>
      <c r="F750" s="60"/>
      <c r="G750" s="68"/>
      <c r="H750" s="60"/>
      <c r="I750" s="68"/>
      <c r="J750" s="69"/>
      <c r="K750" s="23"/>
    </row>
    <row r="751" spans="1:11" x14ac:dyDescent="0.2">
      <c r="A751" s="62" t="s">
        <v>6</v>
      </c>
      <c r="B751" s="60"/>
      <c r="C751" s="7" t="str">
        <f t="shared" si="150"/>
        <v/>
      </c>
      <c r="D751" s="60"/>
      <c r="E751" s="68"/>
      <c r="F751" s="60"/>
      <c r="G751" s="68"/>
      <c r="H751" s="60"/>
      <c r="I751" s="68"/>
      <c r="J751" s="69"/>
      <c r="K751" s="23"/>
    </row>
    <row r="752" spans="1:11" x14ac:dyDescent="0.2">
      <c r="A752" s="62" t="s">
        <v>6</v>
      </c>
      <c r="B752" s="60"/>
      <c r="C752" s="7" t="str">
        <f t="shared" si="150"/>
        <v/>
      </c>
      <c r="D752" s="60"/>
      <c r="E752" s="68"/>
      <c r="F752" s="60"/>
      <c r="G752" s="68"/>
      <c r="H752" s="60"/>
      <c r="I752" s="68"/>
      <c r="J752" s="69"/>
      <c r="K752" s="23"/>
    </row>
    <row r="753" spans="1:11" x14ac:dyDescent="0.2">
      <c r="A753" s="62" t="s">
        <v>6</v>
      </c>
      <c r="B753" s="60"/>
      <c r="C753" s="7" t="str">
        <f t="shared" si="150"/>
        <v/>
      </c>
      <c r="D753" s="60"/>
      <c r="E753" s="68"/>
      <c r="F753" s="60"/>
      <c r="G753" s="68"/>
      <c r="H753" s="60"/>
      <c r="I753" s="68"/>
      <c r="J753" s="69"/>
      <c r="K753" s="23"/>
    </row>
    <row r="754" spans="1:11" x14ac:dyDescent="0.2">
      <c r="A754" s="62" t="s">
        <v>6</v>
      </c>
      <c r="B754" s="60"/>
      <c r="C754" s="7" t="str">
        <f t="shared" si="150"/>
        <v/>
      </c>
      <c r="D754" s="60"/>
      <c r="E754" s="68"/>
      <c r="F754" s="60"/>
      <c r="G754" s="68"/>
      <c r="H754" s="60"/>
      <c r="I754" s="68"/>
      <c r="J754" s="69"/>
      <c r="K754" s="23"/>
    </row>
    <row r="755" spans="1:11" x14ac:dyDescent="0.2">
      <c r="A755" s="62" t="s">
        <v>6</v>
      </c>
      <c r="B755" s="60"/>
      <c r="C755" s="7" t="str">
        <f t="shared" si="150"/>
        <v/>
      </c>
      <c r="D755" s="60"/>
      <c r="E755" s="68"/>
      <c r="F755" s="60"/>
      <c r="G755" s="68"/>
      <c r="H755" s="60"/>
      <c r="I755" s="68"/>
      <c r="J755" s="69"/>
      <c r="K755" s="23"/>
    </row>
    <row r="756" spans="1:11" x14ac:dyDescent="0.2">
      <c r="A756" s="62" t="s">
        <v>6</v>
      </c>
      <c r="B756" s="60"/>
      <c r="C756" s="7" t="str">
        <f t="shared" si="150"/>
        <v/>
      </c>
      <c r="D756" s="60"/>
      <c r="E756" s="68"/>
      <c r="F756" s="60"/>
      <c r="G756" s="68"/>
      <c r="H756" s="60"/>
      <c r="I756" s="68"/>
      <c r="J756" s="69"/>
      <c r="K756" s="23"/>
    </row>
    <row r="757" spans="1:11" x14ac:dyDescent="0.2">
      <c r="A757" s="62" t="s">
        <v>6</v>
      </c>
      <c r="B757" s="60"/>
      <c r="C757" s="7" t="str">
        <f t="shared" si="150"/>
        <v/>
      </c>
      <c r="D757" s="60"/>
      <c r="E757" s="68"/>
      <c r="F757" s="60"/>
      <c r="G757" s="68"/>
      <c r="H757" s="60"/>
      <c r="I757" s="68"/>
      <c r="J757" s="69"/>
      <c r="K757" s="23"/>
    </row>
    <row r="758" spans="1:11" x14ac:dyDescent="0.2">
      <c r="A758" s="62" t="s">
        <v>6</v>
      </c>
      <c r="B758" s="60"/>
      <c r="C758" s="7" t="str">
        <f t="shared" si="150"/>
        <v/>
      </c>
      <c r="D758" s="60"/>
      <c r="E758" s="68"/>
      <c r="F758" s="60"/>
      <c r="G758" s="68"/>
      <c r="H758" s="60"/>
      <c r="I758" s="68"/>
      <c r="J758" s="69"/>
      <c r="K758" s="23"/>
    </row>
    <row r="759" spans="1:11" x14ac:dyDescent="0.2">
      <c r="A759" s="62" t="s">
        <v>6</v>
      </c>
      <c r="B759" s="60"/>
      <c r="C759" s="7" t="str">
        <f t="shared" si="150"/>
        <v/>
      </c>
      <c r="D759" s="60"/>
      <c r="E759" s="68"/>
      <c r="F759" s="60"/>
      <c r="G759" s="68"/>
      <c r="H759" s="60"/>
      <c r="I759" s="68"/>
      <c r="J759" s="69"/>
      <c r="K759" s="23"/>
    </row>
    <row r="760" spans="1:11" x14ac:dyDescent="0.2">
      <c r="A760" s="62" t="s">
        <v>6</v>
      </c>
      <c r="B760" s="60"/>
      <c r="C760" s="7" t="str">
        <f t="shared" si="150"/>
        <v/>
      </c>
      <c r="D760" s="60"/>
      <c r="E760" s="68"/>
      <c r="F760" s="60"/>
      <c r="G760" s="68"/>
      <c r="H760" s="60"/>
      <c r="I760" s="68"/>
      <c r="J760" s="69"/>
      <c r="K760" s="23"/>
    </row>
    <row r="761" spans="1:11" x14ac:dyDescent="0.2">
      <c r="A761" s="62" t="s">
        <v>6</v>
      </c>
      <c r="B761" s="60"/>
      <c r="C761" s="7" t="str">
        <f t="shared" si="150"/>
        <v/>
      </c>
      <c r="D761" s="60"/>
      <c r="E761" s="68"/>
      <c r="F761" s="60"/>
      <c r="G761" s="68"/>
      <c r="H761" s="60"/>
      <c r="I761" s="68"/>
      <c r="J761" s="69"/>
      <c r="K761" s="23"/>
    </row>
    <row r="762" spans="1:11" x14ac:dyDescent="0.2">
      <c r="A762" s="62" t="s">
        <v>6</v>
      </c>
      <c r="B762" s="60"/>
      <c r="C762" s="7" t="str">
        <f t="shared" si="150"/>
        <v/>
      </c>
      <c r="D762" s="60"/>
      <c r="E762" s="68"/>
      <c r="F762" s="60"/>
      <c r="G762" s="68"/>
      <c r="H762" s="60"/>
      <c r="I762" s="68"/>
      <c r="J762" s="69"/>
      <c r="K762" s="23"/>
    </row>
    <row r="763" spans="1:11" x14ac:dyDescent="0.2">
      <c r="A763" s="62" t="s">
        <v>6</v>
      </c>
      <c r="B763" s="60"/>
      <c r="C763" s="7" t="str">
        <f t="shared" si="150"/>
        <v/>
      </c>
      <c r="D763" s="60"/>
      <c r="E763" s="68"/>
      <c r="F763" s="60"/>
      <c r="G763" s="68"/>
      <c r="H763" s="60"/>
      <c r="I763" s="68"/>
      <c r="J763" s="69"/>
      <c r="K763" s="23"/>
    </row>
    <row r="764" spans="1:11" x14ac:dyDescent="0.2">
      <c r="A764" s="62" t="s">
        <v>6</v>
      </c>
      <c r="B764" s="60"/>
      <c r="C764" s="7" t="str">
        <f t="shared" si="150"/>
        <v/>
      </c>
      <c r="D764" s="60"/>
      <c r="E764" s="68"/>
      <c r="F764" s="60"/>
      <c r="G764" s="68"/>
      <c r="H764" s="60"/>
      <c r="I764" s="68"/>
      <c r="J764" s="69"/>
      <c r="K764" s="23"/>
    </row>
    <row r="765" spans="1:11" x14ac:dyDescent="0.2">
      <c r="A765" s="62" t="s">
        <v>6</v>
      </c>
      <c r="B765" s="60"/>
      <c r="C765" s="7" t="str">
        <f t="shared" si="150"/>
        <v/>
      </c>
      <c r="D765" s="60"/>
      <c r="E765" s="68"/>
      <c r="F765" s="60"/>
      <c r="G765" s="68"/>
      <c r="H765" s="60"/>
      <c r="I765" s="68"/>
      <c r="J765" s="69"/>
      <c r="K765" s="23"/>
    </row>
    <row r="766" spans="1:11" x14ac:dyDescent="0.2">
      <c r="A766" s="62" t="s">
        <v>6</v>
      </c>
      <c r="B766" s="60"/>
      <c r="C766" s="7" t="str">
        <f t="shared" si="150"/>
        <v/>
      </c>
      <c r="D766" s="60"/>
      <c r="E766" s="68"/>
      <c r="F766" s="60"/>
      <c r="G766" s="68"/>
      <c r="H766" s="60"/>
      <c r="I766" s="68"/>
      <c r="J766" s="69"/>
      <c r="K766" s="23"/>
    </row>
    <row r="767" spans="1:11" x14ac:dyDescent="0.2">
      <c r="A767" s="62" t="s">
        <v>6</v>
      </c>
      <c r="B767" s="60"/>
      <c r="C767" s="7" t="str">
        <f t="shared" si="150"/>
        <v/>
      </c>
      <c r="D767" s="60"/>
      <c r="E767" s="68"/>
      <c r="F767" s="60"/>
      <c r="G767" s="68"/>
      <c r="H767" s="60"/>
      <c r="I767" s="68"/>
      <c r="J767" s="69"/>
      <c r="K767" s="23"/>
    </row>
    <row r="768" spans="1:11" x14ac:dyDescent="0.2">
      <c r="A768" s="62" t="s">
        <v>6</v>
      </c>
      <c r="B768" s="60"/>
      <c r="C768" s="7" t="str">
        <f t="shared" si="150"/>
        <v/>
      </c>
      <c r="D768" s="60"/>
      <c r="E768" s="68"/>
      <c r="F768" s="60"/>
      <c r="G768" s="68"/>
      <c r="H768" s="60"/>
      <c r="I768" s="68"/>
      <c r="J768" s="69"/>
      <c r="K768" s="23"/>
    </row>
    <row r="769" spans="1:11" x14ac:dyDescent="0.2">
      <c r="A769" s="62" t="s">
        <v>6</v>
      </c>
      <c r="B769" s="60"/>
      <c r="C769" s="7" t="str">
        <f t="shared" si="150"/>
        <v/>
      </c>
      <c r="D769" s="60"/>
      <c r="E769" s="68"/>
      <c r="F769" s="60"/>
      <c r="G769" s="68"/>
      <c r="H769" s="60"/>
      <c r="I769" s="68"/>
      <c r="J769" s="69"/>
      <c r="K769" s="23"/>
    </row>
    <row r="770" spans="1:11" x14ac:dyDescent="0.2">
      <c r="A770" s="62" t="s">
        <v>6</v>
      </c>
      <c r="B770" s="60"/>
      <c r="C770" s="7" t="str">
        <f t="shared" si="150"/>
        <v/>
      </c>
      <c r="D770" s="60"/>
      <c r="E770" s="68"/>
      <c r="F770" s="60"/>
      <c r="G770" s="68"/>
      <c r="H770" s="60"/>
      <c r="I770" s="68"/>
      <c r="J770" s="69"/>
      <c r="K770" s="23"/>
    </row>
    <row r="771" spans="1:11" x14ac:dyDescent="0.2">
      <c r="A771" s="62" t="s">
        <v>6</v>
      </c>
      <c r="B771" s="60"/>
      <c r="C771" s="7" t="str">
        <f t="shared" si="150"/>
        <v/>
      </c>
      <c r="D771" s="60"/>
      <c r="E771" s="68"/>
      <c r="F771" s="60"/>
      <c r="G771" s="68"/>
      <c r="H771" s="60"/>
      <c r="I771" s="68"/>
      <c r="J771" s="69"/>
      <c r="K771" s="23"/>
    </row>
    <row r="772" spans="1:11" x14ac:dyDescent="0.2">
      <c r="A772" s="62" t="s">
        <v>6</v>
      </c>
      <c r="B772" s="60"/>
      <c r="C772" s="7" t="str">
        <f t="shared" si="150"/>
        <v/>
      </c>
      <c r="D772" s="60"/>
      <c r="E772" s="68"/>
      <c r="F772" s="60"/>
      <c r="G772" s="68"/>
      <c r="H772" s="60"/>
      <c r="I772" s="68"/>
      <c r="J772" s="69"/>
      <c r="K772" s="23"/>
    </row>
    <row r="773" spans="1:11" ht="15.75" thickBot="1" x14ac:dyDescent="0.25">
      <c r="A773" s="62" t="s">
        <v>6</v>
      </c>
      <c r="B773" s="63"/>
      <c r="C773" s="8" t="str">
        <f t="shared" si="150"/>
        <v/>
      </c>
      <c r="D773" s="63"/>
      <c r="E773" s="64"/>
      <c r="F773" s="63"/>
      <c r="G773" s="64"/>
      <c r="H773" s="63"/>
      <c r="I773" s="64"/>
      <c r="J773" s="70"/>
      <c r="K773" s="23"/>
    </row>
    <row r="774" spans="1:11" x14ac:dyDescent="0.2">
      <c r="A774" s="62"/>
      <c r="B774" s="137">
        <f>SUMIF(A741:A773,$O$6,B741:B773)</f>
        <v>0</v>
      </c>
      <c r="C774" s="24"/>
      <c r="D774" s="24"/>
      <c r="E774" s="24"/>
      <c r="F774" s="24"/>
      <c r="G774" s="24"/>
      <c r="H774" s="24"/>
      <c r="I774" s="24"/>
      <c r="J774" s="24"/>
      <c r="K774" s="23"/>
    </row>
    <row r="775" spans="1:11" ht="15.75" thickBot="1" x14ac:dyDescent="0.25">
      <c r="A775" s="62"/>
      <c r="B775" s="138"/>
      <c r="C775" s="24"/>
      <c r="D775" s="24"/>
      <c r="E775" s="24"/>
      <c r="F775" s="24"/>
      <c r="G775" s="24"/>
      <c r="H775" s="24"/>
      <c r="I775" s="24"/>
      <c r="J775" s="24"/>
      <c r="K775" s="23"/>
    </row>
    <row r="776" spans="1:11" ht="15.75" thickBot="1" x14ac:dyDescent="0.25">
      <c r="A776" s="62"/>
      <c r="B776" s="24"/>
      <c r="C776" s="24"/>
      <c r="D776" s="24"/>
      <c r="E776" s="24"/>
      <c r="F776" s="24"/>
      <c r="G776" s="24"/>
      <c r="H776" s="24"/>
      <c r="I776" s="24"/>
      <c r="J776" s="24"/>
      <c r="K776" s="23"/>
    </row>
    <row r="777" spans="1:11" ht="15.75" thickBot="1" x14ac:dyDescent="0.25">
      <c r="A777" s="62"/>
      <c r="B777" s="24"/>
      <c r="C777" s="24"/>
      <c r="D777" s="24"/>
      <c r="E777" s="24"/>
      <c r="F777" s="24"/>
      <c r="G777" s="24"/>
      <c r="H777" s="129" t="s">
        <v>22</v>
      </c>
      <c r="I777" s="130"/>
      <c r="J777" s="16"/>
      <c r="K777" s="23"/>
    </row>
    <row r="778" spans="1:11" ht="15.75" thickBot="1" x14ac:dyDescent="0.25">
      <c r="A778" s="62"/>
      <c r="B778" s="13" t="s">
        <v>0</v>
      </c>
      <c r="C778" s="13" t="s">
        <v>13</v>
      </c>
      <c r="D778" s="13" t="s">
        <v>14</v>
      </c>
      <c r="E778" s="13" t="s">
        <v>15</v>
      </c>
      <c r="F778" s="13" t="s">
        <v>5</v>
      </c>
      <c r="G778" s="24"/>
      <c r="H778" s="96" t="s">
        <v>20</v>
      </c>
      <c r="I778" s="94">
        <f t="shared" ref="I778:I827" si="151">I734</f>
        <v>0</v>
      </c>
      <c r="J778" s="96"/>
      <c r="K778" s="23"/>
    </row>
    <row r="779" spans="1:11" ht="15.75" thickBot="1" x14ac:dyDescent="0.25">
      <c r="A779" s="62"/>
      <c r="B779" s="98">
        <f t="shared" ref="B779:B828" si="152">B774</f>
        <v>0</v>
      </c>
      <c r="C779" s="13">
        <f t="shared" ref="C779" si="153">SUM(F741:F773)</f>
        <v>0</v>
      </c>
      <c r="D779" s="13">
        <f t="shared" ref="D779" si="154">B779+C779</f>
        <v>0</v>
      </c>
      <c r="E779" s="13">
        <f t="shared" ref="E779" si="155">SUM(H741:H773)</f>
        <v>0</v>
      </c>
      <c r="F779" s="15">
        <f t="shared" ref="F779" si="156">D779-E779</f>
        <v>0</v>
      </c>
      <c r="G779" s="24"/>
      <c r="H779" s="3" t="s">
        <v>19</v>
      </c>
      <c r="I779" s="3">
        <f t="shared" ref="I779" si="157">F781</f>
        <v>0</v>
      </c>
      <c r="J779" s="3"/>
      <c r="K779" s="23"/>
    </row>
    <row r="780" spans="1:11" ht="15.75" thickBot="1" x14ac:dyDescent="0.25">
      <c r="A780" s="62"/>
      <c r="B780" s="13" t="s">
        <v>18</v>
      </c>
      <c r="C780" s="13" t="s">
        <v>16</v>
      </c>
      <c r="D780" s="13" t="s">
        <v>3</v>
      </c>
      <c r="E780" s="13" t="s">
        <v>2</v>
      </c>
      <c r="F780" s="13" t="s">
        <v>19</v>
      </c>
      <c r="G780" s="24"/>
      <c r="H780" s="3" t="s">
        <v>21</v>
      </c>
      <c r="I780" s="3">
        <f t="shared" ref="I780:I829" si="158">I778+I779</f>
        <v>0</v>
      </c>
      <c r="J780" s="3"/>
      <c r="K780" s="23"/>
    </row>
    <row r="781" spans="1:11" ht="15.75" thickBot="1" x14ac:dyDescent="0.25">
      <c r="A781" s="62"/>
      <c r="B781" s="98">
        <f t="shared" ref="B781" si="159">F779</f>
        <v>0</v>
      </c>
      <c r="C781" s="71"/>
      <c r="D781" s="71"/>
      <c r="E781" s="71"/>
      <c r="F781" s="15">
        <f t="shared" ref="F781" si="160">B781-(C781+D781+E781)</f>
        <v>0</v>
      </c>
      <c r="G781" s="24"/>
      <c r="H781" s="3" t="s">
        <v>4</v>
      </c>
      <c r="I781" s="73"/>
      <c r="J781" s="73"/>
      <c r="K781" s="23"/>
    </row>
    <row r="782" spans="1:11" ht="15.75" thickBot="1" x14ac:dyDescent="0.25">
      <c r="A782" s="62"/>
      <c r="B782" s="24"/>
      <c r="C782" s="24"/>
      <c r="D782" s="24"/>
      <c r="E782" s="24"/>
      <c r="F782" s="24"/>
      <c r="G782" s="24"/>
      <c r="H782" s="18" t="s">
        <v>17</v>
      </c>
      <c r="I782" s="18">
        <f t="shared" ref="I782:I831" si="161">I780-I781</f>
        <v>0</v>
      </c>
      <c r="J782" s="97"/>
      <c r="K782" s="23"/>
    </row>
    <row r="783" spans="1:11" ht="15.75" thickBot="1" x14ac:dyDescent="0.25">
      <c r="A783" s="62"/>
      <c r="B783" s="24"/>
      <c r="C783" s="24"/>
      <c r="D783" s="24"/>
      <c r="E783" s="24"/>
      <c r="F783" s="24"/>
      <c r="G783" s="24"/>
      <c r="H783" s="13" t="s">
        <v>27</v>
      </c>
      <c r="I783" s="101">
        <f t="shared" ref="I783:I832" si="162">I782</f>
        <v>0</v>
      </c>
      <c r="J783" s="24"/>
      <c r="K783" s="23"/>
    </row>
    <row r="784" spans="1:11" ht="15.75" thickBot="1" x14ac:dyDescent="0.25">
      <c r="A784" s="75"/>
      <c r="B784" s="25"/>
      <c r="C784" s="25"/>
      <c r="D784" s="25"/>
      <c r="E784" s="25"/>
      <c r="F784" s="25"/>
      <c r="G784" s="25"/>
      <c r="H784" s="25"/>
      <c r="I784" s="25"/>
      <c r="J784" s="25"/>
      <c r="K784" s="15"/>
    </row>
    <row r="785" spans="1:11" ht="15.75" thickBot="1" x14ac:dyDescent="0.25">
      <c r="A785" s="76"/>
      <c r="B785" s="29"/>
      <c r="C785" s="29"/>
      <c r="D785" s="29"/>
      <c r="E785" s="29"/>
      <c r="F785" s="29"/>
      <c r="G785" s="29"/>
      <c r="H785" s="29"/>
      <c r="I785" s="29"/>
      <c r="J785" s="29"/>
      <c r="K785" s="29"/>
    </row>
    <row r="786" spans="1:11" ht="15.75" thickBot="1" x14ac:dyDescent="0.25">
      <c r="A786" s="57"/>
      <c r="B786" s="28"/>
      <c r="C786" s="28"/>
      <c r="D786" s="28"/>
      <c r="E786" s="28"/>
      <c r="F786" s="28"/>
      <c r="G786" s="28"/>
      <c r="H786" s="28"/>
      <c r="I786" s="28" t="s">
        <v>35</v>
      </c>
      <c r="J786" s="58" t="s">
        <v>41</v>
      </c>
      <c r="K786" s="22"/>
    </row>
    <row r="787" spans="1:11" ht="15.75" thickBot="1" x14ac:dyDescent="0.25">
      <c r="A787" s="60">
        <v>17</v>
      </c>
      <c r="B787" s="26"/>
      <c r="C787" s="26"/>
      <c r="D787" s="26"/>
      <c r="E787" s="26"/>
      <c r="F787" s="26"/>
      <c r="G787" s="26"/>
      <c r="H787" s="26"/>
      <c r="I787" s="26" t="s">
        <v>36</v>
      </c>
      <c r="J787" s="61">
        <v>44272</v>
      </c>
      <c r="K787" s="22"/>
    </row>
    <row r="788" spans="1:11" x14ac:dyDescent="0.2">
      <c r="A788" s="62"/>
      <c r="B788" s="140" t="s">
        <v>0</v>
      </c>
      <c r="C788" s="141"/>
      <c r="D788" s="140" t="s">
        <v>9</v>
      </c>
      <c r="E788" s="141"/>
      <c r="F788" s="140" t="s">
        <v>13</v>
      </c>
      <c r="G788" s="141"/>
      <c r="H788" s="140" t="s">
        <v>10</v>
      </c>
      <c r="I788" s="141"/>
      <c r="J788" s="135" t="s">
        <v>12</v>
      </c>
      <c r="K788" s="23"/>
    </row>
    <row r="789" spans="1:11" ht="15.75" thickBot="1" x14ac:dyDescent="0.25">
      <c r="A789" s="62"/>
      <c r="B789" s="6" t="s">
        <v>1</v>
      </c>
      <c r="C789" s="8" t="s">
        <v>8</v>
      </c>
      <c r="D789" s="6" t="s">
        <v>1</v>
      </c>
      <c r="E789" s="8" t="s">
        <v>8</v>
      </c>
      <c r="F789" s="6" t="s">
        <v>1</v>
      </c>
      <c r="G789" s="8" t="s">
        <v>11</v>
      </c>
      <c r="H789" s="6" t="s">
        <v>1</v>
      </c>
      <c r="I789" s="8" t="s">
        <v>11</v>
      </c>
      <c r="J789" s="136"/>
      <c r="K789" s="23"/>
    </row>
    <row r="790" spans="1:11" x14ac:dyDescent="0.2">
      <c r="A790" s="62" t="s">
        <v>6</v>
      </c>
      <c r="B790" s="65"/>
      <c r="C790" s="66"/>
      <c r="D790" s="65"/>
      <c r="E790" s="66"/>
      <c r="F790" s="65"/>
      <c r="G790" s="66"/>
      <c r="H790" s="65"/>
      <c r="I790" s="66"/>
      <c r="J790" s="67"/>
      <c r="K790" s="23"/>
    </row>
    <row r="791" spans="1:11" x14ac:dyDescent="0.2">
      <c r="A791" s="62" t="s">
        <v>6</v>
      </c>
      <c r="B791" s="60"/>
      <c r="C791" s="7" t="str">
        <f t="shared" ref="C791:C822" si="163">IF(B791&gt;0.005,C790+1,"")</f>
        <v/>
      </c>
      <c r="D791" s="60"/>
      <c r="E791" s="68"/>
      <c r="F791" s="60"/>
      <c r="G791" s="68"/>
      <c r="H791" s="60"/>
      <c r="I791" s="68"/>
      <c r="J791" s="69"/>
      <c r="K791" s="23"/>
    </row>
    <row r="792" spans="1:11" x14ac:dyDescent="0.2">
      <c r="A792" s="62" t="s">
        <v>6</v>
      </c>
      <c r="B792" s="60"/>
      <c r="C792" s="7" t="str">
        <f t="shared" si="163"/>
        <v/>
      </c>
      <c r="D792" s="60"/>
      <c r="E792" s="68"/>
      <c r="F792" s="60"/>
      <c r="G792" s="68"/>
      <c r="H792" s="60"/>
      <c r="I792" s="68"/>
      <c r="J792" s="69"/>
      <c r="K792" s="23"/>
    </row>
    <row r="793" spans="1:11" x14ac:dyDescent="0.2">
      <c r="A793" s="62" t="s">
        <v>6</v>
      </c>
      <c r="B793" s="60"/>
      <c r="C793" s="7" t="str">
        <f t="shared" si="163"/>
        <v/>
      </c>
      <c r="D793" s="60"/>
      <c r="E793" s="68"/>
      <c r="F793" s="60"/>
      <c r="G793" s="68"/>
      <c r="H793" s="60"/>
      <c r="I793" s="68"/>
      <c r="J793" s="69"/>
      <c r="K793" s="23"/>
    </row>
    <row r="794" spans="1:11" x14ac:dyDescent="0.2">
      <c r="A794" s="62" t="s">
        <v>6</v>
      </c>
      <c r="B794" s="60"/>
      <c r="C794" s="7" t="str">
        <f t="shared" si="163"/>
        <v/>
      </c>
      <c r="D794" s="60"/>
      <c r="E794" s="68"/>
      <c r="F794" s="60"/>
      <c r="G794" s="68"/>
      <c r="H794" s="60"/>
      <c r="I794" s="68"/>
      <c r="J794" s="69"/>
      <c r="K794" s="23"/>
    </row>
    <row r="795" spans="1:11" x14ac:dyDescent="0.2">
      <c r="A795" s="62" t="s">
        <v>6</v>
      </c>
      <c r="B795" s="60"/>
      <c r="C795" s="7" t="str">
        <f t="shared" si="163"/>
        <v/>
      </c>
      <c r="D795" s="60"/>
      <c r="E795" s="68"/>
      <c r="F795" s="60"/>
      <c r="G795" s="68"/>
      <c r="H795" s="60"/>
      <c r="I795" s="68"/>
      <c r="J795" s="69"/>
      <c r="K795" s="23"/>
    </row>
    <row r="796" spans="1:11" x14ac:dyDescent="0.2">
      <c r="A796" s="62" t="s">
        <v>6</v>
      </c>
      <c r="B796" s="60"/>
      <c r="C796" s="7" t="str">
        <f t="shared" si="163"/>
        <v/>
      </c>
      <c r="D796" s="60"/>
      <c r="E796" s="68"/>
      <c r="F796" s="60"/>
      <c r="G796" s="68"/>
      <c r="H796" s="60"/>
      <c r="I796" s="68"/>
      <c r="J796" s="69"/>
      <c r="K796" s="23"/>
    </row>
    <row r="797" spans="1:11" x14ac:dyDescent="0.2">
      <c r="A797" s="62" t="s">
        <v>6</v>
      </c>
      <c r="B797" s="60"/>
      <c r="C797" s="7" t="str">
        <f t="shared" si="163"/>
        <v/>
      </c>
      <c r="D797" s="60"/>
      <c r="E797" s="68"/>
      <c r="F797" s="60"/>
      <c r="G797" s="68"/>
      <c r="H797" s="60"/>
      <c r="I797" s="68"/>
      <c r="J797" s="69"/>
      <c r="K797" s="23"/>
    </row>
    <row r="798" spans="1:11" x14ac:dyDescent="0.2">
      <c r="A798" s="62" t="s">
        <v>6</v>
      </c>
      <c r="B798" s="60"/>
      <c r="C798" s="7" t="str">
        <f t="shared" si="163"/>
        <v/>
      </c>
      <c r="D798" s="60"/>
      <c r="E798" s="68"/>
      <c r="F798" s="60"/>
      <c r="G798" s="68"/>
      <c r="H798" s="60"/>
      <c r="I798" s="68"/>
      <c r="J798" s="69"/>
      <c r="K798" s="23"/>
    </row>
    <row r="799" spans="1:11" x14ac:dyDescent="0.2">
      <c r="A799" s="62" t="s">
        <v>6</v>
      </c>
      <c r="B799" s="60"/>
      <c r="C799" s="7" t="str">
        <f t="shared" si="163"/>
        <v/>
      </c>
      <c r="D799" s="60"/>
      <c r="E799" s="68"/>
      <c r="F799" s="60"/>
      <c r="G799" s="68"/>
      <c r="H799" s="60"/>
      <c r="I799" s="68"/>
      <c r="J799" s="69"/>
      <c r="K799" s="23"/>
    </row>
    <row r="800" spans="1:11" x14ac:dyDescent="0.2">
      <c r="A800" s="62" t="s">
        <v>6</v>
      </c>
      <c r="B800" s="60"/>
      <c r="C800" s="7" t="str">
        <f t="shared" si="163"/>
        <v/>
      </c>
      <c r="D800" s="60"/>
      <c r="E800" s="68"/>
      <c r="F800" s="60"/>
      <c r="G800" s="68"/>
      <c r="H800" s="60"/>
      <c r="I800" s="68"/>
      <c r="J800" s="69"/>
      <c r="K800" s="23"/>
    </row>
    <row r="801" spans="1:11" x14ac:dyDescent="0.2">
      <c r="A801" s="62" t="s">
        <v>6</v>
      </c>
      <c r="B801" s="60"/>
      <c r="C801" s="7" t="str">
        <f t="shared" si="163"/>
        <v/>
      </c>
      <c r="D801" s="60"/>
      <c r="E801" s="68"/>
      <c r="F801" s="60"/>
      <c r="G801" s="68"/>
      <c r="H801" s="60"/>
      <c r="I801" s="68"/>
      <c r="J801" s="69"/>
      <c r="K801" s="23"/>
    </row>
    <row r="802" spans="1:11" x14ac:dyDescent="0.2">
      <c r="A802" s="62" t="s">
        <v>6</v>
      </c>
      <c r="B802" s="60"/>
      <c r="C802" s="7" t="str">
        <f t="shared" si="163"/>
        <v/>
      </c>
      <c r="D802" s="60"/>
      <c r="E802" s="68"/>
      <c r="F802" s="60"/>
      <c r="G802" s="68"/>
      <c r="H802" s="60"/>
      <c r="I802" s="68"/>
      <c r="J802" s="69"/>
      <c r="K802" s="23"/>
    </row>
    <row r="803" spans="1:11" x14ac:dyDescent="0.2">
      <c r="A803" s="62" t="s">
        <v>6</v>
      </c>
      <c r="B803" s="60"/>
      <c r="C803" s="7" t="str">
        <f t="shared" si="163"/>
        <v/>
      </c>
      <c r="D803" s="60"/>
      <c r="E803" s="68"/>
      <c r="F803" s="60"/>
      <c r="G803" s="68"/>
      <c r="H803" s="60"/>
      <c r="I803" s="68"/>
      <c r="J803" s="69"/>
      <c r="K803" s="23"/>
    </row>
    <row r="804" spans="1:11" x14ac:dyDescent="0.2">
      <c r="A804" s="62" t="s">
        <v>6</v>
      </c>
      <c r="B804" s="60"/>
      <c r="C804" s="7" t="str">
        <f t="shared" si="163"/>
        <v/>
      </c>
      <c r="D804" s="60"/>
      <c r="E804" s="68"/>
      <c r="F804" s="60"/>
      <c r="G804" s="68"/>
      <c r="H804" s="60"/>
      <c r="I804" s="68"/>
      <c r="J804" s="69"/>
      <c r="K804" s="23"/>
    </row>
    <row r="805" spans="1:11" x14ac:dyDescent="0.2">
      <c r="A805" s="62" t="s">
        <v>6</v>
      </c>
      <c r="B805" s="60"/>
      <c r="C805" s="7" t="str">
        <f t="shared" si="163"/>
        <v/>
      </c>
      <c r="D805" s="60"/>
      <c r="E805" s="68"/>
      <c r="F805" s="60"/>
      <c r="G805" s="68"/>
      <c r="H805" s="60"/>
      <c r="I805" s="68"/>
      <c r="J805" s="69"/>
      <c r="K805" s="23"/>
    </row>
    <row r="806" spans="1:11" x14ac:dyDescent="0.2">
      <c r="A806" s="62" t="s">
        <v>6</v>
      </c>
      <c r="B806" s="60"/>
      <c r="C806" s="7" t="str">
        <f t="shared" si="163"/>
        <v/>
      </c>
      <c r="D806" s="60"/>
      <c r="E806" s="68"/>
      <c r="F806" s="60"/>
      <c r="G806" s="68"/>
      <c r="H806" s="60"/>
      <c r="I806" s="68"/>
      <c r="J806" s="69"/>
      <c r="K806" s="23"/>
    </row>
    <row r="807" spans="1:11" x14ac:dyDescent="0.2">
      <c r="A807" s="62" t="s">
        <v>6</v>
      </c>
      <c r="B807" s="60"/>
      <c r="C807" s="7" t="str">
        <f t="shared" si="163"/>
        <v/>
      </c>
      <c r="D807" s="60"/>
      <c r="E807" s="68"/>
      <c r="F807" s="60"/>
      <c r="G807" s="68"/>
      <c r="H807" s="60"/>
      <c r="I807" s="68"/>
      <c r="J807" s="69"/>
      <c r="K807" s="23"/>
    </row>
    <row r="808" spans="1:11" x14ac:dyDescent="0.2">
      <c r="A808" s="62" t="s">
        <v>6</v>
      </c>
      <c r="B808" s="60"/>
      <c r="C808" s="7" t="str">
        <f t="shared" si="163"/>
        <v/>
      </c>
      <c r="D808" s="60"/>
      <c r="E808" s="68"/>
      <c r="F808" s="60"/>
      <c r="G808" s="68"/>
      <c r="H808" s="60"/>
      <c r="I808" s="68"/>
      <c r="J808" s="69"/>
      <c r="K808" s="23"/>
    </row>
    <row r="809" spans="1:11" x14ac:dyDescent="0.2">
      <c r="A809" s="62" t="s">
        <v>6</v>
      </c>
      <c r="B809" s="60"/>
      <c r="C809" s="7" t="str">
        <f t="shared" si="163"/>
        <v/>
      </c>
      <c r="D809" s="60"/>
      <c r="E809" s="68"/>
      <c r="F809" s="60"/>
      <c r="G809" s="68"/>
      <c r="H809" s="60"/>
      <c r="I809" s="68"/>
      <c r="J809" s="69"/>
      <c r="K809" s="23"/>
    </row>
    <row r="810" spans="1:11" x14ac:dyDescent="0.2">
      <c r="A810" s="62" t="s">
        <v>6</v>
      </c>
      <c r="B810" s="60"/>
      <c r="C810" s="7" t="str">
        <f t="shared" si="163"/>
        <v/>
      </c>
      <c r="D810" s="60"/>
      <c r="E810" s="68"/>
      <c r="F810" s="60"/>
      <c r="G810" s="68"/>
      <c r="H810" s="60"/>
      <c r="I810" s="68"/>
      <c r="J810" s="69"/>
      <c r="K810" s="23"/>
    </row>
    <row r="811" spans="1:11" x14ac:dyDescent="0.2">
      <c r="A811" s="62" t="s">
        <v>6</v>
      </c>
      <c r="B811" s="60"/>
      <c r="C811" s="7" t="str">
        <f t="shared" si="163"/>
        <v/>
      </c>
      <c r="D811" s="60"/>
      <c r="E811" s="68"/>
      <c r="F811" s="60"/>
      <c r="G811" s="68"/>
      <c r="H811" s="60"/>
      <c r="I811" s="68"/>
      <c r="J811" s="69"/>
      <c r="K811" s="23"/>
    </row>
    <row r="812" spans="1:11" x14ac:dyDescent="0.2">
      <c r="A812" s="62" t="s">
        <v>6</v>
      </c>
      <c r="B812" s="60"/>
      <c r="C812" s="7" t="str">
        <f t="shared" si="163"/>
        <v/>
      </c>
      <c r="D812" s="60"/>
      <c r="E812" s="68"/>
      <c r="F812" s="60"/>
      <c r="G812" s="68"/>
      <c r="H812" s="60"/>
      <c r="I812" s="68"/>
      <c r="J812" s="69"/>
      <c r="K812" s="23"/>
    </row>
    <row r="813" spans="1:11" x14ac:dyDescent="0.2">
      <c r="A813" s="62" t="s">
        <v>6</v>
      </c>
      <c r="B813" s="60"/>
      <c r="C813" s="7" t="str">
        <f t="shared" si="163"/>
        <v/>
      </c>
      <c r="D813" s="60"/>
      <c r="E813" s="68"/>
      <c r="F813" s="60"/>
      <c r="G813" s="68"/>
      <c r="H813" s="60"/>
      <c r="I813" s="68"/>
      <c r="J813" s="69"/>
      <c r="K813" s="23"/>
    </row>
    <row r="814" spans="1:11" x14ac:dyDescent="0.2">
      <c r="A814" s="62" t="s">
        <v>6</v>
      </c>
      <c r="B814" s="60"/>
      <c r="C814" s="7" t="str">
        <f t="shared" si="163"/>
        <v/>
      </c>
      <c r="D814" s="60"/>
      <c r="E814" s="68"/>
      <c r="F814" s="60"/>
      <c r="G814" s="68"/>
      <c r="H814" s="60"/>
      <c r="I814" s="68"/>
      <c r="J814" s="69"/>
      <c r="K814" s="23"/>
    </row>
    <row r="815" spans="1:11" x14ac:dyDescent="0.2">
      <c r="A815" s="62" t="s">
        <v>6</v>
      </c>
      <c r="B815" s="60"/>
      <c r="C815" s="7" t="str">
        <f t="shared" si="163"/>
        <v/>
      </c>
      <c r="D815" s="60"/>
      <c r="E815" s="68"/>
      <c r="F815" s="60"/>
      <c r="G815" s="68"/>
      <c r="H815" s="60"/>
      <c r="I815" s="68"/>
      <c r="J815" s="69"/>
      <c r="K815" s="23"/>
    </row>
    <row r="816" spans="1:11" x14ac:dyDescent="0.2">
      <c r="A816" s="62" t="s">
        <v>6</v>
      </c>
      <c r="B816" s="60"/>
      <c r="C816" s="7" t="str">
        <f t="shared" si="163"/>
        <v/>
      </c>
      <c r="D816" s="60"/>
      <c r="E816" s="68"/>
      <c r="F816" s="60"/>
      <c r="G816" s="68"/>
      <c r="H816" s="60"/>
      <c r="I816" s="68"/>
      <c r="J816" s="69"/>
      <c r="K816" s="23"/>
    </row>
    <row r="817" spans="1:11" x14ac:dyDescent="0.2">
      <c r="A817" s="62" t="s">
        <v>6</v>
      </c>
      <c r="B817" s="60"/>
      <c r="C817" s="7" t="str">
        <f t="shared" si="163"/>
        <v/>
      </c>
      <c r="D817" s="60"/>
      <c r="E817" s="68"/>
      <c r="F817" s="60"/>
      <c r="G817" s="68"/>
      <c r="H817" s="60"/>
      <c r="I817" s="68"/>
      <c r="J817" s="69"/>
      <c r="K817" s="23"/>
    </row>
    <row r="818" spans="1:11" x14ac:dyDescent="0.2">
      <c r="A818" s="62" t="s">
        <v>6</v>
      </c>
      <c r="B818" s="60"/>
      <c r="C818" s="7" t="str">
        <f t="shared" si="163"/>
        <v/>
      </c>
      <c r="D818" s="60"/>
      <c r="E818" s="68"/>
      <c r="F818" s="60"/>
      <c r="G818" s="68"/>
      <c r="H818" s="60"/>
      <c r="I818" s="68"/>
      <c r="J818" s="69"/>
      <c r="K818" s="23"/>
    </row>
    <row r="819" spans="1:11" x14ac:dyDescent="0.2">
      <c r="A819" s="62" t="s">
        <v>6</v>
      </c>
      <c r="B819" s="60"/>
      <c r="C819" s="7" t="str">
        <f t="shared" si="163"/>
        <v/>
      </c>
      <c r="D819" s="60"/>
      <c r="E819" s="68"/>
      <c r="F819" s="60"/>
      <c r="G819" s="68"/>
      <c r="H819" s="60"/>
      <c r="I819" s="68"/>
      <c r="J819" s="69"/>
      <c r="K819" s="23"/>
    </row>
    <row r="820" spans="1:11" x14ac:dyDescent="0.2">
      <c r="A820" s="62" t="s">
        <v>6</v>
      </c>
      <c r="B820" s="60"/>
      <c r="C820" s="7" t="str">
        <f t="shared" si="163"/>
        <v/>
      </c>
      <c r="D820" s="60"/>
      <c r="E820" s="68"/>
      <c r="F820" s="60"/>
      <c r="G820" s="68"/>
      <c r="H820" s="60"/>
      <c r="I820" s="68"/>
      <c r="J820" s="69"/>
      <c r="K820" s="23"/>
    </row>
    <row r="821" spans="1:11" x14ac:dyDescent="0.2">
      <c r="A821" s="62" t="s">
        <v>6</v>
      </c>
      <c r="B821" s="60"/>
      <c r="C821" s="7" t="str">
        <f t="shared" si="163"/>
        <v/>
      </c>
      <c r="D821" s="60"/>
      <c r="E821" s="68"/>
      <c r="F821" s="60"/>
      <c r="G821" s="68"/>
      <c r="H821" s="60"/>
      <c r="I821" s="68"/>
      <c r="J821" s="69"/>
      <c r="K821" s="23"/>
    </row>
    <row r="822" spans="1:11" ht="15.75" thickBot="1" x14ac:dyDescent="0.25">
      <c r="A822" s="62" t="s">
        <v>6</v>
      </c>
      <c r="B822" s="63"/>
      <c r="C822" s="8" t="str">
        <f t="shared" si="163"/>
        <v/>
      </c>
      <c r="D822" s="63"/>
      <c r="E822" s="64"/>
      <c r="F822" s="63"/>
      <c r="G822" s="64"/>
      <c r="H822" s="63"/>
      <c r="I822" s="64"/>
      <c r="J822" s="70"/>
      <c r="K822" s="23"/>
    </row>
    <row r="823" spans="1:11" x14ac:dyDescent="0.2">
      <c r="A823" s="62"/>
      <c r="B823" s="137">
        <f>SUMIF(A790:A822,$O$6,B790:B822)</f>
        <v>0</v>
      </c>
      <c r="C823" s="24"/>
      <c r="D823" s="24"/>
      <c r="E823" s="24"/>
      <c r="F823" s="24"/>
      <c r="G823" s="24"/>
      <c r="H823" s="24"/>
      <c r="I823" s="24"/>
      <c r="J823" s="24"/>
      <c r="K823" s="23"/>
    </row>
    <row r="824" spans="1:11" ht="15.75" thickBot="1" x14ac:dyDescent="0.25">
      <c r="A824" s="62"/>
      <c r="B824" s="138"/>
      <c r="C824" s="24"/>
      <c r="D824" s="24"/>
      <c r="E824" s="24"/>
      <c r="F824" s="24"/>
      <c r="G824" s="24"/>
      <c r="H824" s="24"/>
      <c r="I824" s="24"/>
      <c r="J824" s="24"/>
      <c r="K824" s="23"/>
    </row>
    <row r="825" spans="1:11" ht="15.75" thickBot="1" x14ac:dyDescent="0.25">
      <c r="A825" s="62"/>
      <c r="B825" s="24"/>
      <c r="C825" s="24"/>
      <c r="D825" s="24"/>
      <c r="E825" s="24"/>
      <c r="F825" s="24"/>
      <c r="G825" s="24"/>
      <c r="H825" s="24"/>
      <c r="I825" s="24"/>
      <c r="J825" s="24"/>
      <c r="K825" s="23"/>
    </row>
    <row r="826" spans="1:11" ht="15.75" thickBot="1" x14ac:dyDescent="0.25">
      <c r="A826" s="62"/>
      <c r="B826" s="24"/>
      <c r="C826" s="24"/>
      <c r="D826" s="24"/>
      <c r="E826" s="24"/>
      <c r="F826" s="24"/>
      <c r="G826" s="24"/>
      <c r="H826" s="129" t="s">
        <v>22</v>
      </c>
      <c r="I826" s="130"/>
      <c r="J826" s="16"/>
      <c r="K826" s="23"/>
    </row>
    <row r="827" spans="1:11" ht="15.75" thickBot="1" x14ac:dyDescent="0.25">
      <c r="A827" s="62"/>
      <c r="B827" s="13" t="s">
        <v>0</v>
      </c>
      <c r="C827" s="13" t="s">
        <v>13</v>
      </c>
      <c r="D827" s="13" t="s">
        <v>14</v>
      </c>
      <c r="E827" s="13" t="s">
        <v>15</v>
      </c>
      <c r="F827" s="13" t="s">
        <v>5</v>
      </c>
      <c r="G827" s="24"/>
      <c r="H827" s="96" t="s">
        <v>20</v>
      </c>
      <c r="I827" s="94">
        <f t="shared" si="151"/>
        <v>0</v>
      </c>
      <c r="J827" s="96"/>
      <c r="K827" s="23"/>
    </row>
    <row r="828" spans="1:11" ht="15.75" thickBot="1" x14ac:dyDescent="0.25">
      <c r="A828" s="62"/>
      <c r="B828" s="98">
        <f t="shared" si="152"/>
        <v>0</v>
      </c>
      <c r="C828" s="13">
        <f t="shared" ref="C828" si="164">SUM(F790:F822)</f>
        <v>0</v>
      </c>
      <c r="D828" s="13">
        <f t="shared" ref="D828" si="165">B828+C828</f>
        <v>0</v>
      </c>
      <c r="E828" s="13">
        <f t="shared" ref="E828" si="166">SUM(H790:H822)</f>
        <v>0</v>
      </c>
      <c r="F828" s="15">
        <f t="shared" ref="F828" si="167">D828-E828</f>
        <v>0</v>
      </c>
      <c r="G828" s="24"/>
      <c r="H828" s="3" t="s">
        <v>19</v>
      </c>
      <c r="I828" s="3">
        <f t="shared" ref="I828" si="168">F830</f>
        <v>0</v>
      </c>
      <c r="J828" s="3"/>
      <c r="K828" s="23"/>
    </row>
    <row r="829" spans="1:11" ht="15.75" thickBot="1" x14ac:dyDescent="0.25">
      <c r="A829" s="62"/>
      <c r="B829" s="13" t="s">
        <v>18</v>
      </c>
      <c r="C829" s="13" t="s">
        <v>16</v>
      </c>
      <c r="D829" s="13" t="s">
        <v>3</v>
      </c>
      <c r="E829" s="13" t="s">
        <v>2</v>
      </c>
      <c r="F829" s="13" t="s">
        <v>19</v>
      </c>
      <c r="G829" s="24"/>
      <c r="H829" s="3" t="s">
        <v>21</v>
      </c>
      <c r="I829" s="3">
        <f t="shared" si="158"/>
        <v>0</v>
      </c>
      <c r="J829" s="3"/>
      <c r="K829" s="23"/>
    </row>
    <row r="830" spans="1:11" ht="15.75" thickBot="1" x14ac:dyDescent="0.25">
      <c r="A830" s="62"/>
      <c r="B830" s="98">
        <f t="shared" ref="B830" si="169">F828</f>
        <v>0</v>
      </c>
      <c r="C830" s="71"/>
      <c r="D830" s="71"/>
      <c r="E830" s="71"/>
      <c r="F830" s="15">
        <f t="shared" ref="F830" si="170">B830-(C830+D830+E830)</f>
        <v>0</v>
      </c>
      <c r="G830" s="24"/>
      <c r="H830" s="3" t="s">
        <v>4</v>
      </c>
      <c r="I830" s="73"/>
      <c r="J830" s="73"/>
      <c r="K830" s="23"/>
    </row>
    <row r="831" spans="1:11" ht="15.75" thickBot="1" x14ac:dyDescent="0.25">
      <c r="A831" s="62"/>
      <c r="B831" s="24"/>
      <c r="C831" s="24"/>
      <c r="D831" s="24"/>
      <c r="E831" s="24"/>
      <c r="F831" s="24"/>
      <c r="G831" s="24"/>
      <c r="H831" s="18" t="s">
        <v>17</v>
      </c>
      <c r="I831" s="18">
        <f t="shared" si="161"/>
        <v>0</v>
      </c>
      <c r="J831" s="97"/>
      <c r="K831" s="23"/>
    </row>
    <row r="832" spans="1:11" ht="15.75" thickBot="1" x14ac:dyDescent="0.25">
      <c r="A832" s="62"/>
      <c r="B832" s="24"/>
      <c r="C832" s="24"/>
      <c r="D832" s="24"/>
      <c r="E832" s="24"/>
      <c r="F832" s="24"/>
      <c r="G832" s="24"/>
      <c r="H832" s="13" t="s">
        <v>27</v>
      </c>
      <c r="I832" s="101">
        <f t="shared" si="162"/>
        <v>0</v>
      </c>
      <c r="J832" s="24"/>
      <c r="K832" s="23"/>
    </row>
    <row r="833" spans="1:11" ht="15.75" thickBot="1" x14ac:dyDescent="0.25">
      <c r="A833" s="75"/>
      <c r="B833" s="25"/>
      <c r="C833" s="25"/>
      <c r="D833" s="25"/>
      <c r="E833" s="25"/>
      <c r="F833" s="25"/>
      <c r="G833" s="25"/>
      <c r="H833" s="25"/>
      <c r="I833" s="25"/>
      <c r="J833" s="25"/>
      <c r="K833" s="15"/>
    </row>
    <row r="834" spans="1:11" ht="15.75" thickBot="1" x14ac:dyDescent="0.25">
      <c r="A834" s="76"/>
      <c r="B834" s="29"/>
      <c r="C834" s="29"/>
      <c r="D834" s="29"/>
      <c r="E834" s="29"/>
      <c r="F834" s="29"/>
      <c r="G834" s="29"/>
      <c r="H834" s="29"/>
      <c r="I834" s="29"/>
      <c r="J834" s="29"/>
      <c r="K834" s="29"/>
    </row>
    <row r="835" spans="1:11" ht="15.75" thickBot="1" x14ac:dyDescent="0.25">
      <c r="A835" s="57"/>
      <c r="B835" s="28"/>
      <c r="C835" s="28"/>
      <c r="D835" s="28"/>
      <c r="E835" s="28"/>
      <c r="F835" s="28"/>
      <c r="G835" s="28"/>
      <c r="H835" s="28"/>
      <c r="I835" s="28" t="s">
        <v>35</v>
      </c>
      <c r="J835" s="58" t="s">
        <v>42</v>
      </c>
      <c r="K835" s="22"/>
    </row>
    <row r="836" spans="1:11" ht="15.75" thickBot="1" x14ac:dyDescent="0.25">
      <c r="A836" s="60">
        <v>18</v>
      </c>
      <c r="B836" s="26"/>
      <c r="C836" s="26"/>
      <c r="D836" s="26"/>
      <c r="E836" s="26"/>
      <c r="F836" s="26"/>
      <c r="G836" s="26"/>
      <c r="H836" s="26"/>
      <c r="I836" s="26" t="s">
        <v>36</v>
      </c>
      <c r="J836" s="61">
        <v>44273</v>
      </c>
      <c r="K836" s="22"/>
    </row>
    <row r="837" spans="1:11" x14ac:dyDescent="0.2">
      <c r="A837" s="62"/>
      <c r="B837" s="140" t="s">
        <v>0</v>
      </c>
      <c r="C837" s="141"/>
      <c r="D837" s="140" t="s">
        <v>9</v>
      </c>
      <c r="E837" s="141"/>
      <c r="F837" s="140" t="s">
        <v>13</v>
      </c>
      <c r="G837" s="141"/>
      <c r="H837" s="140" t="s">
        <v>10</v>
      </c>
      <c r="I837" s="141"/>
      <c r="J837" s="135" t="s">
        <v>12</v>
      </c>
      <c r="K837" s="23"/>
    </row>
    <row r="838" spans="1:11" ht="15.75" thickBot="1" x14ac:dyDescent="0.25">
      <c r="A838" s="62"/>
      <c r="B838" s="6" t="s">
        <v>1</v>
      </c>
      <c r="C838" s="8" t="s">
        <v>8</v>
      </c>
      <c r="D838" s="6" t="s">
        <v>1</v>
      </c>
      <c r="E838" s="8" t="s">
        <v>8</v>
      </c>
      <c r="F838" s="6" t="s">
        <v>1</v>
      </c>
      <c r="G838" s="8" t="s">
        <v>11</v>
      </c>
      <c r="H838" s="6" t="s">
        <v>1</v>
      </c>
      <c r="I838" s="8" t="s">
        <v>11</v>
      </c>
      <c r="J838" s="136"/>
      <c r="K838" s="23"/>
    </row>
    <row r="839" spans="1:11" x14ac:dyDescent="0.2">
      <c r="A839" s="62" t="s">
        <v>6</v>
      </c>
      <c r="B839" s="65"/>
      <c r="C839" s="66"/>
      <c r="D839" s="65"/>
      <c r="E839" s="66"/>
      <c r="F839" s="65"/>
      <c r="G839" s="66"/>
      <c r="H839" s="65"/>
      <c r="I839" s="66"/>
      <c r="J839" s="67"/>
      <c r="K839" s="23"/>
    </row>
    <row r="840" spans="1:11" x14ac:dyDescent="0.2">
      <c r="A840" s="62" t="s">
        <v>6</v>
      </c>
      <c r="B840" s="60"/>
      <c r="C840" s="7" t="str">
        <f t="shared" ref="C840:C871" si="171">IF(B840&gt;0.005,C839+1,"")</f>
        <v/>
      </c>
      <c r="D840" s="60"/>
      <c r="E840" s="68"/>
      <c r="F840" s="60"/>
      <c r="G840" s="68"/>
      <c r="H840" s="60"/>
      <c r="I840" s="68"/>
      <c r="J840" s="69"/>
      <c r="K840" s="23"/>
    </row>
    <row r="841" spans="1:11" x14ac:dyDescent="0.2">
      <c r="A841" s="62" t="s">
        <v>6</v>
      </c>
      <c r="B841" s="60"/>
      <c r="C841" s="7" t="str">
        <f t="shared" si="171"/>
        <v/>
      </c>
      <c r="D841" s="60"/>
      <c r="E841" s="68"/>
      <c r="F841" s="60"/>
      <c r="G841" s="68"/>
      <c r="H841" s="60"/>
      <c r="I841" s="68"/>
      <c r="J841" s="69"/>
      <c r="K841" s="23"/>
    </row>
    <row r="842" spans="1:11" x14ac:dyDescent="0.2">
      <c r="A842" s="62" t="s">
        <v>6</v>
      </c>
      <c r="B842" s="60"/>
      <c r="C842" s="7" t="str">
        <f t="shared" si="171"/>
        <v/>
      </c>
      <c r="D842" s="60"/>
      <c r="E842" s="68"/>
      <c r="F842" s="60"/>
      <c r="G842" s="68"/>
      <c r="H842" s="60"/>
      <c r="I842" s="68"/>
      <c r="J842" s="69"/>
      <c r="K842" s="23"/>
    </row>
    <row r="843" spans="1:11" x14ac:dyDescent="0.2">
      <c r="A843" s="62" t="s">
        <v>6</v>
      </c>
      <c r="B843" s="60"/>
      <c r="C843" s="7" t="str">
        <f t="shared" si="171"/>
        <v/>
      </c>
      <c r="D843" s="60"/>
      <c r="E843" s="68"/>
      <c r="F843" s="60"/>
      <c r="G843" s="68"/>
      <c r="H843" s="60"/>
      <c r="I843" s="68"/>
      <c r="J843" s="69"/>
      <c r="K843" s="23"/>
    </row>
    <row r="844" spans="1:11" x14ac:dyDescent="0.2">
      <c r="A844" s="62" t="s">
        <v>6</v>
      </c>
      <c r="B844" s="60"/>
      <c r="C844" s="7" t="str">
        <f t="shared" si="171"/>
        <v/>
      </c>
      <c r="D844" s="60"/>
      <c r="E844" s="68"/>
      <c r="F844" s="60"/>
      <c r="G844" s="68"/>
      <c r="H844" s="60"/>
      <c r="I844" s="68"/>
      <c r="J844" s="69"/>
      <c r="K844" s="23"/>
    </row>
    <row r="845" spans="1:11" x14ac:dyDescent="0.2">
      <c r="A845" s="62" t="s">
        <v>6</v>
      </c>
      <c r="B845" s="60"/>
      <c r="C845" s="7" t="str">
        <f t="shared" si="171"/>
        <v/>
      </c>
      <c r="D845" s="60"/>
      <c r="E845" s="68"/>
      <c r="F845" s="60"/>
      <c r="G845" s="68"/>
      <c r="H845" s="60"/>
      <c r="I845" s="68"/>
      <c r="J845" s="69"/>
      <c r="K845" s="23"/>
    </row>
    <row r="846" spans="1:11" x14ac:dyDescent="0.2">
      <c r="A846" s="62" t="s">
        <v>6</v>
      </c>
      <c r="B846" s="60"/>
      <c r="C846" s="7" t="str">
        <f t="shared" si="171"/>
        <v/>
      </c>
      <c r="D846" s="60"/>
      <c r="E846" s="68"/>
      <c r="F846" s="60"/>
      <c r="G846" s="68"/>
      <c r="H846" s="60"/>
      <c r="I846" s="68"/>
      <c r="J846" s="69"/>
      <c r="K846" s="23"/>
    </row>
    <row r="847" spans="1:11" x14ac:dyDescent="0.2">
      <c r="A847" s="62" t="s">
        <v>6</v>
      </c>
      <c r="B847" s="60"/>
      <c r="C847" s="7" t="str">
        <f t="shared" si="171"/>
        <v/>
      </c>
      <c r="D847" s="60"/>
      <c r="E847" s="68"/>
      <c r="F847" s="60"/>
      <c r="G847" s="68"/>
      <c r="H847" s="60"/>
      <c r="I847" s="68"/>
      <c r="J847" s="69"/>
      <c r="K847" s="23"/>
    </row>
    <row r="848" spans="1:11" x14ac:dyDescent="0.2">
      <c r="A848" s="62" t="s">
        <v>6</v>
      </c>
      <c r="B848" s="60"/>
      <c r="C848" s="7" t="str">
        <f t="shared" si="171"/>
        <v/>
      </c>
      <c r="D848" s="60"/>
      <c r="E848" s="68"/>
      <c r="F848" s="60"/>
      <c r="G848" s="68"/>
      <c r="H848" s="60"/>
      <c r="I848" s="68"/>
      <c r="J848" s="69"/>
      <c r="K848" s="23"/>
    </row>
    <row r="849" spans="1:11" x14ac:dyDescent="0.2">
      <c r="A849" s="62" t="s">
        <v>6</v>
      </c>
      <c r="B849" s="60"/>
      <c r="C849" s="7" t="str">
        <f t="shared" si="171"/>
        <v/>
      </c>
      <c r="D849" s="60"/>
      <c r="E849" s="68"/>
      <c r="F849" s="60"/>
      <c r="G849" s="68"/>
      <c r="H849" s="60"/>
      <c r="I849" s="68"/>
      <c r="J849" s="69"/>
      <c r="K849" s="23"/>
    </row>
    <row r="850" spans="1:11" x14ac:dyDescent="0.2">
      <c r="A850" s="62" t="s">
        <v>6</v>
      </c>
      <c r="B850" s="60"/>
      <c r="C850" s="7" t="str">
        <f t="shared" si="171"/>
        <v/>
      </c>
      <c r="D850" s="60"/>
      <c r="E850" s="68"/>
      <c r="F850" s="60"/>
      <c r="G850" s="68"/>
      <c r="H850" s="60"/>
      <c r="I850" s="68"/>
      <c r="J850" s="69"/>
      <c r="K850" s="23"/>
    </row>
    <row r="851" spans="1:11" x14ac:dyDescent="0.2">
      <c r="A851" s="62" t="s">
        <v>6</v>
      </c>
      <c r="B851" s="60"/>
      <c r="C851" s="7" t="str">
        <f t="shared" si="171"/>
        <v/>
      </c>
      <c r="D851" s="60"/>
      <c r="E851" s="68"/>
      <c r="F851" s="60"/>
      <c r="G851" s="68"/>
      <c r="H851" s="60"/>
      <c r="I851" s="68"/>
      <c r="J851" s="69"/>
      <c r="K851" s="23"/>
    </row>
    <row r="852" spans="1:11" x14ac:dyDescent="0.2">
      <c r="A852" s="62" t="s">
        <v>6</v>
      </c>
      <c r="B852" s="60"/>
      <c r="C852" s="7" t="str">
        <f t="shared" si="171"/>
        <v/>
      </c>
      <c r="D852" s="60"/>
      <c r="E852" s="68"/>
      <c r="F852" s="60"/>
      <c r="G852" s="68"/>
      <c r="H852" s="60"/>
      <c r="I852" s="68"/>
      <c r="J852" s="69"/>
      <c r="K852" s="23"/>
    </row>
    <row r="853" spans="1:11" x14ac:dyDescent="0.2">
      <c r="A853" s="62" t="s">
        <v>6</v>
      </c>
      <c r="B853" s="60"/>
      <c r="C853" s="7" t="str">
        <f t="shared" si="171"/>
        <v/>
      </c>
      <c r="D853" s="60"/>
      <c r="E853" s="68"/>
      <c r="F853" s="60"/>
      <c r="G853" s="68"/>
      <c r="H853" s="60"/>
      <c r="I853" s="68"/>
      <c r="J853" s="69"/>
      <c r="K853" s="23"/>
    </row>
    <row r="854" spans="1:11" x14ac:dyDescent="0.2">
      <c r="A854" s="62" t="s">
        <v>6</v>
      </c>
      <c r="B854" s="60"/>
      <c r="C854" s="7" t="str">
        <f t="shared" si="171"/>
        <v/>
      </c>
      <c r="D854" s="60"/>
      <c r="E854" s="68"/>
      <c r="F854" s="60"/>
      <c r="G854" s="68"/>
      <c r="H854" s="60"/>
      <c r="I854" s="68"/>
      <c r="J854" s="69"/>
      <c r="K854" s="23"/>
    </row>
    <row r="855" spans="1:11" x14ac:dyDescent="0.2">
      <c r="A855" s="62" t="s">
        <v>6</v>
      </c>
      <c r="B855" s="60"/>
      <c r="C855" s="7" t="str">
        <f t="shared" si="171"/>
        <v/>
      </c>
      <c r="D855" s="60"/>
      <c r="E855" s="68"/>
      <c r="F855" s="60"/>
      <c r="G855" s="68"/>
      <c r="H855" s="60"/>
      <c r="I855" s="68"/>
      <c r="J855" s="69"/>
      <c r="K855" s="23"/>
    </row>
    <row r="856" spans="1:11" x14ac:dyDescent="0.2">
      <c r="A856" s="62" t="s">
        <v>6</v>
      </c>
      <c r="B856" s="60"/>
      <c r="C856" s="7" t="str">
        <f t="shared" si="171"/>
        <v/>
      </c>
      <c r="D856" s="60"/>
      <c r="E856" s="68"/>
      <c r="F856" s="60"/>
      <c r="G856" s="68"/>
      <c r="H856" s="60"/>
      <c r="I856" s="68"/>
      <c r="J856" s="69"/>
      <c r="K856" s="23"/>
    </row>
    <row r="857" spans="1:11" x14ac:dyDescent="0.2">
      <c r="A857" s="62" t="s">
        <v>6</v>
      </c>
      <c r="B857" s="60"/>
      <c r="C857" s="7" t="str">
        <f t="shared" si="171"/>
        <v/>
      </c>
      <c r="D857" s="60"/>
      <c r="E857" s="68"/>
      <c r="F857" s="60"/>
      <c r="G857" s="68"/>
      <c r="H857" s="60"/>
      <c r="I857" s="68"/>
      <c r="J857" s="69"/>
      <c r="K857" s="23"/>
    </row>
    <row r="858" spans="1:11" x14ac:dyDescent="0.2">
      <c r="A858" s="62" t="s">
        <v>6</v>
      </c>
      <c r="B858" s="60"/>
      <c r="C858" s="7" t="str">
        <f t="shared" si="171"/>
        <v/>
      </c>
      <c r="D858" s="60"/>
      <c r="E858" s="68"/>
      <c r="F858" s="60"/>
      <c r="G858" s="68"/>
      <c r="H858" s="60"/>
      <c r="I858" s="68"/>
      <c r="J858" s="69"/>
      <c r="K858" s="23"/>
    </row>
    <row r="859" spans="1:11" x14ac:dyDescent="0.2">
      <c r="A859" s="62" t="s">
        <v>6</v>
      </c>
      <c r="B859" s="60"/>
      <c r="C859" s="7" t="str">
        <f t="shared" si="171"/>
        <v/>
      </c>
      <c r="D859" s="60"/>
      <c r="E859" s="68"/>
      <c r="F859" s="60"/>
      <c r="G859" s="68"/>
      <c r="H859" s="60"/>
      <c r="I859" s="68"/>
      <c r="J859" s="69"/>
      <c r="K859" s="23"/>
    </row>
    <row r="860" spans="1:11" x14ac:dyDescent="0.2">
      <c r="A860" s="62" t="s">
        <v>6</v>
      </c>
      <c r="B860" s="60"/>
      <c r="C860" s="7" t="str">
        <f t="shared" si="171"/>
        <v/>
      </c>
      <c r="D860" s="60"/>
      <c r="E860" s="68"/>
      <c r="F860" s="60"/>
      <c r="G860" s="68"/>
      <c r="H860" s="60"/>
      <c r="I860" s="68"/>
      <c r="J860" s="69"/>
      <c r="K860" s="23"/>
    </row>
    <row r="861" spans="1:11" x14ac:dyDescent="0.2">
      <c r="A861" s="62" t="s">
        <v>6</v>
      </c>
      <c r="B861" s="60"/>
      <c r="C861" s="7" t="str">
        <f t="shared" si="171"/>
        <v/>
      </c>
      <c r="D861" s="60"/>
      <c r="E861" s="68"/>
      <c r="F861" s="60"/>
      <c r="G861" s="68"/>
      <c r="H861" s="60"/>
      <c r="I861" s="68"/>
      <c r="J861" s="69"/>
      <c r="K861" s="23"/>
    </row>
    <row r="862" spans="1:11" x14ac:dyDescent="0.2">
      <c r="A862" s="62" t="s">
        <v>6</v>
      </c>
      <c r="B862" s="60"/>
      <c r="C862" s="7" t="str">
        <f t="shared" si="171"/>
        <v/>
      </c>
      <c r="D862" s="60"/>
      <c r="E862" s="68"/>
      <c r="F862" s="60"/>
      <c r="G862" s="68"/>
      <c r="H862" s="60"/>
      <c r="I862" s="68"/>
      <c r="J862" s="69"/>
      <c r="K862" s="23"/>
    </row>
    <row r="863" spans="1:11" x14ac:dyDescent="0.2">
      <c r="A863" s="62" t="s">
        <v>6</v>
      </c>
      <c r="B863" s="60"/>
      <c r="C863" s="7" t="str">
        <f t="shared" si="171"/>
        <v/>
      </c>
      <c r="D863" s="60"/>
      <c r="E863" s="68"/>
      <c r="F863" s="60"/>
      <c r="G863" s="68"/>
      <c r="H863" s="60"/>
      <c r="I863" s="68"/>
      <c r="J863" s="69"/>
      <c r="K863" s="23"/>
    </row>
    <row r="864" spans="1:11" x14ac:dyDescent="0.2">
      <c r="A864" s="62" t="s">
        <v>6</v>
      </c>
      <c r="B864" s="60"/>
      <c r="C864" s="7" t="str">
        <f t="shared" si="171"/>
        <v/>
      </c>
      <c r="D864" s="60"/>
      <c r="E864" s="68"/>
      <c r="F864" s="60"/>
      <c r="G864" s="68"/>
      <c r="H864" s="60"/>
      <c r="I864" s="68"/>
      <c r="J864" s="69"/>
      <c r="K864" s="23"/>
    </row>
    <row r="865" spans="1:11" x14ac:dyDescent="0.2">
      <c r="A865" s="62" t="s">
        <v>6</v>
      </c>
      <c r="B865" s="60"/>
      <c r="C865" s="7" t="str">
        <f t="shared" si="171"/>
        <v/>
      </c>
      <c r="D865" s="60"/>
      <c r="E865" s="68"/>
      <c r="F865" s="60"/>
      <c r="G865" s="68"/>
      <c r="H865" s="60"/>
      <c r="I865" s="68"/>
      <c r="J865" s="69"/>
      <c r="K865" s="23"/>
    </row>
    <row r="866" spans="1:11" x14ac:dyDescent="0.2">
      <c r="A866" s="62" t="s">
        <v>6</v>
      </c>
      <c r="B866" s="60"/>
      <c r="C866" s="7" t="str">
        <f t="shared" si="171"/>
        <v/>
      </c>
      <c r="D866" s="60"/>
      <c r="E866" s="68"/>
      <c r="F866" s="60"/>
      <c r="G866" s="68"/>
      <c r="H866" s="60"/>
      <c r="I866" s="68"/>
      <c r="J866" s="69"/>
      <c r="K866" s="23"/>
    </row>
    <row r="867" spans="1:11" x14ac:dyDescent="0.2">
      <c r="A867" s="62" t="s">
        <v>6</v>
      </c>
      <c r="B867" s="60"/>
      <c r="C867" s="7" t="str">
        <f t="shared" si="171"/>
        <v/>
      </c>
      <c r="D867" s="60"/>
      <c r="E867" s="68"/>
      <c r="F867" s="60"/>
      <c r="G867" s="68"/>
      <c r="H867" s="60"/>
      <c r="I867" s="68"/>
      <c r="J867" s="69"/>
      <c r="K867" s="23"/>
    </row>
    <row r="868" spans="1:11" x14ac:dyDescent="0.2">
      <c r="A868" s="62" t="s">
        <v>6</v>
      </c>
      <c r="B868" s="60"/>
      <c r="C868" s="7" t="str">
        <f t="shared" si="171"/>
        <v/>
      </c>
      <c r="D868" s="60"/>
      <c r="E868" s="68"/>
      <c r="F868" s="60"/>
      <c r="G868" s="68"/>
      <c r="H868" s="60"/>
      <c r="I868" s="68"/>
      <c r="J868" s="69"/>
      <c r="K868" s="23"/>
    </row>
    <row r="869" spans="1:11" x14ac:dyDescent="0.2">
      <c r="A869" s="62" t="s">
        <v>6</v>
      </c>
      <c r="B869" s="60"/>
      <c r="C869" s="7" t="str">
        <f t="shared" si="171"/>
        <v/>
      </c>
      <c r="D869" s="60"/>
      <c r="E869" s="68"/>
      <c r="F869" s="60"/>
      <c r="G869" s="68"/>
      <c r="H869" s="60"/>
      <c r="I869" s="68"/>
      <c r="J869" s="69"/>
      <c r="K869" s="23"/>
    </row>
    <row r="870" spans="1:11" x14ac:dyDescent="0.2">
      <c r="A870" s="62" t="s">
        <v>6</v>
      </c>
      <c r="B870" s="60"/>
      <c r="C870" s="7" t="str">
        <f t="shared" si="171"/>
        <v/>
      </c>
      <c r="D870" s="60"/>
      <c r="E870" s="68"/>
      <c r="F870" s="60"/>
      <c r="G870" s="68"/>
      <c r="H870" s="60"/>
      <c r="I870" s="68"/>
      <c r="J870" s="69"/>
      <c r="K870" s="23"/>
    </row>
    <row r="871" spans="1:11" ht="15.75" thickBot="1" x14ac:dyDescent="0.25">
      <c r="A871" s="62" t="s">
        <v>6</v>
      </c>
      <c r="B871" s="63"/>
      <c r="C871" s="8" t="str">
        <f t="shared" si="171"/>
        <v/>
      </c>
      <c r="D871" s="63"/>
      <c r="E871" s="64"/>
      <c r="F871" s="63"/>
      <c r="G871" s="64"/>
      <c r="H871" s="63"/>
      <c r="I871" s="64"/>
      <c r="J871" s="70"/>
      <c r="K871" s="23"/>
    </row>
    <row r="872" spans="1:11" x14ac:dyDescent="0.2">
      <c r="A872" s="62"/>
      <c r="B872" s="137">
        <f>SUMIF(A839:A871,$O$6,B839:B871)</f>
        <v>0</v>
      </c>
      <c r="C872" s="24"/>
      <c r="D872" s="24"/>
      <c r="E872" s="24"/>
      <c r="F872" s="24"/>
      <c r="G872" s="24"/>
      <c r="H872" s="24"/>
      <c r="I872" s="24"/>
      <c r="J872" s="24"/>
      <c r="K872" s="23"/>
    </row>
    <row r="873" spans="1:11" ht="15.75" thickBot="1" x14ac:dyDescent="0.25">
      <c r="A873" s="62"/>
      <c r="B873" s="138"/>
      <c r="C873" s="24"/>
      <c r="D873" s="24"/>
      <c r="E873" s="24"/>
      <c r="F873" s="24"/>
      <c r="G873" s="24"/>
      <c r="H873" s="24"/>
      <c r="I873" s="24"/>
      <c r="J873" s="24"/>
      <c r="K873" s="23"/>
    </row>
    <row r="874" spans="1:11" ht="15.75" thickBot="1" x14ac:dyDescent="0.25">
      <c r="A874" s="62"/>
      <c r="B874" s="24"/>
      <c r="C874" s="24"/>
      <c r="D874" s="24"/>
      <c r="E874" s="24"/>
      <c r="F874" s="24"/>
      <c r="G874" s="24"/>
      <c r="H874" s="24"/>
      <c r="I874" s="24"/>
      <c r="J874" s="24"/>
      <c r="K874" s="23"/>
    </row>
    <row r="875" spans="1:11" ht="15.75" thickBot="1" x14ac:dyDescent="0.25">
      <c r="A875" s="62"/>
      <c r="B875" s="24"/>
      <c r="C875" s="24"/>
      <c r="D875" s="24"/>
      <c r="E875" s="24"/>
      <c r="F875" s="24"/>
      <c r="G875" s="24"/>
      <c r="H875" s="129" t="s">
        <v>22</v>
      </c>
      <c r="I875" s="130"/>
      <c r="J875" s="16"/>
      <c r="K875" s="23"/>
    </row>
    <row r="876" spans="1:11" ht="15.75" thickBot="1" x14ac:dyDescent="0.25">
      <c r="A876" s="62"/>
      <c r="B876" s="13" t="s">
        <v>0</v>
      </c>
      <c r="C876" s="13" t="s">
        <v>13</v>
      </c>
      <c r="D876" s="13" t="s">
        <v>14</v>
      </c>
      <c r="E876" s="13" t="s">
        <v>15</v>
      </c>
      <c r="F876" s="13" t="s">
        <v>5</v>
      </c>
      <c r="G876" s="24"/>
      <c r="H876" s="96" t="s">
        <v>20</v>
      </c>
      <c r="I876" s="94">
        <f t="shared" ref="I876:I925" si="172">I832</f>
        <v>0</v>
      </c>
      <c r="J876" s="96"/>
      <c r="K876" s="23"/>
    </row>
    <row r="877" spans="1:11" ht="15.75" thickBot="1" x14ac:dyDescent="0.25">
      <c r="A877" s="62"/>
      <c r="B877" s="98">
        <f t="shared" ref="B877:B926" si="173">B872</f>
        <v>0</v>
      </c>
      <c r="C877" s="13">
        <f t="shared" ref="C877" si="174">SUM(F839:F871)</f>
        <v>0</v>
      </c>
      <c r="D877" s="13">
        <f t="shared" ref="D877" si="175">B877+C877</f>
        <v>0</v>
      </c>
      <c r="E877" s="13">
        <f t="shared" ref="E877" si="176">SUM(H839:H871)</f>
        <v>0</v>
      </c>
      <c r="F877" s="15">
        <f t="shared" ref="F877" si="177">D877-E877</f>
        <v>0</v>
      </c>
      <c r="G877" s="24"/>
      <c r="H877" s="3" t="s">
        <v>19</v>
      </c>
      <c r="I877" s="3">
        <f t="shared" ref="I877" si="178">F879</f>
        <v>0</v>
      </c>
      <c r="J877" s="3"/>
      <c r="K877" s="23"/>
    </row>
    <row r="878" spans="1:11" ht="15.75" thickBot="1" x14ac:dyDescent="0.25">
      <c r="A878" s="62"/>
      <c r="B878" s="13" t="s">
        <v>18</v>
      </c>
      <c r="C878" s="13" t="s">
        <v>16</v>
      </c>
      <c r="D878" s="13" t="s">
        <v>3</v>
      </c>
      <c r="E878" s="13" t="s">
        <v>2</v>
      </c>
      <c r="F878" s="13" t="s">
        <v>19</v>
      </c>
      <c r="G878" s="24"/>
      <c r="H878" s="3" t="s">
        <v>21</v>
      </c>
      <c r="I878" s="3">
        <f t="shared" ref="I878:I927" si="179">I876+I877</f>
        <v>0</v>
      </c>
      <c r="J878" s="3"/>
      <c r="K878" s="23"/>
    </row>
    <row r="879" spans="1:11" ht="15.75" thickBot="1" x14ac:dyDescent="0.25">
      <c r="A879" s="62"/>
      <c r="B879" s="98">
        <f t="shared" ref="B879" si="180">F877</f>
        <v>0</v>
      </c>
      <c r="C879" s="71"/>
      <c r="D879" s="71"/>
      <c r="E879" s="71"/>
      <c r="F879" s="15">
        <f t="shared" ref="F879" si="181">B879-(C879+D879+E879)</f>
        <v>0</v>
      </c>
      <c r="G879" s="24"/>
      <c r="H879" s="3" t="s">
        <v>4</v>
      </c>
      <c r="I879" s="73"/>
      <c r="J879" s="73"/>
      <c r="K879" s="23"/>
    </row>
    <row r="880" spans="1:11" ht="15.75" thickBot="1" x14ac:dyDescent="0.25">
      <c r="A880" s="62"/>
      <c r="B880" s="24"/>
      <c r="C880" s="24"/>
      <c r="D880" s="24"/>
      <c r="E880" s="24"/>
      <c r="F880" s="24"/>
      <c r="G880" s="24"/>
      <c r="H880" s="18" t="s">
        <v>17</v>
      </c>
      <c r="I880" s="18">
        <f t="shared" ref="I880:I929" si="182">I878-I879</f>
        <v>0</v>
      </c>
      <c r="J880" s="97"/>
      <c r="K880" s="23"/>
    </row>
    <row r="881" spans="1:11" ht="15.75" thickBot="1" x14ac:dyDescent="0.25">
      <c r="A881" s="62"/>
      <c r="B881" s="24"/>
      <c r="C881" s="24"/>
      <c r="D881" s="24"/>
      <c r="E881" s="24"/>
      <c r="F881" s="24"/>
      <c r="G881" s="24"/>
      <c r="H881" s="13" t="s">
        <v>27</v>
      </c>
      <c r="I881" s="101">
        <f t="shared" ref="I881:I930" si="183">I880</f>
        <v>0</v>
      </c>
      <c r="J881" s="24"/>
      <c r="K881" s="23"/>
    </row>
    <row r="882" spans="1:11" ht="15.75" thickBot="1" x14ac:dyDescent="0.25">
      <c r="A882" s="75"/>
      <c r="B882" s="25"/>
      <c r="C882" s="25"/>
      <c r="D882" s="25"/>
      <c r="E882" s="25"/>
      <c r="F882" s="25"/>
      <c r="G882" s="25"/>
      <c r="H882" s="25"/>
      <c r="I882" s="25"/>
      <c r="J882" s="25"/>
      <c r="K882" s="15"/>
    </row>
    <row r="883" spans="1:11" ht="15.75" thickBot="1" x14ac:dyDescent="0.25">
      <c r="A883" s="76"/>
      <c r="B883" s="29"/>
      <c r="C883" s="29"/>
      <c r="D883" s="29"/>
      <c r="E883" s="29"/>
      <c r="F883" s="29"/>
      <c r="G883" s="29"/>
      <c r="H883" s="29"/>
      <c r="I883" s="29"/>
      <c r="J883" s="29"/>
      <c r="K883" s="29"/>
    </row>
    <row r="884" spans="1:11" ht="15.75" thickBot="1" x14ac:dyDescent="0.25">
      <c r="A884" s="57"/>
      <c r="B884" s="28"/>
      <c r="C884" s="28"/>
      <c r="D884" s="28"/>
      <c r="E884" s="28"/>
      <c r="F884" s="28"/>
      <c r="G884" s="28"/>
      <c r="H884" s="28"/>
      <c r="I884" s="28" t="s">
        <v>35</v>
      </c>
      <c r="J884" s="58" t="s">
        <v>126</v>
      </c>
      <c r="K884" s="22"/>
    </row>
    <row r="885" spans="1:11" ht="15.75" thickBot="1" x14ac:dyDescent="0.25">
      <c r="A885" s="60">
        <v>19</v>
      </c>
      <c r="B885" s="26"/>
      <c r="C885" s="26"/>
      <c r="D885" s="26"/>
      <c r="E885" s="26"/>
      <c r="F885" s="26"/>
      <c r="G885" s="26"/>
      <c r="H885" s="26"/>
      <c r="I885" s="26" t="s">
        <v>36</v>
      </c>
      <c r="J885" s="61">
        <v>44274</v>
      </c>
      <c r="K885" s="22"/>
    </row>
    <row r="886" spans="1:11" x14ac:dyDescent="0.2">
      <c r="A886" s="62"/>
      <c r="B886" s="140" t="s">
        <v>0</v>
      </c>
      <c r="C886" s="141"/>
      <c r="D886" s="140" t="s">
        <v>9</v>
      </c>
      <c r="E886" s="141"/>
      <c r="F886" s="140" t="s">
        <v>13</v>
      </c>
      <c r="G886" s="141"/>
      <c r="H886" s="140" t="s">
        <v>10</v>
      </c>
      <c r="I886" s="141"/>
      <c r="J886" s="135" t="s">
        <v>12</v>
      </c>
      <c r="K886" s="23"/>
    </row>
    <row r="887" spans="1:11" ht="15.75" thickBot="1" x14ac:dyDescent="0.25">
      <c r="A887" s="62"/>
      <c r="B887" s="6" t="s">
        <v>1</v>
      </c>
      <c r="C887" s="8" t="s">
        <v>8</v>
      </c>
      <c r="D887" s="6" t="s">
        <v>1</v>
      </c>
      <c r="E887" s="8" t="s">
        <v>8</v>
      </c>
      <c r="F887" s="6" t="s">
        <v>1</v>
      </c>
      <c r="G887" s="8" t="s">
        <v>11</v>
      </c>
      <c r="H887" s="6" t="s">
        <v>1</v>
      </c>
      <c r="I887" s="8" t="s">
        <v>11</v>
      </c>
      <c r="J887" s="136"/>
      <c r="K887" s="23"/>
    </row>
    <row r="888" spans="1:11" x14ac:dyDescent="0.2">
      <c r="A888" s="62" t="s">
        <v>6</v>
      </c>
      <c r="B888" s="65"/>
      <c r="C888" s="66"/>
      <c r="D888" s="65"/>
      <c r="E888" s="66"/>
      <c r="F888" s="65"/>
      <c r="G888" s="66"/>
      <c r="H888" s="65"/>
      <c r="I888" s="66"/>
      <c r="J888" s="67"/>
      <c r="K888" s="23"/>
    </row>
    <row r="889" spans="1:11" x14ac:dyDescent="0.2">
      <c r="A889" s="62" t="s">
        <v>6</v>
      </c>
      <c r="B889" s="60"/>
      <c r="C889" s="7" t="str">
        <f t="shared" ref="C889:C920" si="184">IF(B889&gt;0.005,C888+1,"")</f>
        <v/>
      </c>
      <c r="D889" s="60"/>
      <c r="E889" s="68"/>
      <c r="F889" s="60"/>
      <c r="G889" s="68"/>
      <c r="H889" s="60"/>
      <c r="I889" s="68"/>
      <c r="J889" s="69"/>
      <c r="K889" s="23"/>
    </row>
    <row r="890" spans="1:11" x14ac:dyDescent="0.2">
      <c r="A890" s="62" t="s">
        <v>6</v>
      </c>
      <c r="B890" s="60"/>
      <c r="C890" s="7" t="str">
        <f t="shared" si="184"/>
        <v/>
      </c>
      <c r="D890" s="60"/>
      <c r="E890" s="68"/>
      <c r="F890" s="60"/>
      <c r="G890" s="68"/>
      <c r="H890" s="60"/>
      <c r="I890" s="68"/>
      <c r="J890" s="69"/>
      <c r="K890" s="23"/>
    </row>
    <row r="891" spans="1:11" x14ac:dyDescent="0.2">
      <c r="A891" s="62" t="s">
        <v>6</v>
      </c>
      <c r="B891" s="60"/>
      <c r="C891" s="7" t="str">
        <f t="shared" si="184"/>
        <v/>
      </c>
      <c r="D891" s="60"/>
      <c r="E891" s="68"/>
      <c r="F891" s="60"/>
      <c r="G891" s="68"/>
      <c r="H891" s="60"/>
      <c r="I891" s="68"/>
      <c r="J891" s="69"/>
      <c r="K891" s="23"/>
    </row>
    <row r="892" spans="1:11" x14ac:dyDescent="0.2">
      <c r="A892" s="62" t="s">
        <v>6</v>
      </c>
      <c r="B892" s="60"/>
      <c r="C892" s="7" t="str">
        <f t="shared" si="184"/>
        <v/>
      </c>
      <c r="D892" s="60"/>
      <c r="E892" s="68"/>
      <c r="F892" s="60"/>
      <c r="G892" s="68"/>
      <c r="H892" s="60"/>
      <c r="I892" s="68"/>
      <c r="J892" s="69"/>
      <c r="K892" s="23"/>
    </row>
    <row r="893" spans="1:11" x14ac:dyDescent="0.2">
      <c r="A893" s="62" t="s">
        <v>6</v>
      </c>
      <c r="B893" s="60"/>
      <c r="C893" s="7" t="str">
        <f t="shared" si="184"/>
        <v/>
      </c>
      <c r="D893" s="60"/>
      <c r="E893" s="68"/>
      <c r="F893" s="60"/>
      <c r="G893" s="68"/>
      <c r="H893" s="60"/>
      <c r="I893" s="68"/>
      <c r="J893" s="69"/>
      <c r="K893" s="23"/>
    </row>
    <row r="894" spans="1:11" x14ac:dyDescent="0.2">
      <c r="A894" s="62" t="s">
        <v>6</v>
      </c>
      <c r="B894" s="60"/>
      <c r="C894" s="7" t="str">
        <f t="shared" si="184"/>
        <v/>
      </c>
      <c r="D894" s="60"/>
      <c r="E894" s="68"/>
      <c r="F894" s="60"/>
      <c r="G894" s="68"/>
      <c r="H894" s="60"/>
      <c r="I894" s="68"/>
      <c r="J894" s="69"/>
      <c r="K894" s="23"/>
    </row>
    <row r="895" spans="1:11" x14ac:dyDescent="0.2">
      <c r="A895" s="62" t="s">
        <v>6</v>
      </c>
      <c r="B895" s="60"/>
      <c r="C895" s="7" t="str">
        <f t="shared" si="184"/>
        <v/>
      </c>
      <c r="D895" s="60"/>
      <c r="E895" s="68"/>
      <c r="F895" s="60"/>
      <c r="G895" s="68"/>
      <c r="H895" s="60"/>
      <c r="I895" s="68"/>
      <c r="J895" s="69"/>
      <c r="K895" s="23"/>
    </row>
    <row r="896" spans="1:11" x14ac:dyDescent="0.2">
      <c r="A896" s="62" t="s">
        <v>6</v>
      </c>
      <c r="B896" s="60"/>
      <c r="C896" s="7" t="str">
        <f t="shared" si="184"/>
        <v/>
      </c>
      <c r="D896" s="60"/>
      <c r="E896" s="68"/>
      <c r="F896" s="60"/>
      <c r="G896" s="68"/>
      <c r="H896" s="60"/>
      <c r="I896" s="68"/>
      <c r="J896" s="69"/>
      <c r="K896" s="23"/>
    </row>
    <row r="897" spans="1:11" x14ac:dyDescent="0.2">
      <c r="A897" s="62" t="s">
        <v>6</v>
      </c>
      <c r="B897" s="60"/>
      <c r="C897" s="7" t="str">
        <f t="shared" si="184"/>
        <v/>
      </c>
      <c r="D897" s="60"/>
      <c r="E897" s="68"/>
      <c r="F897" s="60"/>
      <c r="G897" s="68"/>
      <c r="H897" s="60"/>
      <c r="I897" s="68"/>
      <c r="J897" s="69"/>
      <c r="K897" s="23"/>
    </row>
    <row r="898" spans="1:11" x14ac:dyDescent="0.2">
      <c r="A898" s="62" t="s">
        <v>6</v>
      </c>
      <c r="B898" s="60"/>
      <c r="C898" s="7" t="str">
        <f t="shared" si="184"/>
        <v/>
      </c>
      <c r="D898" s="60"/>
      <c r="E898" s="68"/>
      <c r="F898" s="60"/>
      <c r="G898" s="68"/>
      <c r="H898" s="60"/>
      <c r="I898" s="68"/>
      <c r="J898" s="69"/>
      <c r="K898" s="23"/>
    </row>
    <row r="899" spans="1:11" x14ac:dyDescent="0.2">
      <c r="A899" s="62" t="s">
        <v>6</v>
      </c>
      <c r="B899" s="60"/>
      <c r="C899" s="7" t="str">
        <f t="shared" si="184"/>
        <v/>
      </c>
      <c r="D899" s="60"/>
      <c r="E899" s="68"/>
      <c r="F899" s="60"/>
      <c r="G899" s="68"/>
      <c r="H899" s="60"/>
      <c r="I899" s="68"/>
      <c r="J899" s="69"/>
      <c r="K899" s="23"/>
    </row>
    <row r="900" spans="1:11" x14ac:dyDescent="0.2">
      <c r="A900" s="62" t="s">
        <v>6</v>
      </c>
      <c r="B900" s="60"/>
      <c r="C900" s="7" t="str">
        <f t="shared" si="184"/>
        <v/>
      </c>
      <c r="D900" s="60"/>
      <c r="E900" s="68"/>
      <c r="F900" s="60"/>
      <c r="G900" s="68"/>
      <c r="H900" s="60"/>
      <c r="I900" s="68"/>
      <c r="J900" s="69"/>
      <c r="K900" s="23"/>
    </row>
    <row r="901" spans="1:11" x14ac:dyDescent="0.2">
      <c r="A901" s="62" t="s">
        <v>6</v>
      </c>
      <c r="B901" s="60"/>
      <c r="C901" s="7" t="str">
        <f t="shared" si="184"/>
        <v/>
      </c>
      <c r="D901" s="60"/>
      <c r="E901" s="68"/>
      <c r="F901" s="60"/>
      <c r="G901" s="68"/>
      <c r="H901" s="60"/>
      <c r="I901" s="68"/>
      <c r="J901" s="69"/>
      <c r="K901" s="23"/>
    </row>
    <row r="902" spans="1:11" x14ac:dyDescent="0.2">
      <c r="A902" s="62" t="s">
        <v>6</v>
      </c>
      <c r="B902" s="60"/>
      <c r="C902" s="7" t="str">
        <f t="shared" si="184"/>
        <v/>
      </c>
      <c r="D902" s="60"/>
      <c r="E902" s="68"/>
      <c r="F902" s="60"/>
      <c r="G902" s="68"/>
      <c r="H902" s="60"/>
      <c r="I902" s="68"/>
      <c r="J902" s="69"/>
      <c r="K902" s="23"/>
    </row>
    <row r="903" spans="1:11" x14ac:dyDescent="0.2">
      <c r="A903" s="62" t="s">
        <v>6</v>
      </c>
      <c r="B903" s="60"/>
      <c r="C903" s="7" t="str">
        <f t="shared" si="184"/>
        <v/>
      </c>
      <c r="D903" s="60"/>
      <c r="E903" s="68"/>
      <c r="F903" s="60"/>
      <c r="G903" s="68"/>
      <c r="H903" s="60"/>
      <c r="I903" s="68"/>
      <c r="J903" s="69"/>
      <c r="K903" s="23"/>
    </row>
    <row r="904" spans="1:11" x14ac:dyDescent="0.2">
      <c r="A904" s="62" t="s">
        <v>6</v>
      </c>
      <c r="B904" s="60"/>
      <c r="C904" s="7" t="str">
        <f t="shared" si="184"/>
        <v/>
      </c>
      <c r="D904" s="60"/>
      <c r="E904" s="68"/>
      <c r="F904" s="60"/>
      <c r="G904" s="68"/>
      <c r="H904" s="60"/>
      <c r="I904" s="68"/>
      <c r="J904" s="69"/>
      <c r="K904" s="23"/>
    </row>
    <row r="905" spans="1:11" x14ac:dyDescent="0.2">
      <c r="A905" s="62" t="s">
        <v>6</v>
      </c>
      <c r="B905" s="60"/>
      <c r="C905" s="7" t="str">
        <f t="shared" si="184"/>
        <v/>
      </c>
      <c r="D905" s="60"/>
      <c r="E905" s="68"/>
      <c r="F905" s="60"/>
      <c r="G905" s="68"/>
      <c r="H905" s="60"/>
      <c r="I905" s="68"/>
      <c r="J905" s="69"/>
      <c r="K905" s="23"/>
    </row>
    <row r="906" spans="1:11" x14ac:dyDescent="0.2">
      <c r="A906" s="62" t="s">
        <v>6</v>
      </c>
      <c r="B906" s="60"/>
      <c r="C906" s="7" t="str">
        <f t="shared" si="184"/>
        <v/>
      </c>
      <c r="D906" s="60"/>
      <c r="E906" s="68"/>
      <c r="F906" s="60"/>
      <c r="G906" s="68"/>
      <c r="H906" s="60"/>
      <c r="I906" s="68"/>
      <c r="J906" s="69"/>
      <c r="K906" s="23"/>
    </row>
    <row r="907" spans="1:11" x14ac:dyDescent="0.2">
      <c r="A907" s="62" t="s">
        <v>6</v>
      </c>
      <c r="B907" s="60"/>
      <c r="C907" s="7" t="str">
        <f t="shared" si="184"/>
        <v/>
      </c>
      <c r="D907" s="60"/>
      <c r="E907" s="68"/>
      <c r="F907" s="60"/>
      <c r="G907" s="68"/>
      <c r="H907" s="60"/>
      <c r="I907" s="68"/>
      <c r="J907" s="69"/>
      <c r="K907" s="23"/>
    </row>
    <row r="908" spans="1:11" x14ac:dyDescent="0.2">
      <c r="A908" s="62" t="s">
        <v>6</v>
      </c>
      <c r="B908" s="60"/>
      <c r="C908" s="7" t="str">
        <f t="shared" si="184"/>
        <v/>
      </c>
      <c r="D908" s="60"/>
      <c r="E908" s="68"/>
      <c r="F908" s="60"/>
      <c r="G908" s="68"/>
      <c r="H908" s="60"/>
      <c r="I908" s="68"/>
      <c r="J908" s="69"/>
      <c r="K908" s="23"/>
    </row>
    <row r="909" spans="1:11" x14ac:dyDescent="0.2">
      <c r="A909" s="62" t="s">
        <v>6</v>
      </c>
      <c r="B909" s="60"/>
      <c r="C909" s="7" t="str">
        <f t="shared" si="184"/>
        <v/>
      </c>
      <c r="D909" s="60"/>
      <c r="E909" s="68"/>
      <c r="F909" s="60"/>
      <c r="G909" s="68"/>
      <c r="H909" s="60"/>
      <c r="I909" s="68"/>
      <c r="J909" s="69"/>
      <c r="K909" s="23"/>
    </row>
    <row r="910" spans="1:11" x14ac:dyDescent="0.2">
      <c r="A910" s="62" t="s">
        <v>6</v>
      </c>
      <c r="B910" s="60"/>
      <c r="C910" s="7" t="str">
        <f t="shared" si="184"/>
        <v/>
      </c>
      <c r="D910" s="60"/>
      <c r="E910" s="68"/>
      <c r="F910" s="60"/>
      <c r="G910" s="68"/>
      <c r="H910" s="60"/>
      <c r="I910" s="68"/>
      <c r="J910" s="69"/>
      <c r="K910" s="23"/>
    </row>
    <row r="911" spans="1:11" x14ac:dyDescent="0.2">
      <c r="A911" s="62" t="s">
        <v>6</v>
      </c>
      <c r="B911" s="60"/>
      <c r="C911" s="7" t="str">
        <f t="shared" si="184"/>
        <v/>
      </c>
      <c r="D911" s="60"/>
      <c r="E911" s="68"/>
      <c r="F911" s="60"/>
      <c r="G911" s="68"/>
      <c r="H911" s="60"/>
      <c r="I911" s="68"/>
      <c r="J911" s="69"/>
      <c r="K911" s="23"/>
    </row>
    <row r="912" spans="1:11" x14ac:dyDescent="0.2">
      <c r="A912" s="62" t="s">
        <v>6</v>
      </c>
      <c r="B912" s="60"/>
      <c r="C912" s="7" t="str">
        <f t="shared" si="184"/>
        <v/>
      </c>
      <c r="D912" s="60"/>
      <c r="E912" s="68"/>
      <c r="F912" s="60"/>
      <c r="G912" s="68"/>
      <c r="H912" s="60"/>
      <c r="I912" s="68"/>
      <c r="J912" s="69"/>
      <c r="K912" s="23"/>
    </row>
    <row r="913" spans="1:11" x14ac:dyDescent="0.2">
      <c r="A913" s="62" t="s">
        <v>6</v>
      </c>
      <c r="B913" s="60"/>
      <c r="C913" s="7" t="str">
        <f t="shared" si="184"/>
        <v/>
      </c>
      <c r="D913" s="60"/>
      <c r="E913" s="68"/>
      <c r="F913" s="60"/>
      <c r="G913" s="68"/>
      <c r="H913" s="60"/>
      <c r="I913" s="68"/>
      <c r="J913" s="69"/>
      <c r="K913" s="23"/>
    </row>
    <row r="914" spans="1:11" x14ac:dyDescent="0.2">
      <c r="A914" s="62" t="s">
        <v>6</v>
      </c>
      <c r="B914" s="60"/>
      <c r="C914" s="7" t="str">
        <f t="shared" si="184"/>
        <v/>
      </c>
      <c r="D914" s="60"/>
      <c r="E914" s="68"/>
      <c r="F914" s="60"/>
      <c r="G914" s="68"/>
      <c r="H914" s="60"/>
      <c r="I914" s="68"/>
      <c r="J914" s="69"/>
      <c r="K914" s="23"/>
    </row>
    <row r="915" spans="1:11" x14ac:dyDescent="0.2">
      <c r="A915" s="62" t="s">
        <v>6</v>
      </c>
      <c r="B915" s="60"/>
      <c r="C915" s="7" t="str">
        <f t="shared" si="184"/>
        <v/>
      </c>
      <c r="D915" s="60"/>
      <c r="E915" s="68"/>
      <c r="F915" s="60"/>
      <c r="G915" s="68"/>
      <c r="H915" s="60"/>
      <c r="I915" s="68"/>
      <c r="J915" s="69"/>
      <c r="K915" s="23"/>
    </row>
    <row r="916" spans="1:11" x14ac:dyDescent="0.2">
      <c r="A916" s="62" t="s">
        <v>6</v>
      </c>
      <c r="B916" s="60"/>
      <c r="C916" s="7" t="str">
        <f t="shared" si="184"/>
        <v/>
      </c>
      <c r="D916" s="60"/>
      <c r="E916" s="68"/>
      <c r="F916" s="60"/>
      <c r="G916" s="68"/>
      <c r="H916" s="60"/>
      <c r="I916" s="68"/>
      <c r="J916" s="69"/>
      <c r="K916" s="23"/>
    </row>
    <row r="917" spans="1:11" x14ac:dyDescent="0.2">
      <c r="A917" s="62" t="s">
        <v>6</v>
      </c>
      <c r="B917" s="60"/>
      <c r="C917" s="7" t="str">
        <f t="shared" si="184"/>
        <v/>
      </c>
      <c r="D917" s="60"/>
      <c r="E917" s="68"/>
      <c r="F917" s="60"/>
      <c r="G917" s="68"/>
      <c r="H917" s="60"/>
      <c r="I917" s="68"/>
      <c r="J917" s="69"/>
      <c r="K917" s="23"/>
    </row>
    <row r="918" spans="1:11" x14ac:dyDescent="0.2">
      <c r="A918" s="62" t="s">
        <v>6</v>
      </c>
      <c r="B918" s="60"/>
      <c r="C918" s="7" t="str">
        <f t="shared" si="184"/>
        <v/>
      </c>
      <c r="D918" s="60"/>
      <c r="E918" s="68"/>
      <c r="F918" s="60"/>
      <c r="G918" s="68"/>
      <c r="H918" s="60"/>
      <c r="I918" s="68"/>
      <c r="J918" s="69"/>
      <c r="K918" s="23"/>
    </row>
    <row r="919" spans="1:11" x14ac:dyDescent="0.2">
      <c r="A919" s="62" t="s">
        <v>6</v>
      </c>
      <c r="B919" s="60"/>
      <c r="C919" s="7" t="str">
        <f t="shared" si="184"/>
        <v/>
      </c>
      <c r="D919" s="60"/>
      <c r="E919" s="68"/>
      <c r="F919" s="60"/>
      <c r="G919" s="68"/>
      <c r="H919" s="60"/>
      <c r="I919" s="68"/>
      <c r="J919" s="69"/>
      <c r="K919" s="23"/>
    </row>
    <row r="920" spans="1:11" ht="15.75" thickBot="1" x14ac:dyDescent="0.25">
      <c r="A920" s="62" t="s">
        <v>6</v>
      </c>
      <c r="B920" s="63"/>
      <c r="C920" s="8" t="str">
        <f t="shared" si="184"/>
        <v/>
      </c>
      <c r="D920" s="63"/>
      <c r="E920" s="64"/>
      <c r="F920" s="63"/>
      <c r="G920" s="64"/>
      <c r="H920" s="63"/>
      <c r="I920" s="64"/>
      <c r="J920" s="70"/>
      <c r="K920" s="23"/>
    </row>
    <row r="921" spans="1:11" x14ac:dyDescent="0.2">
      <c r="A921" s="62"/>
      <c r="B921" s="137">
        <f>SUMIF(A888:A920,$O$6,B888:B920)</f>
        <v>0</v>
      </c>
      <c r="C921" s="24"/>
      <c r="D921" s="24"/>
      <c r="E921" s="24"/>
      <c r="F921" s="24"/>
      <c r="G921" s="24"/>
      <c r="H921" s="24"/>
      <c r="I921" s="24"/>
      <c r="J921" s="24"/>
      <c r="K921" s="23"/>
    </row>
    <row r="922" spans="1:11" ht="15.75" thickBot="1" x14ac:dyDescent="0.25">
      <c r="A922" s="62"/>
      <c r="B922" s="138"/>
      <c r="C922" s="24"/>
      <c r="D922" s="24"/>
      <c r="E922" s="24"/>
      <c r="F922" s="24"/>
      <c r="G922" s="24"/>
      <c r="H922" s="24"/>
      <c r="I922" s="24"/>
      <c r="J922" s="24"/>
      <c r="K922" s="23"/>
    </row>
    <row r="923" spans="1:11" ht="15.75" thickBot="1" x14ac:dyDescent="0.25">
      <c r="A923" s="62"/>
      <c r="B923" s="24"/>
      <c r="C923" s="24"/>
      <c r="D923" s="24"/>
      <c r="E923" s="24"/>
      <c r="F923" s="24"/>
      <c r="G923" s="24"/>
      <c r="H923" s="24"/>
      <c r="I923" s="24"/>
      <c r="J923" s="24"/>
      <c r="K923" s="23"/>
    </row>
    <row r="924" spans="1:11" ht="15.75" thickBot="1" x14ac:dyDescent="0.25">
      <c r="A924" s="62"/>
      <c r="B924" s="24"/>
      <c r="C924" s="24"/>
      <c r="D924" s="24"/>
      <c r="E924" s="24"/>
      <c r="F924" s="24"/>
      <c r="G924" s="24"/>
      <c r="H924" s="129" t="s">
        <v>22</v>
      </c>
      <c r="I924" s="130"/>
      <c r="J924" s="16"/>
      <c r="K924" s="23"/>
    </row>
    <row r="925" spans="1:11" ht="15.75" thickBot="1" x14ac:dyDescent="0.25">
      <c r="A925" s="62"/>
      <c r="B925" s="13" t="s">
        <v>0</v>
      </c>
      <c r="C925" s="13" t="s">
        <v>13</v>
      </c>
      <c r="D925" s="13" t="s">
        <v>14</v>
      </c>
      <c r="E925" s="13" t="s">
        <v>15</v>
      </c>
      <c r="F925" s="13" t="s">
        <v>5</v>
      </c>
      <c r="G925" s="24"/>
      <c r="H925" s="96" t="s">
        <v>20</v>
      </c>
      <c r="I925" s="94">
        <f t="shared" si="172"/>
        <v>0</v>
      </c>
      <c r="J925" s="96"/>
      <c r="K925" s="23"/>
    </row>
    <row r="926" spans="1:11" ht="15.75" thickBot="1" x14ac:dyDescent="0.25">
      <c r="A926" s="62"/>
      <c r="B926" s="98">
        <f t="shared" si="173"/>
        <v>0</v>
      </c>
      <c r="C926" s="13">
        <f t="shared" ref="C926" si="185">SUM(F888:F920)</f>
        <v>0</v>
      </c>
      <c r="D926" s="13">
        <f t="shared" ref="D926" si="186">B926+C926</f>
        <v>0</v>
      </c>
      <c r="E926" s="13">
        <f t="shared" ref="E926" si="187">SUM(H888:H920)</f>
        <v>0</v>
      </c>
      <c r="F926" s="15">
        <f t="shared" ref="F926" si="188">D926-E926</f>
        <v>0</v>
      </c>
      <c r="G926" s="24"/>
      <c r="H926" s="3" t="s">
        <v>19</v>
      </c>
      <c r="I926" s="3">
        <f t="shared" ref="I926" si="189">F928</f>
        <v>0</v>
      </c>
      <c r="J926" s="3"/>
      <c r="K926" s="23"/>
    </row>
    <row r="927" spans="1:11" ht="15.75" thickBot="1" x14ac:dyDescent="0.25">
      <c r="A927" s="62"/>
      <c r="B927" s="13" t="s">
        <v>18</v>
      </c>
      <c r="C927" s="13" t="s">
        <v>16</v>
      </c>
      <c r="D927" s="13" t="s">
        <v>3</v>
      </c>
      <c r="E927" s="13" t="s">
        <v>2</v>
      </c>
      <c r="F927" s="13" t="s">
        <v>19</v>
      </c>
      <c r="G927" s="24"/>
      <c r="H927" s="3" t="s">
        <v>21</v>
      </c>
      <c r="I927" s="3">
        <f t="shared" si="179"/>
        <v>0</v>
      </c>
      <c r="J927" s="3"/>
      <c r="K927" s="23"/>
    </row>
    <row r="928" spans="1:11" ht="15.75" thickBot="1" x14ac:dyDescent="0.25">
      <c r="A928" s="62"/>
      <c r="B928" s="98">
        <f t="shared" ref="B928" si="190">F926</f>
        <v>0</v>
      </c>
      <c r="C928" s="71"/>
      <c r="D928" s="71"/>
      <c r="E928" s="71"/>
      <c r="F928" s="15">
        <f t="shared" ref="F928" si="191">B928-(C928+D928+E928)</f>
        <v>0</v>
      </c>
      <c r="G928" s="24"/>
      <c r="H928" s="3" t="s">
        <v>4</v>
      </c>
      <c r="I928" s="73"/>
      <c r="J928" s="73"/>
      <c r="K928" s="23"/>
    </row>
    <row r="929" spans="1:11" ht="15.75" thickBot="1" x14ac:dyDescent="0.25">
      <c r="A929" s="62"/>
      <c r="B929" s="24"/>
      <c r="C929" s="24"/>
      <c r="D929" s="24"/>
      <c r="E929" s="24"/>
      <c r="F929" s="24"/>
      <c r="G929" s="24"/>
      <c r="H929" s="18" t="s">
        <v>17</v>
      </c>
      <c r="I929" s="18">
        <f t="shared" si="182"/>
        <v>0</v>
      </c>
      <c r="J929" s="97"/>
      <c r="K929" s="23"/>
    </row>
    <row r="930" spans="1:11" ht="15.75" thickBot="1" x14ac:dyDescent="0.25">
      <c r="A930" s="62"/>
      <c r="B930" s="24"/>
      <c r="C930" s="24"/>
      <c r="D930" s="24"/>
      <c r="E930" s="24"/>
      <c r="F930" s="24"/>
      <c r="G930" s="24"/>
      <c r="H930" s="13" t="s">
        <v>27</v>
      </c>
      <c r="I930" s="101">
        <f t="shared" si="183"/>
        <v>0</v>
      </c>
      <c r="J930" s="24"/>
      <c r="K930" s="23"/>
    </row>
    <row r="931" spans="1:11" ht="15.75" thickBot="1" x14ac:dyDescent="0.25">
      <c r="A931" s="75"/>
      <c r="B931" s="25"/>
      <c r="C931" s="25"/>
      <c r="D931" s="25"/>
      <c r="E931" s="25"/>
      <c r="F931" s="25"/>
      <c r="G931" s="25"/>
      <c r="H931" s="25"/>
      <c r="I931" s="25"/>
      <c r="J931" s="25"/>
      <c r="K931" s="15"/>
    </row>
    <row r="932" spans="1:11" ht="15.75" thickBot="1" x14ac:dyDescent="0.25">
      <c r="A932" s="76"/>
      <c r="B932" s="29"/>
      <c r="C932" s="29"/>
      <c r="D932" s="29"/>
      <c r="E932" s="29"/>
      <c r="F932" s="29"/>
      <c r="G932" s="29"/>
      <c r="H932" s="29"/>
      <c r="I932" s="29"/>
      <c r="J932" s="29"/>
      <c r="K932" s="29"/>
    </row>
    <row r="933" spans="1:11" ht="15.75" thickBot="1" x14ac:dyDescent="0.25">
      <c r="A933" s="57"/>
      <c r="B933" s="28"/>
      <c r="C933" s="28"/>
      <c r="D933" s="28"/>
      <c r="E933" s="28"/>
      <c r="F933" s="28"/>
      <c r="G933" s="28"/>
      <c r="H933" s="28"/>
      <c r="I933" s="28" t="s">
        <v>35</v>
      </c>
      <c r="J933" s="58" t="s">
        <v>39</v>
      </c>
      <c r="K933" s="22"/>
    </row>
    <row r="934" spans="1:11" ht="15.75" thickBot="1" x14ac:dyDescent="0.25">
      <c r="A934" s="60">
        <v>20</v>
      </c>
      <c r="B934" s="26"/>
      <c r="C934" s="26"/>
      <c r="D934" s="26"/>
      <c r="E934" s="26"/>
      <c r="F934" s="26"/>
      <c r="G934" s="26"/>
      <c r="H934" s="26"/>
      <c r="I934" s="26" t="s">
        <v>36</v>
      </c>
      <c r="J934" s="61">
        <v>44275</v>
      </c>
      <c r="K934" s="22"/>
    </row>
    <row r="935" spans="1:11" x14ac:dyDescent="0.2">
      <c r="A935" s="62"/>
      <c r="B935" s="140" t="s">
        <v>0</v>
      </c>
      <c r="C935" s="141"/>
      <c r="D935" s="140" t="s">
        <v>9</v>
      </c>
      <c r="E935" s="141"/>
      <c r="F935" s="140" t="s">
        <v>13</v>
      </c>
      <c r="G935" s="141"/>
      <c r="H935" s="140" t="s">
        <v>10</v>
      </c>
      <c r="I935" s="141"/>
      <c r="J935" s="135" t="s">
        <v>12</v>
      </c>
      <c r="K935" s="23"/>
    </row>
    <row r="936" spans="1:11" ht="15.75" thickBot="1" x14ac:dyDescent="0.25">
      <c r="A936" s="62"/>
      <c r="B936" s="6" t="s">
        <v>1</v>
      </c>
      <c r="C936" s="8" t="s">
        <v>8</v>
      </c>
      <c r="D936" s="6" t="s">
        <v>1</v>
      </c>
      <c r="E936" s="8" t="s">
        <v>8</v>
      </c>
      <c r="F936" s="6" t="s">
        <v>1</v>
      </c>
      <c r="G936" s="8" t="s">
        <v>11</v>
      </c>
      <c r="H936" s="6" t="s">
        <v>1</v>
      </c>
      <c r="I936" s="8" t="s">
        <v>11</v>
      </c>
      <c r="J936" s="136"/>
      <c r="K936" s="23"/>
    </row>
    <row r="937" spans="1:11" x14ac:dyDescent="0.2">
      <c r="A937" s="62" t="s">
        <v>6</v>
      </c>
      <c r="B937" s="65"/>
      <c r="C937" s="66"/>
      <c r="D937" s="65"/>
      <c r="E937" s="66"/>
      <c r="F937" s="65"/>
      <c r="G937" s="66"/>
      <c r="H937" s="65"/>
      <c r="I937" s="66"/>
      <c r="J937" s="67"/>
      <c r="K937" s="23"/>
    </row>
    <row r="938" spans="1:11" x14ac:dyDescent="0.2">
      <c r="A938" s="62" t="s">
        <v>6</v>
      </c>
      <c r="B938" s="60"/>
      <c r="C938" s="7" t="str">
        <f t="shared" ref="C938:C969" si="192">IF(B938&gt;0.005,C937+1,"")</f>
        <v/>
      </c>
      <c r="D938" s="60"/>
      <c r="E938" s="68"/>
      <c r="F938" s="60"/>
      <c r="G938" s="68"/>
      <c r="H938" s="60"/>
      <c r="I938" s="68"/>
      <c r="J938" s="69"/>
      <c r="K938" s="23"/>
    </row>
    <row r="939" spans="1:11" x14ac:dyDescent="0.2">
      <c r="A939" s="62" t="s">
        <v>6</v>
      </c>
      <c r="B939" s="60"/>
      <c r="C939" s="7" t="str">
        <f t="shared" si="192"/>
        <v/>
      </c>
      <c r="D939" s="60"/>
      <c r="E939" s="68"/>
      <c r="F939" s="60"/>
      <c r="G939" s="68"/>
      <c r="H939" s="60"/>
      <c r="I939" s="68"/>
      <c r="J939" s="69"/>
      <c r="K939" s="23"/>
    </row>
    <row r="940" spans="1:11" x14ac:dyDescent="0.2">
      <c r="A940" s="62" t="s">
        <v>6</v>
      </c>
      <c r="B940" s="60"/>
      <c r="C940" s="7" t="str">
        <f t="shared" si="192"/>
        <v/>
      </c>
      <c r="D940" s="60"/>
      <c r="E940" s="68"/>
      <c r="F940" s="60"/>
      <c r="G940" s="68"/>
      <c r="H940" s="60"/>
      <c r="I940" s="68"/>
      <c r="J940" s="69"/>
      <c r="K940" s="23"/>
    </row>
    <row r="941" spans="1:11" x14ac:dyDescent="0.2">
      <c r="A941" s="62" t="s">
        <v>6</v>
      </c>
      <c r="B941" s="60"/>
      <c r="C941" s="7" t="str">
        <f t="shared" si="192"/>
        <v/>
      </c>
      <c r="D941" s="60"/>
      <c r="E941" s="68"/>
      <c r="F941" s="60"/>
      <c r="G941" s="68"/>
      <c r="H941" s="60"/>
      <c r="I941" s="68"/>
      <c r="J941" s="69"/>
      <c r="K941" s="23"/>
    </row>
    <row r="942" spans="1:11" x14ac:dyDescent="0.2">
      <c r="A942" s="62" t="s">
        <v>6</v>
      </c>
      <c r="B942" s="60"/>
      <c r="C942" s="7" t="str">
        <f t="shared" si="192"/>
        <v/>
      </c>
      <c r="D942" s="60"/>
      <c r="E942" s="68"/>
      <c r="F942" s="60"/>
      <c r="G942" s="68"/>
      <c r="H942" s="60"/>
      <c r="I942" s="68"/>
      <c r="J942" s="69"/>
      <c r="K942" s="23"/>
    </row>
    <row r="943" spans="1:11" x14ac:dyDescent="0.2">
      <c r="A943" s="62" t="s">
        <v>6</v>
      </c>
      <c r="B943" s="60"/>
      <c r="C943" s="7" t="str">
        <f t="shared" si="192"/>
        <v/>
      </c>
      <c r="D943" s="60"/>
      <c r="E943" s="68"/>
      <c r="F943" s="60"/>
      <c r="G943" s="68"/>
      <c r="H943" s="60"/>
      <c r="I943" s="68"/>
      <c r="J943" s="69"/>
      <c r="K943" s="23"/>
    </row>
    <row r="944" spans="1:11" x14ac:dyDescent="0.2">
      <c r="A944" s="62" t="s">
        <v>6</v>
      </c>
      <c r="B944" s="60"/>
      <c r="C944" s="7" t="str">
        <f t="shared" si="192"/>
        <v/>
      </c>
      <c r="D944" s="60"/>
      <c r="E944" s="68"/>
      <c r="F944" s="60"/>
      <c r="G944" s="68"/>
      <c r="H944" s="60"/>
      <c r="I944" s="68"/>
      <c r="J944" s="69"/>
      <c r="K944" s="23"/>
    </row>
    <row r="945" spans="1:11" x14ac:dyDescent="0.2">
      <c r="A945" s="62" t="s">
        <v>6</v>
      </c>
      <c r="B945" s="60"/>
      <c r="C945" s="7" t="str">
        <f t="shared" si="192"/>
        <v/>
      </c>
      <c r="D945" s="60"/>
      <c r="E945" s="68"/>
      <c r="F945" s="60"/>
      <c r="G945" s="68"/>
      <c r="H945" s="60"/>
      <c r="I945" s="68"/>
      <c r="J945" s="69"/>
      <c r="K945" s="23"/>
    </row>
    <row r="946" spans="1:11" x14ac:dyDescent="0.2">
      <c r="A946" s="62" t="s">
        <v>6</v>
      </c>
      <c r="B946" s="60"/>
      <c r="C946" s="7" t="str">
        <f t="shared" si="192"/>
        <v/>
      </c>
      <c r="D946" s="60"/>
      <c r="E946" s="68"/>
      <c r="F946" s="60"/>
      <c r="G946" s="68"/>
      <c r="H946" s="60"/>
      <c r="I946" s="68"/>
      <c r="J946" s="69"/>
      <c r="K946" s="23"/>
    </row>
    <row r="947" spans="1:11" x14ac:dyDescent="0.2">
      <c r="A947" s="62" t="s">
        <v>6</v>
      </c>
      <c r="B947" s="60"/>
      <c r="C947" s="7" t="str">
        <f t="shared" si="192"/>
        <v/>
      </c>
      <c r="D947" s="60"/>
      <c r="E947" s="68"/>
      <c r="F947" s="60"/>
      <c r="G947" s="68"/>
      <c r="H947" s="60"/>
      <c r="I947" s="68"/>
      <c r="J947" s="69"/>
      <c r="K947" s="23"/>
    </row>
    <row r="948" spans="1:11" x14ac:dyDescent="0.2">
      <c r="A948" s="62" t="s">
        <v>6</v>
      </c>
      <c r="B948" s="60"/>
      <c r="C948" s="7" t="str">
        <f t="shared" si="192"/>
        <v/>
      </c>
      <c r="D948" s="60"/>
      <c r="E948" s="68"/>
      <c r="F948" s="60"/>
      <c r="G948" s="68"/>
      <c r="H948" s="60"/>
      <c r="I948" s="68"/>
      <c r="J948" s="69"/>
      <c r="K948" s="23"/>
    </row>
    <row r="949" spans="1:11" x14ac:dyDescent="0.2">
      <c r="A949" s="62" t="s">
        <v>6</v>
      </c>
      <c r="B949" s="60"/>
      <c r="C949" s="7" t="str">
        <f t="shared" si="192"/>
        <v/>
      </c>
      <c r="D949" s="60"/>
      <c r="E949" s="68"/>
      <c r="F949" s="60"/>
      <c r="G949" s="68"/>
      <c r="H949" s="60"/>
      <c r="I949" s="68"/>
      <c r="J949" s="69"/>
      <c r="K949" s="23"/>
    </row>
    <row r="950" spans="1:11" x14ac:dyDescent="0.2">
      <c r="A950" s="62" t="s">
        <v>6</v>
      </c>
      <c r="B950" s="60"/>
      <c r="C950" s="7" t="str">
        <f t="shared" si="192"/>
        <v/>
      </c>
      <c r="D950" s="60"/>
      <c r="E950" s="68"/>
      <c r="F950" s="60"/>
      <c r="G950" s="68"/>
      <c r="H950" s="60"/>
      <c r="I950" s="68"/>
      <c r="J950" s="69"/>
      <c r="K950" s="23"/>
    </row>
    <row r="951" spans="1:11" x14ac:dyDescent="0.2">
      <c r="A951" s="62" t="s">
        <v>6</v>
      </c>
      <c r="B951" s="60"/>
      <c r="C951" s="7" t="str">
        <f t="shared" si="192"/>
        <v/>
      </c>
      <c r="D951" s="60"/>
      <c r="E951" s="68"/>
      <c r="F951" s="60"/>
      <c r="G951" s="68"/>
      <c r="H951" s="60"/>
      <c r="I951" s="68"/>
      <c r="J951" s="69"/>
      <c r="K951" s="23"/>
    </row>
    <row r="952" spans="1:11" x14ac:dyDescent="0.2">
      <c r="A952" s="62" t="s">
        <v>6</v>
      </c>
      <c r="B952" s="60"/>
      <c r="C952" s="7" t="str">
        <f t="shared" si="192"/>
        <v/>
      </c>
      <c r="D952" s="60"/>
      <c r="E952" s="68"/>
      <c r="F952" s="60"/>
      <c r="G952" s="68"/>
      <c r="H952" s="60"/>
      <c r="I952" s="68"/>
      <c r="J952" s="69"/>
      <c r="K952" s="23"/>
    </row>
    <row r="953" spans="1:11" x14ac:dyDescent="0.2">
      <c r="A953" s="62" t="s">
        <v>6</v>
      </c>
      <c r="B953" s="60"/>
      <c r="C953" s="7" t="str">
        <f t="shared" si="192"/>
        <v/>
      </c>
      <c r="D953" s="60"/>
      <c r="E953" s="68"/>
      <c r="F953" s="60"/>
      <c r="G953" s="68"/>
      <c r="H953" s="60"/>
      <c r="I953" s="68"/>
      <c r="J953" s="69"/>
      <c r="K953" s="23"/>
    </row>
    <row r="954" spans="1:11" x14ac:dyDescent="0.2">
      <c r="A954" s="62" t="s">
        <v>6</v>
      </c>
      <c r="B954" s="60"/>
      <c r="C954" s="7" t="str">
        <f t="shared" si="192"/>
        <v/>
      </c>
      <c r="D954" s="60"/>
      <c r="E954" s="68"/>
      <c r="F954" s="60"/>
      <c r="G954" s="68"/>
      <c r="H954" s="60"/>
      <c r="I954" s="68"/>
      <c r="J954" s="69"/>
      <c r="K954" s="23"/>
    </row>
    <row r="955" spans="1:11" x14ac:dyDescent="0.2">
      <c r="A955" s="62" t="s">
        <v>6</v>
      </c>
      <c r="B955" s="60"/>
      <c r="C955" s="7" t="str">
        <f t="shared" si="192"/>
        <v/>
      </c>
      <c r="D955" s="60"/>
      <c r="E955" s="68"/>
      <c r="F955" s="60"/>
      <c r="G955" s="68"/>
      <c r="H955" s="60"/>
      <c r="I955" s="68"/>
      <c r="J955" s="69"/>
      <c r="K955" s="23"/>
    </row>
    <row r="956" spans="1:11" x14ac:dyDescent="0.2">
      <c r="A956" s="62" t="s">
        <v>6</v>
      </c>
      <c r="B956" s="60"/>
      <c r="C956" s="7" t="str">
        <f t="shared" si="192"/>
        <v/>
      </c>
      <c r="D956" s="60"/>
      <c r="E956" s="68"/>
      <c r="F956" s="60"/>
      <c r="G956" s="68"/>
      <c r="H956" s="60"/>
      <c r="I956" s="68"/>
      <c r="J956" s="69"/>
      <c r="K956" s="23"/>
    </row>
    <row r="957" spans="1:11" x14ac:dyDescent="0.2">
      <c r="A957" s="62" t="s">
        <v>6</v>
      </c>
      <c r="B957" s="60"/>
      <c r="C957" s="7" t="str">
        <f t="shared" si="192"/>
        <v/>
      </c>
      <c r="D957" s="60"/>
      <c r="E957" s="68"/>
      <c r="F957" s="60"/>
      <c r="G957" s="68"/>
      <c r="H957" s="60"/>
      <c r="I957" s="68"/>
      <c r="J957" s="69"/>
      <c r="K957" s="23"/>
    </row>
    <row r="958" spans="1:11" x14ac:dyDescent="0.2">
      <c r="A958" s="62" t="s">
        <v>6</v>
      </c>
      <c r="B958" s="60"/>
      <c r="C958" s="7" t="str">
        <f t="shared" si="192"/>
        <v/>
      </c>
      <c r="D958" s="60"/>
      <c r="E958" s="68"/>
      <c r="F958" s="60"/>
      <c r="G958" s="68"/>
      <c r="H958" s="60"/>
      <c r="I958" s="68"/>
      <c r="J958" s="69"/>
      <c r="K958" s="23"/>
    </row>
    <row r="959" spans="1:11" x14ac:dyDescent="0.2">
      <c r="A959" s="62" t="s">
        <v>6</v>
      </c>
      <c r="B959" s="60"/>
      <c r="C959" s="7" t="str">
        <f t="shared" si="192"/>
        <v/>
      </c>
      <c r="D959" s="60"/>
      <c r="E959" s="68"/>
      <c r="F959" s="60"/>
      <c r="G959" s="68"/>
      <c r="H959" s="60"/>
      <c r="I959" s="68"/>
      <c r="J959" s="69"/>
      <c r="K959" s="23"/>
    </row>
    <row r="960" spans="1:11" x14ac:dyDescent="0.2">
      <c r="A960" s="62" t="s">
        <v>6</v>
      </c>
      <c r="B960" s="60"/>
      <c r="C960" s="7" t="str">
        <f t="shared" si="192"/>
        <v/>
      </c>
      <c r="D960" s="60"/>
      <c r="E960" s="68"/>
      <c r="F960" s="60"/>
      <c r="G960" s="68"/>
      <c r="H960" s="60"/>
      <c r="I960" s="68"/>
      <c r="J960" s="69"/>
      <c r="K960" s="23"/>
    </row>
    <row r="961" spans="1:11" x14ac:dyDescent="0.2">
      <c r="A961" s="62" t="s">
        <v>6</v>
      </c>
      <c r="B961" s="60"/>
      <c r="C961" s="7" t="str">
        <f t="shared" si="192"/>
        <v/>
      </c>
      <c r="D961" s="60"/>
      <c r="E961" s="68"/>
      <c r="F961" s="60"/>
      <c r="G961" s="68"/>
      <c r="H961" s="60"/>
      <c r="I961" s="68"/>
      <c r="J961" s="69"/>
      <c r="K961" s="23"/>
    </row>
    <row r="962" spans="1:11" x14ac:dyDescent="0.2">
      <c r="A962" s="62" t="s">
        <v>6</v>
      </c>
      <c r="B962" s="60"/>
      <c r="C962" s="7" t="str">
        <f t="shared" si="192"/>
        <v/>
      </c>
      <c r="D962" s="60"/>
      <c r="E962" s="68"/>
      <c r="F962" s="60"/>
      <c r="G962" s="68"/>
      <c r="H962" s="60"/>
      <c r="I962" s="68"/>
      <c r="J962" s="69"/>
      <c r="K962" s="23"/>
    </row>
    <row r="963" spans="1:11" x14ac:dyDescent="0.2">
      <c r="A963" s="62" t="s">
        <v>6</v>
      </c>
      <c r="B963" s="60"/>
      <c r="C963" s="7" t="str">
        <f t="shared" si="192"/>
        <v/>
      </c>
      <c r="D963" s="60"/>
      <c r="E963" s="68"/>
      <c r="F963" s="60"/>
      <c r="G963" s="68"/>
      <c r="H963" s="60"/>
      <c r="I963" s="68"/>
      <c r="J963" s="69"/>
      <c r="K963" s="23"/>
    </row>
    <row r="964" spans="1:11" x14ac:dyDescent="0.2">
      <c r="A964" s="62" t="s">
        <v>6</v>
      </c>
      <c r="B964" s="60"/>
      <c r="C964" s="7" t="str">
        <f t="shared" si="192"/>
        <v/>
      </c>
      <c r="D964" s="60"/>
      <c r="E964" s="68"/>
      <c r="F964" s="60"/>
      <c r="G964" s="68"/>
      <c r="H964" s="60"/>
      <c r="I964" s="68"/>
      <c r="J964" s="69"/>
      <c r="K964" s="23"/>
    </row>
    <row r="965" spans="1:11" x14ac:dyDescent="0.2">
      <c r="A965" s="62" t="s">
        <v>6</v>
      </c>
      <c r="B965" s="60"/>
      <c r="C965" s="7" t="str">
        <f t="shared" si="192"/>
        <v/>
      </c>
      <c r="D965" s="60"/>
      <c r="E965" s="68"/>
      <c r="F965" s="60"/>
      <c r="G965" s="68"/>
      <c r="H965" s="60"/>
      <c r="I965" s="68"/>
      <c r="J965" s="69"/>
      <c r="K965" s="23"/>
    </row>
    <row r="966" spans="1:11" x14ac:dyDescent="0.2">
      <c r="A966" s="62" t="s">
        <v>6</v>
      </c>
      <c r="B966" s="60"/>
      <c r="C966" s="7" t="str">
        <f t="shared" si="192"/>
        <v/>
      </c>
      <c r="D966" s="60"/>
      <c r="E966" s="68"/>
      <c r="F966" s="60"/>
      <c r="G966" s="68"/>
      <c r="H966" s="60"/>
      <c r="I966" s="68"/>
      <c r="J966" s="69"/>
      <c r="K966" s="23"/>
    </row>
    <row r="967" spans="1:11" x14ac:dyDescent="0.2">
      <c r="A967" s="62" t="s">
        <v>6</v>
      </c>
      <c r="B967" s="60"/>
      <c r="C967" s="7" t="str">
        <f t="shared" si="192"/>
        <v/>
      </c>
      <c r="D967" s="60"/>
      <c r="E967" s="68"/>
      <c r="F967" s="60"/>
      <c r="G967" s="68"/>
      <c r="H967" s="60"/>
      <c r="I967" s="68"/>
      <c r="J967" s="69"/>
      <c r="K967" s="23"/>
    </row>
    <row r="968" spans="1:11" x14ac:dyDescent="0.2">
      <c r="A968" s="62" t="s">
        <v>6</v>
      </c>
      <c r="B968" s="60"/>
      <c r="C968" s="7" t="str">
        <f t="shared" si="192"/>
        <v/>
      </c>
      <c r="D968" s="60"/>
      <c r="E968" s="68"/>
      <c r="F968" s="60"/>
      <c r="G968" s="68"/>
      <c r="H968" s="60"/>
      <c r="I968" s="68"/>
      <c r="J968" s="69"/>
      <c r="K968" s="23"/>
    </row>
    <row r="969" spans="1:11" ht="15.75" thickBot="1" x14ac:dyDescent="0.25">
      <c r="A969" s="62" t="s">
        <v>6</v>
      </c>
      <c r="B969" s="63"/>
      <c r="C969" s="8" t="str">
        <f t="shared" si="192"/>
        <v/>
      </c>
      <c r="D969" s="63"/>
      <c r="E969" s="64"/>
      <c r="F969" s="63"/>
      <c r="G969" s="64"/>
      <c r="H969" s="63"/>
      <c r="I969" s="64"/>
      <c r="J969" s="70"/>
      <c r="K969" s="23"/>
    </row>
    <row r="970" spans="1:11" x14ac:dyDescent="0.2">
      <c r="A970" s="62"/>
      <c r="B970" s="137">
        <f>SUMIF(A937:A969,$O$6,B937:B969)</f>
        <v>0</v>
      </c>
      <c r="C970" s="24"/>
      <c r="D970" s="24"/>
      <c r="E970" s="24"/>
      <c r="F970" s="24"/>
      <c r="G970" s="24"/>
      <c r="H970" s="24"/>
      <c r="I970" s="24"/>
      <c r="J970" s="24"/>
      <c r="K970" s="23"/>
    </row>
    <row r="971" spans="1:11" ht="15.75" thickBot="1" x14ac:dyDescent="0.25">
      <c r="A971" s="62"/>
      <c r="B971" s="138"/>
      <c r="C971" s="24"/>
      <c r="D971" s="24"/>
      <c r="E971" s="24"/>
      <c r="F971" s="24"/>
      <c r="G971" s="24"/>
      <c r="H971" s="24"/>
      <c r="I971" s="24"/>
      <c r="J971" s="24"/>
      <c r="K971" s="23"/>
    </row>
    <row r="972" spans="1:11" ht="15.75" thickBot="1" x14ac:dyDescent="0.25">
      <c r="A972" s="62"/>
      <c r="B972" s="24"/>
      <c r="C972" s="24"/>
      <c r="D972" s="24"/>
      <c r="E972" s="24"/>
      <c r="F972" s="24"/>
      <c r="G972" s="24"/>
      <c r="H972" s="24"/>
      <c r="I972" s="24"/>
      <c r="J972" s="24"/>
      <c r="K972" s="23"/>
    </row>
    <row r="973" spans="1:11" ht="15.75" thickBot="1" x14ac:dyDescent="0.25">
      <c r="A973" s="62"/>
      <c r="B973" s="24"/>
      <c r="C973" s="24"/>
      <c r="D973" s="24"/>
      <c r="E973" s="24"/>
      <c r="F973" s="24"/>
      <c r="G973" s="24"/>
      <c r="H973" s="129" t="s">
        <v>22</v>
      </c>
      <c r="I973" s="130"/>
      <c r="J973" s="16"/>
      <c r="K973" s="23"/>
    </row>
    <row r="974" spans="1:11" ht="15.75" thickBot="1" x14ac:dyDescent="0.25">
      <c r="A974" s="62"/>
      <c r="B974" s="13" t="s">
        <v>0</v>
      </c>
      <c r="C974" s="13" t="s">
        <v>13</v>
      </c>
      <c r="D974" s="13" t="s">
        <v>14</v>
      </c>
      <c r="E974" s="13" t="s">
        <v>15</v>
      </c>
      <c r="F974" s="13" t="s">
        <v>5</v>
      </c>
      <c r="G974" s="24"/>
      <c r="H974" s="96" t="s">
        <v>20</v>
      </c>
      <c r="I974" s="94">
        <f t="shared" ref="I974:I1023" si="193">I930</f>
        <v>0</v>
      </c>
      <c r="J974" s="96"/>
      <c r="K974" s="23"/>
    </row>
    <row r="975" spans="1:11" ht="15.75" thickBot="1" x14ac:dyDescent="0.25">
      <c r="A975" s="62"/>
      <c r="B975" s="98">
        <f t="shared" ref="B975:B1024" si="194">B970</f>
        <v>0</v>
      </c>
      <c r="C975" s="13">
        <f t="shared" ref="C975" si="195">SUM(F937:F969)</f>
        <v>0</v>
      </c>
      <c r="D975" s="13">
        <f t="shared" ref="D975" si="196">B975+C975</f>
        <v>0</v>
      </c>
      <c r="E975" s="13">
        <f t="shared" ref="E975" si="197">SUM(H937:H969)</f>
        <v>0</v>
      </c>
      <c r="F975" s="15">
        <f t="shared" ref="F975" si="198">D975-E975</f>
        <v>0</v>
      </c>
      <c r="G975" s="24"/>
      <c r="H975" s="3" t="s">
        <v>19</v>
      </c>
      <c r="I975" s="3">
        <f t="shared" ref="I975" si="199">F977</f>
        <v>0</v>
      </c>
      <c r="J975" s="3"/>
      <c r="K975" s="23"/>
    </row>
    <row r="976" spans="1:11" ht="15.75" thickBot="1" x14ac:dyDescent="0.25">
      <c r="A976" s="62"/>
      <c r="B976" s="13" t="s">
        <v>18</v>
      </c>
      <c r="C976" s="13" t="s">
        <v>16</v>
      </c>
      <c r="D976" s="13" t="s">
        <v>3</v>
      </c>
      <c r="E976" s="13" t="s">
        <v>2</v>
      </c>
      <c r="F976" s="13" t="s">
        <v>19</v>
      </c>
      <c r="G976" s="24"/>
      <c r="H976" s="3" t="s">
        <v>21</v>
      </c>
      <c r="I976" s="3">
        <f t="shared" ref="I976:I1025" si="200">I974+I975</f>
        <v>0</v>
      </c>
      <c r="J976" s="3"/>
      <c r="K976" s="23"/>
    </row>
    <row r="977" spans="1:11" ht="15.75" thickBot="1" x14ac:dyDescent="0.25">
      <c r="A977" s="62"/>
      <c r="B977" s="98">
        <f t="shared" ref="B977" si="201">F975</f>
        <v>0</v>
      </c>
      <c r="C977" s="71"/>
      <c r="D977" s="71"/>
      <c r="E977" s="71"/>
      <c r="F977" s="15">
        <f t="shared" ref="F977" si="202">B977-(C977+D977+E977)</f>
        <v>0</v>
      </c>
      <c r="G977" s="24"/>
      <c r="H977" s="3" t="s">
        <v>4</v>
      </c>
      <c r="I977" s="73"/>
      <c r="J977" s="73"/>
      <c r="K977" s="23"/>
    </row>
    <row r="978" spans="1:11" ht="15.75" thickBot="1" x14ac:dyDescent="0.25">
      <c r="A978" s="62"/>
      <c r="B978" s="24"/>
      <c r="C978" s="24"/>
      <c r="D978" s="24"/>
      <c r="E978" s="24"/>
      <c r="F978" s="24"/>
      <c r="G978" s="24"/>
      <c r="H978" s="18" t="s">
        <v>17</v>
      </c>
      <c r="I978" s="18">
        <f t="shared" ref="I978:I1027" si="203">I976-I977</f>
        <v>0</v>
      </c>
      <c r="J978" s="97"/>
      <c r="K978" s="23"/>
    </row>
    <row r="979" spans="1:11" ht="15.75" thickBot="1" x14ac:dyDescent="0.25">
      <c r="A979" s="62"/>
      <c r="B979" s="24"/>
      <c r="C979" s="24"/>
      <c r="D979" s="24"/>
      <c r="E979" s="24"/>
      <c r="F979" s="24"/>
      <c r="G979" s="24"/>
      <c r="H979" s="13" t="s">
        <v>27</v>
      </c>
      <c r="I979" s="101">
        <f t="shared" ref="I979:I1028" si="204">I978</f>
        <v>0</v>
      </c>
      <c r="J979" s="24"/>
      <c r="K979" s="23"/>
    </row>
    <row r="980" spans="1:11" ht="15.75" thickBot="1" x14ac:dyDescent="0.25">
      <c r="A980" s="75"/>
      <c r="B980" s="25"/>
      <c r="C980" s="25"/>
      <c r="D980" s="25"/>
      <c r="E980" s="25"/>
      <c r="F980" s="25"/>
      <c r="G980" s="25"/>
      <c r="H980" s="25"/>
      <c r="I980" s="25"/>
      <c r="J980" s="25"/>
      <c r="K980" s="15"/>
    </row>
    <row r="981" spans="1:11" ht="15.75" thickBot="1" x14ac:dyDescent="0.25">
      <c r="A981" s="76"/>
      <c r="B981" s="29"/>
      <c r="C981" s="29"/>
      <c r="D981" s="29"/>
      <c r="E981" s="29"/>
      <c r="F981" s="29"/>
      <c r="G981" s="29"/>
      <c r="H981" s="29"/>
      <c r="I981" s="29"/>
      <c r="J981" s="29"/>
      <c r="K981" s="29"/>
    </row>
    <row r="982" spans="1:11" ht="15.75" thickBot="1" x14ac:dyDescent="0.25">
      <c r="A982" s="57"/>
      <c r="B982" s="28"/>
      <c r="C982" s="28"/>
      <c r="D982" s="28"/>
      <c r="E982" s="28"/>
      <c r="F982" s="28"/>
      <c r="G982" s="28"/>
      <c r="H982" s="28"/>
      <c r="I982" s="28" t="s">
        <v>35</v>
      </c>
      <c r="J982" s="58" t="s">
        <v>37</v>
      </c>
      <c r="K982" s="22"/>
    </row>
    <row r="983" spans="1:11" ht="15.75" thickBot="1" x14ac:dyDescent="0.25">
      <c r="A983" s="60">
        <v>21</v>
      </c>
      <c r="B983" s="26"/>
      <c r="C983" s="26"/>
      <c r="D983" s="26"/>
      <c r="E983" s="26"/>
      <c r="F983" s="26"/>
      <c r="G983" s="26"/>
      <c r="H983" s="26"/>
      <c r="I983" s="26" t="s">
        <v>36</v>
      </c>
      <c r="J983" s="61">
        <v>44276</v>
      </c>
      <c r="K983" s="22"/>
    </row>
    <row r="984" spans="1:11" x14ac:dyDescent="0.2">
      <c r="A984" s="62"/>
      <c r="B984" s="140" t="s">
        <v>0</v>
      </c>
      <c r="C984" s="141"/>
      <c r="D984" s="140" t="s">
        <v>9</v>
      </c>
      <c r="E984" s="141"/>
      <c r="F984" s="140" t="s">
        <v>13</v>
      </c>
      <c r="G984" s="141"/>
      <c r="H984" s="140" t="s">
        <v>10</v>
      </c>
      <c r="I984" s="141"/>
      <c r="J984" s="135" t="s">
        <v>12</v>
      </c>
      <c r="K984" s="23"/>
    </row>
    <row r="985" spans="1:11" ht="15.75" thickBot="1" x14ac:dyDescent="0.25">
      <c r="A985" s="62"/>
      <c r="B985" s="6" t="s">
        <v>1</v>
      </c>
      <c r="C985" s="8" t="s">
        <v>8</v>
      </c>
      <c r="D985" s="6" t="s">
        <v>1</v>
      </c>
      <c r="E985" s="8" t="s">
        <v>8</v>
      </c>
      <c r="F985" s="6" t="s">
        <v>1</v>
      </c>
      <c r="G985" s="8" t="s">
        <v>11</v>
      </c>
      <c r="H985" s="6" t="s">
        <v>1</v>
      </c>
      <c r="I985" s="8" t="s">
        <v>11</v>
      </c>
      <c r="J985" s="136"/>
      <c r="K985" s="23"/>
    </row>
    <row r="986" spans="1:11" x14ac:dyDescent="0.2">
      <c r="A986" s="62" t="s">
        <v>6</v>
      </c>
      <c r="B986" s="65"/>
      <c r="C986" s="66"/>
      <c r="D986" s="65"/>
      <c r="E986" s="66"/>
      <c r="F986" s="65"/>
      <c r="G986" s="66"/>
      <c r="H986" s="65"/>
      <c r="I986" s="66"/>
      <c r="J986" s="67"/>
      <c r="K986" s="23"/>
    </row>
    <row r="987" spans="1:11" x14ac:dyDescent="0.2">
      <c r="A987" s="62" t="s">
        <v>6</v>
      </c>
      <c r="B987" s="60"/>
      <c r="C987" s="7" t="str">
        <f t="shared" ref="C987:C1018" si="205">IF(B987&gt;0.005,C986+1,"")</f>
        <v/>
      </c>
      <c r="D987" s="60"/>
      <c r="E987" s="68"/>
      <c r="F987" s="60"/>
      <c r="G987" s="68"/>
      <c r="H987" s="60"/>
      <c r="I987" s="68"/>
      <c r="J987" s="69"/>
      <c r="K987" s="23"/>
    </row>
    <row r="988" spans="1:11" x14ac:dyDescent="0.2">
      <c r="A988" s="62" t="s">
        <v>6</v>
      </c>
      <c r="B988" s="60"/>
      <c r="C988" s="7" t="str">
        <f t="shared" si="205"/>
        <v/>
      </c>
      <c r="D988" s="60"/>
      <c r="E988" s="68"/>
      <c r="F988" s="60"/>
      <c r="G988" s="68"/>
      <c r="H988" s="60"/>
      <c r="I988" s="68"/>
      <c r="J988" s="69"/>
      <c r="K988" s="23"/>
    </row>
    <row r="989" spans="1:11" x14ac:dyDescent="0.2">
      <c r="A989" s="62" t="s">
        <v>6</v>
      </c>
      <c r="B989" s="60"/>
      <c r="C989" s="7" t="str">
        <f t="shared" si="205"/>
        <v/>
      </c>
      <c r="D989" s="60"/>
      <c r="E989" s="68"/>
      <c r="F989" s="60"/>
      <c r="G989" s="68"/>
      <c r="H989" s="60"/>
      <c r="I989" s="68"/>
      <c r="J989" s="69"/>
      <c r="K989" s="23"/>
    </row>
    <row r="990" spans="1:11" x14ac:dyDescent="0.2">
      <c r="A990" s="62" t="s">
        <v>6</v>
      </c>
      <c r="B990" s="60"/>
      <c r="C990" s="7" t="str">
        <f t="shared" si="205"/>
        <v/>
      </c>
      <c r="D990" s="60"/>
      <c r="E990" s="68"/>
      <c r="F990" s="60"/>
      <c r="G990" s="68"/>
      <c r="H990" s="60"/>
      <c r="I990" s="68"/>
      <c r="J990" s="69"/>
      <c r="K990" s="23"/>
    </row>
    <row r="991" spans="1:11" x14ac:dyDescent="0.2">
      <c r="A991" s="62" t="s">
        <v>6</v>
      </c>
      <c r="B991" s="60"/>
      <c r="C991" s="7" t="str">
        <f t="shared" si="205"/>
        <v/>
      </c>
      <c r="D991" s="60"/>
      <c r="E991" s="68"/>
      <c r="F991" s="60"/>
      <c r="G991" s="68"/>
      <c r="H991" s="60"/>
      <c r="I991" s="68"/>
      <c r="J991" s="69"/>
      <c r="K991" s="23"/>
    </row>
    <row r="992" spans="1:11" x14ac:dyDescent="0.2">
      <c r="A992" s="62" t="s">
        <v>6</v>
      </c>
      <c r="B992" s="60"/>
      <c r="C992" s="7" t="str">
        <f t="shared" si="205"/>
        <v/>
      </c>
      <c r="D992" s="60"/>
      <c r="E992" s="68"/>
      <c r="F992" s="60"/>
      <c r="G992" s="68"/>
      <c r="H992" s="60"/>
      <c r="I992" s="68"/>
      <c r="J992" s="69"/>
      <c r="K992" s="23"/>
    </row>
    <row r="993" spans="1:11" x14ac:dyDescent="0.2">
      <c r="A993" s="62" t="s">
        <v>6</v>
      </c>
      <c r="B993" s="60"/>
      <c r="C993" s="7" t="str">
        <f t="shared" si="205"/>
        <v/>
      </c>
      <c r="D993" s="60"/>
      <c r="E993" s="68"/>
      <c r="F993" s="60"/>
      <c r="G993" s="68"/>
      <c r="H993" s="60"/>
      <c r="I993" s="68"/>
      <c r="J993" s="69"/>
      <c r="K993" s="23"/>
    </row>
    <row r="994" spans="1:11" x14ac:dyDescent="0.2">
      <c r="A994" s="62" t="s">
        <v>6</v>
      </c>
      <c r="B994" s="60"/>
      <c r="C994" s="7" t="str">
        <f t="shared" si="205"/>
        <v/>
      </c>
      <c r="D994" s="60"/>
      <c r="E994" s="68"/>
      <c r="F994" s="60"/>
      <c r="G994" s="68"/>
      <c r="H994" s="60"/>
      <c r="I994" s="68"/>
      <c r="J994" s="69"/>
      <c r="K994" s="23"/>
    </row>
    <row r="995" spans="1:11" x14ac:dyDescent="0.2">
      <c r="A995" s="62" t="s">
        <v>6</v>
      </c>
      <c r="B995" s="60"/>
      <c r="C995" s="7" t="str">
        <f t="shared" si="205"/>
        <v/>
      </c>
      <c r="D995" s="60"/>
      <c r="E995" s="68"/>
      <c r="F995" s="60"/>
      <c r="G995" s="68"/>
      <c r="H995" s="60"/>
      <c r="I995" s="68"/>
      <c r="J995" s="69"/>
      <c r="K995" s="23"/>
    </row>
    <row r="996" spans="1:11" x14ac:dyDescent="0.2">
      <c r="A996" s="62" t="s">
        <v>6</v>
      </c>
      <c r="B996" s="60"/>
      <c r="C996" s="7" t="str">
        <f t="shared" si="205"/>
        <v/>
      </c>
      <c r="D996" s="60"/>
      <c r="E996" s="68"/>
      <c r="F996" s="60"/>
      <c r="G996" s="68"/>
      <c r="H996" s="60"/>
      <c r="I996" s="68"/>
      <c r="J996" s="69"/>
      <c r="K996" s="23"/>
    </row>
    <row r="997" spans="1:11" x14ac:dyDescent="0.2">
      <c r="A997" s="62" t="s">
        <v>6</v>
      </c>
      <c r="B997" s="60"/>
      <c r="C997" s="7" t="str">
        <f t="shared" si="205"/>
        <v/>
      </c>
      <c r="D997" s="60"/>
      <c r="E997" s="68"/>
      <c r="F997" s="60"/>
      <c r="G997" s="68"/>
      <c r="H997" s="60"/>
      <c r="I997" s="68"/>
      <c r="J997" s="69"/>
      <c r="K997" s="23"/>
    </row>
    <row r="998" spans="1:11" x14ac:dyDescent="0.2">
      <c r="A998" s="62" t="s">
        <v>6</v>
      </c>
      <c r="B998" s="60"/>
      <c r="C998" s="7" t="str">
        <f t="shared" si="205"/>
        <v/>
      </c>
      <c r="D998" s="60"/>
      <c r="E998" s="68"/>
      <c r="F998" s="60"/>
      <c r="G998" s="68"/>
      <c r="H998" s="60"/>
      <c r="I998" s="68"/>
      <c r="J998" s="69"/>
      <c r="K998" s="23"/>
    </row>
    <row r="999" spans="1:11" x14ac:dyDescent="0.2">
      <c r="A999" s="62" t="s">
        <v>6</v>
      </c>
      <c r="B999" s="60"/>
      <c r="C999" s="7" t="str">
        <f t="shared" si="205"/>
        <v/>
      </c>
      <c r="D999" s="60"/>
      <c r="E999" s="68"/>
      <c r="F999" s="60"/>
      <c r="G999" s="68"/>
      <c r="H999" s="60"/>
      <c r="I999" s="68"/>
      <c r="J999" s="69"/>
      <c r="K999" s="23"/>
    </row>
    <row r="1000" spans="1:11" x14ac:dyDescent="0.2">
      <c r="A1000" s="62" t="s">
        <v>6</v>
      </c>
      <c r="B1000" s="60"/>
      <c r="C1000" s="7" t="str">
        <f t="shared" si="205"/>
        <v/>
      </c>
      <c r="D1000" s="60"/>
      <c r="E1000" s="68"/>
      <c r="F1000" s="60"/>
      <c r="G1000" s="68"/>
      <c r="H1000" s="60"/>
      <c r="I1000" s="68"/>
      <c r="J1000" s="69"/>
      <c r="K1000" s="23"/>
    </row>
    <row r="1001" spans="1:11" x14ac:dyDescent="0.2">
      <c r="A1001" s="62" t="s">
        <v>6</v>
      </c>
      <c r="B1001" s="60"/>
      <c r="C1001" s="7" t="str">
        <f t="shared" si="205"/>
        <v/>
      </c>
      <c r="D1001" s="60"/>
      <c r="E1001" s="68"/>
      <c r="F1001" s="60"/>
      <c r="G1001" s="68"/>
      <c r="H1001" s="60"/>
      <c r="I1001" s="68"/>
      <c r="J1001" s="69"/>
      <c r="K1001" s="23"/>
    </row>
    <row r="1002" spans="1:11" x14ac:dyDescent="0.2">
      <c r="A1002" s="62" t="s">
        <v>6</v>
      </c>
      <c r="B1002" s="60"/>
      <c r="C1002" s="7" t="str">
        <f t="shared" si="205"/>
        <v/>
      </c>
      <c r="D1002" s="60"/>
      <c r="E1002" s="68"/>
      <c r="F1002" s="60"/>
      <c r="G1002" s="68"/>
      <c r="H1002" s="60"/>
      <c r="I1002" s="68"/>
      <c r="J1002" s="69"/>
      <c r="K1002" s="23"/>
    </row>
    <row r="1003" spans="1:11" x14ac:dyDescent="0.2">
      <c r="A1003" s="62" t="s">
        <v>6</v>
      </c>
      <c r="B1003" s="60"/>
      <c r="C1003" s="7" t="str">
        <f t="shared" si="205"/>
        <v/>
      </c>
      <c r="D1003" s="60"/>
      <c r="E1003" s="68"/>
      <c r="F1003" s="60"/>
      <c r="G1003" s="68"/>
      <c r="H1003" s="60"/>
      <c r="I1003" s="68"/>
      <c r="J1003" s="69"/>
      <c r="K1003" s="23"/>
    </row>
    <row r="1004" spans="1:11" x14ac:dyDescent="0.2">
      <c r="A1004" s="62" t="s">
        <v>6</v>
      </c>
      <c r="B1004" s="60"/>
      <c r="C1004" s="7" t="str">
        <f t="shared" si="205"/>
        <v/>
      </c>
      <c r="D1004" s="60"/>
      <c r="E1004" s="68"/>
      <c r="F1004" s="60"/>
      <c r="G1004" s="68"/>
      <c r="H1004" s="60"/>
      <c r="I1004" s="68"/>
      <c r="J1004" s="69"/>
      <c r="K1004" s="23"/>
    </row>
    <row r="1005" spans="1:11" x14ac:dyDescent="0.2">
      <c r="A1005" s="62" t="s">
        <v>6</v>
      </c>
      <c r="B1005" s="60"/>
      <c r="C1005" s="7" t="str">
        <f t="shared" si="205"/>
        <v/>
      </c>
      <c r="D1005" s="60"/>
      <c r="E1005" s="68"/>
      <c r="F1005" s="60"/>
      <c r="G1005" s="68"/>
      <c r="H1005" s="60"/>
      <c r="I1005" s="68"/>
      <c r="J1005" s="69"/>
      <c r="K1005" s="23"/>
    </row>
    <row r="1006" spans="1:11" x14ac:dyDescent="0.2">
      <c r="A1006" s="62" t="s">
        <v>6</v>
      </c>
      <c r="B1006" s="60"/>
      <c r="C1006" s="7" t="str">
        <f t="shared" si="205"/>
        <v/>
      </c>
      <c r="D1006" s="60"/>
      <c r="E1006" s="68"/>
      <c r="F1006" s="60"/>
      <c r="G1006" s="68"/>
      <c r="H1006" s="60"/>
      <c r="I1006" s="68"/>
      <c r="J1006" s="69"/>
      <c r="K1006" s="23"/>
    </row>
    <row r="1007" spans="1:11" x14ac:dyDescent="0.2">
      <c r="A1007" s="62" t="s">
        <v>6</v>
      </c>
      <c r="B1007" s="60"/>
      <c r="C1007" s="7" t="str">
        <f t="shared" si="205"/>
        <v/>
      </c>
      <c r="D1007" s="60"/>
      <c r="E1007" s="68"/>
      <c r="F1007" s="60"/>
      <c r="G1007" s="68"/>
      <c r="H1007" s="60"/>
      <c r="I1007" s="68"/>
      <c r="J1007" s="69"/>
      <c r="K1007" s="23"/>
    </row>
    <row r="1008" spans="1:11" x14ac:dyDescent="0.2">
      <c r="A1008" s="62" t="s">
        <v>6</v>
      </c>
      <c r="B1008" s="60"/>
      <c r="C1008" s="7" t="str">
        <f t="shared" si="205"/>
        <v/>
      </c>
      <c r="D1008" s="60"/>
      <c r="E1008" s="68"/>
      <c r="F1008" s="60"/>
      <c r="G1008" s="68"/>
      <c r="H1008" s="60"/>
      <c r="I1008" s="68"/>
      <c r="J1008" s="69"/>
      <c r="K1008" s="23"/>
    </row>
    <row r="1009" spans="1:11" x14ac:dyDescent="0.2">
      <c r="A1009" s="62" t="s">
        <v>6</v>
      </c>
      <c r="B1009" s="60"/>
      <c r="C1009" s="7" t="str">
        <f t="shared" si="205"/>
        <v/>
      </c>
      <c r="D1009" s="60"/>
      <c r="E1009" s="68"/>
      <c r="F1009" s="60"/>
      <c r="G1009" s="68"/>
      <c r="H1009" s="60"/>
      <c r="I1009" s="68"/>
      <c r="J1009" s="69"/>
      <c r="K1009" s="23"/>
    </row>
    <row r="1010" spans="1:11" x14ac:dyDescent="0.2">
      <c r="A1010" s="62" t="s">
        <v>6</v>
      </c>
      <c r="B1010" s="60"/>
      <c r="C1010" s="7" t="str">
        <f t="shared" si="205"/>
        <v/>
      </c>
      <c r="D1010" s="60"/>
      <c r="E1010" s="68"/>
      <c r="F1010" s="60"/>
      <c r="G1010" s="68"/>
      <c r="H1010" s="60"/>
      <c r="I1010" s="68"/>
      <c r="J1010" s="69"/>
      <c r="K1010" s="23"/>
    </row>
    <row r="1011" spans="1:11" x14ac:dyDescent="0.2">
      <c r="A1011" s="62" t="s">
        <v>6</v>
      </c>
      <c r="B1011" s="60"/>
      <c r="C1011" s="7" t="str">
        <f t="shared" si="205"/>
        <v/>
      </c>
      <c r="D1011" s="60"/>
      <c r="E1011" s="68"/>
      <c r="F1011" s="60"/>
      <c r="G1011" s="68"/>
      <c r="H1011" s="60"/>
      <c r="I1011" s="68"/>
      <c r="J1011" s="69"/>
      <c r="K1011" s="23"/>
    </row>
    <row r="1012" spans="1:11" x14ac:dyDescent="0.2">
      <c r="A1012" s="62" t="s">
        <v>6</v>
      </c>
      <c r="B1012" s="60"/>
      <c r="C1012" s="7" t="str">
        <f t="shared" si="205"/>
        <v/>
      </c>
      <c r="D1012" s="60"/>
      <c r="E1012" s="68"/>
      <c r="F1012" s="60"/>
      <c r="G1012" s="68"/>
      <c r="H1012" s="60"/>
      <c r="I1012" s="68"/>
      <c r="J1012" s="69"/>
      <c r="K1012" s="23"/>
    </row>
    <row r="1013" spans="1:11" x14ac:dyDescent="0.2">
      <c r="A1013" s="62" t="s">
        <v>6</v>
      </c>
      <c r="B1013" s="60"/>
      <c r="C1013" s="7" t="str">
        <f t="shared" si="205"/>
        <v/>
      </c>
      <c r="D1013" s="60"/>
      <c r="E1013" s="68"/>
      <c r="F1013" s="60"/>
      <c r="G1013" s="68"/>
      <c r="H1013" s="60"/>
      <c r="I1013" s="68"/>
      <c r="J1013" s="69"/>
      <c r="K1013" s="23"/>
    </row>
    <row r="1014" spans="1:11" x14ac:dyDescent="0.2">
      <c r="A1014" s="62" t="s">
        <v>6</v>
      </c>
      <c r="B1014" s="60"/>
      <c r="C1014" s="7" t="str">
        <f t="shared" si="205"/>
        <v/>
      </c>
      <c r="D1014" s="60"/>
      <c r="E1014" s="68"/>
      <c r="F1014" s="60"/>
      <c r="G1014" s="68"/>
      <c r="H1014" s="60"/>
      <c r="I1014" s="68"/>
      <c r="J1014" s="69"/>
      <c r="K1014" s="23"/>
    </row>
    <row r="1015" spans="1:11" x14ac:dyDescent="0.2">
      <c r="A1015" s="62" t="s">
        <v>6</v>
      </c>
      <c r="B1015" s="60"/>
      <c r="C1015" s="7" t="str">
        <f t="shared" si="205"/>
        <v/>
      </c>
      <c r="D1015" s="60"/>
      <c r="E1015" s="68"/>
      <c r="F1015" s="60"/>
      <c r="G1015" s="68"/>
      <c r="H1015" s="60"/>
      <c r="I1015" s="68"/>
      <c r="J1015" s="69"/>
      <c r="K1015" s="23"/>
    </row>
    <row r="1016" spans="1:11" x14ac:dyDescent="0.2">
      <c r="A1016" s="62" t="s">
        <v>6</v>
      </c>
      <c r="B1016" s="60"/>
      <c r="C1016" s="7" t="str">
        <f t="shared" si="205"/>
        <v/>
      </c>
      <c r="D1016" s="60"/>
      <c r="E1016" s="68"/>
      <c r="F1016" s="60"/>
      <c r="G1016" s="68"/>
      <c r="H1016" s="60"/>
      <c r="I1016" s="68"/>
      <c r="J1016" s="69"/>
      <c r="K1016" s="23"/>
    </row>
    <row r="1017" spans="1:11" x14ac:dyDescent="0.2">
      <c r="A1017" s="62" t="s">
        <v>6</v>
      </c>
      <c r="B1017" s="60"/>
      <c r="C1017" s="7" t="str">
        <f t="shared" si="205"/>
        <v/>
      </c>
      <c r="D1017" s="60"/>
      <c r="E1017" s="68"/>
      <c r="F1017" s="60"/>
      <c r="G1017" s="68"/>
      <c r="H1017" s="60"/>
      <c r="I1017" s="68"/>
      <c r="J1017" s="69"/>
      <c r="K1017" s="23"/>
    </row>
    <row r="1018" spans="1:11" ht="15.75" thickBot="1" x14ac:dyDescent="0.25">
      <c r="A1018" s="62" t="s">
        <v>6</v>
      </c>
      <c r="B1018" s="63"/>
      <c r="C1018" s="8" t="str">
        <f t="shared" si="205"/>
        <v/>
      </c>
      <c r="D1018" s="63"/>
      <c r="E1018" s="64"/>
      <c r="F1018" s="63"/>
      <c r="G1018" s="64"/>
      <c r="H1018" s="63"/>
      <c r="I1018" s="64"/>
      <c r="J1018" s="70"/>
      <c r="K1018" s="23"/>
    </row>
    <row r="1019" spans="1:11" x14ac:dyDescent="0.2">
      <c r="A1019" s="62"/>
      <c r="B1019" s="137">
        <f>SUMIF(A986:A1018,$O$6,B986:B1018)</f>
        <v>0</v>
      </c>
      <c r="C1019" s="24"/>
      <c r="D1019" s="24"/>
      <c r="E1019" s="24"/>
      <c r="F1019" s="24"/>
      <c r="G1019" s="24"/>
      <c r="H1019" s="24"/>
      <c r="I1019" s="24"/>
      <c r="J1019" s="24"/>
      <c r="K1019" s="23"/>
    </row>
    <row r="1020" spans="1:11" ht="15.75" thickBot="1" x14ac:dyDescent="0.25">
      <c r="A1020" s="62"/>
      <c r="B1020" s="138"/>
      <c r="C1020" s="24"/>
      <c r="D1020" s="24"/>
      <c r="E1020" s="24"/>
      <c r="F1020" s="24"/>
      <c r="G1020" s="24"/>
      <c r="H1020" s="24"/>
      <c r="I1020" s="24"/>
      <c r="J1020" s="24"/>
      <c r="K1020" s="23"/>
    </row>
    <row r="1021" spans="1:11" ht="15.75" thickBot="1" x14ac:dyDescent="0.25">
      <c r="A1021" s="62"/>
      <c r="B1021" s="24"/>
      <c r="C1021" s="24"/>
      <c r="D1021" s="24"/>
      <c r="E1021" s="24"/>
      <c r="F1021" s="24"/>
      <c r="G1021" s="24"/>
      <c r="H1021" s="24"/>
      <c r="I1021" s="24"/>
      <c r="J1021" s="24"/>
      <c r="K1021" s="23"/>
    </row>
    <row r="1022" spans="1:11" ht="15.75" thickBot="1" x14ac:dyDescent="0.25">
      <c r="A1022" s="62"/>
      <c r="B1022" s="24"/>
      <c r="C1022" s="24"/>
      <c r="D1022" s="24"/>
      <c r="E1022" s="24"/>
      <c r="F1022" s="24"/>
      <c r="G1022" s="24"/>
      <c r="H1022" s="129" t="s">
        <v>22</v>
      </c>
      <c r="I1022" s="130"/>
      <c r="J1022" s="16"/>
      <c r="K1022" s="23"/>
    </row>
    <row r="1023" spans="1:11" ht="15.75" thickBot="1" x14ac:dyDescent="0.25">
      <c r="A1023" s="62"/>
      <c r="B1023" s="13" t="s">
        <v>0</v>
      </c>
      <c r="C1023" s="13" t="s">
        <v>13</v>
      </c>
      <c r="D1023" s="13" t="s">
        <v>14</v>
      </c>
      <c r="E1023" s="13" t="s">
        <v>15</v>
      </c>
      <c r="F1023" s="13" t="s">
        <v>5</v>
      </c>
      <c r="G1023" s="24"/>
      <c r="H1023" s="96" t="s">
        <v>20</v>
      </c>
      <c r="I1023" s="94">
        <f t="shared" si="193"/>
        <v>0</v>
      </c>
      <c r="J1023" s="96"/>
      <c r="K1023" s="23"/>
    </row>
    <row r="1024" spans="1:11" ht="15.75" thickBot="1" x14ac:dyDescent="0.25">
      <c r="A1024" s="62"/>
      <c r="B1024" s="98">
        <f t="shared" si="194"/>
        <v>0</v>
      </c>
      <c r="C1024" s="13">
        <f t="shared" ref="C1024" si="206">SUM(F986:F1018)</f>
        <v>0</v>
      </c>
      <c r="D1024" s="13">
        <f t="shared" ref="D1024" si="207">B1024+C1024</f>
        <v>0</v>
      </c>
      <c r="E1024" s="13">
        <f t="shared" ref="E1024" si="208">SUM(H986:H1018)</f>
        <v>0</v>
      </c>
      <c r="F1024" s="15">
        <f t="shared" ref="F1024" si="209">D1024-E1024</f>
        <v>0</v>
      </c>
      <c r="G1024" s="24"/>
      <c r="H1024" s="3" t="s">
        <v>19</v>
      </c>
      <c r="I1024" s="3">
        <f t="shared" ref="I1024" si="210">F1026</f>
        <v>0</v>
      </c>
      <c r="J1024" s="3"/>
      <c r="K1024" s="23"/>
    </row>
    <row r="1025" spans="1:11" ht="15.75" thickBot="1" x14ac:dyDescent="0.25">
      <c r="A1025" s="62"/>
      <c r="B1025" s="13" t="s">
        <v>18</v>
      </c>
      <c r="C1025" s="13" t="s">
        <v>16</v>
      </c>
      <c r="D1025" s="13" t="s">
        <v>3</v>
      </c>
      <c r="E1025" s="13" t="s">
        <v>2</v>
      </c>
      <c r="F1025" s="13" t="s">
        <v>19</v>
      </c>
      <c r="G1025" s="24"/>
      <c r="H1025" s="3" t="s">
        <v>21</v>
      </c>
      <c r="I1025" s="3">
        <f t="shared" si="200"/>
        <v>0</v>
      </c>
      <c r="J1025" s="3"/>
      <c r="K1025" s="23"/>
    </row>
    <row r="1026" spans="1:11" ht="15.75" thickBot="1" x14ac:dyDescent="0.25">
      <c r="A1026" s="62"/>
      <c r="B1026" s="98">
        <f t="shared" ref="B1026" si="211">F1024</f>
        <v>0</v>
      </c>
      <c r="C1026" s="71"/>
      <c r="D1026" s="71"/>
      <c r="E1026" s="71"/>
      <c r="F1026" s="15">
        <f t="shared" ref="F1026" si="212">B1026-(C1026+D1026+E1026)</f>
        <v>0</v>
      </c>
      <c r="G1026" s="24"/>
      <c r="H1026" s="3" t="s">
        <v>4</v>
      </c>
      <c r="I1026" s="73"/>
      <c r="J1026" s="73"/>
      <c r="K1026" s="23"/>
    </row>
    <row r="1027" spans="1:11" ht="15.75" thickBot="1" x14ac:dyDescent="0.25">
      <c r="A1027" s="62"/>
      <c r="B1027" s="24"/>
      <c r="C1027" s="24"/>
      <c r="D1027" s="24"/>
      <c r="E1027" s="24"/>
      <c r="F1027" s="24"/>
      <c r="G1027" s="24"/>
      <c r="H1027" s="18" t="s">
        <v>17</v>
      </c>
      <c r="I1027" s="18">
        <f t="shared" si="203"/>
        <v>0</v>
      </c>
      <c r="J1027" s="97"/>
      <c r="K1027" s="23"/>
    </row>
    <row r="1028" spans="1:11" ht="15.75" thickBot="1" x14ac:dyDescent="0.25">
      <c r="A1028" s="62"/>
      <c r="B1028" s="24"/>
      <c r="C1028" s="24"/>
      <c r="D1028" s="24"/>
      <c r="E1028" s="24"/>
      <c r="F1028" s="24"/>
      <c r="G1028" s="24"/>
      <c r="H1028" s="13" t="s">
        <v>27</v>
      </c>
      <c r="I1028" s="101">
        <f t="shared" si="204"/>
        <v>0</v>
      </c>
      <c r="J1028" s="24"/>
      <c r="K1028" s="23"/>
    </row>
    <row r="1029" spans="1:11" ht="15.75" thickBot="1" x14ac:dyDescent="0.25">
      <c r="A1029" s="75"/>
      <c r="B1029" s="25"/>
      <c r="C1029" s="25"/>
      <c r="D1029" s="25"/>
      <c r="E1029" s="25"/>
      <c r="F1029" s="25"/>
      <c r="G1029" s="25"/>
      <c r="H1029" s="25"/>
      <c r="I1029" s="25"/>
      <c r="J1029" s="25"/>
      <c r="K1029" s="15"/>
    </row>
    <row r="1030" spans="1:11" ht="15.75" thickBot="1" x14ac:dyDescent="0.25">
      <c r="A1030" s="76"/>
      <c r="B1030" s="29"/>
      <c r="C1030" s="29"/>
      <c r="D1030" s="29"/>
      <c r="E1030" s="29"/>
      <c r="F1030" s="29"/>
      <c r="G1030" s="29"/>
      <c r="H1030" s="29"/>
      <c r="I1030" s="29"/>
      <c r="J1030" s="29"/>
      <c r="K1030" s="29"/>
    </row>
    <row r="1031" spans="1:11" ht="15.75" thickBot="1" x14ac:dyDescent="0.25">
      <c r="A1031" s="57"/>
      <c r="B1031" s="28"/>
      <c r="C1031" s="28"/>
      <c r="D1031" s="28"/>
      <c r="E1031" s="28"/>
      <c r="F1031" s="28"/>
      <c r="G1031" s="28"/>
      <c r="H1031" s="28"/>
      <c r="I1031" s="28" t="s">
        <v>35</v>
      </c>
      <c r="J1031" s="58" t="s">
        <v>38</v>
      </c>
      <c r="K1031" s="22"/>
    </row>
    <row r="1032" spans="1:11" ht="15.75" thickBot="1" x14ac:dyDescent="0.25">
      <c r="A1032" s="60">
        <v>22</v>
      </c>
      <c r="B1032" s="26"/>
      <c r="C1032" s="26"/>
      <c r="D1032" s="26"/>
      <c r="E1032" s="26"/>
      <c r="F1032" s="26"/>
      <c r="G1032" s="26"/>
      <c r="H1032" s="26"/>
      <c r="I1032" s="26" t="s">
        <v>36</v>
      </c>
      <c r="J1032" s="61">
        <v>44277</v>
      </c>
      <c r="K1032" s="22"/>
    </row>
    <row r="1033" spans="1:11" x14ac:dyDescent="0.2">
      <c r="A1033" s="62"/>
      <c r="B1033" s="140" t="s">
        <v>0</v>
      </c>
      <c r="C1033" s="141"/>
      <c r="D1033" s="140" t="s">
        <v>9</v>
      </c>
      <c r="E1033" s="141"/>
      <c r="F1033" s="140" t="s">
        <v>13</v>
      </c>
      <c r="G1033" s="141"/>
      <c r="H1033" s="140" t="s">
        <v>10</v>
      </c>
      <c r="I1033" s="141"/>
      <c r="J1033" s="135" t="s">
        <v>12</v>
      </c>
      <c r="K1033" s="23"/>
    </row>
    <row r="1034" spans="1:11" ht="15.75" thickBot="1" x14ac:dyDescent="0.25">
      <c r="A1034" s="62"/>
      <c r="B1034" s="6" t="s">
        <v>1</v>
      </c>
      <c r="C1034" s="8" t="s">
        <v>8</v>
      </c>
      <c r="D1034" s="6" t="s">
        <v>1</v>
      </c>
      <c r="E1034" s="8" t="s">
        <v>8</v>
      </c>
      <c r="F1034" s="6" t="s">
        <v>1</v>
      </c>
      <c r="G1034" s="8" t="s">
        <v>11</v>
      </c>
      <c r="H1034" s="6" t="s">
        <v>1</v>
      </c>
      <c r="I1034" s="8" t="s">
        <v>11</v>
      </c>
      <c r="J1034" s="136"/>
      <c r="K1034" s="23"/>
    </row>
    <row r="1035" spans="1:11" x14ac:dyDescent="0.2">
      <c r="A1035" s="62" t="s">
        <v>6</v>
      </c>
      <c r="B1035" s="65"/>
      <c r="C1035" s="66"/>
      <c r="D1035" s="65"/>
      <c r="E1035" s="66"/>
      <c r="F1035" s="65"/>
      <c r="G1035" s="66"/>
      <c r="H1035" s="65"/>
      <c r="I1035" s="66"/>
      <c r="J1035" s="67"/>
      <c r="K1035" s="23"/>
    </row>
    <row r="1036" spans="1:11" x14ac:dyDescent="0.2">
      <c r="A1036" s="62" t="s">
        <v>6</v>
      </c>
      <c r="B1036" s="60"/>
      <c r="C1036" s="7" t="str">
        <f t="shared" ref="C1036:C1067" si="213">IF(B1036&gt;0.005,C1035+1,"")</f>
        <v/>
      </c>
      <c r="D1036" s="60"/>
      <c r="E1036" s="68"/>
      <c r="F1036" s="60"/>
      <c r="G1036" s="68"/>
      <c r="H1036" s="60"/>
      <c r="I1036" s="68"/>
      <c r="J1036" s="69"/>
      <c r="K1036" s="23"/>
    </row>
    <row r="1037" spans="1:11" x14ac:dyDescent="0.2">
      <c r="A1037" s="62" t="s">
        <v>6</v>
      </c>
      <c r="B1037" s="60"/>
      <c r="C1037" s="7" t="str">
        <f t="shared" si="213"/>
        <v/>
      </c>
      <c r="D1037" s="60"/>
      <c r="E1037" s="68"/>
      <c r="F1037" s="60"/>
      <c r="G1037" s="68"/>
      <c r="H1037" s="60"/>
      <c r="I1037" s="68"/>
      <c r="J1037" s="69"/>
      <c r="K1037" s="23"/>
    </row>
    <row r="1038" spans="1:11" x14ac:dyDescent="0.2">
      <c r="A1038" s="62" t="s">
        <v>6</v>
      </c>
      <c r="B1038" s="60"/>
      <c r="C1038" s="7" t="str">
        <f t="shared" si="213"/>
        <v/>
      </c>
      <c r="D1038" s="60"/>
      <c r="E1038" s="68"/>
      <c r="F1038" s="60"/>
      <c r="G1038" s="68"/>
      <c r="H1038" s="60"/>
      <c r="I1038" s="68"/>
      <c r="J1038" s="69"/>
      <c r="K1038" s="23"/>
    </row>
    <row r="1039" spans="1:11" x14ac:dyDescent="0.2">
      <c r="A1039" s="62" t="s">
        <v>6</v>
      </c>
      <c r="B1039" s="60"/>
      <c r="C1039" s="7" t="str">
        <f t="shared" si="213"/>
        <v/>
      </c>
      <c r="D1039" s="60"/>
      <c r="E1039" s="68"/>
      <c r="F1039" s="60"/>
      <c r="G1039" s="68"/>
      <c r="H1039" s="60"/>
      <c r="I1039" s="68"/>
      <c r="J1039" s="69"/>
      <c r="K1039" s="23"/>
    </row>
    <row r="1040" spans="1:11" x14ac:dyDescent="0.2">
      <c r="A1040" s="62" t="s">
        <v>6</v>
      </c>
      <c r="B1040" s="60"/>
      <c r="C1040" s="7" t="str">
        <f t="shared" si="213"/>
        <v/>
      </c>
      <c r="D1040" s="60"/>
      <c r="E1040" s="68"/>
      <c r="F1040" s="60"/>
      <c r="G1040" s="68"/>
      <c r="H1040" s="60"/>
      <c r="I1040" s="68"/>
      <c r="J1040" s="69"/>
      <c r="K1040" s="23"/>
    </row>
    <row r="1041" spans="1:11" x14ac:dyDescent="0.2">
      <c r="A1041" s="62" t="s">
        <v>6</v>
      </c>
      <c r="B1041" s="60"/>
      <c r="C1041" s="7" t="str">
        <f t="shared" si="213"/>
        <v/>
      </c>
      <c r="D1041" s="60"/>
      <c r="E1041" s="68"/>
      <c r="F1041" s="60"/>
      <c r="G1041" s="68"/>
      <c r="H1041" s="60"/>
      <c r="I1041" s="68"/>
      <c r="J1041" s="69"/>
      <c r="K1041" s="23"/>
    </row>
    <row r="1042" spans="1:11" x14ac:dyDescent="0.2">
      <c r="A1042" s="62" t="s">
        <v>6</v>
      </c>
      <c r="B1042" s="60"/>
      <c r="C1042" s="7" t="str">
        <f t="shared" si="213"/>
        <v/>
      </c>
      <c r="D1042" s="60"/>
      <c r="E1042" s="68"/>
      <c r="F1042" s="60"/>
      <c r="G1042" s="68"/>
      <c r="H1042" s="60"/>
      <c r="I1042" s="68"/>
      <c r="J1042" s="69"/>
      <c r="K1042" s="23"/>
    </row>
    <row r="1043" spans="1:11" x14ac:dyDescent="0.2">
      <c r="A1043" s="62" t="s">
        <v>6</v>
      </c>
      <c r="B1043" s="60"/>
      <c r="C1043" s="7" t="str">
        <f t="shared" si="213"/>
        <v/>
      </c>
      <c r="D1043" s="60"/>
      <c r="E1043" s="68"/>
      <c r="F1043" s="60"/>
      <c r="G1043" s="68"/>
      <c r="H1043" s="60"/>
      <c r="I1043" s="68"/>
      <c r="J1043" s="69"/>
      <c r="K1043" s="23"/>
    </row>
    <row r="1044" spans="1:11" x14ac:dyDescent="0.2">
      <c r="A1044" s="62" t="s">
        <v>6</v>
      </c>
      <c r="B1044" s="60"/>
      <c r="C1044" s="7" t="str">
        <f t="shared" si="213"/>
        <v/>
      </c>
      <c r="D1044" s="60"/>
      <c r="E1044" s="68"/>
      <c r="F1044" s="60"/>
      <c r="G1044" s="68"/>
      <c r="H1044" s="60"/>
      <c r="I1044" s="68"/>
      <c r="J1044" s="69"/>
      <c r="K1044" s="23"/>
    </row>
    <row r="1045" spans="1:11" x14ac:dyDescent="0.2">
      <c r="A1045" s="62" t="s">
        <v>6</v>
      </c>
      <c r="B1045" s="60"/>
      <c r="C1045" s="7" t="str">
        <f t="shared" si="213"/>
        <v/>
      </c>
      <c r="D1045" s="60"/>
      <c r="E1045" s="68"/>
      <c r="F1045" s="60"/>
      <c r="G1045" s="68"/>
      <c r="H1045" s="60"/>
      <c r="I1045" s="68"/>
      <c r="J1045" s="69"/>
      <c r="K1045" s="23"/>
    </row>
    <row r="1046" spans="1:11" x14ac:dyDescent="0.2">
      <c r="A1046" s="62" t="s">
        <v>6</v>
      </c>
      <c r="B1046" s="60"/>
      <c r="C1046" s="7" t="str">
        <f t="shared" si="213"/>
        <v/>
      </c>
      <c r="D1046" s="60"/>
      <c r="E1046" s="68"/>
      <c r="F1046" s="60"/>
      <c r="G1046" s="68"/>
      <c r="H1046" s="60"/>
      <c r="I1046" s="68"/>
      <c r="J1046" s="69"/>
      <c r="K1046" s="23"/>
    </row>
    <row r="1047" spans="1:11" x14ac:dyDescent="0.2">
      <c r="A1047" s="62" t="s">
        <v>6</v>
      </c>
      <c r="B1047" s="60"/>
      <c r="C1047" s="7" t="str">
        <f t="shared" si="213"/>
        <v/>
      </c>
      <c r="D1047" s="60"/>
      <c r="E1047" s="68"/>
      <c r="F1047" s="60"/>
      <c r="G1047" s="68"/>
      <c r="H1047" s="60"/>
      <c r="I1047" s="68"/>
      <c r="J1047" s="69"/>
      <c r="K1047" s="23"/>
    </row>
    <row r="1048" spans="1:11" x14ac:dyDescent="0.2">
      <c r="A1048" s="62" t="s">
        <v>6</v>
      </c>
      <c r="B1048" s="60"/>
      <c r="C1048" s="7" t="str">
        <f t="shared" si="213"/>
        <v/>
      </c>
      <c r="D1048" s="60"/>
      <c r="E1048" s="68"/>
      <c r="F1048" s="60"/>
      <c r="G1048" s="68"/>
      <c r="H1048" s="60"/>
      <c r="I1048" s="68"/>
      <c r="J1048" s="69"/>
      <c r="K1048" s="23"/>
    </row>
    <row r="1049" spans="1:11" x14ac:dyDescent="0.2">
      <c r="A1049" s="62" t="s">
        <v>6</v>
      </c>
      <c r="B1049" s="60"/>
      <c r="C1049" s="7" t="str">
        <f t="shared" si="213"/>
        <v/>
      </c>
      <c r="D1049" s="60"/>
      <c r="E1049" s="68"/>
      <c r="F1049" s="60"/>
      <c r="G1049" s="68"/>
      <c r="H1049" s="60"/>
      <c r="I1049" s="68"/>
      <c r="J1049" s="69"/>
      <c r="K1049" s="23"/>
    </row>
    <row r="1050" spans="1:11" x14ac:dyDescent="0.2">
      <c r="A1050" s="62" t="s">
        <v>6</v>
      </c>
      <c r="B1050" s="60"/>
      <c r="C1050" s="7" t="str">
        <f t="shared" si="213"/>
        <v/>
      </c>
      <c r="D1050" s="60"/>
      <c r="E1050" s="68"/>
      <c r="F1050" s="60"/>
      <c r="G1050" s="68"/>
      <c r="H1050" s="60"/>
      <c r="I1050" s="68"/>
      <c r="J1050" s="69"/>
      <c r="K1050" s="23"/>
    </row>
    <row r="1051" spans="1:11" x14ac:dyDescent="0.2">
      <c r="A1051" s="62" t="s">
        <v>6</v>
      </c>
      <c r="B1051" s="60"/>
      <c r="C1051" s="7" t="str">
        <f t="shared" si="213"/>
        <v/>
      </c>
      <c r="D1051" s="60"/>
      <c r="E1051" s="68"/>
      <c r="F1051" s="60"/>
      <c r="G1051" s="68"/>
      <c r="H1051" s="60"/>
      <c r="I1051" s="68"/>
      <c r="J1051" s="69"/>
      <c r="K1051" s="23"/>
    </row>
    <row r="1052" spans="1:11" x14ac:dyDescent="0.2">
      <c r="A1052" s="62" t="s">
        <v>6</v>
      </c>
      <c r="B1052" s="60"/>
      <c r="C1052" s="7" t="str">
        <f t="shared" si="213"/>
        <v/>
      </c>
      <c r="D1052" s="60"/>
      <c r="E1052" s="68"/>
      <c r="F1052" s="60"/>
      <c r="G1052" s="68"/>
      <c r="H1052" s="60"/>
      <c r="I1052" s="68"/>
      <c r="J1052" s="69"/>
      <c r="K1052" s="23"/>
    </row>
    <row r="1053" spans="1:11" x14ac:dyDescent="0.2">
      <c r="A1053" s="62" t="s">
        <v>6</v>
      </c>
      <c r="B1053" s="60"/>
      <c r="C1053" s="7" t="str">
        <f t="shared" si="213"/>
        <v/>
      </c>
      <c r="D1053" s="60"/>
      <c r="E1053" s="68"/>
      <c r="F1053" s="60"/>
      <c r="G1053" s="68"/>
      <c r="H1053" s="60"/>
      <c r="I1053" s="68"/>
      <c r="J1053" s="69"/>
      <c r="K1053" s="23"/>
    </row>
    <row r="1054" spans="1:11" x14ac:dyDescent="0.2">
      <c r="A1054" s="62" t="s">
        <v>6</v>
      </c>
      <c r="B1054" s="60"/>
      <c r="C1054" s="7" t="str">
        <f t="shared" si="213"/>
        <v/>
      </c>
      <c r="D1054" s="60"/>
      <c r="E1054" s="68"/>
      <c r="F1054" s="60"/>
      <c r="G1054" s="68"/>
      <c r="H1054" s="60"/>
      <c r="I1054" s="68"/>
      <c r="J1054" s="69"/>
      <c r="K1054" s="23"/>
    </row>
    <row r="1055" spans="1:11" x14ac:dyDescent="0.2">
      <c r="A1055" s="62" t="s">
        <v>6</v>
      </c>
      <c r="B1055" s="60"/>
      <c r="C1055" s="7" t="str">
        <f t="shared" si="213"/>
        <v/>
      </c>
      <c r="D1055" s="60"/>
      <c r="E1055" s="68"/>
      <c r="F1055" s="60"/>
      <c r="G1055" s="68"/>
      <c r="H1055" s="60"/>
      <c r="I1055" s="68"/>
      <c r="J1055" s="69"/>
      <c r="K1055" s="23"/>
    </row>
    <row r="1056" spans="1:11" x14ac:dyDescent="0.2">
      <c r="A1056" s="62" t="s">
        <v>6</v>
      </c>
      <c r="B1056" s="60"/>
      <c r="C1056" s="7" t="str">
        <f t="shared" si="213"/>
        <v/>
      </c>
      <c r="D1056" s="60"/>
      <c r="E1056" s="68"/>
      <c r="F1056" s="60"/>
      <c r="G1056" s="68"/>
      <c r="H1056" s="60"/>
      <c r="I1056" s="68"/>
      <c r="J1056" s="69"/>
      <c r="K1056" s="23"/>
    </row>
    <row r="1057" spans="1:11" x14ac:dyDescent="0.2">
      <c r="A1057" s="62" t="s">
        <v>6</v>
      </c>
      <c r="B1057" s="60"/>
      <c r="C1057" s="7" t="str">
        <f t="shared" si="213"/>
        <v/>
      </c>
      <c r="D1057" s="60"/>
      <c r="E1057" s="68"/>
      <c r="F1057" s="60"/>
      <c r="G1057" s="68"/>
      <c r="H1057" s="60"/>
      <c r="I1057" s="68"/>
      <c r="J1057" s="69"/>
      <c r="K1057" s="23"/>
    </row>
    <row r="1058" spans="1:11" x14ac:dyDescent="0.2">
      <c r="A1058" s="62" t="s">
        <v>6</v>
      </c>
      <c r="B1058" s="60"/>
      <c r="C1058" s="7" t="str">
        <f t="shared" si="213"/>
        <v/>
      </c>
      <c r="D1058" s="60"/>
      <c r="E1058" s="68"/>
      <c r="F1058" s="60"/>
      <c r="G1058" s="68"/>
      <c r="H1058" s="60"/>
      <c r="I1058" s="68"/>
      <c r="J1058" s="69"/>
      <c r="K1058" s="23"/>
    </row>
    <row r="1059" spans="1:11" x14ac:dyDescent="0.2">
      <c r="A1059" s="62" t="s">
        <v>6</v>
      </c>
      <c r="B1059" s="60"/>
      <c r="C1059" s="7" t="str">
        <f t="shared" si="213"/>
        <v/>
      </c>
      <c r="D1059" s="60"/>
      <c r="E1059" s="68"/>
      <c r="F1059" s="60"/>
      <c r="G1059" s="68"/>
      <c r="H1059" s="60"/>
      <c r="I1059" s="68"/>
      <c r="J1059" s="69"/>
      <c r="K1059" s="23"/>
    </row>
    <row r="1060" spans="1:11" x14ac:dyDescent="0.2">
      <c r="A1060" s="62" t="s">
        <v>6</v>
      </c>
      <c r="B1060" s="60"/>
      <c r="C1060" s="7" t="str">
        <f t="shared" si="213"/>
        <v/>
      </c>
      <c r="D1060" s="60"/>
      <c r="E1060" s="68"/>
      <c r="F1060" s="60"/>
      <c r="G1060" s="68"/>
      <c r="H1060" s="60"/>
      <c r="I1060" s="68"/>
      <c r="J1060" s="69"/>
      <c r="K1060" s="23"/>
    </row>
    <row r="1061" spans="1:11" x14ac:dyDescent="0.2">
      <c r="A1061" s="62" t="s">
        <v>6</v>
      </c>
      <c r="B1061" s="60"/>
      <c r="C1061" s="7" t="str">
        <f t="shared" si="213"/>
        <v/>
      </c>
      <c r="D1061" s="60"/>
      <c r="E1061" s="68"/>
      <c r="F1061" s="60"/>
      <c r="G1061" s="68"/>
      <c r="H1061" s="60"/>
      <c r="I1061" s="68"/>
      <c r="J1061" s="69"/>
      <c r="K1061" s="23"/>
    </row>
    <row r="1062" spans="1:11" x14ac:dyDescent="0.2">
      <c r="A1062" s="62" t="s">
        <v>6</v>
      </c>
      <c r="B1062" s="60"/>
      <c r="C1062" s="7" t="str">
        <f t="shared" si="213"/>
        <v/>
      </c>
      <c r="D1062" s="60"/>
      <c r="E1062" s="68"/>
      <c r="F1062" s="60"/>
      <c r="G1062" s="68"/>
      <c r="H1062" s="60"/>
      <c r="I1062" s="68"/>
      <c r="J1062" s="69"/>
      <c r="K1062" s="23"/>
    </row>
    <row r="1063" spans="1:11" x14ac:dyDescent="0.2">
      <c r="A1063" s="62" t="s">
        <v>6</v>
      </c>
      <c r="B1063" s="60"/>
      <c r="C1063" s="7" t="str">
        <f t="shared" si="213"/>
        <v/>
      </c>
      <c r="D1063" s="60"/>
      <c r="E1063" s="68"/>
      <c r="F1063" s="60"/>
      <c r="G1063" s="68"/>
      <c r="H1063" s="60"/>
      <c r="I1063" s="68"/>
      <c r="J1063" s="69"/>
      <c r="K1063" s="23"/>
    </row>
    <row r="1064" spans="1:11" x14ac:dyDescent="0.2">
      <c r="A1064" s="62" t="s">
        <v>6</v>
      </c>
      <c r="B1064" s="60"/>
      <c r="C1064" s="7" t="str">
        <f t="shared" si="213"/>
        <v/>
      </c>
      <c r="D1064" s="60"/>
      <c r="E1064" s="68"/>
      <c r="F1064" s="60"/>
      <c r="G1064" s="68"/>
      <c r="H1064" s="60"/>
      <c r="I1064" s="68"/>
      <c r="J1064" s="69"/>
      <c r="K1064" s="23"/>
    </row>
    <row r="1065" spans="1:11" x14ac:dyDescent="0.2">
      <c r="A1065" s="62" t="s">
        <v>6</v>
      </c>
      <c r="B1065" s="60"/>
      <c r="C1065" s="7" t="str">
        <f t="shared" si="213"/>
        <v/>
      </c>
      <c r="D1065" s="60"/>
      <c r="E1065" s="68"/>
      <c r="F1065" s="60"/>
      <c r="G1065" s="68"/>
      <c r="H1065" s="60"/>
      <c r="I1065" s="68"/>
      <c r="J1065" s="69"/>
      <c r="K1065" s="23"/>
    </row>
    <row r="1066" spans="1:11" x14ac:dyDescent="0.2">
      <c r="A1066" s="62" t="s">
        <v>6</v>
      </c>
      <c r="B1066" s="60"/>
      <c r="C1066" s="7" t="str">
        <f t="shared" si="213"/>
        <v/>
      </c>
      <c r="D1066" s="60"/>
      <c r="E1066" s="68"/>
      <c r="F1066" s="60"/>
      <c r="G1066" s="68"/>
      <c r="H1066" s="60"/>
      <c r="I1066" s="68"/>
      <c r="J1066" s="69"/>
      <c r="K1066" s="23"/>
    </row>
    <row r="1067" spans="1:11" ht="15.75" thickBot="1" x14ac:dyDescent="0.25">
      <c r="A1067" s="62" t="s">
        <v>6</v>
      </c>
      <c r="B1067" s="63"/>
      <c r="C1067" s="8" t="str">
        <f t="shared" si="213"/>
        <v/>
      </c>
      <c r="D1067" s="63"/>
      <c r="E1067" s="64"/>
      <c r="F1067" s="63"/>
      <c r="G1067" s="64"/>
      <c r="H1067" s="63"/>
      <c r="I1067" s="64"/>
      <c r="J1067" s="70"/>
      <c r="K1067" s="23"/>
    </row>
    <row r="1068" spans="1:11" x14ac:dyDescent="0.2">
      <c r="A1068" s="62"/>
      <c r="B1068" s="137">
        <f>SUMIF(A1035:A1067,$O$6,B1035:B1067)</f>
        <v>0</v>
      </c>
      <c r="C1068" s="24"/>
      <c r="D1068" s="24"/>
      <c r="E1068" s="24"/>
      <c r="F1068" s="24"/>
      <c r="G1068" s="24"/>
      <c r="H1068" s="24"/>
      <c r="I1068" s="24"/>
      <c r="J1068" s="24"/>
      <c r="K1068" s="23"/>
    </row>
    <row r="1069" spans="1:11" ht="15.75" thickBot="1" x14ac:dyDescent="0.25">
      <c r="A1069" s="62"/>
      <c r="B1069" s="138"/>
      <c r="C1069" s="24"/>
      <c r="D1069" s="24"/>
      <c r="E1069" s="24"/>
      <c r="F1069" s="24"/>
      <c r="G1069" s="24"/>
      <c r="H1069" s="24"/>
      <c r="I1069" s="24"/>
      <c r="J1069" s="24"/>
      <c r="K1069" s="23"/>
    </row>
    <row r="1070" spans="1:11" ht="15.75" thickBot="1" x14ac:dyDescent="0.25">
      <c r="A1070" s="62"/>
      <c r="B1070" s="24"/>
      <c r="C1070" s="24"/>
      <c r="D1070" s="24"/>
      <c r="E1070" s="24"/>
      <c r="F1070" s="24"/>
      <c r="G1070" s="24"/>
      <c r="H1070" s="24"/>
      <c r="I1070" s="24"/>
      <c r="J1070" s="24"/>
      <c r="K1070" s="23"/>
    </row>
    <row r="1071" spans="1:11" ht="15.75" thickBot="1" x14ac:dyDescent="0.25">
      <c r="A1071" s="62"/>
      <c r="B1071" s="24"/>
      <c r="C1071" s="24"/>
      <c r="D1071" s="24"/>
      <c r="E1071" s="24"/>
      <c r="F1071" s="24"/>
      <c r="G1071" s="24"/>
      <c r="H1071" s="129" t="s">
        <v>22</v>
      </c>
      <c r="I1071" s="130"/>
      <c r="J1071" s="16"/>
      <c r="K1071" s="23"/>
    </row>
    <row r="1072" spans="1:11" ht="15.75" thickBot="1" x14ac:dyDescent="0.25">
      <c r="A1072" s="62"/>
      <c r="B1072" s="13" t="s">
        <v>0</v>
      </c>
      <c r="C1072" s="13" t="s">
        <v>13</v>
      </c>
      <c r="D1072" s="13" t="s">
        <v>14</v>
      </c>
      <c r="E1072" s="13" t="s">
        <v>15</v>
      </c>
      <c r="F1072" s="13" t="s">
        <v>5</v>
      </c>
      <c r="G1072" s="24"/>
      <c r="H1072" s="96" t="s">
        <v>20</v>
      </c>
      <c r="I1072" s="94">
        <f t="shared" ref="I1072:I1121" si="214">I1028</f>
        <v>0</v>
      </c>
      <c r="J1072" s="96"/>
      <c r="K1072" s="23"/>
    </row>
    <row r="1073" spans="1:11" ht="15.75" thickBot="1" x14ac:dyDescent="0.25">
      <c r="A1073" s="62"/>
      <c r="B1073" s="98">
        <f t="shared" ref="B1073:B1122" si="215">B1068</f>
        <v>0</v>
      </c>
      <c r="C1073" s="13">
        <f t="shared" ref="C1073" si="216">SUM(F1035:F1067)</f>
        <v>0</v>
      </c>
      <c r="D1073" s="13">
        <f t="shared" ref="D1073" si="217">B1073+C1073</f>
        <v>0</v>
      </c>
      <c r="E1073" s="13">
        <f t="shared" ref="E1073" si="218">SUM(H1035:H1067)</f>
        <v>0</v>
      </c>
      <c r="F1073" s="15">
        <f t="shared" ref="F1073" si="219">D1073-E1073</f>
        <v>0</v>
      </c>
      <c r="G1073" s="24"/>
      <c r="H1073" s="3" t="s">
        <v>19</v>
      </c>
      <c r="I1073" s="3">
        <f t="shared" ref="I1073" si="220">F1075</f>
        <v>0</v>
      </c>
      <c r="J1073" s="3"/>
      <c r="K1073" s="23"/>
    </row>
    <row r="1074" spans="1:11" ht="15.75" thickBot="1" x14ac:dyDescent="0.25">
      <c r="A1074" s="62"/>
      <c r="B1074" s="13" t="s">
        <v>18</v>
      </c>
      <c r="C1074" s="13" t="s">
        <v>16</v>
      </c>
      <c r="D1074" s="13" t="s">
        <v>3</v>
      </c>
      <c r="E1074" s="13" t="s">
        <v>2</v>
      </c>
      <c r="F1074" s="13" t="s">
        <v>19</v>
      </c>
      <c r="G1074" s="24"/>
      <c r="H1074" s="3" t="s">
        <v>21</v>
      </c>
      <c r="I1074" s="3">
        <f t="shared" ref="I1074:I1123" si="221">I1072+I1073</f>
        <v>0</v>
      </c>
      <c r="J1074" s="3"/>
      <c r="K1074" s="23"/>
    </row>
    <row r="1075" spans="1:11" ht="15.75" thickBot="1" x14ac:dyDescent="0.25">
      <c r="A1075" s="62"/>
      <c r="B1075" s="98">
        <f t="shared" ref="B1075" si="222">F1073</f>
        <v>0</v>
      </c>
      <c r="C1075" s="71"/>
      <c r="D1075" s="71"/>
      <c r="E1075" s="71"/>
      <c r="F1075" s="15">
        <f t="shared" ref="F1075" si="223">B1075-(C1075+D1075+E1075)</f>
        <v>0</v>
      </c>
      <c r="G1075" s="24"/>
      <c r="H1075" s="3" t="s">
        <v>4</v>
      </c>
      <c r="I1075" s="73"/>
      <c r="J1075" s="73"/>
      <c r="K1075" s="23"/>
    </row>
    <row r="1076" spans="1:11" ht="15.75" thickBot="1" x14ac:dyDescent="0.25">
      <c r="A1076" s="62"/>
      <c r="B1076" s="24"/>
      <c r="C1076" s="24"/>
      <c r="D1076" s="24"/>
      <c r="E1076" s="24"/>
      <c r="F1076" s="24"/>
      <c r="G1076" s="24"/>
      <c r="H1076" s="18" t="s">
        <v>17</v>
      </c>
      <c r="I1076" s="18">
        <f t="shared" ref="I1076:I1125" si="224">I1074-I1075</f>
        <v>0</v>
      </c>
      <c r="J1076" s="97"/>
      <c r="K1076" s="23"/>
    </row>
    <row r="1077" spans="1:11" ht="15.75" thickBot="1" x14ac:dyDescent="0.25">
      <c r="A1077" s="62"/>
      <c r="B1077" s="24"/>
      <c r="C1077" s="24"/>
      <c r="D1077" s="24"/>
      <c r="E1077" s="24"/>
      <c r="F1077" s="24"/>
      <c r="G1077" s="24"/>
      <c r="H1077" s="13" t="s">
        <v>27</v>
      </c>
      <c r="I1077" s="101">
        <f t="shared" ref="I1077:I1126" si="225">I1076</f>
        <v>0</v>
      </c>
      <c r="J1077" s="24"/>
      <c r="K1077" s="23"/>
    </row>
    <row r="1078" spans="1:11" ht="15.75" thickBot="1" x14ac:dyDescent="0.25">
      <c r="A1078" s="75"/>
      <c r="B1078" s="25"/>
      <c r="C1078" s="25"/>
      <c r="D1078" s="25"/>
      <c r="E1078" s="25"/>
      <c r="F1078" s="25"/>
      <c r="G1078" s="25"/>
      <c r="H1078" s="25"/>
      <c r="I1078" s="25"/>
      <c r="J1078" s="25"/>
      <c r="K1078" s="15"/>
    </row>
    <row r="1079" spans="1:11" ht="15.75" thickBot="1" x14ac:dyDescent="0.25">
      <c r="A1079" s="76"/>
      <c r="B1079" s="29"/>
      <c r="C1079" s="29"/>
      <c r="D1079" s="29"/>
      <c r="E1079" s="29"/>
      <c r="F1079" s="29"/>
      <c r="G1079" s="29"/>
      <c r="H1079" s="29"/>
      <c r="I1079" s="29"/>
      <c r="J1079" s="29"/>
      <c r="K1079" s="29"/>
    </row>
    <row r="1080" spans="1:11" ht="15.75" thickBot="1" x14ac:dyDescent="0.25">
      <c r="A1080" s="57"/>
      <c r="B1080" s="28"/>
      <c r="C1080" s="28"/>
      <c r="D1080" s="28"/>
      <c r="E1080" s="28"/>
      <c r="F1080" s="28"/>
      <c r="G1080" s="28"/>
      <c r="H1080" s="28"/>
      <c r="I1080" s="28" t="s">
        <v>35</v>
      </c>
      <c r="J1080" s="58" t="s">
        <v>40</v>
      </c>
      <c r="K1080" s="22"/>
    </row>
    <row r="1081" spans="1:11" ht="15.75" thickBot="1" x14ac:dyDescent="0.25">
      <c r="A1081" s="60">
        <v>23</v>
      </c>
      <c r="B1081" s="26"/>
      <c r="C1081" s="26"/>
      <c r="D1081" s="26"/>
      <c r="E1081" s="26"/>
      <c r="F1081" s="26"/>
      <c r="G1081" s="26"/>
      <c r="H1081" s="26"/>
      <c r="I1081" s="26" t="s">
        <v>36</v>
      </c>
      <c r="J1081" s="61">
        <v>44278</v>
      </c>
      <c r="K1081" s="22"/>
    </row>
    <row r="1082" spans="1:11" x14ac:dyDescent="0.2">
      <c r="A1082" s="62"/>
      <c r="B1082" s="140" t="s">
        <v>0</v>
      </c>
      <c r="C1082" s="141"/>
      <c r="D1082" s="140" t="s">
        <v>9</v>
      </c>
      <c r="E1082" s="141"/>
      <c r="F1082" s="140" t="s">
        <v>13</v>
      </c>
      <c r="G1082" s="141"/>
      <c r="H1082" s="140" t="s">
        <v>10</v>
      </c>
      <c r="I1082" s="141"/>
      <c r="J1082" s="135" t="s">
        <v>12</v>
      </c>
      <c r="K1082" s="23"/>
    </row>
    <row r="1083" spans="1:11" ht="15.75" thickBot="1" x14ac:dyDescent="0.25">
      <c r="A1083" s="62"/>
      <c r="B1083" s="6" t="s">
        <v>1</v>
      </c>
      <c r="C1083" s="8" t="s">
        <v>8</v>
      </c>
      <c r="D1083" s="6" t="s">
        <v>1</v>
      </c>
      <c r="E1083" s="8" t="s">
        <v>8</v>
      </c>
      <c r="F1083" s="6" t="s">
        <v>1</v>
      </c>
      <c r="G1083" s="8" t="s">
        <v>11</v>
      </c>
      <c r="H1083" s="6" t="s">
        <v>1</v>
      </c>
      <c r="I1083" s="8" t="s">
        <v>11</v>
      </c>
      <c r="J1083" s="136"/>
      <c r="K1083" s="23"/>
    </row>
    <row r="1084" spans="1:11" x14ac:dyDescent="0.2">
      <c r="A1084" s="62" t="s">
        <v>6</v>
      </c>
      <c r="B1084" s="65"/>
      <c r="C1084" s="66"/>
      <c r="D1084" s="65"/>
      <c r="E1084" s="66"/>
      <c r="F1084" s="65"/>
      <c r="G1084" s="66"/>
      <c r="H1084" s="65"/>
      <c r="I1084" s="66"/>
      <c r="J1084" s="67"/>
      <c r="K1084" s="23"/>
    </row>
    <row r="1085" spans="1:11" x14ac:dyDescent="0.2">
      <c r="A1085" s="62" t="s">
        <v>6</v>
      </c>
      <c r="B1085" s="60"/>
      <c r="C1085" s="7" t="str">
        <f t="shared" ref="C1085:C1116" si="226">IF(B1085&gt;0.005,C1084+1,"")</f>
        <v/>
      </c>
      <c r="D1085" s="60"/>
      <c r="E1085" s="68"/>
      <c r="F1085" s="60"/>
      <c r="G1085" s="68"/>
      <c r="H1085" s="60"/>
      <c r="I1085" s="68"/>
      <c r="J1085" s="69"/>
      <c r="K1085" s="23"/>
    </row>
    <row r="1086" spans="1:11" x14ac:dyDescent="0.2">
      <c r="A1086" s="62" t="s">
        <v>6</v>
      </c>
      <c r="B1086" s="60"/>
      <c r="C1086" s="7" t="str">
        <f t="shared" si="226"/>
        <v/>
      </c>
      <c r="D1086" s="60"/>
      <c r="E1086" s="68"/>
      <c r="F1086" s="60"/>
      <c r="G1086" s="68"/>
      <c r="H1086" s="60"/>
      <c r="I1086" s="68"/>
      <c r="J1086" s="69"/>
      <c r="K1086" s="23"/>
    </row>
    <row r="1087" spans="1:11" x14ac:dyDescent="0.2">
      <c r="A1087" s="62" t="s">
        <v>6</v>
      </c>
      <c r="B1087" s="60"/>
      <c r="C1087" s="7" t="str">
        <f t="shared" si="226"/>
        <v/>
      </c>
      <c r="D1087" s="60"/>
      <c r="E1087" s="68"/>
      <c r="F1087" s="60"/>
      <c r="G1087" s="68"/>
      <c r="H1087" s="60"/>
      <c r="I1087" s="68"/>
      <c r="J1087" s="69"/>
      <c r="K1087" s="23"/>
    </row>
    <row r="1088" spans="1:11" x14ac:dyDescent="0.2">
      <c r="A1088" s="62" t="s">
        <v>6</v>
      </c>
      <c r="B1088" s="60"/>
      <c r="C1088" s="7" t="str">
        <f t="shared" si="226"/>
        <v/>
      </c>
      <c r="D1088" s="60"/>
      <c r="E1088" s="68"/>
      <c r="F1088" s="60"/>
      <c r="G1088" s="68"/>
      <c r="H1088" s="60"/>
      <c r="I1088" s="68"/>
      <c r="J1088" s="69"/>
      <c r="K1088" s="23"/>
    </row>
    <row r="1089" spans="1:11" x14ac:dyDescent="0.2">
      <c r="A1089" s="62" t="s">
        <v>6</v>
      </c>
      <c r="B1089" s="60"/>
      <c r="C1089" s="7" t="str">
        <f t="shared" si="226"/>
        <v/>
      </c>
      <c r="D1089" s="60"/>
      <c r="E1089" s="68"/>
      <c r="F1089" s="60"/>
      <c r="G1089" s="68"/>
      <c r="H1089" s="60"/>
      <c r="I1089" s="68"/>
      <c r="J1089" s="69"/>
      <c r="K1089" s="23"/>
    </row>
    <row r="1090" spans="1:11" x14ac:dyDescent="0.2">
      <c r="A1090" s="62" t="s">
        <v>6</v>
      </c>
      <c r="B1090" s="60"/>
      <c r="C1090" s="7" t="str">
        <f t="shared" si="226"/>
        <v/>
      </c>
      <c r="D1090" s="60"/>
      <c r="E1090" s="68"/>
      <c r="F1090" s="60"/>
      <c r="G1090" s="68"/>
      <c r="H1090" s="60"/>
      <c r="I1090" s="68"/>
      <c r="J1090" s="69"/>
      <c r="K1090" s="23"/>
    </row>
    <row r="1091" spans="1:11" x14ac:dyDescent="0.2">
      <c r="A1091" s="62" t="s">
        <v>6</v>
      </c>
      <c r="B1091" s="60"/>
      <c r="C1091" s="7" t="str">
        <f t="shared" si="226"/>
        <v/>
      </c>
      <c r="D1091" s="60"/>
      <c r="E1091" s="68"/>
      <c r="F1091" s="60"/>
      <c r="G1091" s="68"/>
      <c r="H1091" s="60"/>
      <c r="I1091" s="68"/>
      <c r="J1091" s="69"/>
      <c r="K1091" s="23"/>
    </row>
    <row r="1092" spans="1:11" x14ac:dyDescent="0.2">
      <c r="A1092" s="62" t="s">
        <v>6</v>
      </c>
      <c r="B1092" s="60"/>
      <c r="C1092" s="7" t="str">
        <f t="shared" si="226"/>
        <v/>
      </c>
      <c r="D1092" s="60"/>
      <c r="E1092" s="68"/>
      <c r="F1092" s="60"/>
      <c r="G1092" s="68"/>
      <c r="H1092" s="60"/>
      <c r="I1092" s="68"/>
      <c r="J1092" s="69"/>
      <c r="K1092" s="23"/>
    </row>
    <row r="1093" spans="1:11" x14ac:dyDescent="0.2">
      <c r="A1093" s="62" t="s">
        <v>6</v>
      </c>
      <c r="B1093" s="60"/>
      <c r="C1093" s="7" t="str">
        <f t="shared" si="226"/>
        <v/>
      </c>
      <c r="D1093" s="60"/>
      <c r="E1093" s="68"/>
      <c r="F1093" s="60"/>
      <c r="G1093" s="68"/>
      <c r="H1093" s="60"/>
      <c r="I1093" s="68"/>
      <c r="J1093" s="69"/>
      <c r="K1093" s="23"/>
    </row>
    <row r="1094" spans="1:11" x14ac:dyDescent="0.2">
      <c r="A1094" s="62" t="s">
        <v>6</v>
      </c>
      <c r="B1094" s="60"/>
      <c r="C1094" s="7" t="str">
        <f t="shared" si="226"/>
        <v/>
      </c>
      <c r="D1094" s="60"/>
      <c r="E1094" s="68"/>
      <c r="F1094" s="60"/>
      <c r="G1094" s="68"/>
      <c r="H1094" s="60"/>
      <c r="I1094" s="68"/>
      <c r="J1094" s="69"/>
      <c r="K1094" s="23"/>
    </row>
    <row r="1095" spans="1:11" x14ac:dyDescent="0.2">
      <c r="A1095" s="62" t="s">
        <v>6</v>
      </c>
      <c r="B1095" s="60"/>
      <c r="C1095" s="7" t="str">
        <f t="shared" si="226"/>
        <v/>
      </c>
      <c r="D1095" s="60"/>
      <c r="E1095" s="68"/>
      <c r="F1095" s="60"/>
      <c r="G1095" s="68"/>
      <c r="H1095" s="60"/>
      <c r="I1095" s="68"/>
      <c r="J1095" s="69"/>
      <c r="K1095" s="23"/>
    </row>
    <row r="1096" spans="1:11" x14ac:dyDescent="0.2">
      <c r="A1096" s="62" t="s">
        <v>6</v>
      </c>
      <c r="B1096" s="60"/>
      <c r="C1096" s="7" t="str">
        <f t="shared" si="226"/>
        <v/>
      </c>
      <c r="D1096" s="60"/>
      <c r="E1096" s="68"/>
      <c r="F1096" s="60"/>
      <c r="G1096" s="68"/>
      <c r="H1096" s="60"/>
      <c r="I1096" s="68"/>
      <c r="J1096" s="69"/>
      <c r="K1096" s="23"/>
    </row>
    <row r="1097" spans="1:11" x14ac:dyDescent="0.2">
      <c r="A1097" s="62" t="s">
        <v>6</v>
      </c>
      <c r="B1097" s="60"/>
      <c r="C1097" s="7" t="str">
        <f t="shared" si="226"/>
        <v/>
      </c>
      <c r="D1097" s="60"/>
      <c r="E1097" s="68"/>
      <c r="F1097" s="60"/>
      <c r="G1097" s="68"/>
      <c r="H1097" s="60"/>
      <c r="I1097" s="68"/>
      <c r="J1097" s="69"/>
      <c r="K1097" s="23"/>
    </row>
    <row r="1098" spans="1:11" x14ac:dyDescent="0.2">
      <c r="A1098" s="62" t="s">
        <v>6</v>
      </c>
      <c r="B1098" s="60"/>
      <c r="C1098" s="7" t="str">
        <f t="shared" si="226"/>
        <v/>
      </c>
      <c r="D1098" s="60"/>
      <c r="E1098" s="68"/>
      <c r="F1098" s="60"/>
      <c r="G1098" s="68"/>
      <c r="H1098" s="60"/>
      <c r="I1098" s="68"/>
      <c r="J1098" s="69"/>
      <c r="K1098" s="23"/>
    </row>
    <row r="1099" spans="1:11" x14ac:dyDescent="0.2">
      <c r="A1099" s="62" t="s">
        <v>6</v>
      </c>
      <c r="B1099" s="60"/>
      <c r="C1099" s="7" t="str">
        <f t="shared" si="226"/>
        <v/>
      </c>
      <c r="D1099" s="60"/>
      <c r="E1099" s="68"/>
      <c r="F1099" s="60"/>
      <c r="G1099" s="68"/>
      <c r="H1099" s="60"/>
      <c r="I1099" s="68"/>
      <c r="J1099" s="69"/>
      <c r="K1099" s="23"/>
    </row>
    <row r="1100" spans="1:11" x14ac:dyDescent="0.2">
      <c r="A1100" s="62" t="s">
        <v>6</v>
      </c>
      <c r="B1100" s="60"/>
      <c r="C1100" s="7" t="str">
        <f t="shared" si="226"/>
        <v/>
      </c>
      <c r="D1100" s="60"/>
      <c r="E1100" s="68"/>
      <c r="F1100" s="60"/>
      <c r="G1100" s="68"/>
      <c r="H1100" s="60"/>
      <c r="I1100" s="68"/>
      <c r="J1100" s="69"/>
      <c r="K1100" s="23"/>
    </row>
    <row r="1101" spans="1:11" x14ac:dyDescent="0.2">
      <c r="A1101" s="62" t="s">
        <v>6</v>
      </c>
      <c r="B1101" s="60"/>
      <c r="C1101" s="7" t="str">
        <f t="shared" si="226"/>
        <v/>
      </c>
      <c r="D1101" s="60"/>
      <c r="E1101" s="68"/>
      <c r="F1101" s="60"/>
      <c r="G1101" s="68"/>
      <c r="H1101" s="60"/>
      <c r="I1101" s="68"/>
      <c r="J1101" s="69"/>
      <c r="K1101" s="23"/>
    </row>
    <row r="1102" spans="1:11" x14ac:dyDescent="0.2">
      <c r="A1102" s="62" t="s">
        <v>6</v>
      </c>
      <c r="B1102" s="60"/>
      <c r="C1102" s="7" t="str">
        <f t="shared" si="226"/>
        <v/>
      </c>
      <c r="D1102" s="60"/>
      <c r="E1102" s="68"/>
      <c r="F1102" s="60"/>
      <c r="G1102" s="68"/>
      <c r="H1102" s="60"/>
      <c r="I1102" s="68"/>
      <c r="J1102" s="69"/>
      <c r="K1102" s="23"/>
    </row>
    <row r="1103" spans="1:11" x14ac:dyDescent="0.2">
      <c r="A1103" s="62" t="s">
        <v>6</v>
      </c>
      <c r="B1103" s="60"/>
      <c r="C1103" s="7" t="str">
        <f t="shared" si="226"/>
        <v/>
      </c>
      <c r="D1103" s="60"/>
      <c r="E1103" s="68"/>
      <c r="F1103" s="60"/>
      <c r="G1103" s="68"/>
      <c r="H1103" s="60"/>
      <c r="I1103" s="68"/>
      <c r="J1103" s="69"/>
      <c r="K1103" s="23"/>
    </row>
    <row r="1104" spans="1:11" x14ac:dyDescent="0.2">
      <c r="A1104" s="62" t="s">
        <v>6</v>
      </c>
      <c r="B1104" s="60"/>
      <c r="C1104" s="7" t="str">
        <f t="shared" si="226"/>
        <v/>
      </c>
      <c r="D1104" s="60"/>
      <c r="E1104" s="68"/>
      <c r="F1104" s="60"/>
      <c r="G1104" s="68"/>
      <c r="H1104" s="60"/>
      <c r="I1104" s="68"/>
      <c r="J1104" s="69"/>
      <c r="K1104" s="23"/>
    </row>
    <row r="1105" spans="1:11" x14ac:dyDescent="0.2">
      <c r="A1105" s="62" t="s">
        <v>6</v>
      </c>
      <c r="B1105" s="60"/>
      <c r="C1105" s="7" t="str">
        <f t="shared" si="226"/>
        <v/>
      </c>
      <c r="D1105" s="60"/>
      <c r="E1105" s="68"/>
      <c r="F1105" s="60"/>
      <c r="G1105" s="68"/>
      <c r="H1105" s="60"/>
      <c r="I1105" s="68"/>
      <c r="J1105" s="69"/>
      <c r="K1105" s="23"/>
    </row>
    <row r="1106" spans="1:11" x14ac:dyDescent="0.2">
      <c r="A1106" s="62" t="s">
        <v>6</v>
      </c>
      <c r="B1106" s="60"/>
      <c r="C1106" s="7" t="str">
        <f t="shared" si="226"/>
        <v/>
      </c>
      <c r="D1106" s="60"/>
      <c r="E1106" s="68"/>
      <c r="F1106" s="60"/>
      <c r="G1106" s="68"/>
      <c r="H1106" s="60"/>
      <c r="I1106" s="68"/>
      <c r="J1106" s="69"/>
      <c r="K1106" s="23"/>
    </row>
    <row r="1107" spans="1:11" x14ac:dyDescent="0.2">
      <c r="A1107" s="62" t="s">
        <v>6</v>
      </c>
      <c r="B1107" s="60"/>
      <c r="C1107" s="7" t="str">
        <f t="shared" si="226"/>
        <v/>
      </c>
      <c r="D1107" s="60"/>
      <c r="E1107" s="68"/>
      <c r="F1107" s="60"/>
      <c r="G1107" s="68"/>
      <c r="H1107" s="60"/>
      <c r="I1107" s="68"/>
      <c r="J1107" s="69"/>
      <c r="K1107" s="23"/>
    </row>
    <row r="1108" spans="1:11" x14ac:dyDescent="0.2">
      <c r="A1108" s="62" t="s">
        <v>6</v>
      </c>
      <c r="B1108" s="60"/>
      <c r="C1108" s="7" t="str">
        <f t="shared" si="226"/>
        <v/>
      </c>
      <c r="D1108" s="60"/>
      <c r="E1108" s="68"/>
      <c r="F1108" s="60"/>
      <c r="G1108" s="68"/>
      <c r="H1108" s="60"/>
      <c r="I1108" s="68"/>
      <c r="J1108" s="69"/>
      <c r="K1108" s="23"/>
    </row>
    <row r="1109" spans="1:11" x14ac:dyDescent="0.2">
      <c r="A1109" s="62" t="s">
        <v>6</v>
      </c>
      <c r="B1109" s="60"/>
      <c r="C1109" s="7" t="str">
        <f t="shared" si="226"/>
        <v/>
      </c>
      <c r="D1109" s="60"/>
      <c r="E1109" s="68"/>
      <c r="F1109" s="60"/>
      <c r="G1109" s="68"/>
      <c r="H1109" s="60"/>
      <c r="I1109" s="68"/>
      <c r="J1109" s="69"/>
      <c r="K1109" s="23"/>
    </row>
    <row r="1110" spans="1:11" x14ac:dyDescent="0.2">
      <c r="A1110" s="62" t="s">
        <v>6</v>
      </c>
      <c r="B1110" s="60"/>
      <c r="C1110" s="7" t="str">
        <f t="shared" si="226"/>
        <v/>
      </c>
      <c r="D1110" s="60"/>
      <c r="E1110" s="68"/>
      <c r="F1110" s="60"/>
      <c r="G1110" s="68"/>
      <c r="H1110" s="60"/>
      <c r="I1110" s="68"/>
      <c r="J1110" s="69"/>
      <c r="K1110" s="23"/>
    </row>
    <row r="1111" spans="1:11" x14ac:dyDescent="0.2">
      <c r="A1111" s="62" t="s">
        <v>6</v>
      </c>
      <c r="B1111" s="60"/>
      <c r="C1111" s="7" t="str">
        <f t="shared" si="226"/>
        <v/>
      </c>
      <c r="D1111" s="60"/>
      <c r="E1111" s="68"/>
      <c r="F1111" s="60"/>
      <c r="G1111" s="68"/>
      <c r="H1111" s="60"/>
      <c r="I1111" s="68"/>
      <c r="J1111" s="69"/>
      <c r="K1111" s="23"/>
    </row>
    <row r="1112" spans="1:11" x14ac:dyDescent="0.2">
      <c r="A1112" s="62" t="s">
        <v>6</v>
      </c>
      <c r="B1112" s="60"/>
      <c r="C1112" s="7" t="str">
        <f t="shared" si="226"/>
        <v/>
      </c>
      <c r="D1112" s="60"/>
      <c r="E1112" s="68"/>
      <c r="F1112" s="60"/>
      <c r="G1112" s="68"/>
      <c r="H1112" s="60"/>
      <c r="I1112" s="68"/>
      <c r="J1112" s="69"/>
      <c r="K1112" s="23"/>
    </row>
    <row r="1113" spans="1:11" x14ac:dyDescent="0.2">
      <c r="A1113" s="62" t="s">
        <v>6</v>
      </c>
      <c r="B1113" s="60"/>
      <c r="C1113" s="7" t="str">
        <f t="shared" si="226"/>
        <v/>
      </c>
      <c r="D1113" s="60"/>
      <c r="E1113" s="68"/>
      <c r="F1113" s="60"/>
      <c r="G1113" s="68"/>
      <c r="H1113" s="60"/>
      <c r="I1113" s="68"/>
      <c r="J1113" s="69"/>
      <c r="K1113" s="23"/>
    </row>
    <row r="1114" spans="1:11" x14ac:dyDescent="0.2">
      <c r="A1114" s="62" t="s">
        <v>6</v>
      </c>
      <c r="B1114" s="60"/>
      <c r="C1114" s="7" t="str">
        <f t="shared" si="226"/>
        <v/>
      </c>
      <c r="D1114" s="60"/>
      <c r="E1114" s="68"/>
      <c r="F1114" s="60"/>
      <c r="G1114" s="68"/>
      <c r="H1114" s="60"/>
      <c r="I1114" s="68"/>
      <c r="J1114" s="69"/>
      <c r="K1114" s="23"/>
    </row>
    <row r="1115" spans="1:11" x14ac:dyDescent="0.2">
      <c r="A1115" s="62" t="s">
        <v>6</v>
      </c>
      <c r="B1115" s="60"/>
      <c r="C1115" s="7" t="str">
        <f t="shared" si="226"/>
        <v/>
      </c>
      <c r="D1115" s="60"/>
      <c r="E1115" s="68"/>
      <c r="F1115" s="60"/>
      <c r="G1115" s="68"/>
      <c r="H1115" s="60"/>
      <c r="I1115" s="68"/>
      <c r="J1115" s="69"/>
      <c r="K1115" s="23"/>
    </row>
    <row r="1116" spans="1:11" ht="15.75" thickBot="1" x14ac:dyDescent="0.25">
      <c r="A1116" s="62" t="s">
        <v>6</v>
      </c>
      <c r="B1116" s="63"/>
      <c r="C1116" s="8" t="str">
        <f t="shared" si="226"/>
        <v/>
      </c>
      <c r="D1116" s="63"/>
      <c r="E1116" s="64"/>
      <c r="F1116" s="63"/>
      <c r="G1116" s="64"/>
      <c r="H1116" s="63"/>
      <c r="I1116" s="64"/>
      <c r="J1116" s="70"/>
      <c r="K1116" s="23"/>
    </row>
    <row r="1117" spans="1:11" x14ac:dyDescent="0.2">
      <c r="A1117" s="62"/>
      <c r="B1117" s="137">
        <f>SUMIF(A1084:A1116,$O$6,B1084:B1116)</f>
        <v>0</v>
      </c>
      <c r="C1117" s="24"/>
      <c r="D1117" s="24"/>
      <c r="E1117" s="24"/>
      <c r="F1117" s="24"/>
      <c r="G1117" s="24"/>
      <c r="H1117" s="24"/>
      <c r="I1117" s="24"/>
      <c r="J1117" s="24"/>
      <c r="K1117" s="23"/>
    </row>
    <row r="1118" spans="1:11" ht="15.75" thickBot="1" x14ac:dyDescent="0.25">
      <c r="A1118" s="62"/>
      <c r="B1118" s="138"/>
      <c r="C1118" s="24"/>
      <c r="D1118" s="24"/>
      <c r="E1118" s="24"/>
      <c r="F1118" s="24"/>
      <c r="G1118" s="24"/>
      <c r="H1118" s="24"/>
      <c r="I1118" s="24"/>
      <c r="J1118" s="24"/>
      <c r="K1118" s="23"/>
    </row>
    <row r="1119" spans="1:11" ht="15.75" thickBot="1" x14ac:dyDescent="0.25">
      <c r="A1119" s="62"/>
      <c r="B1119" s="24"/>
      <c r="C1119" s="24"/>
      <c r="D1119" s="24"/>
      <c r="E1119" s="24"/>
      <c r="F1119" s="24"/>
      <c r="G1119" s="24"/>
      <c r="H1119" s="24"/>
      <c r="I1119" s="24"/>
      <c r="J1119" s="24"/>
      <c r="K1119" s="23"/>
    </row>
    <row r="1120" spans="1:11" ht="15.75" thickBot="1" x14ac:dyDescent="0.25">
      <c r="A1120" s="62"/>
      <c r="B1120" s="24"/>
      <c r="C1120" s="24"/>
      <c r="D1120" s="24"/>
      <c r="E1120" s="24"/>
      <c r="F1120" s="24"/>
      <c r="G1120" s="24"/>
      <c r="H1120" s="129" t="s">
        <v>22</v>
      </c>
      <c r="I1120" s="130"/>
      <c r="J1120" s="16"/>
      <c r="K1120" s="23"/>
    </row>
    <row r="1121" spans="1:11" ht="15.75" thickBot="1" x14ac:dyDescent="0.25">
      <c r="A1121" s="62"/>
      <c r="B1121" s="13" t="s">
        <v>0</v>
      </c>
      <c r="C1121" s="13" t="s">
        <v>13</v>
      </c>
      <c r="D1121" s="13" t="s">
        <v>14</v>
      </c>
      <c r="E1121" s="13" t="s">
        <v>15</v>
      </c>
      <c r="F1121" s="13" t="s">
        <v>5</v>
      </c>
      <c r="G1121" s="24"/>
      <c r="H1121" s="96" t="s">
        <v>20</v>
      </c>
      <c r="I1121" s="94">
        <f t="shared" si="214"/>
        <v>0</v>
      </c>
      <c r="J1121" s="96"/>
      <c r="K1121" s="23"/>
    </row>
    <row r="1122" spans="1:11" ht="15.75" thickBot="1" x14ac:dyDescent="0.25">
      <c r="A1122" s="62"/>
      <c r="B1122" s="98">
        <f t="shared" si="215"/>
        <v>0</v>
      </c>
      <c r="C1122" s="13">
        <f t="shared" ref="C1122" si="227">SUM(F1084:F1116)</f>
        <v>0</v>
      </c>
      <c r="D1122" s="13">
        <f t="shared" ref="D1122" si="228">B1122+C1122</f>
        <v>0</v>
      </c>
      <c r="E1122" s="13">
        <f t="shared" ref="E1122" si="229">SUM(H1084:H1116)</f>
        <v>0</v>
      </c>
      <c r="F1122" s="15">
        <f t="shared" ref="F1122" si="230">D1122-E1122</f>
        <v>0</v>
      </c>
      <c r="G1122" s="24"/>
      <c r="H1122" s="3" t="s">
        <v>19</v>
      </c>
      <c r="I1122" s="3">
        <f t="shared" ref="I1122" si="231">F1124</f>
        <v>0</v>
      </c>
      <c r="J1122" s="3"/>
      <c r="K1122" s="23"/>
    </row>
    <row r="1123" spans="1:11" ht="15.75" thickBot="1" x14ac:dyDescent="0.25">
      <c r="A1123" s="62"/>
      <c r="B1123" s="13" t="s">
        <v>18</v>
      </c>
      <c r="C1123" s="13" t="s">
        <v>16</v>
      </c>
      <c r="D1123" s="13" t="s">
        <v>3</v>
      </c>
      <c r="E1123" s="13" t="s">
        <v>2</v>
      </c>
      <c r="F1123" s="13" t="s">
        <v>19</v>
      </c>
      <c r="G1123" s="24"/>
      <c r="H1123" s="3" t="s">
        <v>21</v>
      </c>
      <c r="I1123" s="3">
        <f t="shared" si="221"/>
        <v>0</v>
      </c>
      <c r="J1123" s="3"/>
      <c r="K1123" s="23"/>
    </row>
    <row r="1124" spans="1:11" ht="15.75" thickBot="1" x14ac:dyDescent="0.25">
      <c r="A1124" s="62"/>
      <c r="B1124" s="98">
        <f t="shared" ref="B1124" si="232">F1122</f>
        <v>0</v>
      </c>
      <c r="C1124" s="71"/>
      <c r="D1124" s="71"/>
      <c r="E1124" s="71"/>
      <c r="F1124" s="15">
        <f t="shared" ref="F1124" si="233">B1124-(C1124+D1124+E1124)</f>
        <v>0</v>
      </c>
      <c r="G1124" s="24"/>
      <c r="H1124" s="3" t="s">
        <v>4</v>
      </c>
      <c r="I1124" s="73"/>
      <c r="J1124" s="73"/>
      <c r="K1124" s="23"/>
    </row>
    <row r="1125" spans="1:11" ht="15.75" thickBot="1" x14ac:dyDescent="0.25">
      <c r="A1125" s="62"/>
      <c r="B1125" s="24"/>
      <c r="C1125" s="24"/>
      <c r="D1125" s="24"/>
      <c r="E1125" s="24"/>
      <c r="F1125" s="24"/>
      <c r="G1125" s="24"/>
      <c r="H1125" s="18" t="s">
        <v>17</v>
      </c>
      <c r="I1125" s="18">
        <f t="shared" si="224"/>
        <v>0</v>
      </c>
      <c r="J1125" s="97"/>
      <c r="K1125" s="23"/>
    </row>
    <row r="1126" spans="1:11" ht="15.75" thickBot="1" x14ac:dyDescent="0.25">
      <c r="A1126" s="62"/>
      <c r="B1126" s="24"/>
      <c r="C1126" s="24"/>
      <c r="D1126" s="24"/>
      <c r="E1126" s="24"/>
      <c r="F1126" s="24"/>
      <c r="G1126" s="24"/>
      <c r="H1126" s="13" t="s">
        <v>27</v>
      </c>
      <c r="I1126" s="101">
        <f t="shared" si="225"/>
        <v>0</v>
      </c>
      <c r="J1126" s="24"/>
      <c r="K1126" s="23"/>
    </row>
    <row r="1127" spans="1:11" ht="15.75" thickBot="1" x14ac:dyDescent="0.25">
      <c r="A1127" s="75"/>
      <c r="B1127" s="25"/>
      <c r="C1127" s="25"/>
      <c r="D1127" s="25"/>
      <c r="E1127" s="25"/>
      <c r="F1127" s="25"/>
      <c r="G1127" s="25"/>
      <c r="H1127" s="25"/>
      <c r="I1127" s="25"/>
      <c r="J1127" s="25"/>
      <c r="K1127" s="15"/>
    </row>
    <row r="1128" spans="1:11" ht="15.75" thickBot="1" x14ac:dyDescent="0.25">
      <c r="A1128" s="76"/>
      <c r="B1128" s="29"/>
      <c r="C1128" s="29"/>
      <c r="D1128" s="29"/>
      <c r="E1128" s="29"/>
      <c r="F1128" s="29"/>
      <c r="G1128" s="29"/>
      <c r="H1128" s="29"/>
      <c r="I1128" s="29"/>
      <c r="J1128" s="29"/>
      <c r="K1128" s="29"/>
    </row>
    <row r="1129" spans="1:11" ht="15.75" thickBot="1" x14ac:dyDescent="0.25">
      <c r="A1129" s="57"/>
      <c r="B1129" s="28"/>
      <c r="C1129" s="28"/>
      <c r="D1129" s="28"/>
      <c r="E1129" s="28"/>
      <c r="F1129" s="28"/>
      <c r="G1129" s="28"/>
      <c r="H1129" s="28"/>
      <c r="I1129" s="28" t="s">
        <v>35</v>
      </c>
      <c r="J1129" s="58" t="s">
        <v>41</v>
      </c>
      <c r="K1129" s="22"/>
    </row>
    <row r="1130" spans="1:11" ht="15.75" thickBot="1" x14ac:dyDescent="0.25">
      <c r="A1130" s="60">
        <v>24</v>
      </c>
      <c r="B1130" s="26"/>
      <c r="C1130" s="26"/>
      <c r="D1130" s="26"/>
      <c r="E1130" s="26"/>
      <c r="F1130" s="26"/>
      <c r="G1130" s="26"/>
      <c r="H1130" s="26"/>
      <c r="I1130" s="26" t="s">
        <v>36</v>
      </c>
      <c r="J1130" s="61">
        <v>44279</v>
      </c>
      <c r="K1130" s="22"/>
    </row>
    <row r="1131" spans="1:11" x14ac:dyDescent="0.2">
      <c r="A1131" s="62"/>
      <c r="B1131" s="140" t="s">
        <v>0</v>
      </c>
      <c r="C1131" s="141"/>
      <c r="D1131" s="140" t="s">
        <v>9</v>
      </c>
      <c r="E1131" s="141"/>
      <c r="F1131" s="140" t="s">
        <v>13</v>
      </c>
      <c r="G1131" s="141"/>
      <c r="H1131" s="140" t="s">
        <v>10</v>
      </c>
      <c r="I1131" s="141"/>
      <c r="J1131" s="135" t="s">
        <v>12</v>
      </c>
      <c r="K1131" s="23"/>
    </row>
    <row r="1132" spans="1:11" ht="15.75" thickBot="1" x14ac:dyDescent="0.25">
      <c r="A1132" s="62"/>
      <c r="B1132" s="6" t="s">
        <v>1</v>
      </c>
      <c r="C1132" s="8" t="s">
        <v>8</v>
      </c>
      <c r="D1132" s="6" t="s">
        <v>1</v>
      </c>
      <c r="E1132" s="8" t="s">
        <v>8</v>
      </c>
      <c r="F1132" s="6" t="s">
        <v>1</v>
      </c>
      <c r="G1132" s="8" t="s">
        <v>11</v>
      </c>
      <c r="H1132" s="6" t="s">
        <v>1</v>
      </c>
      <c r="I1132" s="8" t="s">
        <v>11</v>
      </c>
      <c r="J1132" s="136"/>
      <c r="K1132" s="23"/>
    </row>
    <row r="1133" spans="1:11" x14ac:dyDescent="0.2">
      <c r="A1133" s="62" t="s">
        <v>6</v>
      </c>
      <c r="B1133" s="65"/>
      <c r="C1133" s="66"/>
      <c r="D1133" s="65"/>
      <c r="E1133" s="66"/>
      <c r="F1133" s="65"/>
      <c r="G1133" s="66"/>
      <c r="H1133" s="65"/>
      <c r="I1133" s="66"/>
      <c r="J1133" s="67"/>
      <c r="K1133" s="23"/>
    </row>
    <row r="1134" spans="1:11" x14ac:dyDescent="0.2">
      <c r="A1134" s="62" t="s">
        <v>6</v>
      </c>
      <c r="B1134" s="60"/>
      <c r="C1134" s="7" t="str">
        <f t="shared" ref="C1134:C1165" si="234">IF(B1134&gt;0.005,C1133+1,"")</f>
        <v/>
      </c>
      <c r="D1134" s="60"/>
      <c r="E1134" s="68"/>
      <c r="F1134" s="60"/>
      <c r="G1134" s="68"/>
      <c r="H1134" s="60"/>
      <c r="I1134" s="68"/>
      <c r="J1134" s="69"/>
      <c r="K1134" s="23"/>
    </row>
    <row r="1135" spans="1:11" x14ac:dyDescent="0.2">
      <c r="A1135" s="62" t="s">
        <v>6</v>
      </c>
      <c r="B1135" s="60"/>
      <c r="C1135" s="7" t="str">
        <f t="shared" si="234"/>
        <v/>
      </c>
      <c r="D1135" s="60"/>
      <c r="E1135" s="68"/>
      <c r="F1135" s="60"/>
      <c r="G1135" s="68"/>
      <c r="H1135" s="60"/>
      <c r="I1135" s="68"/>
      <c r="J1135" s="69"/>
      <c r="K1135" s="23"/>
    </row>
    <row r="1136" spans="1:11" x14ac:dyDescent="0.2">
      <c r="A1136" s="62" t="s">
        <v>6</v>
      </c>
      <c r="B1136" s="60"/>
      <c r="C1136" s="7" t="str">
        <f t="shared" si="234"/>
        <v/>
      </c>
      <c r="D1136" s="60"/>
      <c r="E1136" s="68"/>
      <c r="F1136" s="60"/>
      <c r="G1136" s="68"/>
      <c r="H1136" s="60"/>
      <c r="I1136" s="68"/>
      <c r="J1136" s="69"/>
      <c r="K1136" s="23"/>
    </row>
    <row r="1137" spans="1:11" x14ac:dyDescent="0.2">
      <c r="A1137" s="62" t="s">
        <v>6</v>
      </c>
      <c r="B1137" s="60"/>
      <c r="C1137" s="7" t="str">
        <f t="shared" si="234"/>
        <v/>
      </c>
      <c r="D1137" s="60"/>
      <c r="E1137" s="68"/>
      <c r="F1137" s="60"/>
      <c r="G1137" s="68"/>
      <c r="H1137" s="60"/>
      <c r="I1137" s="68"/>
      <c r="J1137" s="69"/>
      <c r="K1137" s="23"/>
    </row>
    <row r="1138" spans="1:11" x14ac:dyDescent="0.2">
      <c r="A1138" s="62" t="s">
        <v>6</v>
      </c>
      <c r="B1138" s="60"/>
      <c r="C1138" s="7" t="str">
        <f t="shared" si="234"/>
        <v/>
      </c>
      <c r="D1138" s="60"/>
      <c r="E1138" s="68"/>
      <c r="F1138" s="60"/>
      <c r="G1138" s="68"/>
      <c r="H1138" s="60"/>
      <c r="I1138" s="68"/>
      <c r="J1138" s="69"/>
      <c r="K1138" s="23"/>
    </row>
    <row r="1139" spans="1:11" x14ac:dyDescent="0.2">
      <c r="A1139" s="62" t="s">
        <v>6</v>
      </c>
      <c r="B1139" s="60"/>
      <c r="C1139" s="7" t="str">
        <f t="shared" si="234"/>
        <v/>
      </c>
      <c r="D1139" s="60"/>
      <c r="E1139" s="68"/>
      <c r="F1139" s="60"/>
      <c r="G1139" s="68"/>
      <c r="H1139" s="60"/>
      <c r="I1139" s="68"/>
      <c r="J1139" s="69"/>
      <c r="K1139" s="23"/>
    </row>
    <row r="1140" spans="1:11" x14ac:dyDescent="0.2">
      <c r="A1140" s="62" t="s">
        <v>6</v>
      </c>
      <c r="B1140" s="60"/>
      <c r="C1140" s="7" t="str">
        <f t="shared" si="234"/>
        <v/>
      </c>
      <c r="D1140" s="60"/>
      <c r="E1140" s="68"/>
      <c r="F1140" s="60"/>
      <c r="G1140" s="68"/>
      <c r="H1140" s="60"/>
      <c r="I1140" s="68"/>
      <c r="J1140" s="69"/>
      <c r="K1140" s="23"/>
    </row>
    <row r="1141" spans="1:11" x14ac:dyDescent="0.2">
      <c r="A1141" s="62" t="s">
        <v>6</v>
      </c>
      <c r="B1141" s="60"/>
      <c r="C1141" s="7" t="str">
        <f t="shared" si="234"/>
        <v/>
      </c>
      <c r="D1141" s="60"/>
      <c r="E1141" s="68"/>
      <c r="F1141" s="60"/>
      <c r="G1141" s="68"/>
      <c r="H1141" s="60"/>
      <c r="I1141" s="68"/>
      <c r="J1141" s="69"/>
      <c r="K1141" s="23"/>
    </row>
    <row r="1142" spans="1:11" x14ac:dyDescent="0.2">
      <c r="A1142" s="62" t="s">
        <v>6</v>
      </c>
      <c r="B1142" s="60"/>
      <c r="C1142" s="7" t="str">
        <f t="shared" si="234"/>
        <v/>
      </c>
      <c r="D1142" s="60"/>
      <c r="E1142" s="68"/>
      <c r="F1142" s="60"/>
      <c r="G1142" s="68"/>
      <c r="H1142" s="60"/>
      <c r="I1142" s="68"/>
      <c r="J1142" s="69"/>
      <c r="K1142" s="23"/>
    </row>
    <row r="1143" spans="1:11" x14ac:dyDescent="0.2">
      <c r="A1143" s="62" t="s">
        <v>6</v>
      </c>
      <c r="B1143" s="60"/>
      <c r="C1143" s="7" t="str">
        <f t="shared" si="234"/>
        <v/>
      </c>
      <c r="D1143" s="60"/>
      <c r="E1143" s="68"/>
      <c r="F1143" s="60"/>
      <c r="G1143" s="68"/>
      <c r="H1143" s="60"/>
      <c r="I1143" s="68"/>
      <c r="J1143" s="69"/>
      <c r="K1143" s="23"/>
    </row>
    <row r="1144" spans="1:11" x14ac:dyDescent="0.2">
      <c r="A1144" s="62" t="s">
        <v>6</v>
      </c>
      <c r="B1144" s="60"/>
      <c r="C1144" s="7" t="str">
        <f t="shared" si="234"/>
        <v/>
      </c>
      <c r="D1144" s="60"/>
      <c r="E1144" s="68"/>
      <c r="F1144" s="60"/>
      <c r="G1144" s="68"/>
      <c r="H1144" s="60"/>
      <c r="I1144" s="68"/>
      <c r="J1144" s="69"/>
      <c r="K1144" s="23"/>
    </row>
    <row r="1145" spans="1:11" x14ac:dyDescent="0.2">
      <c r="A1145" s="62" t="s">
        <v>6</v>
      </c>
      <c r="B1145" s="60"/>
      <c r="C1145" s="7" t="str">
        <f t="shared" si="234"/>
        <v/>
      </c>
      <c r="D1145" s="60"/>
      <c r="E1145" s="68"/>
      <c r="F1145" s="60"/>
      <c r="G1145" s="68"/>
      <c r="H1145" s="60"/>
      <c r="I1145" s="68"/>
      <c r="J1145" s="69"/>
      <c r="K1145" s="23"/>
    </row>
    <row r="1146" spans="1:11" x14ac:dyDescent="0.2">
      <c r="A1146" s="62" t="s">
        <v>6</v>
      </c>
      <c r="B1146" s="60"/>
      <c r="C1146" s="7" t="str">
        <f t="shared" si="234"/>
        <v/>
      </c>
      <c r="D1146" s="60"/>
      <c r="E1146" s="68"/>
      <c r="F1146" s="60"/>
      <c r="G1146" s="68"/>
      <c r="H1146" s="60"/>
      <c r="I1146" s="68"/>
      <c r="J1146" s="69"/>
      <c r="K1146" s="23"/>
    </row>
    <row r="1147" spans="1:11" x14ac:dyDescent="0.2">
      <c r="A1147" s="62" t="s">
        <v>6</v>
      </c>
      <c r="B1147" s="60"/>
      <c r="C1147" s="7" t="str">
        <f t="shared" si="234"/>
        <v/>
      </c>
      <c r="D1147" s="60"/>
      <c r="E1147" s="68"/>
      <c r="F1147" s="60"/>
      <c r="G1147" s="68"/>
      <c r="H1147" s="60"/>
      <c r="I1147" s="68"/>
      <c r="J1147" s="69"/>
      <c r="K1147" s="23"/>
    </row>
    <row r="1148" spans="1:11" x14ac:dyDescent="0.2">
      <c r="A1148" s="62" t="s">
        <v>6</v>
      </c>
      <c r="B1148" s="60"/>
      <c r="C1148" s="7" t="str">
        <f t="shared" si="234"/>
        <v/>
      </c>
      <c r="D1148" s="60"/>
      <c r="E1148" s="68"/>
      <c r="F1148" s="60"/>
      <c r="G1148" s="68"/>
      <c r="H1148" s="60"/>
      <c r="I1148" s="68"/>
      <c r="J1148" s="69"/>
      <c r="K1148" s="23"/>
    </row>
    <row r="1149" spans="1:11" x14ac:dyDescent="0.2">
      <c r="A1149" s="62" t="s">
        <v>6</v>
      </c>
      <c r="B1149" s="60"/>
      <c r="C1149" s="7" t="str">
        <f t="shared" si="234"/>
        <v/>
      </c>
      <c r="D1149" s="60"/>
      <c r="E1149" s="68"/>
      <c r="F1149" s="60"/>
      <c r="G1149" s="68"/>
      <c r="H1149" s="60"/>
      <c r="I1149" s="68"/>
      <c r="J1149" s="69"/>
      <c r="K1149" s="23"/>
    </row>
    <row r="1150" spans="1:11" x14ac:dyDescent="0.2">
      <c r="A1150" s="62" t="s">
        <v>6</v>
      </c>
      <c r="B1150" s="60"/>
      <c r="C1150" s="7" t="str">
        <f t="shared" si="234"/>
        <v/>
      </c>
      <c r="D1150" s="60"/>
      <c r="E1150" s="68"/>
      <c r="F1150" s="60"/>
      <c r="G1150" s="68"/>
      <c r="H1150" s="60"/>
      <c r="I1150" s="68"/>
      <c r="J1150" s="69"/>
      <c r="K1150" s="23"/>
    </row>
    <row r="1151" spans="1:11" x14ac:dyDescent="0.2">
      <c r="A1151" s="62" t="s">
        <v>6</v>
      </c>
      <c r="B1151" s="60"/>
      <c r="C1151" s="7" t="str">
        <f t="shared" si="234"/>
        <v/>
      </c>
      <c r="D1151" s="60"/>
      <c r="E1151" s="68"/>
      <c r="F1151" s="60"/>
      <c r="G1151" s="68"/>
      <c r="H1151" s="60"/>
      <c r="I1151" s="68"/>
      <c r="J1151" s="69"/>
      <c r="K1151" s="23"/>
    </row>
    <row r="1152" spans="1:11" x14ac:dyDescent="0.2">
      <c r="A1152" s="62" t="s">
        <v>6</v>
      </c>
      <c r="B1152" s="60"/>
      <c r="C1152" s="7" t="str">
        <f t="shared" si="234"/>
        <v/>
      </c>
      <c r="D1152" s="60"/>
      <c r="E1152" s="68"/>
      <c r="F1152" s="60"/>
      <c r="G1152" s="68"/>
      <c r="H1152" s="60"/>
      <c r="I1152" s="68"/>
      <c r="J1152" s="69"/>
      <c r="K1152" s="23"/>
    </row>
    <row r="1153" spans="1:11" x14ac:dyDescent="0.2">
      <c r="A1153" s="62" t="s">
        <v>6</v>
      </c>
      <c r="B1153" s="60"/>
      <c r="C1153" s="7" t="str">
        <f t="shared" si="234"/>
        <v/>
      </c>
      <c r="D1153" s="60"/>
      <c r="E1153" s="68"/>
      <c r="F1153" s="60"/>
      <c r="G1153" s="68"/>
      <c r="H1153" s="60"/>
      <c r="I1153" s="68"/>
      <c r="J1153" s="69"/>
      <c r="K1153" s="23"/>
    </row>
    <row r="1154" spans="1:11" x14ac:dyDescent="0.2">
      <c r="A1154" s="62" t="s">
        <v>6</v>
      </c>
      <c r="B1154" s="60"/>
      <c r="C1154" s="7" t="str">
        <f t="shared" si="234"/>
        <v/>
      </c>
      <c r="D1154" s="60"/>
      <c r="E1154" s="68"/>
      <c r="F1154" s="60"/>
      <c r="G1154" s="68"/>
      <c r="H1154" s="60"/>
      <c r="I1154" s="68"/>
      <c r="J1154" s="69"/>
      <c r="K1154" s="23"/>
    </row>
    <row r="1155" spans="1:11" x14ac:dyDescent="0.2">
      <c r="A1155" s="62" t="s">
        <v>6</v>
      </c>
      <c r="B1155" s="60"/>
      <c r="C1155" s="7" t="str">
        <f t="shared" si="234"/>
        <v/>
      </c>
      <c r="D1155" s="60"/>
      <c r="E1155" s="68"/>
      <c r="F1155" s="60"/>
      <c r="G1155" s="68"/>
      <c r="H1155" s="60"/>
      <c r="I1155" s="68"/>
      <c r="J1155" s="69"/>
      <c r="K1155" s="23"/>
    </row>
    <row r="1156" spans="1:11" x14ac:dyDescent="0.2">
      <c r="A1156" s="62" t="s">
        <v>6</v>
      </c>
      <c r="B1156" s="60"/>
      <c r="C1156" s="7" t="str">
        <f t="shared" si="234"/>
        <v/>
      </c>
      <c r="D1156" s="60"/>
      <c r="E1156" s="68"/>
      <c r="F1156" s="60"/>
      <c r="G1156" s="68"/>
      <c r="H1156" s="60"/>
      <c r="I1156" s="68"/>
      <c r="J1156" s="69"/>
      <c r="K1156" s="23"/>
    </row>
    <row r="1157" spans="1:11" x14ac:dyDescent="0.2">
      <c r="A1157" s="62" t="s">
        <v>6</v>
      </c>
      <c r="B1157" s="60"/>
      <c r="C1157" s="7" t="str">
        <f t="shared" si="234"/>
        <v/>
      </c>
      <c r="D1157" s="60"/>
      <c r="E1157" s="68"/>
      <c r="F1157" s="60"/>
      <c r="G1157" s="68"/>
      <c r="H1157" s="60"/>
      <c r="I1157" s="68"/>
      <c r="J1157" s="69"/>
      <c r="K1157" s="23"/>
    </row>
    <row r="1158" spans="1:11" x14ac:dyDescent="0.2">
      <c r="A1158" s="62" t="s">
        <v>6</v>
      </c>
      <c r="B1158" s="60"/>
      <c r="C1158" s="7" t="str">
        <f t="shared" si="234"/>
        <v/>
      </c>
      <c r="D1158" s="60"/>
      <c r="E1158" s="68"/>
      <c r="F1158" s="60"/>
      <c r="G1158" s="68"/>
      <c r="H1158" s="60"/>
      <c r="I1158" s="68"/>
      <c r="J1158" s="69"/>
      <c r="K1158" s="23"/>
    </row>
    <row r="1159" spans="1:11" x14ac:dyDescent="0.2">
      <c r="A1159" s="62" t="s">
        <v>6</v>
      </c>
      <c r="B1159" s="60"/>
      <c r="C1159" s="7" t="str">
        <f t="shared" si="234"/>
        <v/>
      </c>
      <c r="D1159" s="60"/>
      <c r="E1159" s="68"/>
      <c r="F1159" s="60"/>
      <c r="G1159" s="68"/>
      <c r="H1159" s="60"/>
      <c r="I1159" s="68"/>
      <c r="J1159" s="69"/>
      <c r="K1159" s="23"/>
    </row>
    <row r="1160" spans="1:11" x14ac:dyDescent="0.2">
      <c r="A1160" s="62" t="s">
        <v>6</v>
      </c>
      <c r="B1160" s="60"/>
      <c r="C1160" s="7" t="str">
        <f t="shared" si="234"/>
        <v/>
      </c>
      <c r="D1160" s="60"/>
      <c r="E1160" s="68"/>
      <c r="F1160" s="60"/>
      <c r="G1160" s="68"/>
      <c r="H1160" s="60"/>
      <c r="I1160" s="68"/>
      <c r="J1160" s="69"/>
      <c r="K1160" s="23"/>
    </row>
    <row r="1161" spans="1:11" x14ac:dyDescent="0.2">
      <c r="A1161" s="62" t="s">
        <v>6</v>
      </c>
      <c r="B1161" s="60"/>
      <c r="C1161" s="7" t="str">
        <f t="shared" si="234"/>
        <v/>
      </c>
      <c r="D1161" s="60"/>
      <c r="E1161" s="68"/>
      <c r="F1161" s="60"/>
      <c r="G1161" s="68"/>
      <c r="H1161" s="60"/>
      <c r="I1161" s="68"/>
      <c r="J1161" s="69"/>
      <c r="K1161" s="23"/>
    </row>
    <row r="1162" spans="1:11" x14ac:dyDescent="0.2">
      <c r="A1162" s="62" t="s">
        <v>6</v>
      </c>
      <c r="B1162" s="60"/>
      <c r="C1162" s="7" t="str">
        <f t="shared" si="234"/>
        <v/>
      </c>
      <c r="D1162" s="60"/>
      <c r="E1162" s="68"/>
      <c r="F1162" s="60"/>
      <c r="G1162" s="68"/>
      <c r="H1162" s="60"/>
      <c r="I1162" s="68"/>
      <c r="J1162" s="69"/>
      <c r="K1162" s="23"/>
    </row>
    <row r="1163" spans="1:11" x14ac:dyDescent="0.2">
      <c r="A1163" s="62" t="s">
        <v>6</v>
      </c>
      <c r="B1163" s="60"/>
      <c r="C1163" s="7" t="str">
        <f t="shared" si="234"/>
        <v/>
      </c>
      <c r="D1163" s="60"/>
      <c r="E1163" s="68"/>
      <c r="F1163" s="60"/>
      <c r="G1163" s="68"/>
      <c r="H1163" s="60"/>
      <c r="I1163" s="68"/>
      <c r="J1163" s="69"/>
      <c r="K1163" s="23"/>
    </row>
    <row r="1164" spans="1:11" x14ac:dyDescent="0.2">
      <c r="A1164" s="62" t="s">
        <v>6</v>
      </c>
      <c r="B1164" s="60"/>
      <c r="C1164" s="7" t="str">
        <f t="shared" si="234"/>
        <v/>
      </c>
      <c r="D1164" s="60"/>
      <c r="E1164" s="68"/>
      <c r="F1164" s="60"/>
      <c r="G1164" s="68"/>
      <c r="H1164" s="60"/>
      <c r="I1164" s="68"/>
      <c r="J1164" s="69"/>
      <c r="K1164" s="23"/>
    </row>
    <row r="1165" spans="1:11" ht="15.75" thickBot="1" x14ac:dyDescent="0.25">
      <c r="A1165" s="62" t="s">
        <v>6</v>
      </c>
      <c r="B1165" s="63"/>
      <c r="C1165" s="8" t="str">
        <f t="shared" si="234"/>
        <v/>
      </c>
      <c r="D1165" s="63"/>
      <c r="E1165" s="64"/>
      <c r="F1165" s="63"/>
      <c r="G1165" s="64"/>
      <c r="H1165" s="63"/>
      <c r="I1165" s="64"/>
      <c r="J1165" s="70"/>
      <c r="K1165" s="23"/>
    </row>
    <row r="1166" spans="1:11" x14ac:dyDescent="0.2">
      <c r="A1166" s="62"/>
      <c r="B1166" s="137">
        <f>SUMIF(A1133:A1165,$O$6,B1133:B1165)</f>
        <v>0</v>
      </c>
      <c r="C1166" s="24"/>
      <c r="D1166" s="24"/>
      <c r="E1166" s="24"/>
      <c r="F1166" s="24"/>
      <c r="G1166" s="24"/>
      <c r="H1166" s="24"/>
      <c r="I1166" s="24"/>
      <c r="J1166" s="24"/>
      <c r="K1166" s="23"/>
    </row>
    <row r="1167" spans="1:11" ht="15.75" thickBot="1" x14ac:dyDescent="0.25">
      <c r="A1167" s="62"/>
      <c r="B1167" s="138"/>
      <c r="C1167" s="24"/>
      <c r="D1167" s="24"/>
      <c r="E1167" s="24"/>
      <c r="F1167" s="24"/>
      <c r="G1167" s="24"/>
      <c r="H1167" s="24"/>
      <c r="I1167" s="24"/>
      <c r="J1167" s="24"/>
      <c r="K1167" s="23"/>
    </row>
    <row r="1168" spans="1:11" ht="15.75" thickBot="1" x14ac:dyDescent="0.25">
      <c r="A1168" s="62"/>
      <c r="B1168" s="24"/>
      <c r="C1168" s="24"/>
      <c r="D1168" s="24"/>
      <c r="E1168" s="24"/>
      <c r="F1168" s="24"/>
      <c r="G1168" s="24"/>
      <c r="H1168" s="24"/>
      <c r="I1168" s="24"/>
      <c r="J1168" s="24"/>
      <c r="K1168" s="23"/>
    </row>
    <row r="1169" spans="1:11" ht="15.75" thickBot="1" x14ac:dyDescent="0.25">
      <c r="A1169" s="62"/>
      <c r="B1169" s="24"/>
      <c r="C1169" s="24"/>
      <c r="D1169" s="24"/>
      <c r="E1169" s="24"/>
      <c r="F1169" s="24"/>
      <c r="G1169" s="24"/>
      <c r="H1169" s="129" t="s">
        <v>22</v>
      </c>
      <c r="I1169" s="130"/>
      <c r="J1169" s="16"/>
      <c r="K1169" s="23"/>
    </row>
    <row r="1170" spans="1:11" ht="15.75" thickBot="1" x14ac:dyDescent="0.25">
      <c r="A1170" s="62"/>
      <c r="B1170" s="13" t="s">
        <v>0</v>
      </c>
      <c r="C1170" s="13" t="s">
        <v>13</v>
      </c>
      <c r="D1170" s="13" t="s">
        <v>14</v>
      </c>
      <c r="E1170" s="13" t="s">
        <v>15</v>
      </c>
      <c r="F1170" s="13" t="s">
        <v>5</v>
      </c>
      <c r="G1170" s="24"/>
      <c r="H1170" s="96" t="s">
        <v>20</v>
      </c>
      <c r="I1170" s="94">
        <f t="shared" ref="I1170:I1219" si="235">I1126</f>
        <v>0</v>
      </c>
      <c r="J1170" s="96"/>
      <c r="K1170" s="23"/>
    </row>
    <row r="1171" spans="1:11" ht="15.75" thickBot="1" x14ac:dyDescent="0.25">
      <c r="A1171" s="62"/>
      <c r="B1171" s="98">
        <f t="shared" ref="B1171:B1220" si="236">B1166</f>
        <v>0</v>
      </c>
      <c r="C1171" s="13">
        <f t="shared" ref="C1171" si="237">SUM(F1133:F1165)</f>
        <v>0</v>
      </c>
      <c r="D1171" s="13">
        <f t="shared" ref="D1171" si="238">B1171+C1171</f>
        <v>0</v>
      </c>
      <c r="E1171" s="13">
        <f t="shared" ref="E1171" si="239">SUM(H1133:H1165)</f>
        <v>0</v>
      </c>
      <c r="F1171" s="15">
        <f t="shared" ref="F1171" si="240">D1171-E1171</f>
        <v>0</v>
      </c>
      <c r="G1171" s="24"/>
      <c r="H1171" s="3" t="s">
        <v>19</v>
      </c>
      <c r="I1171" s="3">
        <f t="shared" ref="I1171" si="241">F1173</f>
        <v>0</v>
      </c>
      <c r="J1171" s="3"/>
      <c r="K1171" s="23"/>
    </row>
    <row r="1172" spans="1:11" ht="15.75" thickBot="1" x14ac:dyDescent="0.25">
      <c r="A1172" s="62"/>
      <c r="B1172" s="13" t="s">
        <v>18</v>
      </c>
      <c r="C1172" s="13" t="s">
        <v>16</v>
      </c>
      <c r="D1172" s="13" t="s">
        <v>3</v>
      </c>
      <c r="E1172" s="13" t="s">
        <v>2</v>
      </c>
      <c r="F1172" s="13" t="s">
        <v>19</v>
      </c>
      <c r="G1172" s="24"/>
      <c r="H1172" s="3" t="s">
        <v>21</v>
      </c>
      <c r="I1172" s="3">
        <f t="shared" ref="I1172:I1221" si="242">I1170+I1171</f>
        <v>0</v>
      </c>
      <c r="J1172" s="3"/>
      <c r="K1172" s="23"/>
    </row>
    <row r="1173" spans="1:11" ht="15.75" thickBot="1" x14ac:dyDescent="0.25">
      <c r="A1173" s="62"/>
      <c r="B1173" s="98">
        <f t="shared" ref="B1173" si="243">F1171</f>
        <v>0</v>
      </c>
      <c r="C1173" s="71"/>
      <c r="D1173" s="71"/>
      <c r="E1173" s="71"/>
      <c r="F1173" s="15">
        <f t="shared" ref="F1173" si="244">B1173-(C1173+D1173+E1173)</f>
        <v>0</v>
      </c>
      <c r="G1173" s="24"/>
      <c r="H1173" s="3" t="s">
        <v>4</v>
      </c>
      <c r="I1173" s="73"/>
      <c r="J1173" s="73"/>
      <c r="K1173" s="23"/>
    </row>
    <row r="1174" spans="1:11" ht="15.75" thickBot="1" x14ac:dyDescent="0.25">
      <c r="A1174" s="62"/>
      <c r="B1174" s="24"/>
      <c r="C1174" s="24"/>
      <c r="D1174" s="24"/>
      <c r="E1174" s="24"/>
      <c r="F1174" s="24"/>
      <c r="G1174" s="24"/>
      <c r="H1174" s="18" t="s">
        <v>17</v>
      </c>
      <c r="I1174" s="18">
        <f t="shared" ref="I1174:I1223" si="245">I1172-I1173</f>
        <v>0</v>
      </c>
      <c r="J1174" s="97"/>
      <c r="K1174" s="23"/>
    </row>
    <row r="1175" spans="1:11" ht="15.75" thickBot="1" x14ac:dyDescent="0.25">
      <c r="A1175" s="62"/>
      <c r="B1175" s="24"/>
      <c r="C1175" s="24"/>
      <c r="D1175" s="24"/>
      <c r="E1175" s="24"/>
      <c r="F1175" s="24"/>
      <c r="G1175" s="24"/>
      <c r="H1175" s="13" t="s">
        <v>27</v>
      </c>
      <c r="I1175" s="101">
        <f t="shared" ref="I1175:I1224" si="246">I1174</f>
        <v>0</v>
      </c>
      <c r="J1175" s="24"/>
      <c r="K1175" s="23"/>
    </row>
    <row r="1176" spans="1:11" ht="15.75" thickBot="1" x14ac:dyDescent="0.25">
      <c r="A1176" s="75"/>
      <c r="B1176" s="25"/>
      <c r="C1176" s="25"/>
      <c r="D1176" s="25"/>
      <c r="E1176" s="25"/>
      <c r="F1176" s="25"/>
      <c r="G1176" s="25"/>
      <c r="H1176" s="25"/>
      <c r="I1176" s="25"/>
      <c r="J1176" s="25"/>
      <c r="K1176" s="15"/>
    </row>
    <row r="1177" spans="1:11" ht="15.75" thickBot="1" x14ac:dyDescent="0.25">
      <c r="A1177" s="76"/>
      <c r="B1177" s="29"/>
      <c r="C1177" s="29"/>
      <c r="D1177" s="29"/>
      <c r="E1177" s="29"/>
      <c r="F1177" s="29"/>
      <c r="G1177" s="29"/>
      <c r="H1177" s="29"/>
      <c r="I1177" s="29"/>
      <c r="J1177" s="29"/>
      <c r="K1177" s="29"/>
    </row>
    <row r="1178" spans="1:11" ht="15.75" thickBot="1" x14ac:dyDescent="0.25">
      <c r="A1178" s="57"/>
      <c r="B1178" s="28"/>
      <c r="C1178" s="28"/>
      <c r="D1178" s="28"/>
      <c r="E1178" s="28"/>
      <c r="F1178" s="28"/>
      <c r="G1178" s="28"/>
      <c r="H1178" s="28"/>
      <c r="I1178" s="28" t="s">
        <v>35</v>
      </c>
      <c r="J1178" s="58" t="s">
        <v>42</v>
      </c>
      <c r="K1178" s="22"/>
    </row>
    <row r="1179" spans="1:11" ht="15.75" thickBot="1" x14ac:dyDescent="0.25">
      <c r="A1179" s="60">
        <v>25</v>
      </c>
      <c r="B1179" s="26"/>
      <c r="C1179" s="26"/>
      <c r="D1179" s="26"/>
      <c r="E1179" s="26"/>
      <c r="F1179" s="26"/>
      <c r="G1179" s="26"/>
      <c r="H1179" s="26"/>
      <c r="I1179" s="26" t="s">
        <v>36</v>
      </c>
      <c r="J1179" s="61">
        <v>44280</v>
      </c>
      <c r="K1179" s="22"/>
    </row>
    <row r="1180" spans="1:11" x14ac:dyDescent="0.2">
      <c r="A1180" s="62"/>
      <c r="B1180" s="140" t="s">
        <v>0</v>
      </c>
      <c r="C1180" s="141"/>
      <c r="D1180" s="140" t="s">
        <v>9</v>
      </c>
      <c r="E1180" s="141"/>
      <c r="F1180" s="140" t="s">
        <v>13</v>
      </c>
      <c r="G1180" s="141"/>
      <c r="H1180" s="140" t="s">
        <v>10</v>
      </c>
      <c r="I1180" s="141"/>
      <c r="J1180" s="135" t="s">
        <v>12</v>
      </c>
      <c r="K1180" s="23"/>
    </row>
    <row r="1181" spans="1:11" ht="15.75" thickBot="1" x14ac:dyDescent="0.25">
      <c r="A1181" s="62"/>
      <c r="B1181" s="6" t="s">
        <v>1</v>
      </c>
      <c r="C1181" s="8" t="s">
        <v>8</v>
      </c>
      <c r="D1181" s="6" t="s">
        <v>1</v>
      </c>
      <c r="E1181" s="8" t="s">
        <v>8</v>
      </c>
      <c r="F1181" s="6" t="s">
        <v>1</v>
      </c>
      <c r="G1181" s="8" t="s">
        <v>11</v>
      </c>
      <c r="H1181" s="6" t="s">
        <v>1</v>
      </c>
      <c r="I1181" s="8" t="s">
        <v>11</v>
      </c>
      <c r="J1181" s="136"/>
      <c r="K1181" s="23"/>
    </row>
    <row r="1182" spans="1:11" x14ac:dyDescent="0.2">
      <c r="A1182" s="62" t="s">
        <v>6</v>
      </c>
      <c r="B1182" s="65"/>
      <c r="C1182" s="66"/>
      <c r="D1182" s="65"/>
      <c r="E1182" s="66"/>
      <c r="F1182" s="65"/>
      <c r="G1182" s="66"/>
      <c r="H1182" s="65"/>
      <c r="I1182" s="66"/>
      <c r="J1182" s="67"/>
      <c r="K1182" s="23"/>
    </row>
    <row r="1183" spans="1:11" x14ac:dyDescent="0.2">
      <c r="A1183" s="62" t="s">
        <v>6</v>
      </c>
      <c r="B1183" s="60"/>
      <c r="C1183" s="7" t="str">
        <f t="shared" ref="C1183:C1214" si="247">IF(B1183&gt;0.005,C1182+1,"")</f>
        <v/>
      </c>
      <c r="D1183" s="60"/>
      <c r="E1183" s="68"/>
      <c r="F1183" s="60"/>
      <c r="G1183" s="68"/>
      <c r="H1183" s="60"/>
      <c r="I1183" s="68"/>
      <c r="J1183" s="69"/>
      <c r="K1183" s="23"/>
    </row>
    <row r="1184" spans="1:11" x14ac:dyDescent="0.2">
      <c r="A1184" s="62" t="s">
        <v>6</v>
      </c>
      <c r="B1184" s="60"/>
      <c r="C1184" s="7" t="str">
        <f t="shared" si="247"/>
        <v/>
      </c>
      <c r="D1184" s="60"/>
      <c r="E1184" s="68"/>
      <c r="F1184" s="60"/>
      <c r="G1184" s="68"/>
      <c r="H1184" s="60"/>
      <c r="I1184" s="68"/>
      <c r="J1184" s="69"/>
      <c r="K1184" s="23"/>
    </row>
    <row r="1185" spans="1:11" x14ac:dyDescent="0.2">
      <c r="A1185" s="62" t="s">
        <v>6</v>
      </c>
      <c r="B1185" s="60"/>
      <c r="C1185" s="7" t="str">
        <f t="shared" si="247"/>
        <v/>
      </c>
      <c r="D1185" s="60"/>
      <c r="E1185" s="68"/>
      <c r="F1185" s="60"/>
      <c r="G1185" s="68"/>
      <c r="H1185" s="60"/>
      <c r="I1185" s="68"/>
      <c r="J1185" s="69"/>
      <c r="K1185" s="23"/>
    </row>
    <row r="1186" spans="1:11" x14ac:dyDescent="0.2">
      <c r="A1186" s="62" t="s">
        <v>6</v>
      </c>
      <c r="B1186" s="60"/>
      <c r="C1186" s="7" t="str">
        <f t="shared" si="247"/>
        <v/>
      </c>
      <c r="D1186" s="60"/>
      <c r="E1186" s="68"/>
      <c r="F1186" s="60"/>
      <c r="G1186" s="68"/>
      <c r="H1186" s="60"/>
      <c r="I1186" s="68"/>
      <c r="J1186" s="69"/>
      <c r="K1186" s="23"/>
    </row>
    <row r="1187" spans="1:11" x14ac:dyDescent="0.2">
      <c r="A1187" s="62" t="s">
        <v>6</v>
      </c>
      <c r="B1187" s="60"/>
      <c r="C1187" s="7" t="str">
        <f t="shared" si="247"/>
        <v/>
      </c>
      <c r="D1187" s="60"/>
      <c r="E1187" s="68"/>
      <c r="F1187" s="60"/>
      <c r="G1187" s="68"/>
      <c r="H1187" s="60"/>
      <c r="I1187" s="68"/>
      <c r="J1187" s="69"/>
      <c r="K1187" s="23"/>
    </row>
    <row r="1188" spans="1:11" x14ac:dyDescent="0.2">
      <c r="A1188" s="62" t="s">
        <v>6</v>
      </c>
      <c r="B1188" s="60"/>
      <c r="C1188" s="7" t="str">
        <f t="shared" si="247"/>
        <v/>
      </c>
      <c r="D1188" s="60"/>
      <c r="E1188" s="68"/>
      <c r="F1188" s="60"/>
      <c r="G1188" s="68"/>
      <c r="H1188" s="60"/>
      <c r="I1188" s="68"/>
      <c r="J1188" s="69"/>
      <c r="K1188" s="23"/>
    </row>
    <row r="1189" spans="1:11" x14ac:dyDescent="0.2">
      <c r="A1189" s="62" t="s">
        <v>6</v>
      </c>
      <c r="B1189" s="60"/>
      <c r="C1189" s="7" t="str">
        <f t="shared" si="247"/>
        <v/>
      </c>
      <c r="D1189" s="60"/>
      <c r="E1189" s="68"/>
      <c r="F1189" s="60"/>
      <c r="G1189" s="68"/>
      <c r="H1189" s="60"/>
      <c r="I1189" s="68"/>
      <c r="J1189" s="69"/>
      <c r="K1189" s="23"/>
    </row>
    <row r="1190" spans="1:11" x14ac:dyDescent="0.2">
      <c r="A1190" s="62" t="s">
        <v>6</v>
      </c>
      <c r="B1190" s="60"/>
      <c r="C1190" s="7" t="str">
        <f t="shared" si="247"/>
        <v/>
      </c>
      <c r="D1190" s="60"/>
      <c r="E1190" s="68"/>
      <c r="F1190" s="60"/>
      <c r="G1190" s="68"/>
      <c r="H1190" s="60"/>
      <c r="I1190" s="68"/>
      <c r="J1190" s="69"/>
      <c r="K1190" s="23"/>
    </row>
    <row r="1191" spans="1:11" x14ac:dyDescent="0.2">
      <c r="A1191" s="62" t="s">
        <v>6</v>
      </c>
      <c r="B1191" s="60"/>
      <c r="C1191" s="7" t="str">
        <f t="shared" si="247"/>
        <v/>
      </c>
      <c r="D1191" s="60"/>
      <c r="E1191" s="68"/>
      <c r="F1191" s="60"/>
      <c r="G1191" s="68"/>
      <c r="H1191" s="60"/>
      <c r="I1191" s="68"/>
      <c r="J1191" s="69"/>
      <c r="K1191" s="23"/>
    </row>
    <row r="1192" spans="1:11" x14ac:dyDescent="0.2">
      <c r="A1192" s="62" t="s">
        <v>6</v>
      </c>
      <c r="B1192" s="60"/>
      <c r="C1192" s="7" t="str">
        <f t="shared" si="247"/>
        <v/>
      </c>
      <c r="D1192" s="60"/>
      <c r="E1192" s="68"/>
      <c r="F1192" s="60"/>
      <c r="G1192" s="68"/>
      <c r="H1192" s="60"/>
      <c r="I1192" s="68"/>
      <c r="J1192" s="69"/>
      <c r="K1192" s="23"/>
    </row>
    <row r="1193" spans="1:11" x14ac:dyDescent="0.2">
      <c r="A1193" s="62" t="s">
        <v>6</v>
      </c>
      <c r="B1193" s="60"/>
      <c r="C1193" s="7" t="str">
        <f t="shared" si="247"/>
        <v/>
      </c>
      <c r="D1193" s="60"/>
      <c r="E1193" s="68"/>
      <c r="F1193" s="60"/>
      <c r="G1193" s="68"/>
      <c r="H1193" s="60"/>
      <c r="I1193" s="68"/>
      <c r="J1193" s="69"/>
      <c r="K1193" s="23"/>
    </row>
    <row r="1194" spans="1:11" x14ac:dyDescent="0.2">
      <c r="A1194" s="62" t="s">
        <v>6</v>
      </c>
      <c r="B1194" s="60"/>
      <c r="C1194" s="7" t="str">
        <f t="shared" si="247"/>
        <v/>
      </c>
      <c r="D1194" s="60"/>
      <c r="E1194" s="68"/>
      <c r="F1194" s="60"/>
      <c r="G1194" s="68"/>
      <c r="H1194" s="60"/>
      <c r="I1194" s="68"/>
      <c r="J1194" s="69"/>
      <c r="K1194" s="23"/>
    </row>
    <row r="1195" spans="1:11" x14ac:dyDescent="0.2">
      <c r="A1195" s="62" t="s">
        <v>6</v>
      </c>
      <c r="B1195" s="60"/>
      <c r="C1195" s="7" t="str">
        <f t="shared" si="247"/>
        <v/>
      </c>
      <c r="D1195" s="60"/>
      <c r="E1195" s="68"/>
      <c r="F1195" s="60"/>
      <c r="G1195" s="68"/>
      <c r="H1195" s="60"/>
      <c r="I1195" s="68"/>
      <c r="J1195" s="69"/>
      <c r="K1195" s="23"/>
    </row>
    <row r="1196" spans="1:11" x14ac:dyDescent="0.2">
      <c r="A1196" s="62" t="s">
        <v>6</v>
      </c>
      <c r="B1196" s="60"/>
      <c r="C1196" s="7" t="str">
        <f t="shared" si="247"/>
        <v/>
      </c>
      <c r="D1196" s="60"/>
      <c r="E1196" s="68"/>
      <c r="F1196" s="60"/>
      <c r="G1196" s="68"/>
      <c r="H1196" s="60"/>
      <c r="I1196" s="68"/>
      <c r="J1196" s="69"/>
      <c r="K1196" s="23"/>
    </row>
    <row r="1197" spans="1:11" x14ac:dyDescent="0.2">
      <c r="A1197" s="62" t="s">
        <v>6</v>
      </c>
      <c r="B1197" s="60"/>
      <c r="C1197" s="7" t="str">
        <f t="shared" si="247"/>
        <v/>
      </c>
      <c r="D1197" s="60"/>
      <c r="E1197" s="68"/>
      <c r="F1197" s="60"/>
      <c r="G1197" s="68"/>
      <c r="H1197" s="60"/>
      <c r="I1197" s="68"/>
      <c r="J1197" s="69"/>
      <c r="K1197" s="23"/>
    </row>
    <row r="1198" spans="1:11" x14ac:dyDescent="0.2">
      <c r="A1198" s="62" t="s">
        <v>6</v>
      </c>
      <c r="B1198" s="60"/>
      <c r="C1198" s="7" t="str">
        <f t="shared" si="247"/>
        <v/>
      </c>
      <c r="D1198" s="60"/>
      <c r="E1198" s="68"/>
      <c r="F1198" s="60"/>
      <c r="G1198" s="68"/>
      <c r="H1198" s="60"/>
      <c r="I1198" s="68"/>
      <c r="J1198" s="69"/>
      <c r="K1198" s="23"/>
    </row>
    <row r="1199" spans="1:11" x14ac:dyDescent="0.2">
      <c r="A1199" s="62" t="s">
        <v>6</v>
      </c>
      <c r="B1199" s="60"/>
      <c r="C1199" s="7" t="str">
        <f t="shared" si="247"/>
        <v/>
      </c>
      <c r="D1199" s="60"/>
      <c r="E1199" s="68"/>
      <c r="F1199" s="60"/>
      <c r="G1199" s="68"/>
      <c r="H1199" s="60"/>
      <c r="I1199" s="68"/>
      <c r="J1199" s="69"/>
      <c r="K1199" s="23"/>
    </row>
    <row r="1200" spans="1:11" x14ac:dyDescent="0.2">
      <c r="A1200" s="62" t="s">
        <v>6</v>
      </c>
      <c r="B1200" s="60"/>
      <c r="C1200" s="7" t="str">
        <f t="shared" si="247"/>
        <v/>
      </c>
      <c r="D1200" s="60"/>
      <c r="E1200" s="68"/>
      <c r="F1200" s="60"/>
      <c r="G1200" s="68"/>
      <c r="H1200" s="60"/>
      <c r="I1200" s="68"/>
      <c r="J1200" s="69"/>
      <c r="K1200" s="23"/>
    </row>
    <row r="1201" spans="1:11" x14ac:dyDescent="0.2">
      <c r="A1201" s="62" t="s">
        <v>6</v>
      </c>
      <c r="B1201" s="60"/>
      <c r="C1201" s="7" t="str">
        <f t="shared" si="247"/>
        <v/>
      </c>
      <c r="D1201" s="60"/>
      <c r="E1201" s="68"/>
      <c r="F1201" s="60"/>
      <c r="G1201" s="68"/>
      <c r="H1201" s="60"/>
      <c r="I1201" s="68"/>
      <c r="J1201" s="69"/>
      <c r="K1201" s="23"/>
    </row>
    <row r="1202" spans="1:11" x14ac:dyDescent="0.2">
      <c r="A1202" s="62" t="s">
        <v>6</v>
      </c>
      <c r="B1202" s="60"/>
      <c r="C1202" s="7" t="str">
        <f t="shared" si="247"/>
        <v/>
      </c>
      <c r="D1202" s="60"/>
      <c r="E1202" s="68"/>
      <c r="F1202" s="60"/>
      <c r="G1202" s="68"/>
      <c r="H1202" s="60"/>
      <c r="I1202" s="68"/>
      <c r="J1202" s="69"/>
      <c r="K1202" s="23"/>
    </row>
    <row r="1203" spans="1:11" x14ac:dyDescent="0.2">
      <c r="A1203" s="62" t="s">
        <v>6</v>
      </c>
      <c r="B1203" s="60"/>
      <c r="C1203" s="7" t="str">
        <f t="shared" si="247"/>
        <v/>
      </c>
      <c r="D1203" s="60"/>
      <c r="E1203" s="68"/>
      <c r="F1203" s="60"/>
      <c r="G1203" s="68"/>
      <c r="H1203" s="60"/>
      <c r="I1203" s="68"/>
      <c r="J1203" s="69"/>
      <c r="K1203" s="23"/>
    </row>
    <row r="1204" spans="1:11" x14ac:dyDescent="0.2">
      <c r="A1204" s="62" t="s">
        <v>6</v>
      </c>
      <c r="B1204" s="60"/>
      <c r="C1204" s="7" t="str">
        <f t="shared" si="247"/>
        <v/>
      </c>
      <c r="D1204" s="60"/>
      <c r="E1204" s="68"/>
      <c r="F1204" s="60"/>
      <c r="G1204" s="68"/>
      <c r="H1204" s="60"/>
      <c r="I1204" s="68"/>
      <c r="J1204" s="69"/>
      <c r="K1204" s="23"/>
    </row>
    <row r="1205" spans="1:11" x14ac:dyDescent="0.2">
      <c r="A1205" s="62" t="s">
        <v>6</v>
      </c>
      <c r="B1205" s="60"/>
      <c r="C1205" s="7" t="str">
        <f t="shared" si="247"/>
        <v/>
      </c>
      <c r="D1205" s="60"/>
      <c r="E1205" s="68"/>
      <c r="F1205" s="60"/>
      <c r="G1205" s="68"/>
      <c r="H1205" s="60"/>
      <c r="I1205" s="68"/>
      <c r="J1205" s="69"/>
      <c r="K1205" s="23"/>
    </row>
    <row r="1206" spans="1:11" x14ac:dyDescent="0.2">
      <c r="A1206" s="62" t="s">
        <v>6</v>
      </c>
      <c r="B1206" s="60"/>
      <c r="C1206" s="7" t="str">
        <f t="shared" si="247"/>
        <v/>
      </c>
      <c r="D1206" s="60"/>
      <c r="E1206" s="68"/>
      <c r="F1206" s="60"/>
      <c r="G1206" s="68"/>
      <c r="H1206" s="60"/>
      <c r="I1206" s="68"/>
      <c r="J1206" s="69"/>
      <c r="K1206" s="23"/>
    </row>
    <row r="1207" spans="1:11" x14ac:dyDescent="0.2">
      <c r="A1207" s="62" t="s">
        <v>6</v>
      </c>
      <c r="B1207" s="60"/>
      <c r="C1207" s="7" t="str">
        <f t="shared" si="247"/>
        <v/>
      </c>
      <c r="D1207" s="60"/>
      <c r="E1207" s="68"/>
      <c r="F1207" s="60"/>
      <c r="G1207" s="68"/>
      <c r="H1207" s="60"/>
      <c r="I1207" s="68"/>
      <c r="J1207" s="69"/>
      <c r="K1207" s="23"/>
    </row>
    <row r="1208" spans="1:11" x14ac:dyDescent="0.2">
      <c r="A1208" s="62" t="s">
        <v>6</v>
      </c>
      <c r="B1208" s="60"/>
      <c r="C1208" s="7" t="str">
        <f t="shared" si="247"/>
        <v/>
      </c>
      <c r="D1208" s="60"/>
      <c r="E1208" s="68"/>
      <c r="F1208" s="60"/>
      <c r="G1208" s="68"/>
      <c r="H1208" s="60"/>
      <c r="I1208" s="68"/>
      <c r="J1208" s="69"/>
      <c r="K1208" s="23"/>
    </row>
    <row r="1209" spans="1:11" x14ac:dyDescent="0.2">
      <c r="A1209" s="62" t="s">
        <v>6</v>
      </c>
      <c r="B1209" s="60"/>
      <c r="C1209" s="7" t="str">
        <f t="shared" si="247"/>
        <v/>
      </c>
      <c r="D1209" s="60"/>
      <c r="E1209" s="68"/>
      <c r="F1209" s="60"/>
      <c r="G1209" s="68"/>
      <c r="H1209" s="60"/>
      <c r="I1209" s="68"/>
      <c r="J1209" s="69"/>
      <c r="K1209" s="23"/>
    </row>
    <row r="1210" spans="1:11" x14ac:dyDescent="0.2">
      <c r="A1210" s="62" t="s">
        <v>6</v>
      </c>
      <c r="B1210" s="60"/>
      <c r="C1210" s="7" t="str">
        <f t="shared" si="247"/>
        <v/>
      </c>
      <c r="D1210" s="60"/>
      <c r="E1210" s="68"/>
      <c r="F1210" s="60"/>
      <c r="G1210" s="68"/>
      <c r="H1210" s="60"/>
      <c r="I1210" s="68"/>
      <c r="J1210" s="69"/>
      <c r="K1210" s="23"/>
    </row>
    <row r="1211" spans="1:11" x14ac:dyDescent="0.2">
      <c r="A1211" s="62" t="s">
        <v>6</v>
      </c>
      <c r="B1211" s="60"/>
      <c r="C1211" s="7" t="str">
        <f t="shared" si="247"/>
        <v/>
      </c>
      <c r="D1211" s="60"/>
      <c r="E1211" s="68"/>
      <c r="F1211" s="60"/>
      <c r="G1211" s="68"/>
      <c r="H1211" s="60"/>
      <c r="I1211" s="68"/>
      <c r="J1211" s="69"/>
      <c r="K1211" s="23"/>
    </row>
    <row r="1212" spans="1:11" x14ac:dyDescent="0.2">
      <c r="A1212" s="62" t="s">
        <v>6</v>
      </c>
      <c r="B1212" s="60"/>
      <c r="C1212" s="7" t="str">
        <f t="shared" si="247"/>
        <v/>
      </c>
      <c r="D1212" s="60"/>
      <c r="E1212" s="68"/>
      <c r="F1212" s="60"/>
      <c r="G1212" s="68"/>
      <c r="H1212" s="60"/>
      <c r="I1212" s="68"/>
      <c r="J1212" s="69"/>
      <c r="K1212" s="23"/>
    </row>
    <row r="1213" spans="1:11" x14ac:dyDescent="0.2">
      <c r="A1213" s="62" t="s">
        <v>6</v>
      </c>
      <c r="B1213" s="60"/>
      <c r="C1213" s="7" t="str">
        <f t="shared" si="247"/>
        <v/>
      </c>
      <c r="D1213" s="60"/>
      <c r="E1213" s="68"/>
      <c r="F1213" s="60"/>
      <c r="G1213" s="68"/>
      <c r="H1213" s="60"/>
      <c r="I1213" s="68"/>
      <c r="J1213" s="69"/>
      <c r="K1213" s="23"/>
    </row>
    <row r="1214" spans="1:11" ht="15.75" thickBot="1" x14ac:dyDescent="0.25">
      <c r="A1214" s="62" t="s">
        <v>6</v>
      </c>
      <c r="B1214" s="63"/>
      <c r="C1214" s="8" t="str">
        <f t="shared" si="247"/>
        <v/>
      </c>
      <c r="D1214" s="63"/>
      <c r="E1214" s="64"/>
      <c r="F1214" s="63"/>
      <c r="G1214" s="64"/>
      <c r="H1214" s="63"/>
      <c r="I1214" s="64"/>
      <c r="J1214" s="70"/>
      <c r="K1214" s="23"/>
    </row>
    <row r="1215" spans="1:11" x14ac:dyDescent="0.2">
      <c r="A1215" s="62"/>
      <c r="B1215" s="137">
        <f>SUMIF(A1182:A1214,$O$6,B1182:B1214)</f>
        <v>0</v>
      </c>
      <c r="C1215" s="24"/>
      <c r="D1215" s="24"/>
      <c r="E1215" s="24"/>
      <c r="F1215" s="24"/>
      <c r="G1215" s="24"/>
      <c r="H1215" s="24"/>
      <c r="I1215" s="24"/>
      <c r="J1215" s="24"/>
      <c r="K1215" s="23"/>
    </row>
    <row r="1216" spans="1:11" ht="15.75" thickBot="1" x14ac:dyDescent="0.25">
      <c r="A1216" s="62"/>
      <c r="B1216" s="138"/>
      <c r="C1216" s="24"/>
      <c r="D1216" s="24"/>
      <c r="E1216" s="24"/>
      <c r="F1216" s="24"/>
      <c r="G1216" s="24"/>
      <c r="H1216" s="24"/>
      <c r="I1216" s="24"/>
      <c r="J1216" s="24"/>
      <c r="K1216" s="23"/>
    </row>
    <row r="1217" spans="1:11" ht="15.75" thickBot="1" x14ac:dyDescent="0.25">
      <c r="A1217" s="62"/>
      <c r="B1217" s="24"/>
      <c r="C1217" s="24"/>
      <c r="D1217" s="24"/>
      <c r="E1217" s="24"/>
      <c r="F1217" s="24"/>
      <c r="G1217" s="24"/>
      <c r="H1217" s="24"/>
      <c r="I1217" s="24"/>
      <c r="J1217" s="24"/>
      <c r="K1217" s="23"/>
    </row>
    <row r="1218" spans="1:11" ht="15.75" thickBot="1" x14ac:dyDescent="0.25">
      <c r="A1218" s="62"/>
      <c r="B1218" s="24"/>
      <c r="C1218" s="24"/>
      <c r="D1218" s="24"/>
      <c r="E1218" s="24"/>
      <c r="F1218" s="24"/>
      <c r="G1218" s="24"/>
      <c r="H1218" s="129" t="s">
        <v>22</v>
      </c>
      <c r="I1218" s="130"/>
      <c r="J1218" s="16"/>
      <c r="K1218" s="23"/>
    </row>
    <row r="1219" spans="1:11" ht="15.75" thickBot="1" x14ac:dyDescent="0.25">
      <c r="A1219" s="62"/>
      <c r="B1219" s="13" t="s">
        <v>0</v>
      </c>
      <c r="C1219" s="13" t="s">
        <v>13</v>
      </c>
      <c r="D1219" s="13" t="s">
        <v>14</v>
      </c>
      <c r="E1219" s="13" t="s">
        <v>15</v>
      </c>
      <c r="F1219" s="13" t="s">
        <v>5</v>
      </c>
      <c r="G1219" s="24"/>
      <c r="H1219" s="96" t="s">
        <v>20</v>
      </c>
      <c r="I1219" s="94">
        <f t="shared" si="235"/>
        <v>0</v>
      </c>
      <c r="J1219" s="96"/>
      <c r="K1219" s="23"/>
    </row>
    <row r="1220" spans="1:11" ht="15.75" thickBot="1" x14ac:dyDescent="0.25">
      <c r="A1220" s="62"/>
      <c r="B1220" s="98">
        <f t="shared" si="236"/>
        <v>0</v>
      </c>
      <c r="C1220" s="13">
        <f t="shared" ref="C1220" si="248">SUM(F1182:F1214)</f>
        <v>0</v>
      </c>
      <c r="D1220" s="13">
        <f t="shared" ref="D1220" si="249">B1220+C1220</f>
        <v>0</v>
      </c>
      <c r="E1220" s="13">
        <f t="shared" ref="E1220" si="250">SUM(H1182:H1214)</f>
        <v>0</v>
      </c>
      <c r="F1220" s="15">
        <f t="shared" ref="F1220" si="251">D1220-E1220</f>
        <v>0</v>
      </c>
      <c r="G1220" s="24"/>
      <c r="H1220" s="3" t="s">
        <v>19</v>
      </c>
      <c r="I1220" s="3">
        <f t="shared" ref="I1220" si="252">F1222</f>
        <v>0</v>
      </c>
      <c r="J1220" s="3"/>
      <c r="K1220" s="23"/>
    </row>
    <row r="1221" spans="1:11" ht="15.75" thickBot="1" x14ac:dyDescent="0.25">
      <c r="A1221" s="62"/>
      <c r="B1221" s="13" t="s">
        <v>18</v>
      </c>
      <c r="C1221" s="13" t="s">
        <v>16</v>
      </c>
      <c r="D1221" s="13" t="s">
        <v>3</v>
      </c>
      <c r="E1221" s="13" t="s">
        <v>2</v>
      </c>
      <c r="F1221" s="13" t="s">
        <v>19</v>
      </c>
      <c r="G1221" s="24"/>
      <c r="H1221" s="3" t="s">
        <v>21</v>
      </c>
      <c r="I1221" s="3">
        <f t="shared" si="242"/>
        <v>0</v>
      </c>
      <c r="J1221" s="3"/>
      <c r="K1221" s="23"/>
    </row>
    <row r="1222" spans="1:11" ht="15.75" thickBot="1" x14ac:dyDescent="0.25">
      <c r="A1222" s="62"/>
      <c r="B1222" s="98">
        <f t="shared" ref="B1222" si="253">F1220</f>
        <v>0</v>
      </c>
      <c r="C1222" s="71"/>
      <c r="D1222" s="71"/>
      <c r="E1222" s="71"/>
      <c r="F1222" s="15">
        <f t="shared" ref="F1222" si="254">B1222-(C1222+D1222+E1222)</f>
        <v>0</v>
      </c>
      <c r="G1222" s="24"/>
      <c r="H1222" s="3" t="s">
        <v>4</v>
      </c>
      <c r="I1222" s="73"/>
      <c r="J1222" s="73"/>
      <c r="K1222" s="23"/>
    </row>
    <row r="1223" spans="1:11" ht="15.75" thickBot="1" x14ac:dyDescent="0.25">
      <c r="A1223" s="62"/>
      <c r="B1223" s="24"/>
      <c r="C1223" s="24"/>
      <c r="D1223" s="24"/>
      <c r="E1223" s="24"/>
      <c r="F1223" s="24"/>
      <c r="G1223" s="24"/>
      <c r="H1223" s="18" t="s">
        <v>17</v>
      </c>
      <c r="I1223" s="18">
        <f t="shared" si="245"/>
        <v>0</v>
      </c>
      <c r="J1223" s="97"/>
      <c r="K1223" s="23"/>
    </row>
    <row r="1224" spans="1:11" ht="15.75" thickBot="1" x14ac:dyDescent="0.25">
      <c r="A1224" s="62"/>
      <c r="B1224" s="24"/>
      <c r="C1224" s="24"/>
      <c r="D1224" s="24"/>
      <c r="E1224" s="24"/>
      <c r="F1224" s="24"/>
      <c r="G1224" s="24"/>
      <c r="H1224" s="13" t="s">
        <v>27</v>
      </c>
      <c r="I1224" s="101">
        <f t="shared" si="246"/>
        <v>0</v>
      </c>
      <c r="J1224" s="24"/>
      <c r="K1224" s="23"/>
    </row>
    <row r="1225" spans="1:11" ht="15.75" thickBot="1" x14ac:dyDescent="0.25">
      <c r="A1225" s="75"/>
      <c r="B1225" s="25"/>
      <c r="C1225" s="25"/>
      <c r="D1225" s="25"/>
      <c r="E1225" s="25"/>
      <c r="F1225" s="25"/>
      <c r="G1225" s="25"/>
      <c r="H1225" s="25"/>
      <c r="I1225" s="25"/>
      <c r="J1225" s="25"/>
      <c r="K1225" s="15"/>
    </row>
    <row r="1226" spans="1:11" ht="15.75" thickBot="1" x14ac:dyDescent="0.25">
      <c r="A1226" s="76"/>
      <c r="B1226" s="29"/>
      <c r="C1226" s="29"/>
      <c r="D1226" s="29"/>
      <c r="E1226" s="29"/>
      <c r="F1226" s="29"/>
      <c r="G1226" s="29"/>
      <c r="H1226" s="29"/>
      <c r="I1226" s="29"/>
      <c r="J1226" s="29"/>
      <c r="K1226" s="29"/>
    </row>
    <row r="1227" spans="1:11" ht="15.75" thickBot="1" x14ac:dyDescent="0.25">
      <c r="A1227" s="57"/>
      <c r="B1227" s="28"/>
      <c r="C1227" s="28"/>
      <c r="D1227" s="28"/>
      <c r="E1227" s="28"/>
      <c r="F1227" s="28"/>
      <c r="G1227" s="28"/>
      <c r="H1227" s="28"/>
      <c r="I1227" s="28" t="s">
        <v>35</v>
      </c>
      <c r="J1227" s="58" t="s">
        <v>126</v>
      </c>
      <c r="K1227" s="22"/>
    </row>
    <row r="1228" spans="1:11" ht="15.75" thickBot="1" x14ac:dyDescent="0.25">
      <c r="A1228" s="60">
        <v>26</v>
      </c>
      <c r="B1228" s="26"/>
      <c r="C1228" s="26"/>
      <c r="D1228" s="26"/>
      <c r="E1228" s="26"/>
      <c r="F1228" s="26"/>
      <c r="G1228" s="26"/>
      <c r="H1228" s="26"/>
      <c r="I1228" s="26" t="s">
        <v>36</v>
      </c>
      <c r="J1228" s="61">
        <v>44281</v>
      </c>
      <c r="K1228" s="22"/>
    </row>
    <row r="1229" spans="1:11" x14ac:dyDescent="0.2">
      <c r="A1229" s="62"/>
      <c r="B1229" s="140" t="s">
        <v>0</v>
      </c>
      <c r="C1229" s="141"/>
      <c r="D1229" s="140" t="s">
        <v>9</v>
      </c>
      <c r="E1229" s="141"/>
      <c r="F1229" s="140" t="s">
        <v>13</v>
      </c>
      <c r="G1229" s="141"/>
      <c r="H1229" s="140" t="s">
        <v>10</v>
      </c>
      <c r="I1229" s="141"/>
      <c r="J1229" s="135" t="s">
        <v>12</v>
      </c>
      <c r="K1229" s="23"/>
    </row>
    <row r="1230" spans="1:11" ht="15.75" thickBot="1" x14ac:dyDescent="0.25">
      <c r="A1230" s="62"/>
      <c r="B1230" s="6" t="s">
        <v>1</v>
      </c>
      <c r="C1230" s="8" t="s">
        <v>8</v>
      </c>
      <c r="D1230" s="6" t="s">
        <v>1</v>
      </c>
      <c r="E1230" s="8" t="s">
        <v>8</v>
      </c>
      <c r="F1230" s="6" t="s">
        <v>1</v>
      </c>
      <c r="G1230" s="8" t="s">
        <v>11</v>
      </c>
      <c r="H1230" s="6" t="s">
        <v>1</v>
      </c>
      <c r="I1230" s="8" t="s">
        <v>11</v>
      </c>
      <c r="J1230" s="136"/>
      <c r="K1230" s="23"/>
    </row>
    <row r="1231" spans="1:11" x14ac:dyDescent="0.2">
      <c r="A1231" s="62" t="s">
        <v>6</v>
      </c>
      <c r="B1231" s="65"/>
      <c r="C1231" s="66"/>
      <c r="D1231" s="65"/>
      <c r="E1231" s="66"/>
      <c r="F1231" s="65"/>
      <c r="G1231" s="66"/>
      <c r="H1231" s="65"/>
      <c r="I1231" s="66"/>
      <c r="J1231" s="67"/>
      <c r="K1231" s="23"/>
    </row>
    <row r="1232" spans="1:11" x14ac:dyDescent="0.2">
      <c r="A1232" s="62" t="s">
        <v>6</v>
      </c>
      <c r="B1232" s="60"/>
      <c r="C1232" s="7" t="str">
        <f t="shared" ref="C1232:C1263" si="255">IF(B1232&gt;0.005,C1231+1,"")</f>
        <v/>
      </c>
      <c r="D1232" s="60"/>
      <c r="E1232" s="68"/>
      <c r="F1232" s="60"/>
      <c r="G1232" s="68"/>
      <c r="H1232" s="60"/>
      <c r="I1232" s="68"/>
      <c r="J1232" s="69"/>
      <c r="K1232" s="23"/>
    </row>
    <row r="1233" spans="1:11" x14ac:dyDescent="0.2">
      <c r="A1233" s="62" t="s">
        <v>6</v>
      </c>
      <c r="B1233" s="60"/>
      <c r="C1233" s="7" t="str">
        <f t="shared" si="255"/>
        <v/>
      </c>
      <c r="D1233" s="60"/>
      <c r="E1233" s="68"/>
      <c r="F1233" s="60"/>
      <c r="G1233" s="68"/>
      <c r="H1233" s="60"/>
      <c r="I1233" s="68"/>
      <c r="J1233" s="69"/>
      <c r="K1233" s="23"/>
    </row>
    <row r="1234" spans="1:11" x14ac:dyDescent="0.2">
      <c r="A1234" s="62" t="s">
        <v>6</v>
      </c>
      <c r="B1234" s="60"/>
      <c r="C1234" s="7" t="str">
        <f t="shared" si="255"/>
        <v/>
      </c>
      <c r="D1234" s="60"/>
      <c r="E1234" s="68"/>
      <c r="F1234" s="60"/>
      <c r="G1234" s="68"/>
      <c r="H1234" s="60"/>
      <c r="I1234" s="68"/>
      <c r="J1234" s="69"/>
      <c r="K1234" s="23"/>
    </row>
    <row r="1235" spans="1:11" x14ac:dyDescent="0.2">
      <c r="A1235" s="62" t="s">
        <v>6</v>
      </c>
      <c r="B1235" s="60"/>
      <c r="C1235" s="7" t="str">
        <f t="shared" si="255"/>
        <v/>
      </c>
      <c r="D1235" s="60"/>
      <c r="E1235" s="68"/>
      <c r="F1235" s="60"/>
      <c r="G1235" s="68"/>
      <c r="H1235" s="60"/>
      <c r="I1235" s="68"/>
      <c r="J1235" s="69"/>
      <c r="K1235" s="23"/>
    </row>
    <row r="1236" spans="1:11" x14ac:dyDescent="0.2">
      <c r="A1236" s="62" t="s">
        <v>6</v>
      </c>
      <c r="B1236" s="60"/>
      <c r="C1236" s="7" t="str">
        <f t="shared" si="255"/>
        <v/>
      </c>
      <c r="D1236" s="60"/>
      <c r="E1236" s="68"/>
      <c r="F1236" s="60"/>
      <c r="G1236" s="68"/>
      <c r="H1236" s="60"/>
      <c r="I1236" s="68"/>
      <c r="J1236" s="69"/>
      <c r="K1236" s="23"/>
    </row>
    <row r="1237" spans="1:11" x14ac:dyDescent="0.2">
      <c r="A1237" s="62" t="s">
        <v>6</v>
      </c>
      <c r="B1237" s="60"/>
      <c r="C1237" s="7" t="str">
        <f t="shared" si="255"/>
        <v/>
      </c>
      <c r="D1237" s="60"/>
      <c r="E1237" s="68"/>
      <c r="F1237" s="60"/>
      <c r="G1237" s="68"/>
      <c r="H1237" s="60"/>
      <c r="I1237" s="68"/>
      <c r="J1237" s="69"/>
      <c r="K1237" s="23"/>
    </row>
    <row r="1238" spans="1:11" x14ac:dyDescent="0.2">
      <c r="A1238" s="62" t="s">
        <v>6</v>
      </c>
      <c r="B1238" s="60"/>
      <c r="C1238" s="7" t="str">
        <f t="shared" si="255"/>
        <v/>
      </c>
      <c r="D1238" s="60"/>
      <c r="E1238" s="68"/>
      <c r="F1238" s="60"/>
      <c r="G1238" s="68"/>
      <c r="H1238" s="60"/>
      <c r="I1238" s="68"/>
      <c r="J1238" s="69"/>
      <c r="K1238" s="23"/>
    </row>
    <row r="1239" spans="1:11" x14ac:dyDescent="0.2">
      <c r="A1239" s="62" t="s">
        <v>6</v>
      </c>
      <c r="B1239" s="60"/>
      <c r="C1239" s="7" t="str">
        <f t="shared" si="255"/>
        <v/>
      </c>
      <c r="D1239" s="60"/>
      <c r="E1239" s="68"/>
      <c r="F1239" s="60"/>
      <c r="G1239" s="68"/>
      <c r="H1239" s="60"/>
      <c r="I1239" s="68"/>
      <c r="J1239" s="69"/>
      <c r="K1239" s="23"/>
    </row>
    <row r="1240" spans="1:11" x14ac:dyDescent="0.2">
      <c r="A1240" s="62" t="s">
        <v>6</v>
      </c>
      <c r="B1240" s="60"/>
      <c r="C1240" s="7" t="str">
        <f t="shared" si="255"/>
        <v/>
      </c>
      <c r="D1240" s="60"/>
      <c r="E1240" s="68"/>
      <c r="F1240" s="60"/>
      <c r="G1240" s="68"/>
      <c r="H1240" s="60"/>
      <c r="I1240" s="68"/>
      <c r="J1240" s="69"/>
      <c r="K1240" s="23"/>
    </row>
    <row r="1241" spans="1:11" x14ac:dyDescent="0.2">
      <c r="A1241" s="62" t="s">
        <v>6</v>
      </c>
      <c r="B1241" s="60"/>
      <c r="C1241" s="7" t="str">
        <f t="shared" si="255"/>
        <v/>
      </c>
      <c r="D1241" s="60"/>
      <c r="E1241" s="68"/>
      <c r="F1241" s="60"/>
      <c r="G1241" s="68"/>
      <c r="H1241" s="60"/>
      <c r="I1241" s="68"/>
      <c r="J1241" s="69"/>
      <c r="K1241" s="23"/>
    </row>
    <row r="1242" spans="1:11" x14ac:dyDescent="0.2">
      <c r="A1242" s="62" t="s">
        <v>6</v>
      </c>
      <c r="B1242" s="60"/>
      <c r="C1242" s="7" t="str">
        <f t="shared" si="255"/>
        <v/>
      </c>
      <c r="D1242" s="60"/>
      <c r="E1242" s="68"/>
      <c r="F1242" s="60"/>
      <c r="G1242" s="68"/>
      <c r="H1242" s="60"/>
      <c r="I1242" s="68"/>
      <c r="J1242" s="69"/>
      <c r="K1242" s="23"/>
    </row>
    <row r="1243" spans="1:11" x14ac:dyDescent="0.2">
      <c r="A1243" s="62" t="s">
        <v>6</v>
      </c>
      <c r="B1243" s="60"/>
      <c r="C1243" s="7" t="str">
        <f t="shared" si="255"/>
        <v/>
      </c>
      <c r="D1243" s="60"/>
      <c r="E1243" s="68"/>
      <c r="F1243" s="60"/>
      <c r="G1243" s="68"/>
      <c r="H1243" s="60"/>
      <c r="I1243" s="68"/>
      <c r="J1243" s="69"/>
      <c r="K1243" s="23"/>
    </row>
    <row r="1244" spans="1:11" x14ac:dyDescent="0.2">
      <c r="A1244" s="62" t="s">
        <v>6</v>
      </c>
      <c r="B1244" s="60"/>
      <c r="C1244" s="7" t="str">
        <f t="shared" si="255"/>
        <v/>
      </c>
      <c r="D1244" s="60"/>
      <c r="E1244" s="68"/>
      <c r="F1244" s="60"/>
      <c r="G1244" s="68"/>
      <c r="H1244" s="60"/>
      <c r="I1244" s="68"/>
      <c r="J1244" s="69"/>
      <c r="K1244" s="23"/>
    </row>
    <row r="1245" spans="1:11" x14ac:dyDescent="0.2">
      <c r="A1245" s="62" t="s">
        <v>6</v>
      </c>
      <c r="B1245" s="60"/>
      <c r="C1245" s="7" t="str">
        <f t="shared" si="255"/>
        <v/>
      </c>
      <c r="D1245" s="60"/>
      <c r="E1245" s="68"/>
      <c r="F1245" s="60"/>
      <c r="G1245" s="68"/>
      <c r="H1245" s="60"/>
      <c r="I1245" s="68"/>
      <c r="J1245" s="69"/>
      <c r="K1245" s="23"/>
    </row>
    <row r="1246" spans="1:11" x14ac:dyDescent="0.2">
      <c r="A1246" s="62" t="s">
        <v>6</v>
      </c>
      <c r="B1246" s="60"/>
      <c r="C1246" s="7" t="str">
        <f t="shared" si="255"/>
        <v/>
      </c>
      <c r="D1246" s="60"/>
      <c r="E1246" s="68"/>
      <c r="F1246" s="60"/>
      <c r="G1246" s="68"/>
      <c r="H1246" s="60"/>
      <c r="I1246" s="68"/>
      <c r="J1246" s="69"/>
      <c r="K1246" s="23"/>
    </row>
    <row r="1247" spans="1:11" x14ac:dyDescent="0.2">
      <c r="A1247" s="62" t="s">
        <v>6</v>
      </c>
      <c r="B1247" s="60"/>
      <c r="C1247" s="7" t="str">
        <f t="shared" si="255"/>
        <v/>
      </c>
      <c r="D1247" s="60"/>
      <c r="E1247" s="68"/>
      <c r="F1247" s="60"/>
      <c r="G1247" s="68"/>
      <c r="H1247" s="60"/>
      <c r="I1247" s="68"/>
      <c r="J1247" s="69"/>
      <c r="K1247" s="23"/>
    </row>
    <row r="1248" spans="1:11" x14ac:dyDescent="0.2">
      <c r="A1248" s="62" t="s">
        <v>6</v>
      </c>
      <c r="B1248" s="60"/>
      <c r="C1248" s="7" t="str">
        <f t="shared" si="255"/>
        <v/>
      </c>
      <c r="D1248" s="60"/>
      <c r="E1248" s="68"/>
      <c r="F1248" s="60"/>
      <c r="G1248" s="68"/>
      <c r="H1248" s="60"/>
      <c r="I1248" s="68"/>
      <c r="J1248" s="69"/>
      <c r="K1248" s="23"/>
    </row>
    <row r="1249" spans="1:11" x14ac:dyDescent="0.2">
      <c r="A1249" s="62" t="s">
        <v>6</v>
      </c>
      <c r="B1249" s="60"/>
      <c r="C1249" s="7" t="str">
        <f t="shared" si="255"/>
        <v/>
      </c>
      <c r="D1249" s="60"/>
      <c r="E1249" s="68"/>
      <c r="F1249" s="60"/>
      <c r="G1249" s="68"/>
      <c r="H1249" s="60"/>
      <c r="I1249" s="68"/>
      <c r="J1249" s="69"/>
      <c r="K1249" s="23"/>
    </row>
    <row r="1250" spans="1:11" x14ac:dyDescent="0.2">
      <c r="A1250" s="62" t="s">
        <v>6</v>
      </c>
      <c r="B1250" s="60"/>
      <c r="C1250" s="7" t="str">
        <f t="shared" si="255"/>
        <v/>
      </c>
      <c r="D1250" s="60"/>
      <c r="E1250" s="68"/>
      <c r="F1250" s="60"/>
      <c r="G1250" s="68"/>
      <c r="H1250" s="60"/>
      <c r="I1250" s="68"/>
      <c r="J1250" s="69"/>
      <c r="K1250" s="23"/>
    </row>
    <row r="1251" spans="1:11" x14ac:dyDescent="0.2">
      <c r="A1251" s="62" t="s">
        <v>6</v>
      </c>
      <c r="B1251" s="60"/>
      <c r="C1251" s="7" t="str">
        <f t="shared" si="255"/>
        <v/>
      </c>
      <c r="D1251" s="60"/>
      <c r="E1251" s="68"/>
      <c r="F1251" s="60"/>
      <c r="G1251" s="68"/>
      <c r="H1251" s="60"/>
      <c r="I1251" s="68"/>
      <c r="J1251" s="69"/>
      <c r="K1251" s="23"/>
    </row>
    <row r="1252" spans="1:11" x14ac:dyDescent="0.2">
      <c r="A1252" s="62" t="s">
        <v>6</v>
      </c>
      <c r="B1252" s="60"/>
      <c r="C1252" s="7" t="str">
        <f t="shared" si="255"/>
        <v/>
      </c>
      <c r="D1252" s="60"/>
      <c r="E1252" s="68"/>
      <c r="F1252" s="60"/>
      <c r="G1252" s="68"/>
      <c r="H1252" s="60"/>
      <c r="I1252" s="68"/>
      <c r="J1252" s="69"/>
      <c r="K1252" s="23"/>
    </row>
    <row r="1253" spans="1:11" x14ac:dyDescent="0.2">
      <c r="A1253" s="62" t="s">
        <v>6</v>
      </c>
      <c r="B1253" s="60"/>
      <c r="C1253" s="7" t="str">
        <f t="shared" si="255"/>
        <v/>
      </c>
      <c r="D1253" s="60"/>
      <c r="E1253" s="68"/>
      <c r="F1253" s="60"/>
      <c r="G1253" s="68"/>
      <c r="H1253" s="60"/>
      <c r="I1253" s="68"/>
      <c r="J1253" s="69"/>
      <c r="K1253" s="23"/>
    </row>
    <row r="1254" spans="1:11" x14ac:dyDescent="0.2">
      <c r="A1254" s="62" t="s">
        <v>6</v>
      </c>
      <c r="B1254" s="60"/>
      <c r="C1254" s="7" t="str">
        <f t="shared" si="255"/>
        <v/>
      </c>
      <c r="D1254" s="60"/>
      <c r="E1254" s="68"/>
      <c r="F1254" s="60"/>
      <c r="G1254" s="68"/>
      <c r="H1254" s="60"/>
      <c r="I1254" s="68"/>
      <c r="J1254" s="69"/>
      <c r="K1254" s="23"/>
    </row>
    <row r="1255" spans="1:11" x14ac:dyDescent="0.2">
      <c r="A1255" s="62" t="s">
        <v>6</v>
      </c>
      <c r="B1255" s="60"/>
      <c r="C1255" s="7" t="str">
        <f t="shared" si="255"/>
        <v/>
      </c>
      <c r="D1255" s="60"/>
      <c r="E1255" s="68"/>
      <c r="F1255" s="60"/>
      <c r="G1255" s="68"/>
      <c r="H1255" s="60"/>
      <c r="I1255" s="68"/>
      <c r="J1255" s="69"/>
      <c r="K1255" s="23"/>
    </row>
    <row r="1256" spans="1:11" x14ac:dyDescent="0.2">
      <c r="A1256" s="62" t="s">
        <v>6</v>
      </c>
      <c r="B1256" s="60"/>
      <c r="C1256" s="7" t="str">
        <f t="shared" si="255"/>
        <v/>
      </c>
      <c r="D1256" s="60"/>
      <c r="E1256" s="68"/>
      <c r="F1256" s="60"/>
      <c r="G1256" s="68"/>
      <c r="H1256" s="60"/>
      <c r="I1256" s="68"/>
      <c r="J1256" s="69"/>
      <c r="K1256" s="23"/>
    </row>
    <row r="1257" spans="1:11" x14ac:dyDescent="0.2">
      <c r="A1257" s="62" t="s">
        <v>6</v>
      </c>
      <c r="B1257" s="60"/>
      <c r="C1257" s="7" t="str">
        <f t="shared" si="255"/>
        <v/>
      </c>
      <c r="D1257" s="60"/>
      <c r="E1257" s="68"/>
      <c r="F1257" s="60"/>
      <c r="G1257" s="68"/>
      <c r="H1257" s="60"/>
      <c r="I1257" s="68"/>
      <c r="J1257" s="69"/>
      <c r="K1257" s="23"/>
    </row>
    <row r="1258" spans="1:11" x14ac:dyDescent="0.2">
      <c r="A1258" s="62" t="s">
        <v>6</v>
      </c>
      <c r="B1258" s="60"/>
      <c r="C1258" s="7" t="str">
        <f t="shared" si="255"/>
        <v/>
      </c>
      <c r="D1258" s="60"/>
      <c r="E1258" s="68"/>
      <c r="F1258" s="60"/>
      <c r="G1258" s="68"/>
      <c r="H1258" s="60"/>
      <c r="I1258" s="68"/>
      <c r="J1258" s="69"/>
      <c r="K1258" s="23"/>
    </row>
    <row r="1259" spans="1:11" x14ac:dyDescent="0.2">
      <c r="A1259" s="62" t="s">
        <v>6</v>
      </c>
      <c r="B1259" s="60"/>
      <c r="C1259" s="7" t="str">
        <f t="shared" si="255"/>
        <v/>
      </c>
      <c r="D1259" s="60"/>
      <c r="E1259" s="68"/>
      <c r="F1259" s="60"/>
      <c r="G1259" s="68"/>
      <c r="H1259" s="60"/>
      <c r="I1259" s="68"/>
      <c r="J1259" s="69"/>
      <c r="K1259" s="23"/>
    </row>
    <row r="1260" spans="1:11" x14ac:dyDescent="0.2">
      <c r="A1260" s="62" t="s">
        <v>6</v>
      </c>
      <c r="B1260" s="60"/>
      <c r="C1260" s="7" t="str">
        <f t="shared" si="255"/>
        <v/>
      </c>
      <c r="D1260" s="60"/>
      <c r="E1260" s="68"/>
      <c r="F1260" s="60"/>
      <c r="G1260" s="68"/>
      <c r="H1260" s="60"/>
      <c r="I1260" s="68"/>
      <c r="J1260" s="69"/>
      <c r="K1260" s="23"/>
    </row>
    <row r="1261" spans="1:11" x14ac:dyDescent="0.2">
      <c r="A1261" s="62" t="s">
        <v>6</v>
      </c>
      <c r="B1261" s="60"/>
      <c r="C1261" s="7" t="str">
        <f t="shared" si="255"/>
        <v/>
      </c>
      <c r="D1261" s="60"/>
      <c r="E1261" s="68"/>
      <c r="F1261" s="60"/>
      <c r="G1261" s="68"/>
      <c r="H1261" s="60"/>
      <c r="I1261" s="68"/>
      <c r="J1261" s="69"/>
      <c r="K1261" s="23"/>
    </row>
    <row r="1262" spans="1:11" x14ac:dyDescent="0.2">
      <c r="A1262" s="62" t="s">
        <v>6</v>
      </c>
      <c r="B1262" s="60"/>
      <c r="C1262" s="7" t="str">
        <f t="shared" si="255"/>
        <v/>
      </c>
      <c r="D1262" s="60"/>
      <c r="E1262" s="68"/>
      <c r="F1262" s="60"/>
      <c r="G1262" s="68"/>
      <c r="H1262" s="60"/>
      <c r="I1262" s="68"/>
      <c r="J1262" s="69"/>
      <c r="K1262" s="23"/>
    </row>
    <row r="1263" spans="1:11" ht="15.75" thickBot="1" x14ac:dyDescent="0.25">
      <c r="A1263" s="62" t="s">
        <v>6</v>
      </c>
      <c r="B1263" s="63"/>
      <c r="C1263" s="8" t="str">
        <f t="shared" si="255"/>
        <v/>
      </c>
      <c r="D1263" s="63"/>
      <c r="E1263" s="64"/>
      <c r="F1263" s="63"/>
      <c r="G1263" s="64"/>
      <c r="H1263" s="63"/>
      <c r="I1263" s="64"/>
      <c r="J1263" s="70"/>
      <c r="K1263" s="23"/>
    </row>
    <row r="1264" spans="1:11" x14ac:dyDescent="0.2">
      <c r="A1264" s="62"/>
      <c r="B1264" s="137">
        <f>SUMIF(A1231:A1263,$O$6,B1231:B1263)</f>
        <v>0</v>
      </c>
      <c r="C1264" s="24"/>
      <c r="D1264" s="24"/>
      <c r="E1264" s="24"/>
      <c r="F1264" s="24"/>
      <c r="G1264" s="24"/>
      <c r="H1264" s="24"/>
      <c r="I1264" s="24"/>
      <c r="J1264" s="24"/>
      <c r="K1264" s="23"/>
    </row>
    <row r="1265" spans="1:12" ht="15.75" thickBot="1" x14ac:dyDescent="0.25">
      <c r="A1265" s="62"/>
      <c r="B1265" s="138"/>
      <c r="C1265" s="24"/>
      <c r="D1265" s="24"/>
      <c r="E1265" s="24"/>
      <c r="F1265" s="24"/>
      <c r="G1265" s="24"/>
      <c r="H1265" s="24"/>
      <c r="I1265" s="24"/>
      <c r="J1265" s="24"/>
      <c r="K1265" s="23"/>
    </row>
    <row r="1266" spans="1:12" ht="15.75" thickBot="1" x14ac:dyDescent="0.25">
      <c r="A1266" s="62"/>
      <c r="B1266" s="24"/>
      <c r="C1266" s="24"/>
      <c r="D1266" s="24"/>
      <c r="E1266" s="24"/>
      <c r="F1266" s="24"/>
      <c r="G1266" s="24"/>
      <c r="H1266" s="24"/>
      <c r="I1266" s="24"/>
      <c r="J1266" s="24"/>
      <c r="K1266" s="23"/>
    </row>
    <row r="1267" spans="1:12" ht="15.75" thickBot="1" x14ac:dyDescent="0.25">
      <c r="A1267" s="62"/>
      <c r="B1267" s="24"/>
      <c r="C1267" s="24"/>
      <c r="D1267" s="24"/>
      <c r="E1267" s="24"/>
      <c r="F1267" s="24"/>
      <c r="G1267" s="24"/>
      <c r="H1267" s="129" t="s">
        <v>22</v>
      </c>
      <c r="I1267" s="130"/>
      <c r="J1267" s="16"/>
      <c r="K1267" s="23"/>
    </row>
    <row r="1268" spans="1:12" ht="15.75" thickBot="1" x14ac:dyDescent="0.25">
      <c r="A1268" s="62"/>
      <c r="B1268" s="13" t="s">
        <v>0</v>
      </c>
      <c r="C1268" s="13" t="s">
        <v>13</v>
      </c>
      <c r="D1268" s="13" t="s">
        <v>14</v>
      </c>
      <c r="E1268" s="13" t="s">
        <v>15</v>
      </c>
      <c r="F1268" s="13" t="s">
        <v>5</v>
      </c>
      <c r="G1268" s="24"/>
      <c r="H1268" s="96" t="s">
        <v>20</v>
      </c>
      <c r="I1268" s="94">
        <f t="shared" ref="I1268" si="256">I1224</f>
        <v>0</v>
      </c>
      <c r="J1268" s="96"/>
      <c r="K1268" s="23"/>
    </row>
    <row r="1269" spans="1:12" ht="15.75" thickBot="1" x14ac:dyDescent="0.25">
      <c r="A1269" s="62"/>
      <c r="B1269" s="98">
        <f t="shared" ref="B1269" si="257">B1264</f>
        <v>0</v>
      </c>
      <c r="C1269" s="13">
        <f t="shared" ref="C1269" si="258">SUM(F1231:F1263)</f>
        <v>0</v>
      </c>
      <c r="D1269" s="13">
        <f t="shared" ref="D1269" si="259">B1269+C1269</f>
        <v>0</v>
      </c>
      <c r="E1269" s="13">
        <f t="shared" ref="E1269" si="260">SUM(H1231:H1263)</f>
        <v>0</v>
      </c>
      <c r="F1269" s="15">
        <f t="shared" ref="F1269" si="261">D1269-E1269</f>
        <v>0</v>
      </c>
      <c r="G1269" s="24"/>
      <c r="H1269" s="3" t="s">
        <v>19</v>
      </c>
      <c r="I1269" s="3">
        <f t="shared" ref="I1269" si="262">F1271</f>
        <v>0</v>
      </c>
      <c r="J1269" s="3"/>
      <c r="K1269" s="23"/>
    </row>
    <row r="1270" spans="1:12" ht="15.75" thickBot="1" x14ac:dyDescent="0.25">
      <c r="A1270" s="62"/>
      <c r="B1270" s="13" t="s">
        <v>18</v>
      </c>
      <c r="C1270" s="13" t="s">
        <v>16</v>
      </c>
      <c r="D1270" s="13" t="s">
        <v>3</v>
      </c>
      <c r="E1270" s="13" t="s">
        <v>2</v>
      </c>
      <c r="F1270" s="13" t="s">
        <v>19</v>
      </c>
      <c r="G1270" s="24"/>
      <c r="H1270" s="3" t="s">
        <v>21</v>
      </c>
      <c r="I1270" s="3">
        <f t="shared" ref="I1270" si="263">I1268+I1269</f>
        <v>0</v>
      </c>
      <c r="J1270" s="3"/>
      <c r="K1270" s="23"/>
    </row>
    <row r="1271" spans="1:12" ht="15.75" thickBot="1" x14ac:dyDescent="0.25">
      <c r="A1271" s="62"/>
      <c r="B1271" s="98">
        <f t="shared" ref="B1271" si="264">F1269</f>
        <v>0</v>
      </c>
      <c r="C1271" s="71"/>
      <c r="D1271" s="71"/>
      <c r="E1271" s="71"/>
      <c r="F1271" s="15">
        <f t="shared" ref="F1271" si="265">B1271-(C1271+D1271+E1271)</f>
        <v>0</v>
      </c>
      <c r="G1271" s="24"/>
      <c r="H1271" s="3" t="s">
        <v>4</v>
      </c>
      <c r="I1271" s="73"/>
      <c r="J1271" s="73"/>
      <c r="K1271" s="23"/>
    </row>
    <row r="1272" spans="1:12" ht="15.75" thickBot="1" x14ac:dyDescent="0.25">
      <c r="A1272" s="62"/>
      <c r="B1272" s="24"/>
      <c r="C1272" s="24"/>
      <c r="D1272" s="24"/>
      <c r="E1272" s="24"/>
      <c r="F1272" s="24"/>
      <c r="G1272" s="24"/>
      <c r="H1272" s="18" t="s">
        <v>17</v>
      </c>
      <c r="I1272" s="18">
        <f t="shared" ref="I1272" si="266">I1270-I1271</f>
        <v>0</v>
      </c>
      <c r="J1272" s="97"/>
      <c r="K1272" s="23"/>
    </row>
    <row r="1273" spans="1:12" ht="15.75" thickBot="1" x14ac:dyDescent="0.25">
      <c r="A1273" s="62"/>
      <c r="B1273" s="24"/>
      <c r="C1273" s="24"/>
      <c r="D1273" s="24"/>
      <c r="E1273" s="24"/>
      <c r="F1273" s="24"/>
      <c r="G1273" s="24"/>
      <c r="H1273" s="13" t="s">
        <v>27</v>
      </c>
      <c r="I1273" s="101">
        <f t="shared" ref="I1273" si="267">I1272</f>
        <v>0</v>
      </c>
      <c r="J1273" s="24"/>
      <c r="K1273" s="23"/>
    </row>
    <row r="1274" spans="1:12" ht="15.75" thickBot="1" x14ac:dyDescent="0.25">
      <c r="A1274" s="75"/>
      <c r="B1274" s="25"/>
      <c r="C1274" s="25"/>
      <c r="D1274" s="25"/>
      <c r="E1274" s="25"/>
      <c r="F1274" s="25"/>
      <c r="G1274" s="25"/>
      <c r="H1274" s="25"/>
      <c r="I1274" s="25"/>
      <c r="J1274" s="25"/>
      <c r="K1274" s="15"/>
    </row>
    <row r="1275" spans="1:12" x14ac:dyDescent="0.2">
      <c r="B1275" s="95" t="s">
        <v>100</v>
      </c>
    </row>
    <row r="1277" spans="1:12" ht="15.75" thickBot="1" x14ac:dyDescent="0.25"/>
    <row r="1278" spans="1:12" ht="15.75" thickBot="1" x14ac:dyDescent="0.25">
      <c r="A1278" s="99" t="s">
        <v>107</v>
      </c>
      <c r="B1278" s="28" t="s">
        <v>0</v>
      </c>
      <c r="C1278" s="28" t="s">
        <v>101</v>
      </c>
      <c r="D1278" s="28" t="s">
        <v>102</v>
      </c>
      <c r="E1278" s="28" t="s">
        <v>103</v>
      </c>
      <c r="F1278" s="28" t="s">
        <v>106</v>
      </c>
      <c r="G1278" s="28" t="s">
        <v>104</v>
      </c>
      <c r="H1278" s="28" t="s">
        <v>105</v>
      </c>
      <c r="I1278" s="28" t="s">
        <v>106</v>
      </c>
      <c r="J1278" s="28" t="s">
        <v>9</v>
      </c>
      <c r="K1278" s="28" t="s">
        <v>8</v>
      </c>
      <c r="L1278" s="100" t="s">
        <v>125</v>
      </c>
    </row>
    <row r="1279" spans="1:12" x14ac:dyDescent="0.2">
      <c r="A1279" s="5">
        <v>1</v>
      </c>
      <c r="B1279" s="39">
        <f>B39</f>
        <v>0</v>
      </c>
      <c r="C1279" s="44">
        <f>C44</f>
        <v>0</v>
      </c>
      <c r="D1279" s="44">
        <f>E44</f>
        <v>0</v>
      </c>
      <c r="E1279" s="51">
        <f>D46</f>
        <v>0</v>
      </c>
      <c r="F1279" s="72"/>
      <c r="G1279" s="102">
        <f>E46</f>
        <v>0</v>
      </c>
      <c r="H1279" s="39">
        <f>I46</f>
        <v>0</v>
      </c>
      <c r="I1279" s="72">
        <f>J46</f>
        <v>0</v>
      </c>
      <c r="J1279" s="102"/>
      <c r="K1279" s="100"/>
      <c r="L1279" s="80"/>
    </row>
    <row r="1280" spans="1:12" x14ac:dyDescent="0.2">
      <c r="A1280" s="5">
        <v>2</v>
      </c>
      <c r="B1280" s="40">
        <f>B88</f>
        <v>0</v>
      </c>
      <c r="C1280" s="44">
        <f>C93</f>
        <v>0</v>
      </c>
      <c r="D1280" s="44">
        <f>E93</f>
        <v>0</v>
      </c>
      <c r="E1280" s="51">
        <f>D95</f>
        <v>0</v>
      </c>
      <c r="F1280" s="73"/>
      <c r="G1280" s="103">
        <f>E95</f>
        <v>0</v>
      </c>
      <c r="H1280" s="40">
        <f>I95</f>
        <v>0</v>
      </c>
      <c r="I1280" s="73" t="s">
        <v>26</v>
      </c>
      <c r="J1280" s="103"/>
      <c r="K1280" s="7"/>
      <c r="L1280" s="68"/>
    </row>
    <row r="1281" spans="1:12" x14ac:dyDescent="0.2">
      <c r="A1281" s="5">
        <v>3</v>
      </c>
      <c r="B1281" s="40">
        <f>B137</f>
        <v>0</v>
      </c>
      <c r="C1281" s="3">
        <f>C142</f>
        <v>0</v>
      </c>
      <c r="D1281" s="3">
        <f>E142</f>
        <v>0</v>
      </c>
      <c r="E1281" s="51">
        <f>D144</f>
        <v>0</v>
      </c>
      <c r="F1281" s="73"/>
      <c r="G1281" s="103">
        <f>E144</f>
        <v>0</v>
      </c>
      <c r="H1281" s="40">
        <f>I144</f>
        <v>0</v>
      </c>
      <c r="I1281" s="73" t="s">
        <v>26</v>
      </c>
      <c r="J1281" s="103"/>
      <c r="K1281" s="7"/>
      <c r="L1281" s="68"/>
    </row>
    <row r="1282" spans="1:12" x14ac:dyDescent="0.2">
      <c r="A1282" s="5">
        <v>4</v>
      </c>
      <c r="B1282" s="40">
        <f>B186</f>
        <v>0</v>
      </c>
      <c r="C1282" s="3">
        <f>C191</f>
        <v>0</v>
      </c>
      <c r="D1282" s="3">
        <f>E191</f>
        <v>0</v>
      </c>
      <c r="E1282" s="40">
        <f>D193</f>
        <v>0</v>
      </c>
      <c r="F1282" s="73"/>
      <c r="G1282" s="103">
        <f>E193</f>
        <v>0</v>
      </c>
      <c r="H1282" s="40">
        <f>I193</f>
        <v>0</v>
      </c>
      <c r="I1282" s="73" t="s">
        <v>26</v>
      </c>
      <c r="J1282" s="103"/>
      <c r="K1282" s="7"/>
      <c r="L1282" s="68"/>
    </row>
    <row r="1283" spans="1:12" x14ac:dyDescent="0.2">
      <c r="A1283" s="5">
        <v>5</v>
      </c>
      <c r="B1283" s="40">
        <f>B235</f>
        <v>0</v>
      </c>
      <c r="C1283" s="3">
        <f>C240</f>
        <v>0</v>
      </c>
      <c r="D1283" s="3">
        <f>E240</f>
        <v>0</v>
      </c>
      <c r="E1283" s="40">
        <f>D242</f>
        <v>0</v>
      </c>
      <c r="F1283" s="73"/>
      <c r="G1283" s="103">
        <f>E242</f>
        <v>0</v>
      </c>
      <c r="H1283" s="40">
        <f>I242</f>
        <v>0</v>
      </c>
      <c r="I1283" s="73" t="s">
        <v>26</v>
      </c>
      <c r="J1283" s="103"/>
      <c r="K1283" s="7"/>
      <c r="L1283" s="68"/>
    </row>
    <row r="1284" spans="1:12" x14ac:dyDescent="0.2">
      <c r="A1284" s="5">
        <v>6</v>
      </c>
      <c r="B1284" s="40">
        <f>B284</f>
        <v>0</v>
      </c>
      <c r="C1284" s="3">
        <f>C289</f>
        <v>0</v>
      </c>
      <c r="D1284" s="3">
        <f>E289</f>
        <v>0</v>
      </c>
      <c r="E1284" s="40">
        <f>D291</f>
        <v>0</v>
      </c>
      <c r="F1284" s="73"/>
      <c r="G1284" s="103">
        <f>E291</f>
        <v>0</v>
      </c>
      <c r="H1284" s="40">
        <f>I291</f>
        <v>0</v>
      </c>
      <c r="I1284" s="73">
        <f>J291</f>
        <v>0</v>
      </c>
      <c r="J1284" s="103"/>
      <c r="K1284" s="7"/>
      <c r="L1284" s="68"/>
    </row>
    <row r="1285" spans="1:12" x14ac:dyDescent="0.2">
      <c r="A1285" s="5">
        <v>7</v>
      </c>
      <c r="B1285" s="40">
        <f>B333</f>
        <v>0</v>
      </c>
      <c r="C1285" s="3">
        <f>C383</f>
        <v>0</v>
      </c>
      <c r="D1285" s="3">
        <f>E383</f>
        <v>0</v>
      </c>
      <c r="E1285" s="40">
        <f>D340</f>
        <v>0</v>
      </c>
      <c r="F1285" s="73"/>
      <c r="G1285" s="103">
        <f>E340</f>
        <v>0</v>
      </c>
      <c r="H1285" s="40">
        <f>I340</f>
        <v>0</v>
      </c>
      <c r="I1285" s="73" t="s">
        <v>26</v>
      </c>
      <c r="J1285" s="103"/>
      <c r="K1285" s="7"/>
      <c r="L1285" s="68"/>
    </row>
    <row r="1286" spans="1:12" x14ac:dyDescent="0.2">
      <c r="A1286" s="5">
        <v>8</v>
      </c>
      <c r="B1286" s="40">
        <f>B382</f>
        <v>0</v>
      </c>
      <c r="C1286" s="3">
        <f>C387</f>
        <v>0</v>
      </c>
      <c r="D1286" s="3">
        <f>E387</f>
        <v>0</v>
      </c>
      <c r="E1286" s="40">
        <f>D389</f>
        <v>0</v>
      </c>
      <c r="F1286" s="73"/>
      <c r="G1286" s="103">
        <f>E389</f>
        <v>0</v>
      </c>
      <c r="H1286" s="40">
        <f>I389</f>
        <v>0</v>
      </c>
      <c r="I1286" s="73" t="s">
        <v>26</v>
      </c>
      <c r="J1286" s="103"/>
      <c r="K1286" s="7"/>
      <c r="L1286" s="68"/>
    </row>
    <row r="1287" spans="1:12" x14ac:dyDescent="0.2">
      <c r="A1287" s="5">
        <v>9</v>
      </c>
      <c r="B1287" s="40">
        <f>B431</f>
        <v>0</v>
      </c>
      <c r="C1287" s="3">
        <f>C436</f>
        <v>0</v>
      </c>
      <c r="D1287" s="3">
        <f>E436</f>
        <v>0</v>
      </c>
      <c r="E1287" s="40">
        <f>D438</f>
        <v>0</v>
      </c>
      <c r="F1287" s="73"/>
      <c r="G1287" s="103">
        <f>E438</f>
        <v>0</v>
      </c>
      <c r="H1287" s="40">
        <f>I438</f>
        <v>0</v>
      </c>
      <c r="I1287" s="73">
        <f>J438</f>
        <v>0</v>
      </c>
      <c r="J1287" s="103"/>
      <c r="K1287" s="7"/>
      <c r="L1287" s="68"/>
    </row>
    <row r="1288" spans="1:12" x14ac:dyDescent="0.2">
      <c r="A1288" s="5">
        <v>10</v>
      </c>
      <c r="B1288" s="40">
        <f>B480</f>
        <v>0</v>
      </c>
      <c r="C1288" s="3">
        <f>C485</f>
        <v>0</v>
      </c>
      <c r="D1288" s="3">
        <f>E485</f>
        <v>0</v>
      </c>
      <c r="E1288" s="40">
        <f>D487</f>
        <v>0</v>
      </c>
      <c r="F1288" s="73"/>
      <c r="G1288" s="103">
        <f>E487</f>
        <v>0</v>
      </c>
      <c r="H1288" s="40">
        <f>I487</f>
        <v>0</v>
      </c>
      <c r="I1288" s="73">
        <f>J487</f>
        <v>0</v>
      </c>
      <c r="J1288" s="103"/>
      <c r="K1288" s="7"/>
      <c r="L1288" s="68"/>
    </row>
    <row r="1289" spans="1:12" x14ac:dyDescent="0.2">
      <c r="A1289" s="5">
        <v>11</v>
      </c>
      <c r="B1289" s="40">
        <f>B529</f>
        <v>0</v>
      </c>
      <c r="C1289" s="3">
        <f>C534</f>
        <v>0</v>
      </c>
      <c r="D1289" s="3">
        <f>E534</f>
        <v>0</v>
      </c>
      <c r="E1289" s="40">
        <f>D536</f>
        <v>0</v>
      </c>
      <c r="F1289" s="73"/>
      <c r="G1289" s="103">
        <f>E536</f>
        <v>0</v>
      </c>
      <c r="H1289" s="40">
        <f>I536</f>
        <v>0</v>
      </c>
      <c r="I1289" s="73">
        <f>J536</f>
        <v>0</v>
      </c>
      <c r="J1289" s="103"/>
      <c r="K1289" s="7"/>
      <c r="L1289" s="68"/>
    </row>
    <row r="1290" spans="1:12" x14ac:dyDescent="0.2">
      <c r="A1290" s="5">
        <v>12</v>
      </c>
      <c r="B1290" s="40">
        <f>B578</f>
        <v>0</v>
      </c>
      <c r="C1290" s="3">
        <f>C583</f>
        <v>0</v>
      </c>
      <c r="D1290" s="3">
        <f>E583</f>
        <v>0</v>
      </c>
      <c r="E1290" s="40">
        <f>D585</f>
        <v>0</v>
      </c>
      <c r="F1290" s="73"/>
      <c r="G1290" s="103">
        <f>E585</f>
        <v>0</v>
      </c>
      <c r="H1290" s="40">
        <f>I585</f>
        <v>0</v>
      </c>
      <c r="I1290" s="73" t="s">
        <v>26</v>
      </c>
      <c r="J1290" s="103"/>
      <c r="K1290" s="7"/>
      <c r="L1290" s="68"/>
    </row>
    <row r="1291" spans="1:12" x14ac:dyDescent="0.2">
      <c r="A1291" s="5">
        <v>13</v>
      </c>
      <c r="B1291" s="40">
        <f>B627</f>
        <v>0</v>
      </c>
      <c r="C1291" s="3">
        <f>C632</f>
        <v>0</v>
      </c>
      <c r="D1291" s="3">
        <f>E632</f>
        <v>0</v>
      </c>
      <c r="E1291" s="40">
        <f>D634</f>
        <v>0</v>
      </c>
      <c r="F1291" s="73"/>
      <c r="G1291" s="103">
        <f>E634</f>
        <v>0</v>
      </c>
      <c r="H1291" s="40">
        <f>I634</f>
        <v>0</v>
      </c>
      <c r="I1291" s="73" t="s">
        <v>26</v>
      </c>
      <c r="J1291" s="103"/>
      <c r="K1291" s="7"/>
      <c r="L1291" s="68"/>
    </row>
    <row r="1292" spans="1:12" x14ac:dyDescent="0.2">
      <c r="A1292" s="5">
        <v>14</v>
      </c>
      <c r="B1292" s="40">
        <f>B676</f>
        <v>0</v>
      </c>
      <c r="C1292" s="3">
        <f>C681</f>
        <v>0</v>
      </c>
      <c r="D1292" s="3">
        <f>E681</f>
        <v>0</v>
      </c>
      <c r="E1292" s="40">
        <f>D683</f>
        <v>0</v>
      </c>
      <c r="F1292" s="73"/>
      <c r="G1292" s="103">
        <f>E683</f>
        <v>0</v>
      </c>
      <c r="H1292" s="40">
        <f>I683</f>
        <v>0</v>
      </c>
      <c r="I1292" s="73">
        <f>J683</f>
        <v>0</v>
      </c>
      <c r="J1292" s="103"/>
      <c r="K1292" s="7"/>
      <c r="L1292" s="68"/>
    </row>
    <row r="1293" spans="1:12" x14ac:dyDescent="0.2">
      <c r="A1293" s="5">
        <v>15</v>
      </c>
      <c r="B1293" s="40">
        <f>B725</f>
        <v>0</v>
      </c>
      <c r="C1293" s="3">
        <f>C730</f>
        <v>0</v>
      </c>
      <c r="D1293" s="3">
        <f>E730</f>
        <v>0</v>
      </c>
      <c r="E1293" s="40">
        <f>D732</f>
        <v>0</v>
      </c>
      <c r="F1293" s="73"/>
      <c r="G1293" s="103">
        <f>E732</f>
        <v>0</v>
      </c>
      <c r="H1293" s="40">
        <f>I732</f>
        <v>0</v>
      </c>
      <c r="I1293" s="73">
        <f>J732</f>
        <v>0</v>
      </c>
      <c r="J1293" s="103"/>
      <c r="K1293" s="7"/>
      <c r="L1293" s="68"/>
    </row>
    <row r="1294" spans="1:12" x14ac:dyDescent="0.2">
      <c r="A1294" s="5">
        <v>16</v>
      </c>
      <c r="B1294" s="40">
        <f>B774</f>
        <v>0</v>
      </c>
      <c r="C1294" s="3">
        <f>C779</f>
        <v>0</v>
      </c>
      <c r="D1294" s="3">
        <f>E779</f>
        <v>0</v>
      </c>
      <c r="E1294" s="40">
        <f>D781</f>
        <v>0</v>
      </c>
      <c r="F1294" s="73"/>
      <c r="G1294" s="103">
        <f>E781</f>
        <v>0</v>
      </c>
      <c r="H1294" s="40">
        <f>I781</f>
        <v>0</v>
      </c>
      <c r="I1294" s="73">
        <f>J781</f>
        <v>0</v>
      </c>
      <c r="J1294" s="103"/>
      <c r="K1294" s="7"/>
      <c r="L1294" s="68"/>
    </row>
    <row r="1295" spans="1:12" x14ac:dyDescent="0.2">
      <c r="A1295" s="5">
        <v>17</v>
      </c>
      <c r="B1295" s="40">
        <f>B823</f>
        <v>0</v>
      </c>
      <c r="C1295" s="3">
        <f>C828</f>
        <v>0</v>
      </c>
      <c r="D1295" s="3">
        <f>E828</f>
        <v>0</v>
      </c>
      <c r="E1295" s="40">
        <f>D830</f>
        <v>0</v>
      </c>
      <c r="F1295" s="73"/>
      <c r="G1295" s="103">
        <f>E830</f>
        <v>0</v>
      </c>
      <c r="H1295" s="40">
        <f>I830</f>
        <v>0</v>
      </c>
      <c r="I1295" s="73">
        <f>J830</f>
        <v>0</v>
      </c>
      <c r="J1295" s="103"/>
      <c r="K1295" s="7"/>
      <c r="L1295" s="68"/>
    </row>
    <row r="1296" spans="1:12" x14ac:dyDescent="0.2">
      <c r="A1296" s="5">
        <v>18</v>
      </c>
      <c r="B1296" s="40">
        <f>B872</f>
        <v>0</v>
      </c>
      <c r="C1296" s="3">
        <f>C877</f>
        <v>0</v>
      </c>
      <c r="D1296" s="3">
        <f>E877</f>
        <v>0</v>
      </c>
      <c r="E1296" s="40">
        <f>D879</f>
        <v>0</v>
      </c>
      <c r="F1296" s="73"/>
      <c r="G1296" s="103">
        <f>E879</f>
        <v>0</v>
      </c>
      <c r="H1296" s="40">
        <f>I879</f>
        <v>0</v>
      </c>
      <c r="I1296" s="73">
        <f>J879</f>
        <v>0</v>
      </c>
      <c r="J1296" s="103"/>
      <c r="K1296" s="7"/>
      <c r="L1296" s="68"/>
    </row>
    <row r="1297" spans="1:12" x14ac:dyDescent="0.2">
      <c r="A1297" s="5">
        <v>19</v>
      </c>
      <c r="B1297" s="40">
        <f>B921</f>
        <v>0</v>
      </c>
      <c r="C1297" s="3">
        <f>C926</f>
        <v>0</v>
      </c>
      <c r="D1297" s="3">
        <f>E926</f>
        <v>0</v>
      </c>
      <c r="E1297" s="40">
        <f>D928</f>
        <v>0</v>
      </c>
      <c r="F1297" s="73"/>
      <c r="G1297" s="103">
        <f>E928</f>
        <v>0</v>
      </c>
      <c r="H1297" s="40">
        <f>I928</f>
        <v>0</v>
      </c>
      <c r="I1297" s="73" t="s">
        <v>26</v>
      </c>
      <c r="J1297" s="103"/>
      <c r="K1297" s="7"/>
      <c r="L1297" s="68"/>
    </row>
    <row r="1298" spans="1:12" x14ac:dyDescent="0.2">
      <c r="A1298" s="5">
        <v>20</v>
      </c>
      <c r="B1298" s="40">
        <f>B970</f>
        <v>0</v>
      </c>
      <c r="C1298" s="3">
        <f>C975</f>
        <v>0</v>
      </c>
      <c r="D1298" s="3">
        <f>E975</f>
        <v>0</v>
      </c>
      <c r="E1298" s="40">
        <f>D977</f>
        <v>0</v>
      </c>
      <c r="F1298" s="73"/>
      <c r="G1298" s="103">
        <f>E977</f>
        <v>0</v>
      </c>
      <c r="H1298" s="40">
        <f>I977</f>
        <v>0</v>
      </c>
      <c r="I1298" s="73" t="s">
        <v>26</v>
      </c>
      <c r="J1298" s="103"/>
      <c r="K1298" s="7"/>
      <c r="L1298" s="68"/>
    </row>
    <row r="1299" spans="1:12" x14ac:dyDescent="0.2">
      <c r="A1299" s="5">
        <v>21</v>
      </c>
      <c r="B1299" s="40">
        <f>B1019</f>
        <v>0</v>
      </c>
      <c r="C1299" s="3">
        <f>C1024</f>
        <v>0</v>
      </c>
      <c r="D1299" s="3">
        <f>E1024</f>
        <v>0</v>
      </c>
      <c r="E1299" s="40">
        <f>D1026</f>
        <v>0</v>
      </c>
      <c r="F1299" s="73"/>
      <c r="G1299" s="103">
        <f>E1026</f>
        <v>0</v>
      </c>
      <c r="H1299" s="40">
        <f>I1026</f>
        <v>0</v>
      </c>
      <c r="I1299" s="73" t="s">
        <v>26</v>
      </c>
      <c r="J1299" s="103"/>
      <c r="K1299" s="7"/>
      <c r="L1299" s="68"/>
    </row>
    <row r="1300" spans="1:12" x14ac:dyDescent="0.2">
      <c r="A1300" s="5">
        <v>22</v>
      </c>
      <c r="B1300" s="40">
        <f>B1068</f>
        <v>0</v>
      </c>
      <c r="C1300" s="3">
        <f>C1073</f>
        <v>0</v>
      </c>
      <c r="D1300" s="3">
        <f>E1073</f>
        <v>0</v>
      </c>
      <c r="E1300" s="40">
        <f>D1075</f>
        <v>0</v>
      </c>
      <c r="F1300" s="73"/>
      <c r="G1300" s="103">
        <f>E1075</f>
        <v>0</v>
      </c>
      <c r="H1300" s="40">
        <f>I1075</f>
        <v>0</v>
      </c>
      <c r="I1300" s="73">
        <f>J1075</f>
        <v>0</v>
      </c>
      <c r="J1300" s="103"/>
      <c r="K1300" s="7"/>
      <c r="L1300" s="68"/>
    </row>
    <row r="1301" spans="1:12" x14ac:dyDescent="0.2">
      <c r="A1301" s="5">
        <v>23</v>
      </c>
      <c r="B1301" s="40">
        <f>B1117</f>
        <v>0</v>
      </c>
      <c r="C1301" s="3">
        <f>C1122</f>
        <v>0</v>
      </c>
      <c r="D1301" s="3">
        <f>E1122</f>
        <v>0</v>
      </c>
      <c r="E1301" s="40">
        <f>D1124</f>
        <v>0</v>
      </c>
      <c r="F1301" s="73"/>
      <c r="G1301" s="103">
        <f>E1124</f>
        <v>0</v>
      </c>
      <c r="H1301" s="40">
        <f>I1124</f>
        <v>0</v>
      </c>
      <c r="I1301" s="73" t="s">
        <v>26</v>
      </c>
      <c r="J1301" s="103"/>
      <c r="K1301" s="7"/>
      <c r="L1301" s="68"/>
    </row>
    <row r="1302" spans="1:12" x14ac:dyDescent="0.2">
      <c r="A1302" s="5">
        <v>24</v>
      </c>
      <c r="B1302" s="40">
        <f>B1166</f>
        <v>0</v>
      </c>
      <c r="C1302" s="3">
        <f>C1171</f>
        <v>0</v>
      </c>
      <c r="D1302" s="3">
        <f>E1171</f>
        <v>0</v>
      </c>
      <c r="E1302" s="40">
        <f>D1173</f>
        <v>0</v>
      </c>
      <c r="F1302" s="73"/>
      <c r="G1302" s="103">
        <f>E1173</f>
        <v>0</v>
      </c>
      <c r="H1302" s="40">
        <f>I1173</f>
        <v>0</v>
      </c>
      <c r="I1302" s="73">
        <f>J1173</f>
        <v>0</v>
      </c>
      <c r="J1302" s="103"/>
      <c r="K1302" s="7"/>
      <c r="L1302" s="68"/>
    </row>
    <row r="1303" spans="1:12" x14ac:dyDescent="0.2">
      <c r="A1303" s="5">
        <v>25</v>
      </c>
      <c r="B1303" s="40">
        <f>B1215</f>
        <v>0</v>
      </c>
      <c r="C1303" s="3">
        <f>C1220</f>
        <v>0</v>
      </c>
      <c r="D1303" s="3">
        <f>E1220</f>
        <v>0</v>
      </c>
      <c r="E1303" s="40">
        <f>D1222</f>
        <v>0</v>
      </c>
      <c r="F1303" s="73"/>
      <c r="G1303" s="103">
        <f>E1222</f>
        <v>0</v>
      </c>
      <c r="H1303" s="40">
        <f>I1222</f>
        <v>0</v>
      </c>
      <c r="I1303" s="73" t="s">
        <v>26</v>
      </c>
      <c r="J1303" s="103"/>
      <c r="K1303" s="7"/>
      <c r="L1303" s="68"/>
    </row>
    <row r="1304" spans="1:12" ht="15.75" thickBot="1" x14ac:dyDescent="0.25">
      <c r="A1304" s="6">
        <v>26</v>
      </c>
      <c r="B1304" s="41">
        <f>B1264</f>
        <v>0</v>
      </c>
      <c r="C1304" s="97">
        <f>C1269</f>
        <v>0</v>
      </c>
      <c r="D1304" s="97">
        <f>E1269</f>
        <v>0</v>
      </c>
      <c r="E1304" s="41">
        <f>D1271</f>
        <v>0</v>
      </c>
      <c r="F1304" s="74"/>
      <c r="G1304" s="10">
        <f>E1271</f>
        <v>0</v>
      </c>
      <c r="H1304" s="41">
        <f>I1271</f>
        <v>0</v>
      </c>
      <c r="I1304" s="74">
        <f>J1271</f>
        <v>0</v>
      </c>
      <c r="J1304" s="10"/>
      <c r="K1304" s="8"/>
      <c r="L1304" s="64"/>
    </row>
    <row r="1305" spans="1:12" x14ac:dyDescent="0.2">
      <c r="A1305" s="95" t="s">
        <v>109</v>
      </c>
      <c r="B1305" s="95">
        <f>SUM(B1279:B1304)</f>
        <v>0</v>
      </c>
      <c r="C1305" s="95">
        <f>SUM(C1280:C1304)</f>
        <v>0</v>
      </c>
      <c r="D1305" s="95">
        <f>SUM(D1280:D1304)</f>
        <v>0</v>
      </c>
      <c r="E1305" s="95">
        <f>SUM(E1279:E1304)</f>
        <v>0</v>
      </c>
      <c r="G1305" s="95">
        <f>SUM(G1279:G1304)</f>
        <v>0</v>
      </c>
      <c r="H1305" s="95">
        <f>SUM(H1279:H1304)</f>
        <v>0</v>
      </c>
    </row>
  </sheetData>
  <mergeCells count="182">
    <mergeCell ref="J1229:J1230"/>
    <mergeCell ref="B1264:B1265"/>
    <mergeCell ref="H1267:I1267"/>
    <mergeCell ref="B1215:B1216"/>
    <mergeCell ref="H1218:I1218"/>
    <mergeCell ref="B1229:C1229"/>
    <mergeCell ref="D1229:E1229"/>
    <mergeCell ref="F1229:G1229"/>
    <mergeCell ref="H1229:I1229"/>
    <mergeCell ref="J1131:J1132"/>
    <mergeCell ref="B1166:B1167"/>
    <mergeCell ref="H1169:I1169"/>
    <mergeCell ref="B1180:C1180"/>
    <mergeCell ref="D1180:E1180"/>
    <mergeCell ref="F1180:G1180"/>
    <mergeCell ref="H1180:I1180"/>
    <mergeCell ref="J1180:J1181"/>
    <mergeCell ref="B1117:B1118"/>
    <mergeCell ref="H1120:I1120"/>
    <mergeCell ref="B1131:C1131"/>
    <mergeCell ref="D1131:E1131"/>
    <mergeCell ref="F1131:G1131"/>
    <mergeCell ref="H1131:I1131"/>
    <mergeCell ref="J1033:J1034"/>
    <mergeCell ref="B1068:B1069"/>
    <mergeCell ref="H1071:I1071"/>
    <mergeCell ref="B1082:C1082"/>
    <mergeCell ref="D1082:E1082"/>
    <mergeCell ref="F1082:G1082"/>
    <mergeCell ref="H1082:I1082"/>
    <mergeCell ref="J1082:J1083"/>
    <mergeCell ref="B1019:B1020"/>
    <mergeCell ref="H1022:I1022"/>
    <mergeCell ref="B1033:C1033"/>
    <mergeCell ref="D1033:E1033"/>
    <mergeCell ref="F1033:G1033"/>
    <mergeCell ref="H1033:I1033"/>
    <mergeCell ref="J935:J936"/>
    <mergeCell ref="B970:B971"/>
    <mergeCell ref="H973:I973"/>
    <mergeCell ref="B984:C984"/>
    <mergeCell ref="D984:E984"/>
    <mergeCell ref="F984:G984"/>
    <mergeCell ref="H984:I984"/>
    <mergeCell ref="J984:J985"/>
    <mergeCell ref="B921:B922"/>
    <mergeCell ref="H924:I924"/>
    <mergeCell ref="B935:C935"/>
    <mergeCell ref="D935:E935"/>
    <mergeCell ref="F935:G935"/>
    <mergeCell ref="H935:I935"/>
    <mergeCell ref="J837:J838"/>
    <mergeCell ref="B872:B873"/>
    <mergeCell ref="H875:I875"/>
    <mergeCell ref="B886:C886"/>
    <mergeCell ref="D886:E886"/>
    <mergeCell ref="F886:G886"/>
    <mergeCell ref="H886:I886"/>
    <mergeCell ref="J886:J887"/>
    <mergeCell ref="B823:B824"/>
    <mergeCell ref="H826:I826"/>
    <mergeCell ref="B837:C837"/>
    <mergeCell ref="D837:E837"/>
    <mergeCell ref="F837:G837"/>
    <mergeCell ref="H837:I837"/>
    <mergeCell ref="J739:J740"/>
    <mergeCell ref="B774:B775"/>
    <mergeCell ref="H777:I777"/>
    <mergeCell ref="B788:C788"/>
    <mergeCell ref="D788:E788"/>
    <mergeCell ref="F788:G788"/>
    <mergeCell ref="H788:I788"/>
    <mergeCell ref="J788:J789"/>
    <mergeCell ref="B725:B726"/>
    <mergeCell ref="H728:I728"/>
    <mergeCell ref="B739:C739"/>
    <mergeCell ref="D739:E739"/>
    <mergeCell ref="F739:G739"/>
    <mergeCell ref="H739:I739"/>
    <mergeCell ref="J641:J642"/>
    <mergeCell ref="B676:B677"/>
    <mergeCell ref="H679:I679"/>
    <mergeCell ref="B690:C690"/>
    <mergeCell ref="D690:E690"/>
    <mergeCell ref="F690:G690"/>
    <mergeCell ref="H690:I690"/>
    <mergeCell ref="J690:J691"/>
    <mergeCell ref="B627:B628"/>
    <mergeCell ref="H630:I630"/>
    <mergeCell ref="B641:C641"/>
    <mergeCell ref="D641:E641"/>
    <mergeCell ref="F641:G641"/>
    <mergeCell ref="H641:I641"/>
    <mergeCell ref="J543:J544"/>
    <mergeCell ref="B578:B579"/>
    <mergeCell ref="H581:I581"/>
    <mergeCell ref="B592:C592"/>
    <mergeCell ref="D592:E592"/>
    <mergeCell ref="F592:G592"/>
    <mergeCell ref="H592:I592"/>
    <mergeCell ref="J592:J593"/>
    <mergeCell ref="B529:B530"/>
    <mergeCell ref="H532:I532"/>
    <mergeCell ref="B543:C543"/>
    <mergeCell ref="D543:E543"/>
    <mergeCell ref="F543:G543"/>
    <mergeCell ref="H543:I543"/>
    <mergeCell ref="J445:J446"/>
    <mergeCell ref="B480:B481"/>
    <mergeCell ref="H483:I483"/>
    <mergeCell ref="B494:C494"/>
    <mergeCell ref="D494:E494"/>
    <mergeCell ref="F494:G494"/>
    <mergeCell ref="H494:I494"/>
    <mergeCell ref="J494:J495"/>
    <mergeCell ref="B431:B432"/>
    <mergeCell ref="H434:I434"/>
    <mergeCell ref="B445:C445"/>
    <mergeCell ref="D445:E445"/>
    <mergeCell ref="F445:G445"/>
    <mergeCell ref="H445:I445"/>
    <mergeCell ref="J347:J348"/>
    <mergeCell ref="B382:B383"/>
    <mergeCell ref="H385:I385"/>
    <mergeCell ref="B396:C396"/>
    <mergeCell ref="D396:E396"/>
    <mergeCell ref="F396:G396"/>
    <mergeCell ref="H396:I396"/>
    <mergeCell ref="J396:J397"/>
    <mergeCell ref="B333:B334"/>
    <mergeCell ref="H336:I336"/>
    <mergeCell ref="B347:C347"/>
    <mergeCell ref="D347:E347"/>
    <mergeCell ref="F347:G347"/>
    <mergeCell ref="H347:I347"/>
    <mergeCell ref="J249:J250"/>
    <mergeCell ref="B284:B285"/>
    <mergeCell ref="H287:I287"/>
    <mergeCell ref="B298:C298"/>
    <mergeCell ref="D298:E298"/>
    <mergeCell ref="F298:G298"/>
    <mergeCell ref="H298:I298"/>
    <mergeCell ref="J298:J299"/>
    <mergeCell ref="B235:B236"/>
    <mergeCell ref="H238:I238"/>
    <mergeCell ref="B249:C249"/>
    <mergeCell ref="D249:E249"/>
    <mergeCell ref="F249:G249"/>
    <mergeCell ref="H249:I249"/>
    <mergeCell ref="J151:J152"/>
    <mergeCell ref="B186:B187"/>
    <mergeCell ref="H189:I189"/>
    <mergeCell ref="B200:C200"/>
    <mergeCell ref="D200:E200"/>
    <mergeCell ref="F200:G200"/>
    <mergeCell ref="H200:I200"/>
    <mergeCell ref="J200:J201"/>
    <mergeCell ref="B137:B138"/>
    <mergeCell ref="H140:I140"/>
    <mergeCell ref="B151:C151"/>
    <mergeCell ref="D151:E151"/>
    <mergeCell ref="F151:G151"/>
    <mergeCell ref="H151:I151"/>
    <mergeCell ref="B102:C102"/>
    <mergeCell ref="D102:E102"/>
    <mergeCell ref="F102:G102"/>
    <mergeCell ref="H102:I102"/>
    <mergeCell ref="J102:J103"/>
    <mergeCell ref="H42:I42"/>
    <mergeCell ref="B53:C53"/>
    <mergeCell ref="D53:E53"/>
    <mergeCell ref="F53:G53"/>
    <mergeCell ref="H53:I53"/>
    <mergeCell ref="B4:C4"/>
    <mergeCell ref="D4:E4"/>
    <mergeCell ref="F4:G4"/>
    <mergeCell ref="H4:I4"/>
    <mergeCell ref="J4:J5"/>
    <mergeCell ref="B39:B40"/>
    <mergeCell ref="J53:J54"/>
    <mergeCell ref="B88:B89"/>
    <mergeCell ref="H91:I91"/>
  </mergeCells>
  <dataValidations count="4">
    <dataValidation type="list" allowBlank="1" showInputMessage="1" showErrorMessage="1" sqref="F1279:F1304">
      <formula1>$Q$48:$Q$50</formula1>
    </dataValidation>
    <dataValidation type="list" allowBlank="1" showInputMessage="1" showErrorMessage="1" sqref="J46 J95 J144 J193 J242 J291 J340 J389 J438 J487 J536 J585 J634 J683 J732 J781 J830 J879 J928 J977 J1026 J1075 J1124 J1173 J1222 J1271">
      <formula1>$Q$44:$Q$47</formula1>
    </dataValidation>
    <dataValidation type="list" allowBlank="1" showInputMessage="1" showErrorMessage="1" sqref="A1231:A1263 A6:A38 A55:A87 A153:A185 A202:A234 A251:A283 A300:A332 A349:A381 A398:A430 A447:A479 A496:A528 A545:A577 A594:A626 A643:A675 A692:A724 A741:A773 A790:A822 A839:A871 A888:A920 A937:A969 A986:A1018 A1035:A1067 A1084:A1116 A1133:A1165 A1182:A1214 A104:A136">
      <formula1>$O$6:$O$7</formula1>
    </dataValidation>
    <dataValidation type="list" allowBlank="1" showInputMessage="1" showErrorMessage="1" sqref="J2 J51 J100 J149 J198 J247 J296 J345 J394 J443 J492 J541 J590 J639 J688 J737 J786 J835 J884 J933 J982 J1031 J1080 J1129 J1178 J1227">
      <formula1>$P$4:$P$9</formula1>
    </dataValidation>
  </dataValidation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49"/>
  <sheetViews>
    <sheetView rightToLeft="1" topLeftCell="A8" workbookViewId="0">
      <selection activeCell="E44" sqref="E44"/>
    </sheetView>
  </sheetViews>
  <sheetFormatPr defaultRowHeight="15" x14ac:dyDescent="0.2"/>
  <cols>
    <col min="1" max="1" width="9" style="1"/>
    <col min="2" max="10" width="15.625" style="1" customWidth="1"/>
    <col min="11" max="16384" width="9" style="1"/>
  </cols>
  <sheetData>
    <row r="1" spans="1:15" ht="15.75" thickBot="1" x14ac:dyDescent="0.25"/>
    <row r="2" spans="1:15" x14ac:dyDescent="0.2">
      <c r="B2" s="140" t="s">
        <v>0</v>
      </c>
      <c r="C2" s="141"/>
      <c r="D2" s="140" t="s">
        <v>9</v>
      </c>
      <c r="E2" s="141"/>
      <c r="F2" s="140" t="s">
        <v>13</v>
      </c>
      <c r="G2" s="141"/>
      <c r="H2" s="140" t="s">
        <v>10</v>
      </c>
      <c r="I2" s="141"/>
      <c r="J2" s="146" t="s">
        <v>12</v>
      </c>
    </row>
    <row r="3" spans="1:15" ht="15.75" thickBot="1" x14ac:dyDescent="0.25">
      <c r="B3" s="6" t="s">
        <v>1</v>
      </c>
      <c r="C3" s="8" t="s">
        <v>8</v>
      </c>
      <c r="D3" s="6" t="s">
        <v>1</v>
      </c>
      <c r="E3" s="8" t="s">
        <v>8</v>
      </c>
      <c r="F3" s="6" t="s">
        <v>1</v>
      </c>
      <c r="G3" s="8" t="s">
        <v>11</v>
      </c>
      <c r="H3" s="5" t="s">
        <v>1</v>
      </c>
      <c r="I3" s="7" t="s">
        <v>11</v>
      </c>
      <c r="J3" s="147"/>
    </row>
    <row r="4" spans="1:15" x14ac:dyDescent="0.2">
      <c r="A4" s="1" t="s">
        <v>6</v>
      </c>
      <c r="B4" s="11">
        <v>44</v>
      </c>
      <c r="C4" s="12">
        <v>40264</v>
      </c>
      <c r="D4" s="11"/>
      <c r="E4" s="12"/>
      <c r="F4" s="11">
        <v>1700</v>
      </c>
      <c r="G4" s="12">
        <v>635</v>
      </c>
      <c r="H4" s="5"/>
      <c r="I4" s="7"/>
      <c r="J4" s="9"/>
      <c r="O4" s="1" t="s">
        <v>6</v>
      </c>
    </row>
    <row r="5" spans="1:15" x14ac:dyDescent="0.2">
      <c r="A5" s="1" t="s">
        <v>6</v>
      </c>
      <c r="B5" s="5">
        <v>51.75</v>
      </c>
      <c r="C5" s="7">
        <f>IF(B5&gt;0.005,C4+1,"")</f>
        <v>40265</v>
      </c>
      <c r="D5" s="5"/>
      <c r="E5" s="7"/>
      <c r="F5" s="5"/>
      <c r="G5" s="7"/>
      <c r="H5" s="5"/>
      <c r="I5" s="7"/>
      <c r="J5" s="9"/>
      <c r="O5" s="1" t="s">
        <v>7</v>
      </c>
    </row>
    <row r="6" spans="1:15" x14ac:dyDescent="0.2">
      <c r="A6" s="1" t="s">
        <v>6</v>
      </c>
      <c r="B6" s="5">
        <v>33.119999999999997</v>
      </c>
      <c r="C6" s="7">
        <f t="shared" ref="C6:C36" si="0">IF(B6&gt;0.005,C5+1,"")</f>
        <v>40266</v>
      </c>
      <c r="D6" s="5"/>
      <c r="E6" s="7"/>
      <c r="F6" s="5"/>
      <c r="G6" s="7"/>
      <c r="H6" s="5"/>
      <c r="I6" s="7"/>
      <c r="J6" s="9"/>
    </row>
    <row r="7" spans="1:15" x14ac:dyDescent="0.2">
      <c r="A7" s="1" t="s">
        <v>6</v>
      </c>
      <c r="B7" s="5">
        <v>161</v>
      </c>
      <c r="C7" s="7">
        <f t="shared" si="0"/>
        <v>40267</v>
      </c>
      <c r="D7" s="5"/>
      <c r="E7" s="7"/>
      <c r="F7" s="5"/>
      <c r="G7" s="7"/>
      <c r="H7" s="5"/>
      <c r="I7" s="7"/>
      <c r="J7" s="9"/>
    </row>
    <row r="8" spans="1:15" x14ac:dyDescent="0.2">
      <c r="A8" s="1" t="s">
        <v>6</v>
      </c>
      <c r="B8" s="5">
        <v>112</v>
      </c>
      <c r="C8" s="7">
        <f t="shared" si="0"/>
        <v>40268</v>
      </c>
      <c r="D8" s="5"/>
      <c r="E8" s="7"/>
      <c r="F8" s="5"/>
      <c r="G8" s="7"/>
      <c r="H8" s="5"/>
      <c r="I8" s="7"/>
      <c r="J8" s="9"/>
    </row>
    <row r="9" spans="1:15" x14ac:dyDescent="0.2">
      <c r="A9" s="1" t="s">
        <v>7</v>
      </c>
      <c r="B9" s="5">
        <v>152</v>
      </c>
      <c r="C9" s="7">
        <f t="shared" si="0"/>
        <v>40269</v>
      </c>
      <c r="D9" s="5" t="s">
        <v>33</v>
      </c>
      <c r="E9" s="7"/>
      <c r="F9" s="5"/>
      <c r="G9" s="7"/>
      <c r="H9" s="5"/>
      <c r="I9" s="7"/>
      <c r="J9" s="9"/>
    </row>
    <row r="10" spans="1:15" x14ac:dyDescent="0.2">
      <c r="A10" s="1" t="s">
        <v>6</v>
      </c>
      <c r="B10" s="5">
        <v>39.869999999999997</v>
      </c>
      <c r="C10" s="7">
        <f t="shared" si="0"/>
        <v>40270</v>
      </c>
      <c r="D10" s="5"/>
      <c r="E10" s="7"/>
      <c r="F10" s="5"/>
      <c r="G10" s="7"/>
      <c r="H10" s="5"/>
      <c r="I10" s="7"/>
      <c r="J10" s="9"/>
    </row>
    <row r="11" spans="1:15" x14ac:dyDescent="0.2">
      <c r="A11" s="1" t="s">
        <v>6</v>
      </c>
      <c r="B11" s="5">
        <v>430</v>
      </c>
      <c r="C11" s="7">
        <f t="shared" si="0"/>
        <v>40271</v>
      </c>
      <c r="D11" s="5"/>
      <c r="E11" s="7"/>
      <c r="F11" s="5"/>
      <c r="G11" s="7"/>
      <c r="H11" s="5"/>
      <c r="I11" s="7"/>
      <c r="J11" s="9"/>
    </row>
    <row r="12" spans="1:15" x14ac:dyDescent="0.2">
      <c r="A12" s="1" t="s">
        <v>6</v>
      </c>
      <c r="B12" s="5">
        <v>52</v>
      </c>
      <c r="C12" s="7">
        <f t="shared" si="0"/>
        <v>40272</v>
      </c>
      <c r="D12" s="5"/>
      <c r="E12" s="7"/>
      <c r="F12" s="5"/>
      <c r="G12" s="7"/>
      <c r="H12" s="5"/>
      <c r="I12" s="7"/>
      <c r="J12" s="9"/>
    </row>
    <row r="13" spans="1:15" x14ac:dyDescent="0.2">
      <c r="A13" s="1" t="s">
        <v>6</v>
      </c>
      <c r="B13" s="5">
        <v>353.96</v>
      </c>
      <c r="C13" s="7">
        <f t="shared" si="0"/>
        <v>40273</v>
      </c>
      <c r="D13" s="5"/>
      <c r="E13" s="7"/>
      <c r="F13" s="5"/>
      <c r="G13" s="7"/>
      <c r="H13" s="5"/>
      <c r="I13" s="7"/>
      <c r="J13" s="9"/>
    </row>
    <row r="14" spans="1:15" x14ac:dyDescent="0.2">
      <c r="A14" s="1" t="s">
        <v>6</v>
      </c>
      <c r="B14" s="5">
        <v>607.44000000000005</v>
      </c>
      <c r="C14" s="7">
        <f t="shared" si="0"/>
        <v>40274</v>
      </c>
      <c r="D14" s="5"/>
      <c r="E14" s="7"/>
      <c r="F14" s="5"/>
      <c r="G14" s="7"/>
      <c r="H14" s="5"/>
      <c r="I14" s="7"/>
      <c r="J14" s="9"/>
    </row>
    <row r="15" spans="1:15" x14ac:dyDescent="0.2">
      <c r="A15" s="1" t="s">
        <v>6</v>
      </c>
      <c r="B15" s="5">
        <v>346.92</v>
      </c>
      <c r="C15" s="7">
        <f t="shared" si="0"/>
        <v>40275</v>
      </c>
      <c r="D15" s="5"/>
      <c r="E15" s="7"/>
      <c r="F15" s="5"/>
      <c r="G15" s="7"/>
      <c r="H15" s="5"/>
      <c r="I15" s="7"/>
      <c r="J15" s="9"/>
    </row>
    <row r="16" spans="1:15" x14ac:dyDescent="0.2">
      <c r="A16" s="1" t="s">
        <v>6</v>
      </c>
      <c r="B16" s="5">
        <v>368</v>
      </c>
      <c r="C16" s="7">
        <f t="shared" si="0"/>
        <v>40276</v>
      </c>
      <c r="D16" s="5"/>
      <c r="E16" s="7"/>
      <c r="F16" s="5"/>
      <c r="G16" s="7"/>
      <c r="H16" s="5"/>
      <c r="I16" s="7"/>
      <c r="J16" s="9"/>
    </row>
    <row r="17" spans="1:10" x14ac:dyDescent="0.2">
      <c r="A17" s="1" t="s">
        <v>7</v>
      </c>
      <c r="B17" s="5">
        <v>874</v>
      </c>
      <c r="C17" s="7">
        <f t="shared" si="0"/>
        <v>40277</v>
      </c>
      <c r="D17" s="5" t="s">
        <v>32</v>
      </c>
      <c r="E17" s="7"/>
      <c r="F17" s="5"/>
      <c r="G17" s="7"/>
      <c r="H17" s="5"/>
      <c r="I17" s="7"/>
      <c r="J17" s="9"/>
    </row>
    <row r="18" spans="1:10" x14ac:dyDescent="0.2">
      <c r="A18" s="1" t="s">
        <v>6</v>
      </c>
      <c r="B18" s="5">
        <v>138</v>
      </c>
      <c r="C18" s="7">
        <f t="shared" si="0"/>
        <v>40278</v>
      </c>
      <c r="D18" s="5"/>
      <c r="E18" s="7"/>
      <c r="F18" s="5"/>
      <c r="G18" s="7"/>
      <c r="H18" s="5"/>
      <c r="I18" s="7"/>
      <c r="J18" s="9"/>
    </row>
    <row r="19" spans="1:10" x14ac:dyDescent="0.2">
      <c r="A19" s="1" t="s">
        <v>6</v>
      </c>
      <c r="B19" s="5"/>
      <c r="C19" s="7" t="str">
        <f t="shared" si="0"/>
        <v/>
      </c>
      <c r="D19" s="5"/>
      <c r="E19" s="7"/>
      <c r="F19" s="5"/>
      <c r="G19" s="7"/>
      <c r="H19" s="5"/>
      <c r="I19" s="7"/>
      <c r="J19" s="9"/>
    </row>
    <row r="20" spans="1:10" x14ac:dyDescent="0.2">
      <c r="A20" s="1" t="s">
        <v>6</v>
      </c>
      <c r="B20" s="5"/>
      <c r="C20" s="7" t="str">
        <f t="shared" si="0"/>
        <v/>
      </c>
      <c r="D20" s="5"/>
      <c r="E20" s="7"/>
      <c r="F20" s="5"/>
      <c r="G20" s="7"/>
      <c r="H20" s="5"/>
      <c r="I20" s="7"/>
      <c r="J20" s="9"/>
    </row>
    <row r="21" spans="1:10" x14ac:dyDescent="0.2">
      <c r="A21" s="1" t="s">
        <v>6</v>
      </c>
      <c r="B21" s="5"/>
      <c r="C21" s="7" t="str">
        <f t="shared" si="0"/>
        <v/>
      </c>
      <c r="D21" s="5"/>
      <c r="E21" s="7"/>
      <c r="F21" s="5"/>
      <c r="G21" s="7"/>
      <c r="H21" s="5"/>
      <c r="I21" s="7"/>
      <c r="J21" s="9"/>
    </row>
    <row r="22" spans="1:10" x14ac:dyDescent="0.2">
      <c r="A22" s="1" t="s">
        <v>6</v>
      </c>
      <c r="B22" s="5"/>
      <c r="C22" s="7" t="str">
        <f t="shared" si="0"/>
        <v/>
      </c>
      <c r="D22" s="5"/>
      <c r="E22" s="7"/>
      <c r="F22" s="5"/>
      <c r="G22" s="7"/>
      <c r="H22" s="5"/>
      <c r="I22" s="7"/>
      <c r="J22" s="9"/>
    </row>
    <row r="23" spans="1:10" x14ac:dyDescent="0.2">
      <c r="A23" s="1" t="s">
        <v>6</v>
      </c>
      <c r="B23" s="5"/>
      <c r="C23" s="7" t="str">
        <f t="shared" si="0"/>
        <v/>
      </c>
      <c r="D23" s="5"/>
      <c r="E23" s="7"/>
      <c r="F23" s="5"/>
      <c r="G23" s="7"/>
      <c r="H23" s="5"/>
      <c r="I23" s="7"/>
      <c r="J23" s="9"/>
    </row>
    <row r="24" spans="1:10" x14ac:dyDescent="0.2">
      <c r="A24" s="1" t="s">
        <v>6</v>
      </c>
      <c r="B24" s="5"/>
      <c r="C24" s="7" t="str">
        <f t="shared" si="0"/>
        <v/>
      </c>
      <c r="D24" s="5"/>
      <c r="E24" s="7"/>
      <c r="F24" s="5"/>
      <c r="G24" s="7"/>
      <c r="H24" s="5"/>
      <c r="I24" s="7"/>
      <c r="J24" s="9"/>
    </row>
    <row r="25" spans="1:10" x14ac:dyDescent="0.2">
      <c r="A25" s="1" t="s">
        <v>6</v>
      </c>
      <c r="B25" s="5"/>
      <c r="C25" s="7" t="str">
        <f t="shared" si="0"/>
        <v/>
      </c>
      <c r="D25" s="5"/>
      <c r="E25" s="7"/>
      <c r="F25" s="5"/>
      <c r="G25" s="7"/>
      <c r="H25" s="5"/>
      <c r="I25" s="7"/>
      <c r="J25" s="9"/>
    </row>
    <row r="26" spans="1:10" x14ac:dyDescent="0.2">
      <c r="A26" s="1" t="s">
        <v>6</v>
      </c>
      <c r="B26" s="5"/>
      <c r="C26" s="7" t="str">
        <f t="shared" si="0"/>
        <v/>
      </c>
      <c r="D26" s="5"/>
      <c r="E26" s="7"/>
      <c r="F26" s="5"/>
      <c r="G26" s="7"/>
      <c r="H26" s="5"/>
      <c r="I26" s="7"/>
      <c r="J26" s="9"/>
    </row>
    <row r="27" spans="1:10" x14ac:dyDescent="0.2">
      <c r="A27" s="1" t="s">
        <v>6</v>
      </c>
      <c r="B27" s="5"/>
      <c r="C27" s="7" t="str">
        <f t="shared" si="0"/>
        <v/>
      </c>
      <c r="D27" s="5"/>
      <c r="E27" s="7"/>
      <c r="F27" s="5"/>
      <c r="G27" s="7"/>
      <c r="H27" s="5"/>
      <c r="I27" s="7"/>
      <c r="J27" s="9"/>
    </row>
    <row r="28" spans="1:10" x14ac:dyDescent="0.2">
      <c r="A28" s="1" t="s">
        <v>6</v>
      </c>
      <c r="B28" s="5"/>
      <c r="C28" s="7" t="str">
        <f t="shared" si="0"/>
        <v/>
      </c>
      <c r="D28" s="5"/>
      <c r="E28" s="7"/>
      <c r="F28" s="5"/>
      <c r="G28" s="7"/>
      <c r="H28" s="5"/>
      <c r="I28" s="7"/>
      <c r="J28" s="9"/>
    </row>
    <row r="29" spans="1:10" x14ac:dyDescent="0.2">
      <c r="A29" s="1" t="s">
        <v>6</v>
      </c>
      <c r="B29" s="5"/>
      <c r="C29" s="7" t="str">
        <f t="shared" si="0"/>
        <v/>
      </c>
      <c r="D29" s="5"/>
      <c r="E29" s="7"/>
      <c r="F29" s="5"/>
      <c r="G29" s="7"/>
      <c r="H29" s="5"/>
      <c r="I29" s="7"/>
      <c r="J29" s="9"/>
    </row>
    <row r="30" spans="1:10" x14ac:dyDescent="0.2">
      <c r="A30" s="1" t="s">
        <v>6</v>
      </c>
      <c r="B30" s="5"/>
      <c r="C30" s="7" t="str">
        <f t="shared" si="0"/>
        <v/>
      </c>
      <c r="D30" s="5"/>
      <c r="E30" s="7"/>
      <c r="F30" s="5"/>
      <c r="G30" s="7"/>
      <c r="H30" s="5"/>
      <c r="I30" s="7"/>
      <c r="J30" s="9"/>
    </row>
    <row r="31" spans="1:10" x14ac:dyDescent="0.2">
      <c r="A31" s="1" t="s">
        <v>6</v>
      </c>
      <c r="B31" s="5"/>
      <c r="C31" s="7" t="str">
        <f t="shared" si="0"/>
        <v/>
      </c>
      <c r="D31" s="5"/>
      <c r="E31" s="7"/>
      <c r="F31" s="5"/>
      <c r="G31" s="7"/>
      <c r="H31" s="5"/>
      <c r="I31" s="7"/>
      <c r="J31" s="9"/>
    </row>
    <row r="32" spans="1:10" x14ac:dyDescent="0.2">
      <c r="A32" s="1" t="s">
        <v>6</v>
      </c>
      <c r="B32" s="5"/>
      <c r="C32" s="7" t="str">
        <f t="shared" si="0"/>
        <v/>
      </c>
      <c r="D32" s="5"/>
      <c r="E32" s="7"/>
      <c r="F32" s="5"/>
      <c r="G32" s="7"/>
      <c r="H32" s="5"/>
      <c r="I32" s="7"/>
      <c r="J32" s="9"/>
    </row>
    <row r="33" spans="1:17" ht="20.100000000000001" customHeight="1" x14ac:dyDescent="0.2">
      <c r="A33" s="1" t="s">
        <v>6</v>
      </c>
      <c r="B33" s="5"/>
      <c r="C33" s="7" t="str">
        <f t="shared" si="0"/>
        <v/>
      </c>
      <c r="D33" s="5"/>
      <c r="E33" s="7"/>
      <c r="F33" s="5"/>
      <c r="G33" s="7"/>
      <c r="H33" s="5"/>
      <c r="I33" s="7"/>
      <c r="J33" s="9"/>
    </row>
    <row r="34" spans="1:17" ht="20.100000000000001" customHeight="1" x14ac:dyDescent="0.2">
      <c r="A34" s="1" t="s">
        <v>6</v>
      </c>
      <c r="B34" s="5"/>
      <c r="C34" s="7" t="str">
        <f t="shared" si="0"/>
        <v/>
      </c>
      <c r="D34" s="5"/>
      <c r="E34" s="7"/>
      <c r="F34" s="5"/>
      <c r="G34" s="7"/>
      <c r="H34" s="5"/>
      <c r="I34" s="7"/>
      <c r="J34" s="9"/>
    </row>
    <row r="35" spans="1:17" ht="20.100000000000001" customHeight="1" x14ac:dyDescent="0.2">
      <c r="A35" s="1" t="s">
        <v>6</v>
      </c>
      <c r="B35" s="5"/>
      <c r="C35" s="7" t="str">
        <f t="shared" si="0"/>
        <v/>
      </c>
      <c r="D35" s="5"/>
      <c r="E35" s="7"/>
      <c r="F35" s="5"/>
      <c r="G35" s="7"/>
      <c r="H35" s="5"/>
      <c r="I35" s="7"/>
      <c r="J35" s="9"/>
    </row>
    <row r="36" spans="1:17" ht="20.100000000000001" customHeight="1" thickBot="1" x14ac:dyDescent="0.25">
      <c r="A36" s="1" t="s">
        <v>6</v>
      </c>
      <c r="B36" s="6"/>
      <c r="C36" s="7" t="str">
        <f t="shared" si="0"/>
        <v/>
      </c>
      <c r="D36" s="6"/>
      <c r="E36" s="8"/>
      <c r="F36" s="6"/>
      <c r="G36" s="8"/>
      <c r="H36" s="6"/>
      <c r="I36" s="8"/>
      <c r="J36" s="10"/>
    </row>
    <row r="37" spans="1:17" ht="20.100000000000001" customHeight="1" x14ac:dyDescent="0.2">
      <c r="B37" s="139">
        <f>SUMIF($A$4:$A$36,O4,$B$4:$B$36)</f>
        <v>2738.06</v>
      </c>
    </row>
    <row r="38" spans="1:17" ht="20.100000000000001" customHeight="1" thickBot="1" x14ac:dyDescent="0.25">
      <c r="B38" s="138"/>
    </row>
    <row r="39" spans="1:17" ht="20.100000000000001" customHeight="1" thickBot="1" x14ac:dyDescent="0.25"/>
    <row r="40" spans="1:17" ht="20.100000000000001" customHeight="1" thickBot="1" x14ac:dyDescent="0.25">
      <c r="H40" s="129" t="s">
        <v>22</v>
      </c>
      <c r="I40" s="130"/>
      <c r="J40" s="16"/>
    </row>
    <row r="41" spans="1:17" ht="20.100000000000001" customHeight="1" thickBot="1" x14ac:dyDescent="0.25">
      <c r="B41" s="13" t="s">
        <v>0</v>
      </c>
      <c r="C41" s="13" t="s">
        <v>13</v>
      </c>
      <c r="D41" s="13" t="s">
        <v>14</v>
      </c>
      <c r="E41" s="13" t="s">
        <v>15</v>
      </c>
      <c r="F41" s="13" t="s">
        <v>5</v>
      </c>
      <c r="H41" s="2" t="s">
        <v>20</v>
      </c>
      <c r="I41" s="2">
        <f>'مارس 21-MAR 21'!I46</f>
        <v>0</v>
      </c>
      <c r="J41" s="2"/>
    </row>
    <row r="42" spans="1:17" ht="24.95" customHeight="1" thickBot="1" x14ac:dyDescent="0.25">
      <c r="B42" s="14">
        <f>B37</f>
        <v>2738.06</v>
      </c>
      <c r="C42" s="13">
        <f>SUM($F$4:$F$36)</f>
        <v>1700</v>
      </c>
      <c r="D42" s="13">
        <f>B42+C42</f>
        <v>4438.0599999999995</v>
      </c>
      <c r="E42" s="13">
        <f>SUM(H4:$H$36)</f>
        <v>0</v>
      </c>
      <c r="F42" s="15">
        <f>D42-E42</f>
        <v>4438.0599999999995</v>
      </c>
      <c r="H42" s="3" t="s">
        <v>19</v>
      </c>
      <c r="I42" s="3">
        <f>F44</f>
        <v>2304.9999999999995</v>
      </c>
      <c r="J42" s="3"/>
    </row>
    <row r="43" spans="1:17" ht="20.100000000000001" customHeight="1" thickBot="1" x14ac:dyDescent="0.25">
      <c r="B43" s="13" t="s">
        <v>18</v>
      </c>
      <c r="C43" s="13" t="s">
        <v>16</v>
      </c>
      <c r="D43" s="13" t="s">
        <v>3</v>
      </c>
      <c r="E43" s="13" t="s">
        <v>2</v>
      </c>
      <c r="F43" s="13" t="s">
        <v>19</v>
      </c>
      <c r="H43" s="3" t="s">
        <v>21</v>
      </c>
      <c r="I43" s="3">
        <f>I41+I42</f>
        <v>2304.9999999999995</v>
      </c>
      <c r="J43" s="3"/>
    </row>
    <row r="44" spans="1:17" ht="24.95" customHeight="1" thickBot="1" x14ac:dyDescent="0.25">
      <c r="B44" s="14">
        <f>F42</f>
        <v>4438.0599999999995</v>
      </c>
      <c r="C44" s="13"/>
      <c r="D44" s="13"/>
      <c r="E44" s="13">
        <v>2133.06</v>
      </c>
      <c r="F44" s="15">
        <f>B44-(C44+D44+E44)</f>
        <v>2304.9999999999995</v>
      </c>
      <c r="H44" s="3" t="s">
        <v>4</v>
      </c>
      <c r="I44" s="3"/>
      <c r="J44" s="3"/>
    </row>
    <row r="45" spans="1:17" ht="20.100000000000001" customHeight="1" thickBot="1" x14ac:dyDescent="0.25">
      <c r="H45" s="18" t="s">
        <v>17</v>
      </c>
      <c r="I45" s="18">
        <f>I43-I44</f>
        <v>2304.9999999999995</v>
      </c>
      <c r="J45" s="4"/>
    </row>
    <row r="46" spans="1:17" ht="20.100000000000001" customHeight="1" thickBot="1" x14ac:dyDescent="0.25">
      <c r="H46" s="13" t="s">
        <v>27</v>
      </c>
      <c r="I46" s="17">
        <f>I45</f>
        <v>2304.9999999999995</v>
      </c>
      <c r="Q46" s="1" t="s">
        <v>23</v>
      </c>
    </row>
    <row r="47" spans="1:17" x14ac:dyDescent="0.2">
      <c r="Q47" s="1" t="s">
        <v>24</v>
      </c>
    </row>
    <row r="48" spans="1:17" x14ac:dyDescent="0.2">
      <c r="Q48" s="1" t="s">
        <v>25</v>
      </c>
    </row>
    <row r="49" spans="17:17" x14ac:dyDescent="0.2">
      <c r="Q49" s="1" t="s">
        <v>26</v>
      </c>
    </row>
  </sheetData>
  <mergeCells count="7">
    <mergeCell ref="J2:J3"/>
    <mergeCell ref="B37:B38"/>
    <mergeCell ref="H40:I40"/>
    <mergeCell ref="B2:C2"/>
    <mergeCell ref="D2:E2"/>
    <mergeCell ref="F2:G2"/>
    <mergeCell ref="H2:I2"/>
  </mergeCells>
  <dataValidations count="2">
    <dataValidation type="list" allowBlank="1" showInputMessage="1" showErrorMessage="1" sqref="J44">
      <formula1>$Q$46:$Q$49</formula1>
    </dataValidation>
    <dataValidation type="list" allowBlank="1" showInputMessage="1" showErrorMessage="1" sqref="A4:A36">
      <formula1>$O$4:$O$5</formula1>
    </dataValidation>
  </dataValidation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49"/>
  <sheetViews>
    <sheetView rightToLeft="1" topLeftCell="A31" workbookViewId="0">
      <selection activeCell="E44" sqref="E44"/>
    </sheetView>
  </sheetViews>
  <sheetFormatPr defaultRowHeight="15" x14ac:dyDescent="0.2"/>
  <cols>
    <col min="1" max="1" width="9" style="1"/>
    <col min="2" max="10" width="15.625" style="1" customWidth="1"/>
    <col min="11" max="16384" width="9" style="1"/>
  </cols>
  <sheetData>
    <row r="1" spans="1:15" ht="15.75" thickBot="1" x14ac:dyDescent="0.25"/>
    <row r="2" spans="1:15" x14ac:dyDescent="0.2">
      <c r="B2" s="140" t="s">
        <v>0</v>
      </c>
      <c r="C2" s="141"/>
      <c r="D2" s="140" t="s">
        <v>9</v>
      </c>
      <c r="E2" s="141"/>
      <c r="F2" s="140" t="s">
        <v>13</v>
      </c>
      <c r="G2" s="141"/>
      <c r="H2" s="140" t="s">
        <v>10</v>
      </c>
      <c r="I2" s="141"/>
      <c r="J2" s="146" t="s">
        <v>12</v>
      </c>
    </row>
    <row r="3" spans="1:15" ht="15.75" thickBot="1" x14ac:dyDescent="0.25">
      <c r="B3" s="6" t="s">
        <v>1</v>
      </c>
      <c r="C3" s="8" t="s">
        <v>8</v>
      </c>
      <c r="D3" s="6" t="s">
        <v>1</v>
      </c>
      <c r="E3" s="8" t="s">
        <v>8</v>
      </c>
      <c r="F3" s="6" t="s">
        <v>1</v>
      </c>
      <c r="G3" s="8" t="s">
        <v>11</v>
      </c>
      <c r="H3" s="5" t="s">
        <v>1</v>
      </c>
      <c r="I3" s="7" t="s">
        <v>11</v>
      </c>
      <c r="J3" s="147"/>
    </row>
    <row r="4" spans="1:15" x14ac:dyDescent="0.2">
      <c r="A4" s="1" t="s">
        <v>6</v>
      </c>
      <c r="B4" s="11">
        <v>127</v>
      </c>
      <c r="C4" s="12">
        <v>40279</v>
      </c>
      <c r="D4" s="11"/>
      <c r="E4" s="12" t="s">
        <v>34</v>
      </c>
      <c r="F4" s="11">
        <v>2550</v>
      </c>
      <c r="G4" s="12">
        <v>636</v>
      </c>
      <c r="H4" s="5">
        <v>110</v>
      </c>
      <c r="I4" s="7">
        <v>40255</v>
      </c>
      <c r="J4" s="19"/>
      <c r="O4" s="1" t="s">
        <v>6</v>
      </c>
    </row>
    <row r="5" spans="1:15" x14ac:dyDescent="0.2">
      <c r="A5" s="1" t="s">
        <v>6</v>
      </c>
      <c r="B5" s="5">
        <v>129.57</v>
      </c>
      <c r="C5" s="7">
        <f>IF(B5&gt;0.005,C4+1,"")</f>
        <v>40280</v>
      </c>
      <c r="D5" s="5"/>
      <c r="E5" s="7"/>
      <c r="F5" s="5"/>
      <c r="G5" s="7"/>
      <c r="H5" s="5">
        <v>15</v>
      </c>
      <c r="I5" s="7">
        <v>212334</v>
      </c>
      <c r="J5" s="19"/>
      <c r="O5" s="1" t="s">
        <v>7</v>
      </c>
    </row>
    <row r="6" spans="1:15" x14ac:dyDescent="0.2">
      <c r="A6" s="1" t="s">
        <v>6</v>
      </c>
      <c r="B6" s="5">
        <v>159.38999999999999</v>
      </c>
      <c r="C6" s="7">
        <f t="shared" ref="C6:C36" si="0">IF(B6&gt;0.005,C5+1,"")</f>
        <v>40281</v>
      </c>
      <c r="D6" s="5"/>
      <c r="E6" s="7"/>
      <c r="F6" s="5"/>
      <c r="G6" s="7"/>
      <c r="H6" s="5">
        <v>152</v>
      </c>
      <c r="I6" s="7">
        <v>96948</v>
      </c>
      <c r="J6" s="19"/>
    </row>
    <row r="7" spans="1:15" x14ac:dyDescent="0.2">
      <c r="A7" s="1" t="s">
        <v>6</v>
      </c>
      <c r="B7" s="5">
        <v>107</v>
      </c>
      <c r="C7" s="7">
        <f t="shared" si="0"/>
        <v>40282</v>
      </c>
      <c r="D7" s="5"/>
      <c r="E7" s="7"/>
      <c r="F7" s="5"/>
      <c r="G7" s="7"/>
      <c r="H7" s="5">
        <v>69</v>
      </c>
      <c r="I7" s="7">
        <v>15086</v>
      </c>
      <c r="J7" s="19"/>
    </row>
    <row r="8" spans="1:15" x14ac:dyDescent="0.2">
      <c r="A8" s="1" t="s">
        <v>6</v>
      </c>
      <c r="B8" s="5">
        <v>125.12</v>
      </c>
      <c r="C8" s="7">
        <f t="shared" si="0"/>
        <v>40283</v>
      </c>
      <c r="D8" s="5"/>
      <c r="E8" s="7"/>
      <c r="F8" s="5"/>
      <c r="G8" s="7"/>
      <c r="H8" s="5">
        <v>86</v>
      </c>
      <c r="I8" s="7">
        <v>21100394</v>
      </c>
      <c r="J8" s="19"/>
    </row>
    <row r="9" spans="1:15" x14ac:dyDescent="0.2">
      <c r="A9" s="1" t="s">
        <v>7</v>
      </c>
      <c r="B9" s="5">
        <v>601</v>
      </c>
      <c r="C9" s="7">
        <f t="shared" si="0"/>
        <v>40284</v>
      </c>
      <c r="D9" s="5"/>
      <c r="E9" s="7"/>
      <c r="F9" s="5"/>
      <c r="G9" s="7"/>
      <c r="H9" s="5">
        <v>93</v>
      </c>
      <c r="I9" s="7">
        <v>868465</v>
      </c>
      <c r="J9" s="19"/>
    </row>
    <row r="10" spans="1:15" x14ac:dyDescent="0.2">
      <c r="A10" s="1" t="s">
        <v>6</v>
      </c>
      <c r="B10" s="5">
        <v>10</v>
      </c>
      <c r="C10" s="7">
        <f t="shared" si="0"/>
        <v>40285</v>
      </c>
      <c r="D10" s="5"/>
      <c r="E10" s="7"/>
      <c r="F10" s="5"/>
      <c r="G10" s="7"/>
      <c r="H10" s="5"/>
      <c r="I10" s="7"/>
      <c r="J10" s="19"/>
    </row>
    <row r="11" spans="1:15" x14ac:dyDescent="0.2">
      <c r="A11" s="1" t="s">
        <v>7</v>
      </c>
      <c r="B11" s="5">
        <v>2390</v>
      </c>
      <c r="C11" s="7">
        <f t="shared" si="0"/>
        <v>40286</v>
      </c>
      <c r="D11" s="5"/>
      <c r="E11" s="7"/>
      <c r="F11" s="5"/>
      <c r="G11" s="7"/>
      <c r="H11" s="5"/>
      <c r="I11" s="7"/>
      <c r="J11" s="19"/>
    </row>
    <row r="12" spans="1:15" x14ac:dyDescent="0.2">
      <c r="A12" s="1" t="s">
        <v>6</v>
      </c>
      <c r="B12" s="5">
        <v>73.67</v>
      </c>
      <c r="C12" s="7">
        <f t="shared" si="0"/>
        <v>40287</v>
      </c>
      <c r="D12" s="5"/>
      <c r="E12" s="7"/>
      <c r="F12" s="5"/>
      <c r="G12" s="7"/>
      <c r="H12" s="5"/>
      <c r="I12" s="7"/>
      <c r="J12" s="19"/>
    </row>
    <row r="13" spans="1:15" x14ac:dyDescent="0.2">
      <c r="A13" s="1" t="s">
        <v>6</v>
      </c>
      <c r="B13" s="5"/>
      <c r="C13" s="7" t="str">
        <f t="shared" si="0"/>
        <v/>
      </c>
      <c r="D13" s="5"/>
      <c r="E13" s="7"/>
      <c r="F13" s="5"/>
      <c r="G13" s="7"/>
      <c r="H13" s="5"/>
      <c r="I13" s="7"/>
      <c r="J13" s="19"/>
    </row>
    <row r="14" spans="1:15" x14ac:dyDescent="0.2">
      <c r="A14" s="1" t="s">
        <v>6</v>
      </c>
      <c r="B14" s="5"/>
      <c r="C14" s="7" t="str">
        <f t="shared" si="0"/>
        <v/>
      </c>
      <c r="D14" s="5"/>
      <c r="E14" s="7"/>
      <c r="F14" s="5"/>
      <c r="G14" s="7"/>
      <c r="H14" s="5"/>
      <c r="I14" s="7"/>
      <c r="J14" s="19"/>
    </row>
    <row r="15" spans="1:15" x14ac:dyDescent="0.2">
      <c r="A15" s="1" t="s">
        <v>6</v>
      </c>
      <c r="B15" s="5"/>
      <c r="C15" s="7" t="str">
        <f t="shared" si="0"/>
        <v/>
      </c>
      <c r="D15" s="5"/>
      <c r="E15" s="7"/>
      <c r="F15" s="5"/>
      <c r="G15" s="7"/>
      <c r="H15" s="5"/>
      <c r="I15" s="7"/>
      <c r="J15" s="19"/>
    </row>
    <row r="16" spans="1:15" x14ac:dyDescent="0.2">
      <c r="A16" s="1" t="s">
        <v>6</v>
      </c>
      <c r="B16" s="5"/>
      <c r="C16" s="7" t="str">
        <f t="shared" si="0"/>
        <v/>
      </c>
      <c r="D16" s="5"/>
      <c r="E16" s="7"/>
      <c r="F16" s="5"/>
      <c r="G16" s="7"/>
      <c r="H16" s="5"/>
      <c r="I16" s="7"/>
      <c r="J16" s="19"/>
    </row>
    <row r="17" spans="1:10" x14ac:dyDescent="0.2">
      <c r="A17" s="1" t="s">
        <v>6</v>
      </c>
      <c r="B17" s="5"/>
      <c r="C17" s="7" t="str">
        <f t="shared" si="0"/>
        <v/>
      </c>
      <c r="D17" s="5"/>
      <c r="E17" s="7"/>
      <c r="F17" s="5"/>
      <c r="G17" s="7"/>
      <c r="H17" s="5"/>
      <c r="I17" s="7"/>
      <c r="J17" s="19"/>
    </row>
    <row r="18" spans="1:10" x14ac:dyDescent="0.2">
      <c r="A18" s="1" t="s">
        <v>6</v>
      </c>
      <c r="B18" s="5"/>
      <c r="C18" s="7" t="str">
        <f t="shared" si="0"/>
        <v/>
      </c>
      <c r="D18" s="5"/>
      <c r="E18" s="7"/>
      <c r="F18" s="5"/>
      <c r="G18" s="7"/>
      <c r="H18" s="5"/>
      <c r="I18" s="7"/>
      <c r="J18" s="19"/>
    </row>
    <row r="19" spans="1:10" x14ac:dyDescent="0.2">
      <c r="A19" s="1" t="s">
        <v>6</v>
      </c>
      <c r="B19" s="5"/>
      <c r="C19" s="7" t="str">
        <f t="shared" si="0"/>
        <v/>
      </c>
      <c r="D19" s="5"/>
      <c r="E19" s="7"/>
      <c r="F19" s="5"/>
      <c r="G19" s="7"/>
      <c r="H19" s="5"/>
      <c r="I19" s="7"/>
      <c r="J19" s="19"/>
    </row>
    <row r="20" spans="1:10" x14ac:dyDescent="0.2">
      <c r="A20" s="1" t="s">
        <v>6</v>
      </c>
      <c r="B20" s="5"/>
      <c r="C20" s="7" t="str">
        <f t="shared" si="0"/>
        <v/>
      </c>
      <c r="D20" s="5"/>
      <c r="E20" s="7"/>
      <c r="F20" s="5"/>
      <c r="G20" s="7"/>
      <c r="H20" s="5"/>
      <c r="I20" s="7"/>
      <c r="J20" s="19"/>
    </row>
    <row r="21" spans="1:10" x14ac:dyDescent="0.2">
      <c r="A21" s="1" t="s">
        <v>6</v>
      </c>
      <c r="B21" s="5"/>
      <c r="C21" s="7" t="str">
        <f t="shared" si="0"/>
        <v/>
      </c>
      <c r="D21" s="5"/>
      <c r="E21" s="7"/>
      <c r="F21" s="5"/>
      <c r="G21" s="7"/>
      <c r="H21" s="5"/>
      <c r="I21" s="7"/>
      <c r="J21" s="19"/>
    </row>
    <row r="22" spans="1:10" x14ac:dyDescent="0.2">
      <c r="A22" s="1" t="s">
        <v>6</v>
      </c>
      <c r="B22" s="5"/>
      <c r="C22" s="7" t="str">
        <f t="shared" si="0"/>
        <v/>
      </c>
      <c r="D22" s="5"/>
      <c r="E22" s="7"/>
      <c r="F22" s="5"/>
      <c r="G22" s="7"/>
      <c r="H22" s="5"/>
      <c r="I22" s="7"/>
      <c r="J22" s="19"/>
    </row>
    <row r="23" spans="1:10" x14ac:dyDescent="0.2">
      <c r="A23" s="1" t="s">
        <v>6</v>
      </c>
      <c r="B23" s="5"/>
      <c r="C23" s="7" t="str">
        <f t="shared" si="0"/>
        <v/>
      </c>
      <c r="D23" s="5"/>
      <c r="E23" s="7"/>
      <c r="F23" s="5"/>
      <c r="G23" s="7"/>
      <c r="H23" s="5"/>
      <c r="I23" s="7"/>
      <c r="J23" s="19"/>
    </row>
    <row r="24" spans="1:10" x14ac:dyDescent="0.2">
      <c r="A24" s="1" t="s">
        <v>6</v>
      </c>
      <c r="B24" s="5"/>
      <c r="C24" s="7" t="str">
        <f t="shared" si="0"/>
        <v/>
      </c>
      <c r="D24" s="5"/>
      <c r="E24" s="7"/>
      <c r="F24" s="5"/>
      <c r="G24" s="7"/>
      <c r="H24" s="5"/>
      <c r="I24" s="7"/>
      <c r="J24" s="19"/>
    </row>
    <row r="25" spans="1:10" x14ac:dyDescent="0.2">
      <c r="A25" s="1" t="s">
        <v>6</v>
      </c>
      <c r="B25" s="5"/>
      <c r="C25" s="7" t="str">
        <f t="shared" si="0"/>
        <v/>
      </c>
      <c r="D25" s="5"/>
      <c r="E25" s="7"/>
      <c r="F25" s="5"/>
      <c r="G25" s="7"/>
      <c r="H25" s="5"/>
      <c r="I25" s="7"/>
      <c r="J25" s="19"/>
    </row>
    <row r="26" spans="1:10" x14ac:dyDescent="0.2">
      <c r="A26" s="1" t="s">
        <v>6</v>
      </c>
      <c r="B26" s="5"/>
      <c r="C26" s="7" t="str">
        <f t="shared" si="0"/>
        <v/>
      </c>
      <c r="D26" s="5"/>
      <c r="E26" s="7"/>
      <c r="F26" s="5"/>
      <c r="G26" s="7"/>
      <c r="H26" s="5"/>
      <c r="I26" s="7"/>
      <c r="J26" s="19"/>
    </row>
    <row r="27" spans="1:10" x14ac:dyDescent="0.2">
      <c r="A27" s="1" t="s">
        <v>6</v>
      </c>
      <c r="B27" s="5"/>
      <c r="C27" s="7" t="str">
        <f t="shared" si="0"/>
        <v/>
      </c>
      <c r="D27" s="5"/>
      <c r="E27" s="7"/>
      <c r="F27" s="5"/>
      <c r="G27" s="7"/>
      <c r="H27" s="5"/>
      <c r="I27" s="7"/>
      <c r="J27" s="19"/>
    </row>
    <row r="28" spans="1:10" x14ac:dyDescent="0.2">
      <c r="A28" s="1" t="s">
        <v>6</v>
      </c>
      <c r="B28" s="5"/>
      <c r="C28" s="7" t="str">
        <f t="shared" si="0"/>
        <v/>
      </c>
      <c r="D28" s="5"/>
      <c r="E28" s="7"/>
      <c r="F28" s="5"/>
      <c r="G28" s="7"/>
      <c r="H28" s="5"/>
      <c r="I28" s="7"/>
      <c r="J28" s="19"/>
    </row>
    <row r="29" spans="1:10" x14ac:dyDescent="0.2">
      <c r="A29" s="1" t="s">
        <v>6</v>
      </c>
      <c r="B29" s="5"/>
      <c r="C29" s="7" t="str">
        <f t="shared" si="0"/>
        <v/>
      </c>
      <c r="D29" s="5"/>
      <c r="E29" s="7"/>
      <c r="F29" s="5"/>
      <c r="G29" s="7"/>
      <c r="H29" s="5"/>
      <c r="I29" s="7"/>
      <c r="J29" s="19"/>
    </row>
    <row r="30" spans="1:10" x14ac:dyDescent="0.2">
      <c r="A30" s="1" t="s">
        <v>6</v>
      </c>
      <c r="B30" s="5"/>
      <c r="C30" s="7" t="str">
        <f t="shared" si="0"/>
        <v/>
      </c>
      <c r="D30" s="5"/>
      <c r="E30" s="7"/>
      <c r="F30" s="5"/>
      <c r="G30" s="7"/>
      <c r="H30" s="5"/>
      <c r="I30" s="7"/>
      <c r="J30" s="19"/>
    </row>
    <row r="31" spans="1:10" x14ac:dyDescent="0.2">
      <c r="A31" s="1" t="s">
        <v>6</v>
      </c>
      <c r="B31" s="5"/>
      <c r="C31" s="7" t="str">
        <f t="shared" si="0"/>
        <v/>
      </c>
      <c r="D31" s="5"/>
      <c r="E31" s="7"/>
      <c r="F31" s="5"/>
      <c r="G31" s="7"/>
      <c r="H31" s="5"/>
      <c r="I31" s="7"/>
      <c r="J31" s="19"/>
    </row>
    <row r="32" spans="1:10" x14ac:dyDescent="0.2">
      <c r="A32" s="1" t="s">
        <v>6</v>
      </c>
      <c r="B32" s="5"/>
      <c r="C32" s="7" t="str">
        <f t="shared" si="0"/>
        <v/>
      </c>
      <c r="D32" s="5"/>
      <c r="E32" s="7"/>
      <c r="F32" s="5"/>
      <c r="G32" s="7"/>
      <c r="H32" s="5"/>
      <c r="I32" s="7"/>
      <c r="J32" s="19"/>
    </row>
    <row r="33" spans="1:17" ht="20.100000000000001" customHeight="1" x14ac:dyDescent="0.2">
      <c r="A33" s="1" t="s">
        <v>6</v>
      </c>
      <c r="B33" s="5"/>
      <c r="C33" s="7" t="str">
        <f t="shared" si="0"/>
        <v/>
      </c>
      <c r="D33" s="5"/>
      <c r="E33" s="7"/>
      <c r="F33" s="5"/>
      <c r="G33" s="7"/>
      <c r="H33" s="5"/>
      <c r="I33" s="7"/>
      <c r="J33" s="19"/>
    </row>
    <row r="34" spans="1:17" ht="20.100000000000001" customHeight="1" x14ac:dyDescent="0.2">
      <c r="A34" s="1" t="s">
        <v>6</v>
      </c>
      <c r="B34" s="5"/>
      <c r="C34" s="7" t="str">
        <f t="shared" si="0"/>
        <v/>
      </c>
      <c r="D34" s="5"/>
      <c r="E34" s="7"/>
      <c r="F34" s="5"/>
      <c r="G34" s="7"/>
      <c r="H34" s="5"/>
      <c r="I34" s="7"/>
      <c r="J34" s="19"/>
    </row>
    <row r="35" spans="1:17" ht="20.100000000000001" customHeight="1" x14ac:dyDescent="0.2">
      <c r="A35" s="1" t="s">
        <v>6</v>
      </c>
      <c r="B35" s="5"/>
      <c r="C35" s="7" t="str">
        <f t="shared" si="0"/>
        <v/>
      </c>
      <c r="D35" s="5"/>
      <c r="E35" s="7"/>
      <c r="F35" s="5"/>
      <c r="G35" s="7"/>
      <c r="H35" s="5"/>
      <c r="I35" s="7"/>
      <c r="J35" s="19"/>
    </row>
    <row r="36" spans="1:17" ht="20.100000000000001" customHeight="1" thickBot="1" x14ac:dyDescent="0.25">
      <c r="A36" s="1" t="s">
        <v>6</v>
      </c>
      <c r="B36" s="6"/>
      <c r="C36" s="7" t="str">
        <f t="shared" si="0"/>
        <v/>
      </c>
      <c r="D36" s="6"/>
      <c r="E36" s="8"/>
      <c r="F36" s="6"/>
      <c r="G36" s="8"/>
      <c r="H36" s="6"/>
      <c r="I36" s="8"/>
      <c r="J36" s="10"/>
    </row>
    <row r="37" spans="1:17" ht="20.100000000000001" customHeight="1" x14ac:dyDescent="0.2">
      <c r="B37" s="139">
        <f>SUMIF($A$4:$A$36,O4,$B$4:$B$36)</f>
        <v>731.75</v>
      </c>
    </row>
    <row r="38" spans="1:17" ht="20.100000000000001" customHeight="1" thickBot="1" x14ac:dyDescent="0.25">
      <c r="B38" s="138"/>
    </row>
    <row r="39" spans="1:17" ht="20.100000000000001" customHeight="1" thickBot="1" x14ac:dyDescent="0.25"/>
    <row r="40" spans="1:17" ht="20.100000000000001" customHeight="1" thickBot="1" x14ac:dyDescent="0.25">
      <c r="H40" s="129" t="s">
        <v>22</v>
      </c>
      <c r="I40" s="130"/>
      <c r="J40" s="16"/>
    </row>
    <row r="41" spans="1:17" ht="20.100000000000001" customHeight="1" thickBot="1" x14ac:dyDescent="0.25">
      <c r="B41" s="13" t="s">
        <v>0</v>
      </c>
      <c r="C41" s="13" t="s">
        <v>13</v>
      </c>
      <c r="D41" s="13" t="s">
        <v>14</v>
      </c>
      <c r="E41" s="13" t="s">
        <v>15</v>
      </c>
      <c r="F41" s="13" t="s">
        <v>5</v>
      </c>
      <c r="H41" s="2" t="s">
        <v>20</v>
      </c>
      <c r="I41" s="2">
        <f>'5-1-21'!I46</f>
        <v>2304.9999999999995</v>
      </c>
      <c r="J41" s="2"/>
    </row>
    <row r="42" spans="1:17" ht="24.95" customHeight="1" thickBot="1" x14ac:dyDescent="0.25">
      <c r="B42" s="20">
        <f>B37</f>
        <v>731.75</v>
      </c>
      <c r="C42" s="13">
        <f>SUM($F$4:$F$36)</f>
        <v>2550</v>
      </c>
      <c r="D42" s="13">
        <f>B42+C42</f>
        <v>3281.75</v>
      </c>
      <c r="E42" s="13">
        <f>SUM(H4:$H$36)</f>
        <v>525</v>
      </c>
      <c r="F42" s="15">
        <f>D42-E42</f>
        <v>2756.75</v>
      </c>
      <c r="H42" s="3" t="s">
        <v>19</v>
      </c>
      <c r="I42" s="3">
        <f>F44</f>
        <v>2269</v>
      </c>
      <c r="J42" s="3"/>
    </row>
    <row r="43" spans="1:17" ht="20.100000000000001" customHeight="1" thickBot="1" x14ac:dyDescent="0.25">
      <c r="B43" s="13" t="s">
        <v>18</v>
      </c>
      <c r="C43" s="13" t="s">
        <v>16</v>
      </c>
      <c r="D43" s="13" t="s">
        <v>3</v>
      </c>
      <c r="E43" s="13" t="s">
        <v>2</v>
      </c>
      <c r="F43" s="13" t="s">
        <v>19</v>
      </c>
      <c r="H43" s="3" t="s">
        <v>21</v>
      </c>
      <c r="I43" s="3">
        <f>I41+I42</f>
        <v>4574</v>
      </c>
      <c r="J43" s="3"/>
    </row>
    <row r="44" spans="1:17" ht="24.95" customHeight="1" thickBot="1" x14ac:dyDescent="0.25">
      <c r="B44" s="20">
        <f>F42</f>
        <v>2756.75</v>
      </c>
      <c r="C44" s="13"/>
      <c r="D44" s="13"/>
      <c r="E44" s="13">
        <v>487.75</v>
      </c>
      <c r="F44" s="15">
        <f>B44-(C44+D44+E44)</f>
        <v>2269</v>
      </c>
      <c r="H44" s="3" t="s">
        <v>4</v>
      </c>
      <c r="I44" s="3"/>
      <c r="J44" s="3"/>
    </row>
    <row r="45" spans="1:17" ht="20.100000000000001" customHeight="1" thickBot="1" x14ac:dyDescent="0.25">
      <c r="H45" s="18" t="s">
        <v>17</v>
      </c>
      <c r="I45" s="18">
        <f>I43-I44</f>
        <v>4574</v>
      </c>
      <c r="J45" s="4"/>
    </row>
    <row r="46" spans="1:17" ht="20.100000000000001" customHeight="1" thickBot="1" x14ac:dyDescent="0.25">
      <c r="H46" s="13" t="s">
        <v>27</v>
      </c>
      <c r="I46" s="17">
        <f>I45</f>
        <v>4574</v>
      </c>
      <c r="Q46" s="1" t="s">
        <v>23</v>
      </c>
    </row>
    <row r="47" spans="1:17" x14ac:dyDescent="0.2">
      <c r="Q47" s="1" t="s">
        <v>24</v>
      </c>
    </row>
    <row r="48" spans="1:17" x14ac:dyDescent="0.2">
      <c r="Q48" s="1" t="s">
        <v>25</v>
      </c>
    </row>
    <row r="49" spans="17:17" x14ac:dyDescent="0.2">
      <c r="Q49" s="1" t="s">
        <v>26</v>
      </c>
    </row>
  </sheetData>
  <mergeCells count="7">
    <mergeCell ref="J2:J3"/>
    <mergeCell ref="B37:B38"/>
    <mergeCell ref="H40:I40"/>
    <mergeCell ref="B2:C2"/>
    <mergeCell ref="D2:E2"/>
    <mergeCell ref="F2:G2"/>
    <mergeCell ref="H2:I2"/>
  </mergeCells>
  <dataValidations count="2">
    <dataValidation type="list" allowBlank="1" showInputMessage="1" showErrorMessage="1" sqref="A4:A36">
      <formula1>$O$4:$O$5</formula1>
    </dataValidation>
    <dataValidation type="list" allowBlank="1" showInputMessage="1" showErrorMessage="1" sqref="J44">
      <formula1>$Q$46:$Q$49</formula1>
    </dataValidation>
  </dataValidation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49"/>
  <sheetViews>
    <sheetView rightToLeft="1" workbookViewId="0">
      <selection activeCell="I41" sqref="I41"/>
    </sheetView>
  </sheetViews>
  <sheetFormatPr defaultRowHeight="15" x14ac:dyDescent="0.2"/>
  <cols>
    <col min="1" max="1" width="9" style="1"/>
    <col min="2" max="10" width="15.625" style="1" customWidth="1"/>
    <col min="11" max="16384" width="9" style="1"/>
  </cols>
  <sheetData>
    <row r="1" spans="1:15" ht="15.75" thickBot="1" x14ac:dyDescent="0.25"/>
    <row r="2" spans="1:15" x14ac:dyDescent="0.2">
      <c r="B2" s="140" t="s">
        <v>0</v>
      </c>
      <c r="C2" s="141"/>
      <c r="D2" s="140" t="s">
        <v>9</v>
      </c>
      <c r="E2" s="141"/>
      <c r="F2" s="140" t="s">
        <v>13</v>
      </c>
      <c r="G2" s="141"/>
      <c r="H2" s="140" t="s">
        <v>10</v>
      </c>
      <c r="I2" s="141"/>
      <c r="J2" s="146" t="s">
        <v>12</v>
      </c>
    </row>
    <row r="3" spans="1:15" ht="15.75" thickBot="1" x14ac:dyDescent="0.25">
      <c r="B3" s="6" t="s">
        <v>1</v>
      </c>
      <c r="C3" s="8" t="s">
        <v>8</v>
      </c>
      <c r="D3" s="6" t="s">
        <v>1</v>
      </c>
      <c r="E3" s="8" t="s">
        <v>8</v>
      </c>
      <c r="F3" s="6" t="s">
        <v>1</v>
      </c>
      <c r="G3" s="8" t="s">
        <v>11</v>
      </c>
      <c r="H3" s="5" t="s">
        <v>1</v>
      </c>
      <c r="I3" s="7" t="s">
        <v>11</v>
      </c>
      <c r="J3" s="147"/>
    </row>
    <row r="4" spans="1:15" x14ac:dyDescent="0.2">
      <c r="A4" s="1" t="s">
        <v>6</v>
      </c>
      <c r="B4" s="11"/>
      <c r="C4" s="12"/>
      <c r="D4" s="11"/>
      <c r="E4" s="12"/>
      <c r="F4" s="11"/>
      <c r="G4" s="12"/>
      <c r="H4" s="5"/>
      <c r="I4" s="7"/>
      <c r="J4" s="19"/>
      <c r="O4" s="1" t="s">
        <v>6</v>
      </c>
    </row>
    <row r="5" spans="1:15" x14ac:dyDescent="0.2">
      <c r="A5" s="1" t="s">
        <v>6</v>
      </c>
      <c r="B5" s="5"/>
      <c r="C5" s="7" t="str">
        <f>IF(B5&gt;0.005,C4+1,"")</f>
        <v/>
      </c>
      <c r="D5" s="5"/>
      <c r="E5" s="7"/>
      <c r="F5" s="5"/>
      <c r="G5" s="7"/>
      <c r="H5" s="5"/>
      <c r="I5" s="7"/>
      <c r="J5" s="19"/>
      <c r="O5" s="1" t="s">
        <v>7</v>
      </c>
    </row>
    <row r="6" spans="1:15" x14ac:dyDescent="0.2">
      <c r="A6" s="1" t="s">
        <v>6</v>
      </c>
      <c r="B6" s="5"/>
      <c r="C6" s="7" t="str">
        <f t="shared" ref="C6:C36" si="0">IF(B6&gt;0.005,C5+1,"")</f>
        <v/>
      </c>
      <c r="D6" s="5"/>
      <c r="E6" s="7"/>
      <c r="F6" s="5"/>
      <c r="G6" s="7"/>
      <c r="H6" s="5"/>
      <c r="I6" s="7"/>
      <c r="J6" s="19"/>
    </row>
    <row r="7" spans="1:15" x14ac:dyDescent="0.2">
      <c r="A7" s="1" t="s">
        <v>6</v>
      </c>
      <c r="B7" s="5"/>
      <c r="C7" s="7" t="str">
        <f t="shared" si="0"/>
        <v/>
      </c>
      <c r="D7" s="5"/>
      <c r="E7" s="7"/>
      <c r="F7" s="5"/>
      <c r="G7" s="7"/>
      <c r="H7" s="5"/>
      <c r="I7" s="7"/>
      <c r="J7" s="19"/>
    </row>
    <row r="8" spans="1:15" x14ac:dyDescent="0.2">
      <c r="A8" s="1" t="s">
        <v>6</v>
      </c>
      <c r="B8" s="5"/>
      <c r="C8" s="7" t="str">
        <f t="shared" si="0"/>
        <v/>
      </c>
      <c r="D8" s="5"/>
      <c r="E8" s="7"/>
      <c r="F8" s="5"/>
      <c r="G8" s="7"/>
      <c r="H8" s="5"/>
      <c r="I8" s="7"/>
      <c r="J8" s="19"/>
    </row>
    <row r="9" spans="1:15" x14ac:dyDescent="0.2">
      <c r="A9" s="1" t="s">
        <v>6</v>
      </c>
      <c r="B9" s="5"/>
      <c r="C9" s="7" t="str">
        <f t="shared" si="0"/>
        <v/>
      </c>
      <c r="D9" s="5"/>
      <c r="E9" s="7"/>
      <c r="F9" s="5"/>
      <c r="G9" s="7"/>
      <c r="H9" s="5"/>
      <c r="I9" s="7"/>
      <c r="J9" s="19"/>
    </row>
    <row r="10" spans="1:15" x14ac:dyDescent="0.2">
      <c r="A10" s="1" t="s">
        <v>6</v>
      </c>
      <c r="B10" s="5"/>
      <c r="C10" s="7" t="str">
        <f t="shared" si="0"/>
        <v/>
      </c>
      <c r="D10" s="5"/>
      <c r="E10" s="7"/>
      <c r="F10" s="5"/>
      <c r="G10" s="7"/>
      <c r="H10" s="5"/>
      <c r="I10" s="7"/>
      <c r="J10" s="19"/>
    </row>
    <row r="11" spans="1:15" x14ac:dyDescent="0.2">
      <c r="A11" s="1" t="s">
        <v>6</v>
      </c>
      <c r="B11" s="5"/>
      <c r="C11" s="7" t="str">
        <f t="shared" si="0"/>
        <v/>
      </c>
      <c r="D11" s="5"/>
      <c r="E11" s="7"/>
      <c r="F11" s="5"/>
      <c r="G11" s="7"/>
      <c r="H11" s="5"/>
      <c r="I11" s="7"/>
      <c r="J11" s="19"/>
    </row>
    <row r="12" spans="1:15" x14ac:dyDescent="0.2">
      <c r="A12" s="1" t="s">
        <v>6</v>
      </c>
      <c r="B12" s="5"/>
      <c r="C12" s="7" t="str">
        <f t="shared" si="0"/>
        <v/>
      </c>
      <c r="D12" s="5"/>
      <c r="E12" s="7"/>
      <c r="F12" s="5"/>
      <c r="G12" s="7"/>
      <c r="H12" s="5"/>
      <c r="I12" s="7"/>
      <c r="J12" s="19"/>
    </row>
    <row r="13" spans="1:15" x14ac:dyDescent="0.2">
      <c r="A13" s="1" t="s">
        <v>6</v>
      </c>
      <c r="B13" s="5"/>
      <c r="C13" s="7" t="str">
        <f t="shared" si="0"/>
        <v/>
      </c>
      <c r="D13" s="5"/>
      <c r="E13" s="7"/>
      <c r="F13" s="5"/>
      <c r="G13" s="7"/>
      <c r="H13" s="5"/>
      <c r="I13" s="7"/>
      <c r="J13" s="19"/>
    </row>
    <row r="14" spans="1:15" x14ac:dyDescent="0.2">
      <c r="A14" s="1" t="s">
        <v>6</v>
      </c>
      <c r="B14" s="5"/>
      <c r="C14" s="7" t="str">
        <f t="shared" si="0"/>
        <v/>
      </c>
      <c r="D14" s="5"/>
      <c r="E14" s="7"/>
      <c r="F14" s="5"/>
      <c r="G14" s="7"/>
      <c r="H14" s="5"/>
      <c r="I14" s="7"/>
      <c r="J14" s="19"/>
    </row>
    <row r="15" spans="1:15" x14ac:dyDescent="0.2">
      <c r="A15" s="1" t="s">
        <v>6</v>
      </c>
      <c r="B15" s="5"/>
      <c r="C15" s="7" t="str">
        <f t="shared" si="0"/>
        <v/>
      </c>
      <c r="D15" s="5"/>
      <c r="E15" s="7"/>
      <c r="F15" s="5"/>
      <c r="G15" s="7"/>
      <c r="H15" s="5"/>
      <c r="I15" s="7"/>
      <c r="J15" s="19"/>
    </row>
    <row r="16" spans="1:15" x14ac:dyDescent="0.2">
      <c r="A16" s="1" t="s">
        <v>6</v>
      </c>
      <c r="B16" s="5"/>
      <c r="C16" s="7" t="str">
        <f t="shared" si="0"/>
        <v/>
      </c>
      <c r="D16" s="5"/>
      <c r="E16" s="7"/>
      <c r="F16" s="5"/>
      <c r="G16" s="7"/>
      <c r="H16" s="5"/>
      <c r="I16" s="7"/>
      <c r="J16" s="19"/>
    </row>
    <row r="17" spans="1:10" x14ac:dyDescent="0.2">
      <c r="A17" s="1" t="s">
        <v>6</v>
      </c>
      <c r="B17" s="5"/>
      <c r="C17" s="7" t="str">
        <f t="shared" si="0"/>
        <v/>
      </c>
      <c r="D17" s="5"/>
      <c r="E17" s="7"/>
      <c r="F17" s="5"/>
      <c r="G17" s="7"/>
      <c r="H17" s="5"/>
      <c r="I17" s="7"/>
      <c r="J17" s="19"/>
    </row>
    <row r="18" spans="1:10" x14ac:dyDescent="0.2">
      <c r="A18" s="1" t="s">
        <v>6</v>
      </c>
      <c r="B18" s="5"/>
      <c r="C18" s="7" t="str">
        <f t="shared" si="0"/>
        <v/>
      </c>
      <c r="D18" s="5"/>
      <c r="E18" s="7"/>
      <c r="F18" s="5"/>
      <c r="G18" s="7"/>
      <c r="H18" s="5"/>
      <c r="I18" s="7"/>
      <c r="J18" s="19"/>
    </row>
    <row r="19" spans="1:10" x14ac:dyDescent="0.2">
      <c r="A19" s="1" t="s">
        <v>6</v>
      </c>
      <c r="B19" s="5"/>
      <c r="C19" s="7" t="str">
        <f t="shared" si="0"/>
        <v/>
      </c>
      <c r="D19" s="5"/>
      <c r="E19" s="7"/>
      <c r="F19" s="5"/>
      <c r="G19" s="7"/>
      <c r="H19" s="5"/>
      <c r="I19" s="7"/>
      <c r="J19" s="19"/>
    </row>
    <row r="20" spans="1:10" x14ac:dyDescent="0.2">
      <c r="A20" s="1" t="s">
        <v>6</v>
      </c>
      <c r="B20" s="5"/>
      <c r="C20" s="7" t="str">
        <f t="shared" si="0"/>
        <v/>
      </c>
      <c r="D20" s="5"/>
      <c r="E20" s="7"/>
      <c r="F20" s="5"/>
      <c r="G20" s="7"/>
      <c r="H20" s="5"/>
      <c r="I20" s="7"/>
      <c r="J20" s="19"/>
    </row>
    <row r="21" spans="1:10" x14ac:dyDescent="0.2">
      <c r="A21" s="1" t="s">
        <v>6</v>
      </c>
      <c r="B21" s="5"/>
      <c r="C21" s="7" t="str">
        <f t="shared" si="0"/>
        <v/>
      </c>
      <c r="D21" s="5"/>
      <c r="E21" s="7"/>
      <c r="F21" s="5"/>
      <c r="G21" s="7"/>
      <c r="H21" s="5"/>
      <c r="I21" s="7"/>
      <c r="J21" s="19"/>
    </row>
    <row r="22" spans="1:10" x14ac:dyDescent="0.2">
      <c r="A22" s="1" t="s">
        <v>6</v>
      </c>
      <c r="B22" s="5"/>
      <c r="C22" s="7" t="str">
        <f t="shared" si="0"/>
        <v/>
      </c>
      <c r="D22" s="5"/>
      <c r="E22" s="7"/>
      <c r="F22" s="5"/>
      <c r="G22" s="7"/>
      <c r="H22" s="5"/>
      <c r="I22" s="7"/>
      <c r="J22" s="19"/>
    </row>
    <row r="23" spans="1:10" x14ac:dyDescent="0.2">
      <c r="A23" s="1" t="s">
        <v>6</v>
      </c>
      <c r="B23" s="5"/>
      <c r="C23" s="7" t="str">
        <f t="shared" si="0"/>
        <v/>
      </c>
      <c r="D23" s="5"/>
      <c r="E23" s="7"/>
      <c r="F23" s="5"/>
      <c r="G23" s="7"/>
      <c r="H23" s="5"/>
      <c r="I23" s="7"/>
      <c r="J23" s="19"/>
    </row>
    <row r="24" spans="1:10" x14ac:dyDescent="0.2">
      <c r="A24" s="1" t="s">
        <v>6</v>
      </c>
      <c r="B24" s="5"/>
      <c r="C24" s="7" t="str">
        <f t="shared" si="0"/>
        <v/>
      </c>
      <c r="D24" s="5"/>
      <c r="E24" s="7"/>
      <c r="F24" s="5"/>
      <c r="G24" s="7"/>
      <c r="H24" s="5"/>
      <c r="I24" s="7"/>
      <c r="J24" s="19"/>
    </row>
    <row r="25" spans="1:10" x14ac:dyDescent="0.2">
      <c r="A25" s="1" t="s">
        <v>6</v>
      </c>
      <c r="B25" s="5"/>
      <c r="C25" s="7" t="str">
        <f t="shared" si="0"/>
        <v/>
      </c>
      <c r="D25" s="5"/>
      <c r="E25" s="7"/>
      <c r="F25" s="5"/>
      <c r="G25" s="7"/>
      <c r="H25" s="5"/>
      <c r="I25" s="7"/>
      <c r="J25" s="19"/>
    </row>
    <row r="26" spans="1:10" x14ac:dyDescent="0.2">
      <c r="A26" s="1" t="s">
        <v>6</v>
      </c>
      <c r="B26" s="5"/>
      <c r="C26" s="7" t="str">
        <f t="shared" si="0"/>
        <v/>
      </c>
      <c r="D26" s="5"/>
      <c r="E26" s="7"/>
      <c r="F26" s="5"/>
      <c r="G26" s="7"/>
      <c r="H26" s="5"/>
      <c r="I26" s="7"/>
      <c r="J26" s="19"/>
    </row>
    <row r="27" spans="1:10" x14ac:dyDescent="0.2">
      <c r="A27" s="1" t="s">
        <v>6</v>
      </c>
      <c r="B27" s="5"/>
      <c r="C27" s="7" t="str">
        <f t="shared" si="0"/>
        <v/>
      </c>
      <c r="D27" s="5"/>
      <c r="E27" s="7"/>
      <c r="F27" s="5"/>
      <c r="G27" s="7"/>
      <c r="H27" s="5"/>
      <c r="I27" s="7"/>
      <c r="J27" s="19"/>
    </row>
    <row r="28" spans="1:10" x14ac:dyDescent="0.2">
      <c r="A28" s="1" t="s">
        <v>6</v>
      </c>
      <c r="B28" s="5"/>
      <c r="C28" s="7" t="str">
        <f t="shared" si="0"/>
        <v/>
      </c>
      <c r="D28" s="5"/>
      <c r="E28" s="7"/>
      <c r="F28" s="5"/>
      <c r="G28" s="7"/>
      <c r="H28" s="5"/>
      <c r="I28" s="7"/>
      <c r="J28" s="19"/>
    </row>
    <row r="29" spans="1:10" x14ac:dyDescent="0.2">
      <c r="A29" s="1" t="s">
        <v>6</v>
      </c>
      <c r="B29" s="5"/>
      <c r="C29" s="7" t="str">
        <f t="shared" si="0"/>
        <v/>
      </c>
      <c r="D29" s="5"/>
      <c r="E29" s="7"/>
      <c r="F29" s="5"/>
      <c r="G29" s="7"/>
      <c r="H29" s="5"/>
      <c r="I29" s="7"/>
      <c r="J29" s="19"/>
    </row>
    <row r="30" spans="1:10" x14ac:dyDescent="0.2">
      <c r="A30" s="1" t="s">
        <v>6</v>
      </c>
      <c r="B30" s="5"/>
      <c r="C30" s="7" t="str">
        <f t="shared" si="0"/>
        <v/>
      </c>
      <c r="D30" s="5"/>
      <c r="E30" s="7"/>
      <c r="F30" s="5"/>
      <c r="G30" s="7"/>
      <c r="H30" s="5"/>
      <c r="I30" s="7"/>
      <c r="J30" s="19"/>
    </row>
    <row r="31" spans="1:10" x14ac:dyDescent="0.2">
      <c r="A31" s="1" t="s">
        <v>6</v>
      </c>
      <c r="B31" s="5"/>
      <c r="C31" s="7" t="str">
        <f t="shared" si="0"/>
        <v/>
      </c>
      <c r="D31" s="5"/>
      <c r="E31" s="7"/>
      <c r="F31" s="5"/>
      <c r="G31" s="7"/>
      <c r="H31" s="5"/>
      <c r="I31" s="7"/>
      <c r="J31" s="19"/>
    </row>
    <row r="32" spans="1:10" x14ac:dyDescent="0.2">
      <c r="A32" s="1" t="s">
        <v>6</v>
      </c>
      <c r="B32" s="5"/>
      <c r="C32" s="7" t="str">
        <f t="shared" si="0"/>
        <v/>
      </c>
      <c r="D32" s="5"/>
      <c r="E32" s="7"/>
      <c r="F32" s="5"/>
      <c r="G32" s="7"/>
      <c r="H32" s="5"/>
      <c r="I32" s="7"/>
      <c r="J32" s="19"/>
    </row>
    <row r="33" spans="1:17" ht="20.100000000000001" customHeight="1" x14ac:dyDescent="0.2">
      <c r="A33" s="1" t="s">
        <v>6</v>
      </c>
      <c r="B33" s="5"/>
      <c r="C33" s="7" t="str">
        <f t="shared" si="0"/>
        <v/>
      </c>
      <c r="D33" s="5"/>
      <c r="E33" s="7"/>
      <c r="F33" s="5"/>
      <c r="G33" s="7"/>
      <c r="H33" s="5"/>
      <c r="I33" s="7"/>
      <c r="J33" s="19"/>
    </row>
    <row r="34" spans="1:17" ht="20.100000000000001" customHeight="1" x14ac:dyDescent="0.2">
      <c r="A34" s="1" t="s">
        <v>6</v>
      </c>
      <c r="B34" s="5"/>
      <c r="C34" s="7" t="str">
        <f t="shared" si="0"/>
        <v/>
      </c>
      <c r="D34" s="5"/>
      <c r="E34" s="7"/>
      <c r="F34" s="5"/>
      <c r="G34" s="7"/>
      <c r="H34" s="5"/>
      <c r="I34" s="7"/>
      <c r="J34" s="19"/>
    </row>
    <row r="35" spans="1:17" ht="20.100000000000001" customHeight="1" x14ac:dyDescent="0.2">
      <c r="A35" s="1" t="s">
        <v>6</v>
      </c>
      <c r="B35" s="5"/>
      <c r="C35" s="7" t="str">
        <f t="shared" si="0"/>
        <v/>
      </c>
      <c r="D35" s="5"/>
      <c r="E35" s="7"/>
      <c r="F35" s="5"/>
      <c r="G35" s="7"/>
      <c r="H35" s="5"/>
      <c r="I35" s="7"/>
      <c r="J35" s="19"/>
    </row>
    <row r="36" spans="1:17" ht="20.100000000000001" customHeight="1" thickBot="1" x14ac:dyDescent="0.25">
      <c r="A36" s="1" t="s">
        <v>6</v>
      </c>
      <c r="B36" s="6"/>
      <c r="C36" s="7" t="str">
        <f t="shared" si="0"/>
        <v/>
      </c>
      <c r="D36" s="6"/>
      <c r="E36" s="8"/>
      <c r="F36" s="6"/>
      <c r="G36" s="8"/>
      <c r="H36" s="6"/>
      <c r="I36" s="8"/>
      <c r="J36" s="10"/>
    </row>
    <row r="37" spans="1:17" ht="20.100000000000001" customHeight="1" x14ac:dyDescent="0.2">
      <c r="B37" s="139">
        <f>SUMIF($A$4:$A$36,O4,$B$4:$B$36)</f>
        <v>0</v>
      </c>
    </row>
    <row r="38" spans="1:17" ht="20.100000000000001" customHeight="1" thickBot="1" x14ac:dyDescent="0.25">
      <c r="B38" s="138"/>
    </row>
    <row r="39" spans="1:17" ht="20.100000000000001" customHeight="1" thickBot="1" x14ac:dyDescent="0.25"/>
    <row r="40" spans="1:17" ht="20.100000000000001" customHeight="1" thickBot="1" x14ac:dyDescent="0.25">
      <c r="H40" s="129" t="s">
        <v>22</v>
      </c>
      <c r="I40" s="130"/>
      <c r="J40" s="16"/>
    </row>
    <row r="41" spans="1:17" ht="20.100000000000001" customHeight="1" thickBot="1" x14ac:dyDescent="0.25">
      <c r="B41" s="13" t="s">
        <v>0</v>
      </c>
      <c r="C41" s="13" t="s">
        <v>13</v>
      </c>
      <c r="D41" s="13" t="s">
        <v>14</v>
      </c>
      <c r="E41" s="13" t="s">
        <v>15</v>
      </c>
      <c r="F41" s="13" t="s">
        <v>5</v>
      </c>
      <c r="H41" s="2" t="s">
        <v>20</v>
      </c>
      <c r="I41" s="2">
        <f>'6-1-21'!I46</f>
        <v>4574</v>
      </c>
      <c r="J41" s="2"/>
    </row>
    <row r="42" spans="1:17" ht="24.95" customHeight="1" thickBot="1" x14ac:dyDescent="0.25">
      <c r="B42" s="20">
        <f>B37</f>
        <v>0</v>
      </c>
      <c r="C42" s="13">
        <f>SUM($F$4:$F$36)</f>
        <v>0</v>
      </c>
      <c r="D42" s="13">
        <f>B42+C42</f>
        <v>0</v>
      </c>
      <c r="E42" s="13">
        <f>SUM(H4:$H$36)</f>
        <v>0</v>
      </c>
      <c r="F42" s="15">
        <f>D42-E42</f>
        <v>0</v>
      </c>
      <c r="H42" s="3" t="s">
        <v>19</v>
      </c>
      <c r="I42" s="3">
        <f>F44</f>
        <v>0</v>
      </c>
      <c r="J42" s="3"/>
    </row>
    <row r="43" spans="1:17" ht="20.100000000000001" customHeight="1" thickBot="1" x14ac:dyDescent="0.25">
      <c r="B43" s="13" t="s">
        <v>18</v>
      </c>
      <c r="C43" s="13" t="s">
        <v>16</v>
      </c>
      <c r="D43" s="13" t="s">
        <v>3</v>
      </c>
      <c r="E43" s="13" t="s">
        <v>2</v>
      </c>
      <c r="F43" s="13" t="s">
        <v>19</v>
      </c>
      <c r="H43" s="3" t="s">
        <v>21</v>
      </c>
      <c r="I43" s="3">
        <f>I41+I42</f>
        <v>4574</v>
      </c>
      <c r="J43" s="3"/>
    </row>
    <row r="44" spans="1:17" ht="24.95" customHeight="1" thickBot="1" x14ac:dyDescent="0.25">
      <c r="B44" s="20">
        <f>F42</f>
        <v>0</v>
      </c>
      <c r="C44" s="13"/>
      <c r="D44" s="13"/>
      <c r="E44" s="13"/>
      <c r="F44" s="15">
        <f>B44-(C44+D44+E44)</f>
        <v>0</v>
      </c>
      <c r="H44" s="3" t="s">
        <v>4</v>
      </c>
      <c r="I44" s="3"/>
      <c r="J44" s="3"/>
    </row>
    <row r="45" spans="1:17" ht="20.100000000000001" customHeight="1" thickBot="1" x14ac:dyDescent="0.25">
      <c r="H45" s="18" t="s">
        <v>17</v>
      </c>
      <c r="I45" s="18">
        <f>I43-I44</f>
        <v>4574</v>
      </c>
      <c r="J45" s="4"/>
    </row>
    <row r="46" spans="1:17" ht="20.100000000000001" customHeight="1" thickBot="1" x14ac:dyDescent="0.25">
      <c r="H46" s="13" t="s">
        <v>27</v>
      </c>
      <c r="I46" s="17">
        <f>I45</f>
        <v>4574</v>
      </c>
      <c r="Q46" s="1" t="s">
        <v>23</v>
      </c>
    </row>
    <row r="47" spans="1:17" x14ac:dyDescent="0.2">
      <c r="Q47" s="1" t="s">
        <v>24</v>
      </c>
    </row>
    <row r="48" spans="1:17" x14ac:dyDescent="0.2">
      <c r="Q48" s="1" t="s">
        <v>25</v>
      </c>
    </row>
    <row r="49" spans="17:17" x14ac:dyDescent="0.2">
      <c r="Q49" s="1" t="s">
        <v>26</v>
      </c>
    </row>
  </sheetData>
  <mergeCells count="7">
    <mergeCell ref="J2:J3"/>
    <mergeCell ref="B37:B38"/>
    <mergeCell ref="H40:I40"/>
    <mergeCell ref="B2:C2"/>
    <mergeCell ref="D2:E2"/>
    <mergeCell ref="F2:G2"/>
    <mergeCell ref="H2:I2"/>
  </mergeCells>
  <dataValidations count="2">
    <dataValidation type="list" allowBlank="1" showInputMessage="1" showErrorMessage="1" sqref="A4:A36">
      <formula1>$O$4:$O$5</formula1>
    </dataValidation>
    <dataValidation type="list" allowBlank="1" showInputMessage="1" showErrorMessage="1" sqref="J44">
      <formula1>$Q$46:$Q$49</formula1>
    </dataValidation>
  </dataValidation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49"/>
  <sheetViews>
    <sheetView rightToLeft="1" topLeftCell="A29" workbookViewId="0">
      <selection activeCell="I42" sqref="I42"/>
    </sheetView>
  </sheetViews>
  <sheetFormatPr defaultRowHeight="15" x14ac:dyDescent="0.2"/>
  <cols>
    <col min="1" max="1" width="9" style="1"/>
    <col min="2" max="10" width="15.625" style="1" customWidth="1"/>
    <col min="11" max="16384" width="9" style="1"/>
  </cols>
  <sheetData>
    <row r="1" spans="1:15" ht="15.75" thickBot="1" x14ac:dyDescent="0.25"/>
    <row r="2" spans="1:15" x14ac:dyDescent="0.2">
      <c r="B2" s="140" t="s">
        <v>0</v>
      </c>
      <c r="C2" s="141"/>
      <c r="D2" s="140" t="s">
        <v>9</v>
      </c>
      <c r="E2" s="141"/>
      <c r="F2" s="140" t="s">
        <v>13</v>
      </c>
      <c r="G2" s="141"/>
      <c r="H2" s="140" t="s">
        <v>10</v>
      </c>
      <c r="I2" s="141"/>
      <c r="J2" s="146" t="s">
        <v>12</v>
      </c>
    </row>
    <row r="3" spans="1:15" ht="15.75" thickBot="1" x14ac:dyDescent="0.25">
      <c r="B3" s="6" t="s">
        <v>1</v>
      </c>
      <c r="C3" s="8" t="s">
        <v>8</v>
      </c>
      <c r="D3" s="6" t="s">
        <v>1</v>
      </c>
      <c r="E3" s="8" t="s">
        <v>8</v>
      </c>
      <c r="F3" s="6" t="s">
        <v>1</v>
      </c>
      <c r="G3" s="8" t="s">
        <v>11</v>
      </c>
      <c r="H3" s="5" t="s">
        <v>1</v>
      </c>
      <c r="I3" s="7" t="s">
        <v>11</v>
      </c>
      <c r="J3" s="147"/>
    </row>
    <row r="4" spans="1:15" x14ac:dyDescent="0.2">
      <c r="A4" s="1" t="s">
        <v>6</v>
      </c>
      <c r="B4" s="11"/>
      <c r="C4" s="12"/>
      <c r="D4" s="11"/>
      <c r="E4" s="12"/>
      <c r="F4" s="11"/>
      <c r="G4" s="12"/>
      <c r="H4" s="5"/>
      <c r="I4" s="7"/>
      <c r="J4" s="19"/>
      <c r="O4" s="1" t="s">
        <v>6</v>
      </c>
    </row>
    <row r="5" spans="1:15" x14ac:dyDescent="0.2">
      <c r="A5" s="1" t="s">
        <v>6</v>
      </c>
      <c r="B5" s="5"/>
      <c r="C5" s="7" t="str">
        <f>IF(B5&gt;0.005,C4+1,"")</f>
        <v/>
      </c>
      <c r="D5" s="5"/>
      <c r="E5" s="7"/>
      <c r="F5" s="5"/>
      <c r="G5" s="7"/>
      <c r="H5" s="5"/>
      <c r="I5" s="7"/>
      <c r="J5" s="19"/>
      <c r="O5" s="1" t="s">
        <v>7</v>
      </c>
    </row>
    <row r="6" spans="1:15" x14ac:dyDescent="0.2">
      <c r="A6" s="1" t="s">
        <v>6</v>
      </c>
      <c r="B6" s="5"/>
      <c r="C6" s="7" t="str">
        <f t="shared" ref="C6:C36" si="0">IF(B6&gt;0.005,C5+1,"")</f>
        <v/>
      </c>
      <c r="D6" s="5"/>
      <c r="E6" s="7"/>
      <c r="F6" s="5"/>
      <c r="G6" s="7"/>
      <c r="H6" s="5"/>
      <c r="I6" s="7"/>
      <c r="J6" s="19"/>
    </row>
    <row r="7" spans="1:15" x14ac:dyDescent="0.2">
      <c r="A7" s="1" t="s">
        <v>6</v>
      </c>
      <c r="B7" s="5"/>
      <c r="C7" s="7" t="str">
        <f t="shared" si="0"/>
        <v/>
      </c>
      <c r="D7" s="5"/>
      <c r="E7" s="7"/>
      <c r="F7" s="5"/>
      <c r="G7" s="7"/>
      <c r="H7" s="5"/>
      <c r="I7" s="7"/>
      <c r="J7" s="19"/>
    </row>
    <row r="8" spans="1:15" x14ac:dyDescent="0.2">
      <c r="A8" s="1" t="s">
        <v>6</v>
      </c>
      <c r="B8" s="5"/>
      <c r="C8" s="7" t="str">
        <f t="shared" si="0"/>
        <v/>
      </c>
      <c r="D8" s="5"/>
      <c r="E8" s="7"/>
      <c r="F8" s="5"/>
      <c r="G8" s="7"/>
      <c r="H8" s="5"/>
      <c r="I8" s="7"/>
      <c r="J8" s="19"/>
    </row>
    <row r="9" spans="1:15" x14ac:dyDescent="0.2">
      <c r="A9" s="1" t="s">
        <v>6</v>
      </c>
      <c r="B9" s="5"/>
      <c r="C9" s="7" t="str">
        <f t="shared" si="0"/>
        <v/>
      </c>
      <c r="D9" s="5"/>
      <c r="E9" s="7"/>
      <c r="F9" s="5"/>
      <c r="G9" s="7"/>
      <c r="H9" s="5"/>
      <c r="I9" s="7"/>
      <c r="J9" s="19"/>
    </row>
    <row r="10" spans="1:15" x14ac:dyDescent="0.2">
      <c r="A10" s="1" t="s">
        <v>6</v>
      </c>
      <c r="B10" s="5"/>
      <c r="C10" s="7" t="str">
        <f t="shared" si="0"/>
        <v/>
      </c>
      <c r="D10" s="5"/>
      <c r="E10" s="7"/>
      <c r="F10" s="5"/>
      <c r="G10" s="7"/>
      <c r="H10" s="5"/>
      <c r="I10" s="7"/>
      <c r="J10" s="19"/>
    </row>
    <row r="11" spans="1:15" x14ac:dyDescent="0.2">
      <c r="A11" s="1" t="s">
        <v>6</v>
      </c>
      <c r="B11" s="5"/>
      <c r="C11" s="7" t="str">
        <f t="shared" si="0"/>
        <v/>
      </c>
      <c r="D11" s="5"/>
      <c r="E11" s="7"/>
      <c r="F11" s="5"/>
      <c r="G11" s="7"/>
      <c r="H11" s="5"/>
      <c r="I11" s="7"/>
      <c r="J11" s="19"/>
    </row>
    <row r="12" spans="1:15" x14ac:dyDescent="0.2">
      <c r="A12" s="1" t="s">
        <v>6</v>
      </c>
      <c r="B12" s="5"/>
      <c r="C12" s="7" t="str">
        <f t="shared" si="0"/>
        <v/>
      </c>
      <c r="D12" s="5"/>
      <c r="E12" s="7"/>
      <c r="F12" s="5"/>
      <c r="G12" s="7"/>
      <c r="H12" s="5"/>
      <c r="I12" s="7"/>
      <c r="J12" s="19"/>
    </row>
    <row r="13" spans="1:15" x14ac:dyDescent="0.2">
      <c r="A13" s="1" t="s">
        <v>6</v>
      </c>
      <c r="B13" s="5"/>
      <c r="C13" s="7" t="str">
        <f t="shared" si="0"/>
        <v/>
      </c>
      <c r="D13" s="5"/>
      <c r="E13" s="7"/>
      <c r="F13" s="5"/>
      <c r="G13" s="7"/>
      <c r="H13" s="5"/>
      <c r="I13" s="7"/>
      <c r="J13" s="19"/>
    </row>
    <row r="14" spans="1:15" x14ac:dyDescent="0.2">
      <c r="A14" s="1" t="s">
        <v>6</v>
      </c>
      <c r="B14" s="5"/>
      <c r="C14" s="7" t="str">
        <f t="shared" si="0"/>
        <v/>
      </c>
      <c r="D14" s="5"/>
      <c r="E14" s="7"/>
      <c r="F14" s="5"/>
      <c r="G14" s="7"/>
      <c r="H14" s="5"/>
      <c r="I14" s="7"/>
      <c r="J14" s="19"/>
    </row>
    <row r="15" spans="1:15" x14ac:dyDescent="0.2">
      <c r="A15" s="1" t="s">
        <v>6</v>
      </c>
      <c r="B15" s="5"/>
      <c r="C15" s="7" t="str">
        <f t="shared" si="0"/>
        <v/>
      </c>
      <c r="D15" s="5"/>
      <c r="E15" s="7"/>
      <c r="F15" s="5"/>
      <c r="G15" s="7"/>
      <c r="H15" s="5"/>
      <c r="I15" s="7"/>
      <c r="J15" s="19"/>
    </row>
    <row r="16" spans="1:15" x14ac:dyDescent="0.2">
      <c r="A16" s="1" t="s">
        <v>6</v>
      </c>
      <c r="B16" s="5"/>
      <c r="C16" s="7" t="str">
        <f t="shared" si="0"/>
        <v/>
      </c>
      <c r="D16" s="5"/>
      <c r="E16" s="7"/>
      <c r="F16" s="5"/>
      <c r="G16" s="7"/>
      <c r="H16" s="5"/>
      <c r="I16" s="7"/>
      <c r="J16" s="19"/>
    </row>
    <row r="17" spans="1:10" x14ac:dyDescent="0.2">
      <c r="A17" s="1" t="s">
        <v>6</v>
      </c>
      <c r="B17" s="5"/>
      <c r="C17" s="7" t="str">
        <f t="shared" si="0"/>
        <v/>
      </c>
      <c r="D17" s="5"/>
      <c r="E17" s="7"/>
      <c r="F17" s="5"/>
      <c r="G17" s="7"/>
      <c r="H17" s="5"/>
      <c r="I17" s="7"/>
      <c r="J17" s="19"/>
    </row>
    <row r="18" spans="1:10" x14ac:dyDescent="0.2">
      <c r="A18" s="1" t="s">
        <v>6</v>
      </c>
      <c r="B18" s="5"/>
      <c r="C18" s="7" t="str">
        <f t="shared" si="0"/>
        <v/>
      </c>
      <c r="D18" s="5"/>
      <c r="E18" s="7"/>
      <c r="F18" s="5"/>
      <c r="G18" s="7"/>
      <c r="H18" s="5"/>
      <c r="I18" s="7"/>
      <c r="J18" s="19"/>
    </row>
    <row r="19" spans="1:10" x14ac:dyDescent="0.2">
      <c r="A19" s="1" t="s">
        <v>6</v>
      </c>
      <c r="B19" s="5"/>
      <c r="C19" s="7" t="str">
        <f t="shared" si="0"/>
        <v/>
      </c>
      <c r="D19" s="5"/>
      <c r="E19" s="7"/>
      <c r="F19" s="5"/>
      <c r="G19" s="7"/>
      <c r="H19" s="5"/>
      <c r="I19" s="7"/>
      <c r="J19" s="19"/>
    </row>
    <row r="20" spans="1:10" x14ac:dyDescent="0.2">
      <c r="A20" s="1" t="s">
        <v>6</v>
      </c>
      <c r="B20" s="5"/>
      <c r="C20" s="7" t="str">
        <f t="shared" si="0"/>
        <v/>
      </c>
      <c r="D20" s="5"/>
      <c r="E20" s="7"/>
      <c r="F20" s="5"/>
      <c r="G20" s="7"/>
      <c r="H20" s="5"/>
      <c r="I20" s="7"/>
      <c r="J20" s="19"/>
    </row>
    <row r="21" spans="1:10" x14ac:dyDescent="0.2">
      <c r="A21" s="1" t="s">
        <v>6</v>
      </c>
      <c r="B21" s="5"/>
      <c r="C21" s="7" t="str">
        <f t="shared" si="0"/>
        <v/>
      </c>
      <c r="D21" s="5"/>
      <c r="E21" s="7"/>
      <c r="F21" s="5"/>
      <c r="G21" s="7"/>
      <c r="H21" s="5"/>
      <c r="I21" s="7"/>
      <c r="J21" s="19"/>
    </row>
    <row r="22" spans="1:10" x14ac:dyDescent="0.2">
      <c r="A22" s="1" t="s">
        <v>6</v>
      </c>
      <c r="B22" s="5"/>
      <c r="C22" s="7" t="str">
        <f t="shared" si="0"/>
        <v/>
      </c>
      <c r="D22" s="5"/>
      <c r="E22" s="7"/>
      <c r="F22" s="5"/>
      <c r="G22" s="7"/>
      <c r="H22" s="5"/>
      <c r="I22" s="7"/>
      <c r="J22" s="19"/>
    </row>
    <row r="23" spans="1:10" x14ac:dyDescent="0.2">
      <c r="A23" s="1" t="s">
        <v>6</v>
      </c>
      <c r="B23" s="5"/>
      <c r="C23" s="7" t="str">
        <f t="shared" si="0"/>
        <v/>
      </c>
      <c r="D23" s="5"/>
      <c r="E23" s="7"/>
      <c r="F23" s="5"/>
      <c r="G23" s="7"/>
      <c r="H23" s="5"/>
      <c r="I23" s="7"/>
      <c r="J23" s="19"/>
    </row>
    <row r="24" spans="1:10" x14ac:dyDescent="0.2">
      <c r="A24" s="1" t="s">
        <v>6</v>
      </c>
      <c r="B24" s="5"/>
      <c r="C24" s="7" t="str">
        <f t="shared" si="0"/>
        <v/>
      </c>
      <c r="D24" s="5"/>
      <c r="E24" s="7"/>
      <c r="F24" s="5"/>
      <c r="G24" s="7"/>
      <c r="H24" s="5"/>
      <c r="I24" s="7"/>
      <c r="J24" s="19"/>
    </row>
    <row r="25" spans="1:10" x14ac:dyDescent="0.2">
      <c r="A25" s="1" t="s">
        <v>6</v>
      </c>
      <c r="B25" s="5"/>
      <c r="C25" s="7" t="str">
        <f t="shared" si="0"/>
        <v/>
      </c>
      <c r="D25" s="5"/>
      <c r="E25" s="7"/>
      <c r="F25" s="5"/>
      <c r="G25" s="7"/>
      <c r="H25" s="5"/>
      <c r="I25" s="7"/>
      <c r="J25" s="19"/>
    </row>
    <row r="26" spans="1:10" x14ac:dyDescent="0.2">
      <c r="A26" s="1" t="s">
        <v>6</v>
      </c>
      <c r="B26" s="5"/>
      <c r="C26" s="7" t="str">
        <f t="shared" si="0"/>
        <v/>
      </c>
      <c r="D26" s="5"/>
      <c r="E26" s="7"/>
      <c r="F26" s="5"/>
      <c r="G26" s="7"/>
      <c r="H26" s="5"/>
      <c r="I26" s="7"/>
      <c r="J26" s="19"/>
    </row>
    <row r="27" spans="1:10" x14ac:dyDescent="0.2">
      <c r="A27" s="1" t="s">
        <v>6</v>
      </c>
      <c r="B27" s="5"/>
      <c r="C27" s="7" t="str">
        <f t="shared" si="0"/>
        <v/>
      </c>
      <c r="D27" s="5"/>
      <c r="E27" s="7"/>
      <c r="F27" s="5"/>
      <c r="G27" s="7"/>
      <c r="H27" s="5"/>
      <c r="I27" s="7"/>
      <c r="J27" s="19"/>
    </row>
    <row r="28" spans="1:10" x14ac:dyDescent="0.2">
      <c r="A28" s="1" t="s">
        <v>6</v>
      </c>
      <c r="B28" s="5"/>
      <c r="C28" s="7" t="str">
        <f t="shared" si="0"/>
        <v/>
      </c>
      <c r="D28" s="5"/>
      <c r="E28" s="7"/>
      <c r="F28" s="5"/>
      <c r="G28" s="7"/>
      <c r="H28" s="5"/>
      <c r="I28" s="7"/>
      <c r="J28" s="19"/>
    </row>
    <row r="29" spans="1:10" x14ac:dyDescent="0.2">
      <c r="A29" s="1" t="s">
        <v>6</v>
      </c>
      <c r="B29" s="5"/>
      <c r="C29" s="7" t="str">
        <f t="shared" si="0"/>
        <v/>
      </c>
      <c r="D29" s="5"/>
      <c r="E29" s="7"/>
      <c r="F29" s="5"/>
      <c r="G29" s="7"/>
      <c r="H29" s="5"/>
      <c r="I29" s="7"/>
      <c r="J29" s="19"/>
    </row>
    <row r="30" spans="1:10" x14ac:dyDescent="0.2">
      <c r="A30" s="1" t="s">
        <v>6</v>
      </c>
      <c r="B30" s="5"/>
      <c r="C30" s="7" t="str">
        <f t="shared" si="0"/>
        <v/>
      </c>
      <c r="D30" s="5"/>
      <c r="E30" s="7"/>
      <c r="F30" s="5"/>
      <c r="G30" s="7"/>
      <c r="H30" s="5"/>
      <c r="I30" s="7"/>
      <c r="J30" s="19"/>
    </row>
    <row r="31" spans="1:10" x14ac:dyDescent="0.2">
      <c r="A31" s="1" t="s">
        <v>6</v>
      </c>
      <c r="B31" s="5"/>
      <c r="C31" s="7" t="str">
        <f t="shared" si="0"/>
        <v/>
      </c>
      <c r="D31" s="5"/>
      <c r="E31" s="7"/>
      <c r="F31" s="5"/>
      <c r="G31" s="7"/>
      <c r="H31" s="5"/>
      <c r="I31" s="7"/>
      <c r="J31" s="19"/>
    </row>
    <row r="32" spans="1:10" x14ac:dyDescent="0.2">
      <c r="A32" s="1" t="s">
        <v>6</v>
      </c>
      <c r="B32" s="5"/>
      <c r="C32" s="7" t="str">
        <f t="shared" si="0"/>
        <v/>
      </c>
      <c r="D32" s="5"/>
      <c r="E32" s="7"/>
      <c r="F32" s="5"/>
      <c r="G32" s="7"/>
      <c r="H32" s="5"/>
      <c r="I32" s="7"/>
      <c r="J32" s="19"/>
    </row>
    <row r="33" spans="1:17" ht="20.100000000000001" customHeight="1" x14ac:dyDescent="0.2">
      <c r="A33" s="1" t="s">
        <v>6</v>
      </c>
      <c r="B33" s="5"/>
      <c r="C33" s="7" t="str">
        <f t="shared" si="0"/>
        <v/>
      </c>
      <c r="D33" s="5"/>
      <c r="E33" s="7"/>
      <c r="F33" s="5"/>
      <c r="G33" s="7"/>
      <c r="H33" s="5"/>
      <c r="I33" s="7"/>
      <c r="J33" s="19"/>
    </row>
    <row r="34" spans="1:17" ht="20.100000000000001" customHeight="1" x14ac:dyDescent="0.2">
      <c r="A34" s="1" t="s">
        <v>6</v>
      </c>
      <c r="B34" s="5"/>
      <c r="C34" s="7" t="str">
        <f t="shared" si="0"/>
        <v/>
      </c>
      <c r="D34" s="5"/>
      <c r="E34" s="7"/>
      <c r="F34" s="5"/>
      <c r="G34" s="7"/>
      <c r="H34" s="5"/>
      <c r="I34" s="7"/>
      <c r="J34" s="19"/>
    </row>
    <row r="35" spans="1:17" ht="20.100000000000001" customHeight="1" x14ac:dyDescent="0.2">
      <c r="A35" s="1" t="s">
        <v>6</v>
      </c>
      <c r="B35" s="5"/>
      <c r="C35" s="7" t="str">
        <f t="shared" si="0"/>
        <v/>
      </c>
      <c r="D35" s="5"/>
      <c r="E35" s="7"/>
      <c r="F35" s="5"/>
      <c r="G35" s="7"/>
      <c r="H35" s="5"/>
      <c r="I35" s="7"/>
      <c r="J35" s="19"/>
    </row>
    <row r="36" spans="1:17" ht="20.100000000000001" customHeight="1" thickBot="1" x14ac:dyDescent="0.25">
      <c r="A36" s="1" t="s">
        <v>6</v>
      </c>
      <c r="B36" s="6"/>
      <c r="C36" s="7" t="str">
        <f t="shared" si="0"/>
        <v/>
      </c>
      <c r="D36" s="6"/>
      <c r="E36" s="8"/>
      <c r="F36" s="6"/>
      <c r="G36" s="8"/>
      <c r="H36" s="6"/>
      <c r="I36" s="8"/>
      <c r="J36" s="10"/>
    </row>
    <row r="37" spans="1:17" ht="20.100000000000001" customHeight="1" x14ac:dyDescent="0.2">
      <c r="B37" s="139">
        <f>SUMIF($A$4:$A$36,O4,$B$4:$B$36)</f>
        <v>0</v>
      </c>
    </row>
    <row r="38" spans="1:17" ht="20.100000000000001" customHeight="1" thickBot="1" x14ac:dyDescent="0.25">
      <c r="B38" s="138"/>
    </row>
    <row r="39" spans="1:17" ht="20.100000000000001" customHeight="1" thickBot="1" x14ac:dyDescent="0.25"/>
    <row r="40" spans="1:17" ht="20.100000000000001" customHeight="1" thickBot="1" x14ac:dyDescent="0.25">
      <c r="H40" s="129" t="s">
        <v>22</v>
      </c>
      <c r="I40" s="130"/>
      <c r="J40" s="16"/>
    </row>
    <row r="41" spans="1:17" ht="20.100000000000001" customHeight="1" thickBot="1" x14ac:dyDescent="0.25">
      <c r="B41" s="13" t="s">
        <v>0</v>
      </c>
      <c r="C41" s="13" t="s">
        <v>13</v>
      </c>
      <c r="D41" s="13" t="s">
        <v>14</v>
      </c>
      <c r="E41" s="13" t="s">
        <v>15</v>
      </c>
      <c r="F41" s="13" t="s">
        <v>5</v>
      </c>
      <c r="H41" s="2" t="s">
        <v>20</v>
      </c>
      <c r="I41" s="2">
        <f>'7-1-21'!I46</f>
        <v>4574</v>
      </c>
      <c r="J41" s="2"/>
    </row>
    <row r="42" spans="1:17" ht="24.95" customHeight="1" thickBot="1" x14ac:dyDescent="0.25">
      <c r="B42" s="20">
        <f>B37</f>
        <v>0</v>
      </c>
      <c r="C42" s="13">
        <f>SUM($F$4:$F$36)</f>
        <v>0</v>
      </c>
      <c r="D42" s="13">
        <f>B42+C42</f>
        <v>0</v>
      </c>
      <c r="E42" s="13">
        <f>SUM(H4:$H$36)</f>
        <v>0</v>
      </c>
      <c r="F42" s="15">
        <f>D42-E42</f>
        <v>0</v>
      </c>
      <c r="H42" s="3" t="s">
        <v>19</v>
      </c>
      <c r="I42" s="3">
        <f>F44</f>
        <v>0</v>
      </c>
      <c r="J42" s="3"/>
    </row>
    <row r="43" spans="1:17" ht="20.100000000000001" customHeight="1" thickBot="1" x14ac:dyDescent="0.25">
      <c r="B43" s="13" t="s">
        <v>18</v>
      </c>
      <c r="C43" s="13" t="s">
        <v>16</v>
      </c>
      <c r="D43" s="13" t="s">
        <v>3</v>
      </c>
      <c r="E43" s="13" t="s">
        <v>2</v>
      </c>
      <c r="F43" s="13" t="s">
        <v>19</v>
      </c>
      <c r="H43" s="3" t="s">
        <v>21</v>
      </c>
      <c r="I43" s="3">
        <f>I41+I42</f>
        <v>4574</v>
      </c>
      <c r="J43" s="3"/>
    </row>
    <row r="44" spans="1:17" ht="24.95" customHeight="1" thickBot="1" x14ac:dyDescent="0.25">
      <c r="B44" s="20">
        <f>F42</f>
        <v>0</v>
      </c>
      <c r="C44" s="13"/>
      <c r="D44" s="13"/>
      <c r="E44" s="13"/>
      <c r="F44" s="15">
        <f>B44-(C44+D44+E44)</f>
        <v>0</v>
      </c>
      <c r="H44" s="3" t="s">
        <v>4</v>
      </c>
      <c r="I44" s="3"/>
      <c r="J44" s="3"/>
    </row>
    <row r="45" spans="1:17" ht="20.100000000000001" customHeight="1" thickBot="1" x14ac:dyDescent="0.25">
      <c r="H45" s="18" t="s">
        <v>17</v>
      </c>
      <c r="I45" s="18">
        <f>I43-I44</f>
        <v>4574</v>
      </c>
      <c r="J45" s="4"/>
    </row>
    <row r="46" spans="1:17" ht="20.100000000000001" customHeight="1" thickBot="1" x14ac:dyDescent="0.25">
      <c r="H46" s="13" t="s">
        <v>27</v>
      </c>
      <c r="I46" s="17">
        <f>I45</f>
        <v>4574</v>
      </c>
      <c r="Q46" s="1" t="s">
        <v>23</v>
      </c>
    </row>
    <row r="47" spans="1:17" x14ac:dyDescent="0.2">
      <c r="Q47" s="1" t="s">
        <v>24</v>
      </c>
    </row>
    <row r="48" spans="1:17" x14ac:dyDescent="0.2">
      <c r="Q48" s="1" t="s">
        <v>25</v>
      </c>
    </row>
    <row r="49" spans="17:17" x14ac:dyDescent="0.2">
      <c r="Q49" s="1" t="s">
        <v>26</v>
      </c>
    </row>
  </sheetData>
  <mergeCells count="7">
    <mergeCell ref="J2:J3"/>
    <mergeCell ref="B37:B38"/>
    <mergeCell ref="H40:I40"/>
    <mergeCell ref="B2:C2"/>
    <mergeCell ref="D2:E2"/>
    <mergeCell ref="F2:G2"/>
    <mergeCell ref="H2:I2"/>
  </mergeCells>
  <dataValidations count="2">
    <dataValidation type="list" allowBlank="1" showInputMessage="1" showErrorMessage="1" sqref="A4:A36">
      <formula1>$O$4:$O$5</formula1>
    </dataValidation>
    <dataValidation type="list" allowBlank="1" showInputMessage="1" showErrorMessage="1" sqref="J44">
      <formula1>$Q$46:$Q$49</formula1>
    </dataValidation>
  </dataValidation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49"/>
  <sheetViews>
    <sheetView rightToLeft="1" topLeftCell="A27" workbookViewId="0">
      <selection activeCell="I42" sqref="I42"/>
    </sheetView>
  </sheetViews>
  <sheetFormatPr defaultRowHeight="15" x14ac:dyDescent="0.2"/>
  <cols>
    <col min="1" max="1" width="9" style="1"/>
    <col min="2" max="10" width="15.625" style="1" customWidth="1"/>
    <col min="11" max="16384" width="9" style="1"/>
  </cols>
  <sheetData>
    <row r="1" spans="1:15" ht="15.75" thickBot="1" x14ac:dyDescent="0.25"/>
    <row r="2" spans="1:15" x14ac:dyDescent="0.2">
      <c r="B2" s="140" t="s">
        <v>0</v>
      </c>
      <c r="C2" s="141"/>
      <c r="D2" s="140" t="s">
        <v>9</v>
      </c>
      <c r="E2" s="141"/>
      <c r="F2" s="140" t="s">
        <v>13</v>
      </c>
      <c r="G2" s="141"/>
      <c r="H2" s="140" t="s">
        <v>10</v>
      </c>
      <c r="I2" s="141"/>
      <c r="J2" s="146" t="s">
        <v>12</v>
      </c>
    </row>
    <row r="3" spans="1:15" ht="15.75" thickBot="1" x14ac:dyDescent="0.25">
      <c r="B3" s="6" t="s">
        <v>1</v>
      </c>
      <c r="C3" s="8" t="s">
        <v>8</v>
      </c>
      <c r="D3" s="6" t="s">
        <v>1</v>
      </c>
      <c r="E3" s="8" t="s">
        <v>8</v>
      </c>
      <c r="F3" s="6" t="s">
        <v>1</v>
      </c>
      <c r="G3" s="8" t="s">
        <v>11</v>
      </c>
      <c r="H3" s="5" t="s">
        <v>1</v>
      </c>
      <c r="I3" s="7" t="s">
        <v>11</v>
      </c>
      <c r="J3" s="147"/>
    </row>
    <row r="4" spans="1:15" x14ac:dyDescent="0.2">
      <c r="A4" s="1" t="s">
        <v>6</v>
      </c>
      <c r="B4" s="11"/>
      <c r="C4" s="12"/>
      <c r="D4" s="11"/>
      <c r="E4" s="12"/>
      <c r="F4" s="11"/>
      <c r="G4" s="12"/>
      <c r="H4" s="5"/>
      <c r="I4" s="7"/>
      <c r="J4" s="19"/>
      <c r="O4" s="1" t="s">
        <v>6</v>
      </c>
    </row>
    <row r="5" spans="1:15" x14ac:dyDescent="0.2">
      <c r="A5" s="1" t="s">
        <v>6</v>
      </c>
      <c r="B5" s="5"/>
      <c r="C5" s="7" t="str">
        <f>IF(B5&gt;0.005,C4+1,"")</f>
        <v/>
      </c>
      <c r="D5" s="5"/>
      <c r="E5" s="7"/>
      <c r="F5" s="5"/>
      <c r="G5" s="7"/>
      <c r="H5" s="5"/>
      <c r="I5" s="7"/>
      <c r="J5" s="19"/>
      <c r="O5" s="1" t="s">
        <v>7</v>
      </c>
    </row>
    <row r="6" spans="1:15" x14ac:dyDescent="0.2">
      <c r="A6" s="1" t="s">
        <v>6</v>
      </c>
      <c r="B6" s="5"/>
      <c r="C6" s="7" t="str">
        <f t="shared" ref="C6:C36" si="0">IF(B6&gt;0.005,C5+1,"")</f>
        <v/>
      </c>
      <c r="D6" s="5"/>
      <c r="E6" s="7"/>
      <c r="F6" s="5"/>
      <c r="G6" s="7"/>
      <c r="H6" s="5"/>
      <c r="I6" s="7"/>
      <c r="J6" s="19"/>
    </row>
    <row r="7" spans="1:15" x14ac:dyDescent="0.2">
      <c r="A7" s="1" t="s">
        <v>6</v>
      </c>
      <c r="B7" s="5"/>
      <c r="C7" s="7" t="str">
        <f t="shared" si="0"/>
        <v/>
      </c>
      <c r="D7" s="5"/>
      <c r="E7" s="7"/>
      <c r="F7" s="5"/>
      <c r="G7" s="7"/>
      <c r="H7" s="5"/>
      <c r="I7" s="7"/>
      <c r="J7" s="19"/>
    </row>
    <row r="8" spans="1:15" x14ac:dyDescent="0.2">
      <c r="A8" s="1" t="s">
        <v>6</v>
      </c>
      <c r="B8" s="5"/>
      <c r="C8" s="7" t="str">
        <f t="shared" si="0"/>
        <v/>
      </c>
      <c r="D8" s="5"/>
      <c r="E8" s="7"/>
      <c r="F8" s="5"/>
      <c r="G8" s="7"/>
      <c r="H8" s="5"/>
      <c r="I8" s="7"/>
      <c r="J8" s="19"/>
    </row>
    <row r="9" spans="1:15" x14ac:dyDescent="0.2">
      <c r="A9" s="1" t="s">
        <v>6</v>
      </c>
      <c r="B9" s="5"/>
      <c r="C9" s="7" t="str">
        <f t="shared" si="0"/>
        <v/>
      </c>
      <c r="D9" s="5"/>
      <c r="E9" s="7"/>
      <c r="F9" s="5"/>
      <c r="G9" s="7"/>
      <c r="H9" s="5"/>
      <c r="I9" s="7"/>
      <c r="J9" s="19"/>
    </row>
    <row r="10" spans="1:15" x14ac:dyDescent="0.2">
      <c r="A10" s="1" t="s">
        <v>6</v>
      </c>
      <c r="B10" s="5"/>
      <c r="C10" s="7" t="str">
        <f t="shared" si="0"/>
        <v/>
      </c>
      <c r="D10" s="5"/>
      <c r="E10" s="7"/>
      <c r="F10" s="5"/>
      <c r="G10" s="7"/>
      <c r="H10" s="5"/>
      <c r="I10" s="7"/>
      <c r="J10" s="19"/>
    </row>
    <row r="11" spans="1:15" x14ac:dyDescent="0.2">
      <c r="A11" s="1" t="s">
        <v>6</v>
      </c>
      <c r="B11" s="5"/>
      <c r="C11" s="7" t="str">
        <f t="shared" si="0"/>
        <v/>
      </c>
      <c r="D11" s="5"/>
      <c r="E11" s="7"/>
      <c r="F11" s="5"/>
      <c r="G11" s="7"/>
      <c r="H11" s="5"/>
      <c r="I11" s="7"/>
      <c r="J11" s="19"/>
    </row>
    <row r="12" spans="1:15" x14ac:dyDescent="0.2">
      <c r="A12" s="1" t="s">
        <v>6</v>
      </c>
      <c r="B12" s="5"/>
      <c r="C12" s="7" t="str">
        <f t="shared" si="0"/>
        <v/>
      </c>
      <c r="D12" s="5"/>
      <c r="E12" s="7"/>
      <c r="F12" s="5"/>
      <c r="G12" s="7"/>
      <c r="H12" s="5"/>
      <c r="I12" s="7"/>
      <c r="J12" s="19"/>
    </row>
    <row r="13" spans="1:15" x14ac:dyDescent="0.2">
      <c r="A13" s="1" t="s">
        <v>6</v>
      </c>
      <c r="B13" s="5"/>
      <c r="C13" s="7" t="str">
        <f t="shared" si="0"/>
        <v/>
      </c>
      <c r="D13" s="5"/>
      <c r="E13" s="7"/>
      <c r="F13" s="5"/>
      <c r="G13" s="7"/>
      <c r="H13" s="5"/>
      <c r="I13" s="7"/>
      <c r="J13" s="19"/>
    </row>
    <row r="14" spans="1:15" x14ac:dyDescent="0.2">
      <c r="A14" s="1" t="s">
        <v>6</v>
      </c>
      <c r="B14" s="5"/>
      <c r="C14" s="7" t="str">
        <f t="shared" si="0"/>
        <v/>
      </c>
      <c r="D14" s="5"/>
      <c r="E14" s="7"/>
      <c r="F14" s="5"/>
      <c r="G14" s="7"/>
      <c r="H14" s="5"/>
      <c r="I14" s="7"/>
      <c r="J14" s="19"/>
    </row>
    <row r="15" spans="1:15" x14ac:dyDescent="0.2">
      <c r="A15" s="1" t="s">
        <v>6</v>
      </c>
      <c r="B15" s="5"/>
      <c r="C15" s="7" t="str">
        <f t="shared" si="0"/>
        <v/>
      </c>
      <c r="D15" s="5"/>
      <c r="E15" s="7"/>
      <c r="F15" s="5"/>
      <c r="G15" s="7"/>
      <c r="H15" s="5"/>
      <c r="I15" s="7"/>
      <c r="J15" s="19"/>
    </row>
    <row r="16" spans="1:15" x14ac:dyDescent="0.2">
      <c r="A16" s="1" t="s">
        <v>6</v>
      </c>
      <c r="B16" s="5"/>
      <c r="C16" s="7" t="str">
        <f t="shared" si="0"/>
        <v/>
      </c>
      <c r="D16" s="5"/>
      <c r="E16" s="7"/>
      <c r="F16" s="5"/>
      <c r="G16" s="7"/>
      <c r="H16" s="5"/>
      <c r="I16" s="7"/>
      <c r="J16" s="19"/>
    </row>
    <row r="17" spans="1:10" x14ac:dyDescent="0.2">
      <c r="A17" s="1" t="s">
        <v>6</v>
      </c>
      <c r="B17" s="5"/>
      <c r="C17" s="7" t="str">
        <f t="shared" si="0"/>
        <v/>
      </c>
      <c r="D17" s="5"/>
      <c r="E17" s="7"/>
      <c r="F17" s="5"/>
      <c r="G17" s="7"/>
      <c r="H17" s="5"/>
      <c r="I17" s="7"/>
      <c r="J17" s="19"/>
    </row>
    <row r="18" spans="1:10" x14ac:dyDescent="0.2">
      <c r="A18" s="1" t="s">
        <v>6</v>
      </c>
      <c r="B18" s="5"/>
      <c r="C18" s="7" t="str">
        <f t="shared" si="0"/>
        <v/>
      </c>
      <c r="D18" s="5"/>
      <c r="E18" s="7"/>
      <c r="F18" s="5"/>
      <c r="G18" s="7"/>
      <c r="H18" s="5"/>
      <c r="I18" s="7"/>
      <c r="J18" s="19"/>
    </row>
    <row r="19" spans="1:10" x14ac:dyDescent="0.2">
      <c r="A19" s="1" t="s">
        <v>6</v>
      </c>
      <c r="B19" s="5"/>
      <c r="C19" s="7" t="str">
        <f t="shared" si="0"/>
        <v/>
      </c>
      <c r="D19" s="5"/>
      <c r="E19" s="7"/>
      <c r="F19" s="5"/>
      <c r="G19" s="7"/>
      <c r="H19" s="5"/>
      <c r="I19" s="7"/>
      <c r="J19" s="19"/>
    </row>
    <row r="20" spans="1:10" x14ac:dyDescent="0.2">
      <c r="A20" s="1" t="s">
        <v>6</v>
      </c>
      <c r="B20" s="5"/>
      <c r="C20" s="7" t="str">
        <f t="shared" si="0"/>
        <v/>
      </c>
      <c r="D20" s="5"/>
      <c r="E20" s="7"/>
      <c r="F20" s="5"/>
      <c r="G20" s="7"/>
      <c r="H20" s="5"/>
      <c r="I20" s="7"/>
      <c r="J20" s="19"/>
    </row>
    <row r="21" spans="1:10" x14ac:dyDescent="0.2">
      <c r="A21" s="1" t="s">
        <v>6</v>
      </c>
      <c r="B21" s="5"/>
      <c r="C21" s="7" t="str">
        <f t="shared" si="0"/>
        <v/>
      </c>
      <c r="D21" s="5"/>
      <c r="E21" s="7"/>
      <c r="F21" s="5"/>
      <c r="G21" s="7"/>
      <c r="H21" s="5"/>
      <c r="I21" s="7"/>
      <c r="J21" s="19"/>
    </row>
    <row r="22" spans="1:10" x14ac:dyDescent="0.2">
      <c r="A22" s="1" t="s">
        <v>6</v>
      </c>
      <c r="B22" s="5"/>
      <c r="C22" s="7" t="str">
        <f t="shared" si="0"/>
        <v/>
      </c>
      <c r="D22" s="5"/>
      <c r="E22" s="7"/>
      <c r="F22" s="5"/>
      <c r="G22" s="7"/>
      <c r="H22" s="5"/>
      <c r="I22" s="7"/>
      <c r="J22" s="19"/>
    </row>
    <row r="23" spans="1:10" x14ac:dyDescent="0.2">
      <c r="A23" s="1" t="s">
        <v>6</v>
      </c>
      <c r="B23" s="5"/>
      <c r="C23" s="7" t="str">
        <f t="shared" si="0"/>
        <v/>
      </c>
      <c r="D23" s="5"/>
      <c r="E23" s="7"/>
      <c r="F23" s="5"/>
      <c r="G23" s="7"/>
      <c r="H23" s="5"/>
      <c r="I23" s="7"/>
      <c r="J23" s="19"/>
    </row>
    <row r="24" spans="1:10" x14ac:dyDescent="0.2">
      <c r="A24" s="1" t="s">
        <v>6</v>
      </c>
      <c r="B24" s="5"/>
      <c r="C24" s="7" t="str">
        <f t="shared" si="0"/>
        <v/>
      </c>
      <c r="D24" s="5"/>
      <c r="E24" s="7"/>
      <c r="F24" s="5"/>
      <c r="G24" s="7"/>
      <c r="H24" s="5"/>
      <c r="I24" s="7"/>
      <c r="J24" s="19"/>
    </row>
    <row r="25" spans="1:10" x14ac:dyDescent="0.2">
      <c r="A25" s="1" t="s">
        <v>6</v>
      </c>
      <c r="B25" s="5"/>
      <c r="C25" s="7" t="str">
        <f t="shared" si="0"/>
        <v/>
      </c>
      <c r="D25" s="5"/>
      <c r="E25" s="7"/>
      <c r="F25" s="5"/>
      <c r="G25" s="7"/>
      <c r="H25" s="5"/>
      <c r="I25" s="7"/>
      <c r="J25" s="19"/>
    </row>
    <row r="26" spans="1:10" x14ac:dyDescent="0.2">
      <c r="A26" s="1" t="s">
        <v>6</v>
      </c>
      <c r="B26" s="5"/>
      <c r="C26" s="7" t="str">
        <f t="shared" si="0"/>
        <v/>
      </c>
      <c r="D26" s="5"/>
      <c r="E26" s="7"/>
      <c r="F26" s="5"/>
      <c r="G26" s="7"/>
      <c r="H26" s="5"/>
      <c r="I26" s="7"/>
      <c r="J26" s="19"/>
    </row>
    <row r="27" spans="1:10" x14ac:dyDescent="0.2">
      <c r="A27" s="1" t="s">
        <v>6</v>
      </c>
      <c r="B27" s="5"/>
      <c r="C27" s="7" t="str">
        <f t="shared" si="0"/>
        <v/>
      </c>
      <c r="D27" s="5"/>
      <c r="E27" s="7"/>
      <c r="F27" s="5"/>
      <c r="G27" s="7"/>
      <c r="H27" s="5"/>
      <c r="I27" s="7"/>
      <c r="J27" s="19"/>
    </row>
    <row r="28" spans="1:10" x14ac:dyDescent="0.2">
      <c r="A28" s="1" t="s">
        <v>6</v>
      </c>
      <c r="B28" s="5"/>
      <c r="C28" s="7" t="str">
        <f t="shared" si="0"/>
        <v/>
      </c>
      <c r="D28" s="5"/>
      <c r="E28" s="7"/>
      <c r="F28" s="5"/>
      <c r="G28" s="7"/>
      <c r="H28" s="5"/>
      <c r="I28" s="7"/>
      <c r="J28" s="19"/>
    </row>
    <row r="29" spans="1:10" x14ac:dyDescent="0.2">
      <c r="A29" s="1" t="s">
        <v>6</v>
      </c>
      <c r="B29" s="5"/>
      <c r="C29" s="7" t="str">
        <f t="shared" si="0"/>
        <v/>
      </c>
      <c r="D29" s="5"/>
      <c r="E29" s="7"/>
      <c r="F29" s="5"/>
      <c r="G29" s="7"/>
      <c r="H29" s="5"/>
      <c r="I29" s="7"/>
      <c r="J29" s="19"/>
    </row>
    <row r="30" spans="1:10" x14ac:dyDescent="0.2">
      <c r="A30" s="1" t="s">
        <v>6</v>
      </c>
      <c r="B30" s="5"/>
      <c r="C30" s="7" t="str">
        <f t="shared" si="0"/>
        <v/>
      </c>
      <c r="D30" s="5"/>
      <c r="E30" s="7"/>
      <c r="F30" s="5"/>
      <c r="G30" s="7"/>
      <c r="H30" s="5"/>
      <c r="I30" s="7"/>
      <c r="J30" s="19"/>
    </row>
    <row r="31" spans="1:10" x14ac:dyDescent="0.2">
      <c r="A31" s="1" t="s">
        <v>6</v>
      </c>
      <c r="B31" s="5"/>
      <c r="C31" s="7" t="str">
        <f t="shared" si="0"/>
        <v/>
      </c>
      <c r="D31" s="5"/>
      <c r="E31" s="7"/>
      <c r="F31" s="5"/>
      <c r="G31" s="7"/>
      <c r="H31" s="5"/>
      <c r="I31" s="7"/>
      <c r="J31" s="19"/>
    </row>
    <row r="32" spans="1:10" x14ac:dyDescent="0.2">
      <c r="A32" s="1" t="s">
        <v>6</v>
      </c>
      <c r="B32" s="5"/>
      <c r="C32" s="7" t="str">
        <f t="shared" si="0"/>
        <v/>
      </c>
      <c r="D32" s="5"/>
      <c r="E32" s="7"/>
      <c r="F32" s="5"/>
      <c r="G32" s="7"/>
      <c r="H32" s="5"/>
      <c r="I32" s="7"/>
      <c r="J32" s="19"/>
    </row>
    <row r="33" spans="1:17" ht="20.100000000000001" customHeight="1" x14ac:dyDescent="0.2">
      <c r="A33" s="1" t="s">
        <v>6</v>
      </c>
      <c r="B33" s="5"/>
      <c r="C33" s="7" t="str">
        <f t="shared" si="0"/>
        <v/>
      </c>
      <c r="D33" s="5"/>
      <c r="E33" s="7"/>
      <c r="F33" s="5"/>
      <c r="G33" s="7"/>
      <c r="H33" s="5"/>
      <c r="I33" s="7"/>
      <c r="J33" s="19"/>
    </row>
    <row r="34" spans="1:17" ht="20.100000000000001" customHeight="1" x14ac:dyDescent="0.2">
      <c r="A34" s="1" t="s">
        <v>6</v>
      </c>
      <c r="B34" s="5"/>
      <c r="C34" s="7" t="str">
        <f t="shared" si="0"/>
        <v/>
      </c>
      <c r="D34" s="5"/>
      <c r="E34" s="7"/>
      <c r="F34" s="5"/>
      <c r="G34" s="7"/>
      <c r="H34" s="5"/>
      <c r="I34" s="7"/>
      <c r="J34" s="19"/>
    </row>
    <row r="35" spans="1:17" ht="20.100000000000001" customHeight="1" x14ac:dyDescent="0.2">
      <c r="A35" s="1" t="s">
        <v>6</v>
      </c>
      <c r="B35" s="5"/>
      <c r="C35" s="7" t="str">
        <f t="shared" si="0"/>
        <v/>
      </c>
      <c r="D35" s="5"/>
      <c r="E35" s="7"/>
      <c r="F35" s="5"/>
      <c r="G35" s="7"/>
      <c r="H35" s="5"/>
      <c r="I35" s="7"/>
      <c r="J35" s="19"/>
    </row>
    <row r="36" spans="1:17" ht="20.100000000000001" customHeight="1" thickBot="1" x14ac:dyDescent="0.25">
      <c r="A36" s="1" t="s">
        <v>6</v>
      </c>
      <c r="B36" s="6"/>
      <c r="C36" s="7" t="str">
        <f t="shared" si="0"/>
        <v/>
      </c>
      <c r="D36" s="6"/>
      <c r="E36" s="8"/>
      <c r="F36" s="6"/>
      <c r="G36" s="8"/>
      <c r="H36" s="6"/>
      <c r="I36" s="8"/>
      <c r="J36" s="10"/>
    </row>
    <row r="37" spans="1:17" ht="20.100000000000001" customHeight="1" x14ac:dyDescent="0.2">
      <c r="B37" s="139">
        <f>SUMIF($A$4:$A$36,O4,$B$4:$B$36)</f>
        <v>0</v>
      </c>
    </row>
    <row r="38" spans="1:17" ht="20.100000000000001" customHeight="1" thickBot="1" x14ac:dyDescent="0.25">
      <c r="B38" s="138"/>
    </row>
    <row r="39" spans="1:17" ht="20.100000000000001" customHeight="1" thickBot="1" x14ac:dyDescent="0.25"/>
    <row r="40" spans="1:17" ht="20.100000000000001" customHeight="1" thickBot="1" x14ac:dyDescent="0.25">
      <c r="H40" s="129" t="s">
        <v>22</v>
      </c>
      <c r="I40" s="130"/>
      <c r="J40" s="16"/>
    </row>
    <row r="41" spans="1:17" ht="20.100000000000001" customHeight="1" thickBot="1" x14ac:dyDescent="0.25">
      <c r="B41" s="13" t="s">
        <v>0</v>
      </c>
      <c r="C41" s="13" t="s">
        <v>13</v>
      </c>
      <c r="D41" s="13" t="s">
        <v>14</v>
      </c>
      <c r="E41" s="13" t="s">
        <v>15</v>
      </c>
      <c r="F41" s="13" t="s">
        <v>5</v>
      </c>
      <c r="H41" s="2" t="s">
        <v>20</v>
      </c>
      <c r="I41" s="2">
        <f>'9-1-21'!I46</f>
        <v>4574</v>
      </c>
      <c r="J41" s="2"/>
    </row>
    <row r="42" spans="1:17" ht="24.95" customHeight="1" thickBot="1" x14ac:dyDescent="0.25">
      <c r="B42" s="20">
        <f>B37</f>
        <v>0</v>
      </c>
      <c r="C42" s="13">
        <f>SUM($F$4:$F$36)</f>
        <v>0</v>
      </c>
      <c r="D42" s="13">
        <f>B42+C42</f>
        <v>0</v>
      </c>
      <c r="E42" s="13">
        <f>SUM(H4:$H$36)</f>
        <v>0</v>
      </c>
      <c r="F42" s="15">
        <f>D42-E42</f>
        <v>0</v>
      </c>
      <c r="H42" s="3" t="s">
        <v>19</v>
      </c>
      <c r="I42" s="3">
        <f>F44</f>
        <v>0</v>
      </c>
      <c r="J42" s="3"/>
    </row>
    <row r="43" spans="1:17" ht="20.100000000000001" customHeight="1" thickBot="1" x14ac:dyDescent="0.25">
      <c r="B43" s="13" t="s">
        <v>18</v>
      </c>
      <c r="C43" s="13" t="s">
        <v>16</v>
      </c>
      <c r="D43" s="13" t="s">
        <v>3</v>
      </c>
      <c r="E43" s="13" t="s">
        <v>2</v>
      </c>
      <c r="F43" s="13" t="s">
        <v>19</v>
      </c>
      <c r="H43" s="3" t="s">
        <v>21</v>
      </c>
      <c r="I43" s="3">
        <f>I41+I42</f>
        <v>4574</v>
      </c>
      <c r="J43" s="3"/>
    </row>
    <row r="44" spans="1:17" ht="24.95" customHeight="1" thickBot="1" x14ac:dyDescent="0.25">
      <c r="B44" s="20">
        <f>F42</f>
        <v>0</v>
      </c>
      <c r="C44" s="13"/>
      <c r="D44" s="13"/>
      <c r="E44" s="13"/>
      <c r="F44" s="15">
        <f>B44-(C44+D44+E44)</f>
        <v>0</v>
      </c>
      <c r="H44" s="3" t="s">
        <v>4</v>
      </c>
      <c r="I44" s="3"/>
      <c r="J44" s="3"/>
    </row>
    <row r="45" spans="1:17" ht="20.100000000000001" customHeight="1" thickBot="1" x14ac:dyDescent="0.25">
      <c r="H45" s="18" t="s">
        <v>17</v>
      </c>
      <c r="I45" s="18">
        <f>I43-I44</f>
        <v>4574</v>
      </c>
      <c r="J45" s="4"/>
    </row>
    <row r="46" spans="1:17" ht="20.100000000000001" customHeight="1" thickBot="1" x14ac:dyDescent="0.25">
      <c r="H46" s="13" t="s">
        <v>27</v>
      </c>
      <c r="I46" s="17">
        <f>I45</f>
        <v>4574</v>
      </c>
      <c r="Q46" s="1" t="s">
        <v>23</v>
      </c>
    </row>
    <row r="47" spans="1:17" x14ac:dyDescent="0.2">
      <c r="Q47" s="1" t="s">
        <v>24</v>
      </c>
    </row>
    <row r="48" spans="1:17" x14ac:dyDescent="0.2">
      <c r="Q48" s="1" t="s">
        <v>25</v>
      </c>
    </row>
    <row r="49" spans="17:17" x14ac:dyDescent="0.2">
      <c r="Q49" s="1" t="s">
        <v>26</v>
      </c>
    </row>
  </sheetData>
  <mergeCells count="7">
    <mergeCell ref="J2:J3"/>
    <mergeCell ref="B37:B38"/>
    <mergeCell ref="H40:I40"/>
    <mergeCell ref="B2:C2"/>
    <mergeCell ref="D2:E2"/>
    <mergeCell ref="F2:G2"/>
    <mergeCell ref="H2:I2"/>
  </mergeCells>
  <dataValidations count="2">
    <dataValidation type="list" allowBlank="1" showInputMessage="1" showErrorMessage="1" sqref="A4:A36">
      <formula1>$O$4:$O$5</formula1>
    </dataValidation>
    <dataValidation type="list" allowBlank="1" showInputMessage="1" showErrorMessage="1" sqref="J44">
      <formula1>$Q$46:$Q$49</formula1>
    </dataValidation>
  </dataValidation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49"/>
  <sheetViews>
    <sheetView rightToLeft="1" workbookViewId="0">
      <selection sqref="A1:XFD1048576"/>
    </sheetView>
  </sheetViews>
  <sheetFormatPr defaultRowHeight="15" x14ac:dyDescent="0.2"/>
  <cols>
    <col min="1" max="1" width="9" style="1"/>
    <col min="2" max="10" width="15.625" style="1" customWidth="1"/>
    <col min="11" max="16384" width="9" style="1"/>
  </cols>
  <sheetData>
    <row r="1" spans="1:15" ht="15.75" thickBot="1" x14ac:dyDescent="0.25"/>
    <row r="2" spans="1:15" x14ac:dyDescent="0.2">
      <c r="B2" s="140" t="s">
        <v>0</v>
      </c>
      <c r="C2" s="141"/>
      <c r="D2" s="140" t="s">
        <v>9</v>
      </c>
      <c r="E2" s="141"/>
      <c r="F2" s="140" t="s">
        <v>13</v>
      </c>
      <c r="G2" s="141"/>
      <c r="H2" s="140" t="s">
        <v>10</v>
      </c>
      <c r="I2" s="141"/>
      <c r="J2" s="146" t="s">
        <v>12</v>
      </c>
    </row>
    <row r="3" spans="1:15" ht="15.75" thickBot="1" x14ac:dyDescent="0.25">
      <c r="B3" s="6" t="s">
        <v>1</v>
      </c>
      <c r="C3" s="8" t="s">
        <v>8</v>
      </c>
      <c r="D3" s="6" t="s">
        <v>1</v>
      </c>
      <c r="E3" s="8" t="s">
        <v>8</v>
      </c>
      <c r="F3" s="6" t="s">
        <v>1</v>
      </c>
      <c r="G3" s="8" t="s">
        <v>11</v>
      </c>
      <c r="H3" s="5" t="s">
        <v>1</v>
      </c>
      <c r="I3" s="7" t="s">
        <v>11</v>
      </c>
      <c r="J3" s="147"/>
    </row>
    <row r="4" spans="1:15" x14ac:dyDescent="0.2">
      <c r="A4" s="1" t="s">
        <v>6</v>
      </c>
      <c r="B4" s="11"/>
      <c r="C4" s="12"/>
      <c r="D4" s="11"/>
      <c r="E4" s="12"/>
      <c r="F4" s="11"/>
      <c r="G4" s="12"/>
      <c r="H4" s="5"/>
      <c r="I4" s="7"/>
      <c r="J4" s="19"/>
      <c r="O4" s="1" t="s">
        <v>6</v>
      </c>
    </row>
    <row r="5" spans="1:15" x14ac:dyDescent="0.2">
      <c r="A5" s="1" t="s">
        <v>6</v>
      </c>
      <c r="B5" s="5"/>
      <c r="C5" s="7" t="str">
        <f>IF(B5&gt;0.005,C4+1,"")</f>
        <v/>
      </c>
      <c r="D5" s="5"/>
      <c r="E5" s="7"/>
      <c r="F5" s="5"/>
      <c r="G5" s="7"/>
      <c r="H5" s="5"/>
      <c r="I5" s="7"/>
      <c r="J5" s="19"/>
      <c r="O5" s="1" t="s">
        <v>7</v>
      </c>
    </row>
    <row r="6" spans="1:15" x14ac:dyDescent="0.2">
      <c r="A6" s="1" t="s">
        <v>6</v>
      </c>
      <c r="B6" s="5"/>
      <c r="C6" s="7" t="str">
        <f t="shared" ref="C6:C36" si="0">IF(B6&gt;0.005,C5+1,"")</f>
        <v/>
      </c>
      <c r="D6" s="5"/>
      <c r="E6" s="7"/>
      <c r="F6" s="5"/>
      <c r="G6" s="7"/>
      <c r="H6" s="5"/>
      <c r="I6" s="7"/>
      <c r="J6" s="19"/>
    </row>
    <row r="7" spans="1:15" x14ac:dyDescent="0.2">
      <c r="A7" s="1" t="s">
        <v>6</v>
      </c>
      <c r="B7" s="5"/>
      <c r="C7" s="7" t="str">
        <f t="shared" si="0"/>
        <v/>
      </c>
      <c r="D7" s="5"/>
      <c r="E7" s="7"/>
      <c r="F7" s="5"/>
      <c r="G7" s="7"/>
      <c r="H7" s="5"/>
      <c r="I7" s="7"/>
      <c r="J7" s="19"/>
    </row>
    <row r="8" spans="1:15" x14ac:dyDescent="0.2">
      <c r="A8" s="1" t="s">
        <v>6</v>
      </c>
      <c r="B8" s="5"/>
      <c r="C8" s="7" t="str">
        <f t="shared" si="0"/>
        <v/>
      </c>
      <c r="D8" s="5"/>
      <c r="E8" s="7"/>
      <c r="F8" s="5"/>
      <c r="G8" s="7"/>
      <c r="H8" s="5"/>
      <c r="I8" s="7"/>
      <c r="J8" s="19"/>
    </row>
    <row r="9" spans="1:15" x14ac:dyDescent="0.2">
      <c r="A9" s="1" t="s">
        <v>6</v>
      </c>
      <c r="B9" s="5"/>
      <c r="C9" s="7" t="str">
        <f t="shared" si="0"/>
        <v/>
      </c>
      <c r="D9" s="5"/>
      <c r="E9" s="7"/>
      <c r="F9" s="5"/>
      <c r="G9" s="7"/>
      <c r="H9" s="5"/>
      <c r="I9" s="7"/>
      <c r="J9" s="19"/>
    </row>
    <row r="10" spans="1:15" x14ac:dyDescent="0.2">
      <c r="A10" s="1" t="s">
        <v>6</v>
      </c>
      <c r="B10" s="5"/>
      <c r="C10" s="7" t="str">
        <f t="shared" si="0"/>
        <v/>
      </c>
      <c r="D10" s="5"/>
      <c r="E10" s="7"/>
      <c r="F10" s="5"/>
      <c r="G10" s="7"/>
      <c r="H10" s="5"/>
      <c r="I10" s="7"/>
      <c r="J10" s="19"/>
    </row>
    <row r="11" spans="1:15" x14ac:dyDescent="0.2">
      <c r="A11" s="1" t="s">
        <v>6</v>
      </c>
      <c r="B11" s="5"/>
      <c r="C11" s="7" t="str">
        <f t="shared" si="0"/>
        <v/>
      </c>
      <c r="D11" s="5"/>
      <c r="E11" s="7"/>
      <c r="F11" s="5"/>
      <c r="G11" s="7"/>
      <c r="H11" s="5"/>
      <c r="I11" s="7"/>
      <c r="J11" s="19"/>
    </row>
    <row r="12" spans="1:15" x14ac:dyDescent="0.2">
      <c r="A12" s="1" t="s">
        <v>6</v>
      </c>
      <c r="B12" s="5"/>
      <c r="C12" s="7" t="str">
        <f t="shared" si="0"/>
        <v/>
      </c>
      <c r="D12" s="5"/>
      <c r="E12" s="7"/>
      <c r="F12" s="5"/>
      <c r="G12" s="7"/>
      <c r="H12" s="5"/>
      <c r="I12" s="7"/>
      <c r="J12" s="19"/>
    </row>
    <row r="13" spans="1:15" x14ac:dyDescent="0.2">
      <c r="A13" s="1" t="s">
        <v>6</v>
      </c>
      <c r="B13" s="5"/>
      <c r="C13" s="7" t="str">
        <f t="shared" si="0"/>
        <v/>
      </c>
      <c r="D13" s="5"/>
      <c r="E13" s="7"/>
      <c r="F13" s="5"/>
      <c r="G13" s="7"/>
      <c r="H13" s="5"/>
      <c r="I13" s="7"/>
      <c r="J13" s="19"/>
    </row>
    <row r="14" spans="1:15" x14ac:dyDescent="0.2">
      <c r="A14" s="1" t="s">
        <v>6</v>
      </c>
      <c r="B14" s="5"/>
      <c r="C14" s="7" t="str">
        <f t="shared" si="0"/>
        <v/>
      </c>
      <c r="D14" s="5"/>
      <c r="E14" s="7"/>
      <c r="F14" s="5"/>
      <c r="G14" s="7"/>
      <c r="H14" s="5"/>
      <c r="I14" s="7"/>
      <c r="J14" s="19"/>
    </row>
    <row r="15" spans="1:15" x14ac:dyDescent="0.2">
      <c r="A15" s="1" t="s">
        <v>6</v>
      </c>
      <c r="B15" s="5"/>
      <c r="C15" s="7" t="str">
        <f t="shared" si="0"/>
        <v/>
      </c>
      <c r="D15" s="5"/>
      <c r="E15" s="7"/>
      <c r="F15" s="5"/>
      <c r="G15" s="7"/>
      <c r="H15" s="5"/>
      <c r="I15" s="7"/>
      <c r="J15" s="19"/>
    </row>
    <row r="16" spans="1:15" x14ac:dyDescent="0.2">
      <c r="A16" s="1" t="s">
        <v>6</v>
      </c>
      <c r="B16" s="5"/>
      <c r="C16" s="7" t="str">
        <f t="shared" si="0"/>
        <v/>
      </c>
      <c r="D16" s="5"/>
      <c r="E16" s="7"/>
      <c r="F16" s="5"/>
      <c r="G16" s="7"/>
      <c r="H16" s="5"/>
      <c r="I16" s="7"/>
      <c r="J16" s="19"/>
    </row>
    <row r="17" spans="1:10" x14ac:dyDescent="0.2">
      <c r="A17" s="1" t="s">
        <v>6</v>
      </c>
      <c r="B17" s="5"/>
      <c r="C17" s="7" t="str">
        <f t="shared" si="0"/>
        <v/>
      </c>
      <c r="D17" s="5"/>
      <c r="E17" s="7"/>
      <c r="F17" s="5"/>
      <c r="G17" s="7"/>
      <c r="H17" s="5"/>
      <c r="I17" s="7"/>
      <c r="J17" s="19"/>
    </row>
    <row r="18" spans="1:10" x14ac:dyDescent="0.2">
      <c r="A18" s="1" t="s">
        <v>6</v>
      </c>
      <c r="B18" s="5"/>
      <c r="C18" s="7" t="str">
        <f t="shared" si="0"/>
        <v/>
      </c>
      <c r="D18" s="5"/>
      <c r="E18" s="7"/>
      <c r="F18" s="5"/>
      <c r="G18" s="7"/>
      <c r="H18" s="5"/>
      <c r="I18" s="7"/>
      <c r="J18" s="19"/>
    </row>
    <row r="19" spans="1:10" x14ac:dyDescent="0.2">
      <c r="A19" s="1" t="s">
        <v>6</v>
      </c>
      <c r="B19" s="5"/>
      <c r="C19" s="7" t="str">
        <f t="shared" si="0"/>
        <v/>
      </c>
      <c r="D19" s="5"/>
      <c r="E19" s="7"/>
      <c r="F19" s="5"/>
      <c r="G19" s="7"/>
      <c r="H19" s="5"/>
      <c r="I19" s="7"/>
      <c r="J19" s="19"/>
    </row>
    <row r="20" spans="1:10" x14ac:dyDescent="0.2">
      <c r="A20" s="1" t="s">
        <v>6</v>
      </c>
      <c r="B20" s="5"/>
      <c r="C20" s="7" t="str">
        <f t="shared" si="0"/>
        <v/>
      </c>
      <c r="D20" s="5"/>
      <c r="E20" s="7"/>
      <c r="F20" s="5"/>
      <c r="G20" s="7"/>
      <c r="H20" s="5"/>
      <c r="I20" s="7"/>
      <c r="J20" s="19"/>
    </row>
    <row r="21" spans="1:10" x14ac:dyDescent="0.2">
      <c r="A21" s="1" t="s">
        <v>6</v>
      </c>
      <c r="B21" s="5"/>
      <c r="C21" s="7" t="str">
        <f t="shared" si="0"/>
        <v/>
      </c>
      <c r="D21" s="5"/>
      <c r="E21" s="7"/>
      <c r="F21" s="5"/>
      <c r="G21" s="7"/>
      <c r="H21" s="5"/>
      <c r="I21" s="7"/>
      <c r="J21" s="19"/>
    </row>
    <row r="22" spans="1:10" x14ac:dyDescent="0.2">
      <c r="A22" s="1" t="s">
        <v>6</v>
      </c>
      <c r="B22" s="5"/>
      <c r="C22" s="7" t="str">
        <f t="shared" si="0"/>
        <v/>
      </c>
      <c r="D22" s="5"/>
      <c r="E22" s="7"/>
      <c r="F22" s="5"/>
      <c r="G22" s="7"/>
      <c r="H22" s="5"/>
      <c r="I22" s="7"/>
      <c r="J22" s="19"/>
    </row>
    <row r="23" spans="1:10" x14ac:dyDescent="0.2">
      <c r="A23" s="1" t="s">
        <v>6</v>
      </c>
      <c r="B23" s="5"/>
      <c r="C23" s="7" t="str">
        <f t="shared" si="0"/>
        <v/>
      </c>
      <c r="D23" s="5"/>
      <c r="E23" s="7"/>
      <c r="F23" s="5"/>
      <c r="G23" s="7"/>
      <c r="H23" s="5"/>
      <c r="I23" s="7"/>
      <c r="J23" s="19"/>
    </row>
    <row r="24" spans="1:10" x14ac:dyDescent="0.2">
      <c r="A24" s="1" t="s">
        <v>6</v>
      </c>
      <c r="B24" s="5"/>
      <c r="C24" s="7" t="str">
        <f t="shared" si="0"/>
        <v/>
      </c>
      <c r="D24" s="5"/>
      <c r="E24" s="7"/>
      <c r="F24" s="5"/>
      <c r="G24" s="7"/>
      <c r="H24" s="5"/>
      <c r="I24" s="7"/>
      <c r="J24" s="19"/>
    </row>
    <row r="25" spans="1:10" x14ac:dyDescent="0.2">
      <c r="A25" s="1" t="s">
        <v>6</v>
      </c>
      <c r="B25" s="5"/>
      <c r="C25" s="7" t="str">
        <f t="shared" si="0"/>
        <v/>
      </c>
      <c r="D25" s="5"/>
      <c r="E25" s="7"/>
      <c r="F25" s="5"/>
      <c r="G25" s="7"/>
      <c r="H25" s="5"/>
      <c r="I25" s="7"/>
      <c r="J25" s="19"/>
    </row>
    <row r="26" spans="1:10" x14ac:dyDescent="0.2">
      <c r="A26" s="1" t="s">
        <v>6</v>
      </c>
      <c r="B26" s="5"/>
      <c r="C26" s="7" t="str">
        <f t="shared" si="0"/>
        <v/>
      </c>
      <c r="D26" s="5"/>
      <c r="E26" s="7"/>
      <c r="F26" s="5"/>
      <c r="G26" s="7"/>
      <c r="H26" s="5"/>
      <c r="I26" s="7"/>
      <c r="J26" s="19"/>
    </row>
    <row r="27" spans="1:10" x14ac:dyDescent="0.2">
      <c r="A27" s="1" t="s">
        <v>6</v>
      </c>
      <c r="B27" s="5"/>
      <c r="C27" s="7" t="str">
        <f t="shared" si="0"/>
        <v/>
      </c>
      <c r="D27" s="5"/>
      <c r="E27" s="7"/>
      <c r="F27" s="5"/>
      <c r="G27" s="7"/>
      <c r="H27" s="5"/>
      <c r="I27" s="7"/>
      <c r="J27" s="19"/>
    </row>
    <row r="28" spans="1:10" x14ac:dyDescent="0.2">
      <c r="A28" s="1" t="s">
        <v>6</v>
      </c>
      <c r="B28" s="5"/>
      <c r="C28" s="7" t="str">
        <f t="shared" si="0"/>
        <v/>
      </c>
      <c r="D28" s="5"/>
      <c r="E28" s="7"/>
      <c r="F28" s="5"/>
      <c r="G28" s="7"/>
      <c r="H28" s="5"/>
      <c r="I28" s="7"/>
      <c r="J28" s="19"/>
    </row>
    <row r="29" spans="1:10" x14ac:dyDescent="0.2">
      <c r="A29" s="1" t="s">
        <v>6</v>
      </c>
      <c r="B29" s="5"/>
      <c r="C29" s="7" t="str">
        <f t="shared" si="0"/>
        <v/>
      </c>
      <c r="D29" s="5"/>
      <c r="E29" s="7"/>
      <c r="F29" s="5"/>
      <c r="G29" s="7"/>
      <c r="H29" s="5"/>
      <c r="I29" s="7"/>
      <c r="J29" s="19"/>
    </row>
    <row r="30" spans="1:10" x14ac:dyDescent="0.2">
      <c r="A30" s="1" t="s">
        <v>6</v>
      </c>
      <c r="B30" s="5"/>
      <c r="C30" s="7" t="str">
        <f t="shared" si="0"/>
        <v/>
      </c>
      <c r="D30" s="5"/>
      <c r="E30" s="7"/>
      <c r="F30" s="5"/>
      <c r="G30" s="7"/>
      <c r="H30" s="5"/>
      <c r="I30" s="7"/>
      <c r="J30" s="19"/>
    </row>
    <row r="31" spans="1:10" x14ac:dyDescent="0.2">
      <c r="A31" s="1" t="s">
        <v>6</v>
      </c>
      <c r="B31" s="5"/>
      <c r="C31" s="7" t="str">
        <f t="shared" si="0"/>
        <v/>
      </c>
      <c r="D31" s="5"/>
      <c r="E31" s="7"/>
      <c r="F31" s="5"/>
      <c r="G31" s="7"/>
      <c r="H31" s="5"/>
      <c r="I31" s="7"/>
      <c r="J31" s="19"/>
    </row>
    <row r="32" spans="1:10" x14ac:dyDescent="0.2">
      <c r="A32" s="1" t="s">
        <v>6</v>
      </c>
      <c r="B32" s="5"/>
      <c r="C32" s="7" t="str">
        <f t="shared" si="0"/>
        <v/>
      </c>
      <c r="D32" s="5"/>
      <c r="E32" s="7"/>
      <c r="F32" s="5"/>
      <c r="G32" s="7"/>
      <c r="H32" s="5"/>
      <c r="I32" s="7"/>
      <c r="J32" s="19"/>
    </row>
    <row r="33" spans="1:17" ht="20.100000000000001" customHeight="1" x14ac:dyDescent="0.2">
      <c r="A33" s="1" t="s">
        <v>6</v>
      </c>
      <c r="B33" s="5"/>
      <c r="C33" s="7" t="str">
        <f t="shared" si="0"/>
        <v/>
      </c>
      <c r="D33" s="5"/>
      <c r="E33" s="7"/>
      <c r="F33" s="5"/>
      <c r="G33" s="7"/>
      <c r="H33" s="5"/>
      <c r="I33" s="7"/>
      <c r="J33" s="19"/>
    </row>
    <row r="34" spans="1:17" ht="20.100000000000001" customHeight="1" x14ac:dyDescent="0.2">
      <c r="A34" s="1" t="s">
        <v>6</v>
      </c>
      <c r="B34" s="5"/>
      <c r="C34" s="7" t="str">
        <f t="shared" si="0"/>
        <v/>
      </c>
      <c r="D34" s="5"/>
      <c r="E34" s="7"/>
      <c r="F34" s="5"/>
      <c r="G34" s="7"/>
      <c r="H34" s="5"/>
      <c r="I34" s="7"/>
      <c r="J34" s="19"/>
    </row>
    <row r="35" spans="1:17" ht="20.100000000000001" customHeight="1" x14ac:dyDescent="0.2">
      <c r="A35" s="1" t="s">
        <v>6</v>
      </c>
      <c r="B35" s="5"/>
      <c r="C35" s="7" t="str">
        <f t="shared" si="0"/>
        <v/>
      </c>
      <c r="D35" s="5"/>
      <c r="E35" s="7"/>
      <c r="F35" s="5"/>
      <c r="G35" s="7"/>
      <c r="H35" s="5"/>
      <c r="I35" s="7"/>
      <c r="J35" s="19"/>
    </row>
    <row r="36" spans="1:17" ht="20.100000000000001" customHeight="1" thickBot="1" x14ac:dyDescent="0.25">
      <c r="A36" s="1" t="s">
        <v>6</v>
      </c>
      <c r="B36" s="6"/>
      <c r="C36" s="7" t="str">
        <f t="shared" si="0"/>
        <v/>
      </c>
      <c r="D36" s="6"/>
      <c r="E36" s="8"/>
      <c r="F36" s="6"/>
      <c r="G36" s="8"/>
      <c r="H36" s="6"/>
      <c r="I36" s="8"/>
      <c r="J36" s="10"/>
    </row>
    <row r="37" spans="1:17" ht="20.100000000000001" customHeight="1" x14ac:dyDescent="0.2">
      <c r="B37" s="139">
        <f>SUMIF($A$4:$A$36,O4,$B$4:$B$36)</f>
        <v>0</v>
      </c>
    </row>
    <row r="38" spans="1:17" ht="20.100000000000001" customHeight="1" thickBot="1" x14ac:dyDescent="0.25">
      <c r="B38" s="138"/>
    </row>
    <row r="39" spans="1:17" ht="20.100000000000001" customHeight="1" thickBot="1" x14ac:dyDescent="0.25"/>
    <row r="40" spans="1:17" ht="20.100000000000001" customHeight="1" thickBot="1" x14ac:dyDescent="0.25">
      <c r="H40" s="129" t="s">
        <v>22</v>
      </c>
      <c r="I40" s="130"/>
      <c r="J40" s="16"/>
    </row>
    <row r="41" spans="1:17" ht="20.100000000000001" customHeight="1" thickBot="1" x14ac:dyDescent="0.25">
      <c r="B41" s="13" t="s">
        <v>0</v>
      </c>
      <c r="C41" s="13" t="s">
        <v>13</v>
      </c>
      <c r="D41" s="13" t="s">
        <v>14</v>
      </c>
      <c r="E41" s="13" t="s">
        <v>15</v>
      </c>
      <c r="F41" s="13" t="s">
        <v>5</v>
      </c>
      <c r="H41" s="2" t="s">
        <v>20</v>
      </c>
      <c r="I41" s="2">
        <f>'مارس 21-MAR 21'!I46</f>
        <v>0</v>
      </c>
      <c r="J41" s="2"/>
    </row>
    <row r="42" spans="1:17" ht="24.95" customHeight="1" thickBot="1" x14ac:dyDescent="0.25">
      <c r="B42" s="20">
        <f>B37</f>
        <v>0</v>
      </c>
      <c r="C42" s="13">
        <f>SUM($F$4:$F$36)</f>
        <v>0</v>
      </c>
      <c r="D42" s="13">
        <f>B42+C42</f>
        <v>0</v>
      </c>
      <c r="E42" s="13">
        <f>SUM(H4:$H$36)</f>
        <v>0</v>
      </c>
      <c r="F42" s="15">
        <f>D42-E42</f>
        <v>0</v>
      </c>
      <c r="H42" s="3" t="s">
        <v>19</v>
      </c>
      <c r="I42" s="3">
        <f>F44</f>
        <v>0</v>
      </c>
      <c r="J42" s="3"/>
    </row>
    <row r="43" spans="1:17" ht="20.100000000000001" customHeight="1" thickBot="1" x14ac:dyDescent="0.25">
      <c r="B43" s="13" t="s">
        <v>18</v>
      </c>
      <c r="C43" s="13" t="s">
        <v>16</v>
      </c>
      <c r="D43" s="13" t="s">
        <v>3</v>
      </c>
      <c r="E43" s="13" t="s">
        <v>2</v>
      </c>
      <c r="F43" s="13" t="s">
        <v>19</v>
      </c>
      <c r="H43" s="3" t="s">
        <v>21</v>
      </c>
      <c r="I43" s="3">
        <f>I41+I42</f>
        <v>0</v>
      </c>
      <c r="J43" s="3"/>
    </row>
    <row r="44" spans="1:17" ht="24.95" customHeight="1" thickBot="1" x14ac:dyDescent="0.25">
      <c r="B44" s="20">
        <f>F42</f>
        <v>0</v>
      </c>
      <c r="C44" s="13"/>
      <c r="D44" s="13"/>
      <c r="E44" s="13"/>
      <c r="F44" s="15">
        <f>B44-(C44+D44+E44)</f>
        <v>0</v>
      </c>
      <c r="H44" s="3" t="s">
        <v>4</v>
      </c>
      <c r="I44" s="3"/>
      <c r="J44" s="3"/>
    </row>
    <row r="45" spans="1:17" ht="20.100000000000001" customHeight="1" thickBot="1" x14ac:dyDescent="0.25">
      <c r="H45" s="18" t="s">
        <v>17</v>
      </c>
      <c r="I45" s="18">
        <f>I43-I44</f>
        <v>0</v>
      </c>
      <c r="J45" s="4"/>
    </row>
    <row r="46" spans="1:17" ht="20.100000000000001" customHeight="1" thickBot="1" x14ac:dyDescent="0.25">
      <c r="H46" s="13" t="s">
        <v>27</v>
      </c>
      <c r="I46" s="17">
        <f>I45</f>
        <v>0</v>
      </c>
      <c r="Q46" s="1" t="s">
        <v>23</v>
      </c>
    </row>
    <row r="47" spans="1:17" x14ac:dyDescent="0.2">
      <c r="Q47" s="1" t="s">
        <v>24</v>
      </c>
    </row>
    <row r="48" spans="1:17" x14ac:dyDescent="0.2">
      <c r="Q48" s="1" t="s">
        <v>25</v>
      </c>
    </row>
    <row r="49" spans="17:17" x14ac:dyDescent="0.2">
      <c r="Q49" s="1" t="s">
        <v>26</v>
      </c>
    </row>
  </sheetData>
  <mergeCells count="7">
    <mergeCell ref="J2:J3"/>
    <mergeCell ref="B37:B38"/>
    <mergeCell ref="H40:I40"/>
    <mergeCell ref="B2:C2"/>
    <mergeCell ref="D2:E2"/>
    <mergeCell ref="F2:G2"/>
    <mergeCell ref="H2:I2"/>
  </mergeCells>
  <dataValidations count="2">
    <dataValidation type="list" allowBlank="1" showInputMessage="1" showErrorMessage="1" sqref="A4:A36">
      <formula1>$O$4:$O$5</formula1>
    </dataValidation>
    <dataValidation type="list" allowBlank="1" showInputMessage="1" showErrorMessage="1" sqref="J44">
      <formula1>$Q$46:$Q$49</formula1>
    </dataValidation>
  </dataValidation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أوراق العمل</vt:lpstr>
      </vt:variant>
      <vt:variant>
        <vt:i4>13</vt:i4>
      </vt:variant>
    </vt:vector>
  </HeadingPairs>
  <TitlesOfParts>
    <vt:vector size="13" baseType="lpstr">
      <vt:lpstr>يناير 21-JAN 21</vt:lpstr>
      <vt:lpstr>فبراير 21-Feb 21</vt:lpstr>
      <vt:lpstr>مارس 21-MAR 21</vt:lpstr>
      <vt:lpstr>5-1-21</vt:lpstr>
      <vt:lpstr>6-1-21</vt:lpstr>
      <vt:lpstr>7-1-21</vt:lpstr>
      <vt:lpstr>9-1-21</vt:lpstr>
      <vt:lpstr>10-1-21</vt:lpstr>
      <vt:lpstr>11-1-21</vt:lpstr>
      <vt:lpstr>12-1-21</vt:lpstr>
      <vt:lpstr>13-1-21</vt:lpstr>
      <vt:lpstr>14-1-21</vt:lpstr>
      <vt:lpstr>ورقة1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sony7</dc:creator>
  <cp:lastModifiedBy>sony7</cp:lastModifiedBy>
  <cp:lastPrinted>2021-02-06T07:50:55Z</cp:lastPrinted>
  <dcterms:created xsi:type="dcterms:W3CDTF">2018-09-15T12:59:31Z</dcterms:created>
  <dcterms:modified xsi:type="dcterms:W3CDTF">2021-02-18T18:50:59Z</dcterms:modified>
</cp:coreProperties>
</file>