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7\Desktop\شركة\"/>
    </mc:Choice>
  </mc:AlternateContent>
  <bookViews>
    <workbookView xWindow="0" yWindow="0" windowWidth="19200" windowHeight="82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3" i="1" l="1" a="1"/>
  <c r="D53" i="1" s="1"/>
  <c r="F53" i="1" l="1" a="1"/>
  <c r="F53" i="1" s="1"/>
  <c r="D54" i="1" a="1"/>
  <c r="D54" i="1" s="1"/>
  <c r="F54" i="1" a="1"/>
  <c r="F54" i="1" s="1"/>
  <c r="D55" i="1" a="1"/>
  <c r="D55" i="1" s="1"/>
  <c r="F55" i="1" a="1"/>
  <c r="F55" i="1" s="1"/>
  <c r="D56" i="1" a="1"/>
  <c r="D56" i="1" s="1"/>
  <c r="E56" i="1" a="1"/>
  <c r="E56" i="1" s="1"/>
  <c r="F56" i="1" a="1"/>
  <c r="F56" i="1" s="1"/>
  <c r="F52" i="1" a="1"/>
  <c r="F52" i="1"/>
  <c r="D52" i="1" a="1"/>
  <c r="D52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6" i="1"/>
  <c r="E52" i="1" l="1" a="1"/>
  <c r="E52" i="1" s="1"/>
  <c r="E54" i="1" a="1"/>
  <c r="E54" i="1" s="1"/>
  <c r="E55" i="1" a="1"/>
  <c r="E55" i="1" s="1"/>
  <c r="E53" i="1" a="1"/>
  <c r="E53" i="1" s="1"/>
  <c r="C27" i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E43" i="1"/>
  <c r="C43" i="1"/>
  <c r="B38" i="1"/>
  <c r="B43" i="1" s="1"/>
  <c r="D43" i="1" l="1"/>
  <c r="F43" i="1" s="1"/>
  <c r="B45" i="1" s="1"/>
  <c r="F45" i="1" s="1"/>
  <c r="I43" i="1" s="1"/>
  <c r="I44" i="1" s="1"/>
  <c r="I46" i="1" s="1"/>
  <c r="I47" i="1" s="1"/>
</calcChain>
</file>

<file path=xl/sharedStrings.xml><?xml version="1.0" encoding="utf-8"?>
<sst xmlns="http://schemas.openxmlformats.org/spreadsheetml/2006/main" count="119" uniqueCount="75">
  <si>
    <t>DAY</t>
  </si>
  <si>
    <t>Monday</t>
  </si>
  <si>
    <t>DATE</t>
  </si>
  <si>
    <t>المبيعات</t>
  </si>
  <si>
    <t>مبيعات على الحساب</t>
  </si>
  <si>
    <t>مقبوضات أخرى</t>
  </si>
  <si>
    <t>مصروفات</t>
  </si>
  <si>
    <t>ملاحظات</t>
  </si>
  <si>
    <t>المبلغ</t>
  </si>
  <si>
    <t>رقم الفاتورة</t>
  </si>
  <si>
    <t>رقم السند</t>
  </si>
  <si>
    <t>X</t>
  </si>
  <si>
    <t>AFGANI</t>
  </si>
  <si>
    <t>JOSE SALARY</t>
  </si>
  <si>
    <t>MANHAL</t>
  </si>
  <si>
    <t>DIESEL ABDALLH</t>
  </si>
  <si>
    <t>ALMUSAIRAIY</t>
  </si>
  <si>
    <t>XXX</t>
  </si>
  <si>
    <t>BRANSH2</t>
  </si>
  <si>
    <t>UPS DORMER</t>
  </si>
  <si>
    <t>BRANSH3</t>
  </si>
  <si>
    <t>النقد الموجود</t>
  </si>
  <si>
    <t>المجموع الكلي</t>
  </si>
  <si>
    <t>جملة المصروفات</t>
  </si>
  <si>
    <t>الباقي</t>
  </si>
  <si>
    <t>المرحل</t>
  </si>
  <si>
    <t>المتبقي نقدا</t>
  </si>
  <si>
    <t>صافي المبيعات</t>
  </si>
  <si>
    <t>الموجود شيكات</t>
  </si>
  <si>
    <t>تحويل</t>
  </si>
  <si>
    <t>شبكة</t>
  </si>
  <si>
    <t>المجموع</t>
  </si>
  <si>
    <t>البنك</t>
  </si>
  <si>
    <t>الفرق</t>
  </si>
  <si>
    <t>المرحل لغد</t>
  </si>
  <si>
    <t>اسم العميل</t>
  </si>
  <si>
    <t>B</t>
  </si>
  <si>
    <t>C</t>
  </si>
  <si>
    <t>D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</si>
  <si>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</si>
  <si>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</si>
  <si>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</si>
  <si>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</si>
  <si>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</si>
  <si>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</si>
  <si>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</si>
  <si>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</si>
  <si>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</si>
  <si>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</si>
  <si>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</si>
  <si>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</si>
  <si>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</si>
  <si>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</si>
  <si>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</si>
  <si>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</si>
  <si>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</si>
  <si>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</si>
  <si>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</si>
  <si>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</si>
  <si>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</si>
  <si>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</si>
  <si>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</si>
  <si>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</si>
  <si>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</si>
  <si>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</si>
  <si>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</si>
  <si>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</si>
  <si>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</si>
  <si>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</si>
  <si>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</si>
  <si>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</si>
  <si>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</si>
  <si>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</si>
  <si>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حالة السداد</t>
  </si>
  <si>
    <t>اذا تم سداد الفاتورة كاملة يكتب في حالة السداد ( سداد كامل ) ويكتب المبلغ في خانة المبلغ / وإذا كان جزء من الفاتورة يكتب ( سداد جزئي ) ويكتب المبلغ في خانة المبلغ ( مصدر حالة السداد والمبلغ من رقم الفاتورة والمبلغ إذاكان موجود في مقبوضات أخرى ( من G5:G37 إذا كانت تطابق قيمة الخلية في E52:E55 ومصدر المبلغ من F5:F37 بحيث يتطابق مع رقم السند أو الفاتورة في G5:G37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</si>
</sst>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2010000]d/mm/yyyy;@"/>
  </numFmts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center"/>
    </xf>
    <xf numFmtId="164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25" xfId="0" applyBorder="1"/>
    <xf numFmtId="0" fontId="0" fillId="0" borderId="12" xfId="0" applyBorder="1"/>
    <xf numFmtId="0" fontId="1" fillId="0" borderId="0" xfId="0" applyFont="1"/>
    <xf numFmtId="0" fontId="1" fillId="2" borderId="0" xfId="0" applyFont="1" applyFill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rightToLeft="1" tabSelected="1" topLeftCell="A3" workbookViewId="0">
      <selection activeCell="G11" sqref="G11"/>
    </sheetView>
  </sheetViews>
  <sheetFormatPr defaultRowHeight="14.25" x14ac:dyDescent="0.2"/>
  <cols>
    <col min="4" max="10" width="15.625" customWidth="1"/>
  </cols>
  <sheetData>
    <row r="1" spans="1:11" ht="15.75" thickBot="1" x14ac:dyDescent="0.25">
      <c r="A1" s="1"/>
      <c r="B1" s="2"/>
      <c r="C1" s="2"/>
      <c r="D1" s="2"/>
      <c r="E1" s="2"/>
      <c r="F1" s="2"/>
      <c r="G1" s="2"/>
      <c r="H1" s="2"/>
      <c r="I1" s="2" t="s">
        <v>0</v>
      </c>
      <c r="J1" s="3" t="s">
        <v>1</v>
      </c>
      <c r="K1" s="4"/>
    </row>
    <row r="2" spans="1:11" ht="15.75" thickBot="1" x14ac:dyDescent="0.25">
      <c r="A2" s="5">
        <v>1</v>
      </c>
      <c r="B2" s="6"/>
      <c r="C2" s="6"/>
      <c r="D2" s="6"/>
      <c r="E2" s="6"/>
      <c r="F2" s="6"/>
      <c r="G2" s="6"/>
      <c r="H2" s="6"/>
      <c r="I2" s="6" t="s">
        <v>2</v>
      </c>
      <c r="J2" s="7">
        <v>44228</v>
      </c>
      <c r="K2" s="4"/>
    </row>
    <row r="3" spans="1:11" ht="15" x14ac:dyDescent="0.2">
      <c r="A3" s="8"/>
      <c r="B3" s="56" t="s">
        <v>3</v>
      </c>
      <c r="C3" s="57"/>
      <c r="D3" s="56" t="s">
        <v>4</v>
      </c>
      <c r="E3" s="57"/>
      <c r="F3" s="56" t="s">
        <v>5</v>
      </c>
      <c r="G3" s="57"/>
      <c r="H3" s="56" t="s">
        <v>6</v>
      </c>
      <c r="I3" s="57"/>
      <c r="J3" s="50" t="s">
        <v>7</v>
      </c>
      <c r="K3" s="9"/>
    </row>
    <row r="4" spans="1:11" ht="15.75" thickBot="1" x14ac:dyDescent="0.25">
      <c r="A4" s="8"/>
      <c r="B4" s="10" t="s">
        <v>8</v>
      </c>
      <c r="C4" s="11" t="s">
        <v>9</v>
      </c>
      <c r="D4" s="10" t="s">
        <v>8</v>
      </c>
      <c r="E4" s="11" t="s">
        <v>9</v>
      </c>
      <c r="F4" s="10" t="s">
        <v>8</v>
      </c>
      <c r="G4" s="11" t="s">
        <v>10</v>
      </c>
      <c r="H4" s="10" t="s">
        <v>8</v>
      </c>
      <c r="I4" s="11" t="s">
        <v>10</v>
      </c>
      <c r="J4" s="51"/>
      <c r="K4" s="9"/>
    </row>
    <row r="5" spans="1:11" ht="15" x14ac:dyDescent="0.2">
      <c r="A5" s="8" t="s">
        <v>11</v>
      </c>
      <c r="B5" s="12">
        <v>87</v>
      </c>
      <c r="C5" s="13">
        <v>40587</v>
      </c>
      <c r="D5" s="12" t="s">
        <v>40</v>
      </c>
      <c r="E5" s="13" t="s">
        <v>12</v>
      </c>
      <c r="F5" s="12">
        <v>500</v>
      </c>
      <c r="G5" s="13"/>
      <c r="H5" s="12">
        <v>3300</v>
      </c>
      <c r="I5" s="13">
        <v>58</v>
      </c>
      <c r="J5" s="14" t="s">
        <v>13</v>
      </c>
      <c r="K5" s="9"/>
    </row>
    <row r="6" spans="1:11" ht="15" x14ac:dyDescent="0.2">
      <c r="A6" s="8" t="s">
        <v>11</v>
      </c>
      <c r="B6" s="5">
        <v>441.6</v>
      </c>
      <c r="C6" s="15">
        <f>IF(B6="","",C5+1)</f>
        <v>40588</v>
      </c>
      <c r="D6" s="12" t="s">
        <v>41</v>
      </c>
      <c r="E6" s="16" t="s">
        <v>14</v>
      </c>
      <c r="F6" s="5">
        <v>101</v>
      </c>
      <c r="G6" s="16">
        <v>40490</v>
      </c>
      <c r="H6" s="5">
        <v>27</v>
      </c>
      <c r="I6" s="16">
        <v>45172</v>
      </c>
      <c r="J6" s="17" t="s">
        <v>15</v>
      </c>
      <c r="K6" s="9"/>
    </row>
    <row r="7" spans="1:11" ht="15" x14ac:dyDescent="0.2">
      <c r="A7" s="8" t="s">
        <v>11</v>
      </c>
      <c r="B7" s="5">
        <v>136</v>
      </c>
      <c r="C7" s="15">
        <f t="shared" ref="C7:C37" si="0">IF(B7="","",C6+1)</f>
        <v>40589</v>
      </c>
      <c r="D7" s="12" t="s">
        <v>42</v>
      </c>
      <c r="E7" s="16" t="s">
        <v>14</v>
      </c>
      <c r="F7" s="5">
        <v>418</v>
      </c>
      <c r="G7" s="16">
        <v>40494</v>
      </c>
      <c r="H7" s="5">
        <v>96.6</v>
      </c>
      <c r="I7" s="16">
        <v>1777</v>
      </c>
      <c r="J7" s="17" t="s">
        <v>16</v>
      </c>
      <c r="K7" s="9"/>
    </row>
    <row r="8" spans="1:11" ht="15" x14ac:dyDescent="0.2">
      <c r="A8" s="8" t="s">
        <v>17</v>
      </c>
      <c r="B8" s="5">
        <v>460</v>
      </c>
      <c r="C8" s="15">
        <f t="shared" si="0"/>
        <v>40590</v>
      </c>
      <c r="D8" s="12" t="s">
        <v>43</v>
      </c>
      <c r="E8" s="16" t="s">
        <v>18</v>
      </c>
      <c r="F8" s="5">
        <v>800</v>
      </c>
      <c r="G8" s="16">
        <v>665</v>
      </c>
      <c r="H8" s="5">
        <v>1146</v>
      </c>
      <c r="I8" s="16">
        <v>633802</v>
      </c>
      <c r="J8" s="17" t="s">
        <v>19</v>
      </c>
      <c r="K8" s="9"/>
    </row>
    <row r="9" spans="1:11" ht="15" x14ac:dyDescent="0.2">
      <c r="A9" s="8" t="s">
        <v>17</v>
      </c>
      <c r="B9" s="5">
        <v>202.4</v>
      </c>
      <c r="C9" s="15">
        <f t="shared" si="0"/>
        <v>40591</v>
      </c>
      <c r="D9" s="12" t="s">
        <v>44</v>
      </c>
      <c r="E9" s="16" t="s">
        <v>20</v>
      </c>
      <c r="F9" s="5">
        <v>268</v>
      </c>
      <c r="G9" s="16">
        <v>665</v>
      </c>
      <c r="H9" s="5"/>
      <c r="I9" s="16"/>
      <c r="J9" s="17"/>
      <c r="K9" s="9"/>
    </row>
    <row r="10" spans="1:11" ht="15" x14ac:dyDescent="0.2">
      <c r="A10" s="8" t="s">
        <v>11</v>
      </c>
      <c r="B10" s="5">
        <v>159.44</v>
      </c>
      <c r="C10" s="15">
        <f t="shared" si="0"/>
        <v>40592</v>
      </c>
      <c r="D10" s="12" t="s">
        <v>45</v>
      </c>
      <c r="E10" s="16"/>
      <c r="F10" s="5">
        <v>42.55</v>
      </c>
      <c r="G10" s="16">
        <v>40599</v>
      </c>
      <c r="H10" s="5"/>
      <c r="I10" s="16"/>
      <c r="J10" s="17"/>
      <c r="K10" s="9"/>
    </row>
    <row r="11" spans="1:11" ht="15" x14ac:dyDescent="0.2">
      <c r="A11" s="8" t="s">
        <v>11</v>
      </c>
      <c r="B11" s="5">
        <v>149</v>
      </c>
      <c r="C11" s="15">
        <f t="shared" si="0"/>
        <v>40593</v>
      </c>
      <c r="D11" s="12" t="s">
        <v>46</v>
      </c>
      <c r="E11" s="16"/>
      <c r="F11" s="5">
        <v>200</v>
      </c>
      <c r="G11" s="16">
        <v>40603</v>
      </c>
      <c r="H11" s="5"/>
      <c r="I11" s="16"/>
      <c r="J11" s="17"/>
      <c r="K11" s="9"/>
    </row>
    <row r="12" spans="1:11" ht="15" x14ac:dyDescent="0.2">
      <c r="A12" s="8" t="s">
        <v>11</v>
      </c>
      <c r="B12" s="5">
        <v>166.75</v>
      </c>
      <c r="C12" s="15">
        <f t="shared" si="0"/>
        <v>40594</v>
      </c>
      <c r="D12" s="12" t="s">
        <v>47</v>
      </c>
      <c r="E12" s="16"/>
      <c r="F12" s="5"/>
      <c r="G12" s="16"/>
      <c r="H12" s="5"/>
      <c r="I12" s="16"/>
      <c r="J12" s="17"/>
      <c r="K12" s="9"/>
    </row>
    <row r="13" spans="1:11" ht="15" x14ac:dyDescent="0.2">
      <c r="A13" s="8" t="s">
        <v>11</v>
      </c>
      <c r="B13" s="5">
        <v>459</v>
      </c>
      <c r="C13" s="15">
        <f t="shared" si="0"/>
        <v>40595</v>
      </c>
      <c r="D13" s="12" t="s">
        <v>48</v>
      </c>
      <c r="E13" s="16"/>
      <c r="F13" s="5"/>
      <c r="G13" s="16"/>
      <c r="H13" s="5"/>
      <c r="I13" s="16"/>
      <c r="J13" s="17"/>
      <c r="K13" s="9"/>
    </row>
    <row r="14" spans="1:11" ht="15" x14ac:dyDescent="0.2">
      <c r="A14" s="8" t="s">
        <v>11</v>
      </c>
      <c r="B14" s="5">
        <v>65</v>
      </c>
      <c r="C14" s="15">
        <f t="shared" si="0"/>
        <v>40596</v>
      </c>
      <c r="D14" s="12" t="s">
        <v>49</v>
      </c>
      <c r="E14" s="16"/>
      <c r="F14" s="5"/>
      <c r="G14" s="16"/>
      <c r="H14" s="5"/>
      <c r="I14" s="16"/>
      <c r="J14" s="17"/>
      <c r="K14" s="9"/>
    </row>
    <row r="15" spans="1:11" ht="15" x14ac:dyDescent="0.2">
      <c r="A15" s="8" t="s">
        <v>11</v>
      </c>
      <c r="B15" s="5">
        <v>376</v>
      </c>
      <c r="C15" s="15">
        <f t="shared" si="0"/>
        <v>40597</v>
      </c>
      <c r="D15" s="12" t="s">
        <v>50</v>
      </c>
      <c r="E15" s="16"/>
      <c r="F15" s="5"/>
      <c r="G15" s="16"/>
      <c r="H15" s="5"/>
      <c r="I15" s="16"/>
      <c r="J15" s="17"/>
      <c r="K15" s="9"/>
    </row>
    <row r="16" spans="1:11" ht="15" x14ac:dyDescent="0.2">
      <c r="A16" s="8" t="s">
        <v>11</v>
      </c>
      <c r="B16" s="5">
        <v>60.12</v>
      </c>
      <c r="C16" s="15">
        <f t="shared" si="0"/>
        <v>40598</v>
      </c>
      <c r="D16" s="12" t="s">
        <v>51</v>
      </c>
      <c r="E16" s="16"/>
      <c r="F16" s="5"/>
      <c r="G16" s="16"/>
      <c r="H16" s="5"/>
      <c r="I16" s="16"/>
      <c r="J16" s="17"/>
      <c r="K16" s="9"/>
    </row>
    <row r="17" spans="1:11" ht="15" x14ac:dyDescent="0.2">
      <c r="A17" s="8" t="s">
        <v>17</v>
      </c>
      <c r="B17" s="5">
        <v>42.55</v>
      </c>
      <c r="C17" s="15">
        <f t="shared" si="0"/>
        <v>40599</v>
      </c>
      <c r="D17" s="12" t="s">
        <v>52</v>
      </c>
      <c r="E17" s="16"/>
      <c r="F17" s="5"/>
      <c r="G17" s="16"/>
      <c r="H17" s="5"/>
      <c r="I17" s="16"/>
      <c r="J17" s="17"/>
      <c r="K17" s="9"/>
    </row>
    <row r="18" spans="1:11" ht="15" x14ac:dyDescent="0.2">
      <c r="A18" s="8" t="s">
        <v>11</v>
      </c>
      <c r="B18" s="5">
        <v>66.13</v>
      </c>
      <c r="C18" s="15">
        <f t="shared" si="0"/>
        <v>40600</v>
      </c>
      <c r="D18" s="12" t="s">
        <v>53</v>
      </c>
      <c r="E18" s="16"/>
      <c r="F18" s="5"/>
      <c r="G18" s="16"/>
      <c r="H18" s="5"/>
      <c r="I18" s="16"/>
      <c r="J18" s="17"/>
      <c r="K18" s="9"/>
    </row>
    <row r="19" spans="1:11" ht="15" x14ac:dyDescent="0.2">
      <c r="A19" s="8" t="s">
        <v>11</v>
      </c>
      <c r="B19" s="5">
        <v>16.100000000000001</v>
      </c>
      <c r="C19" s="15">
        <f t="shared" si="0"/>
        <v>40601</v>
      </c>
      <c r="D19" s="12" t="s">
        <v>54</v>
      </c>
      <c r="E19" s="16"/>
      <c r="F19" s="5"/>
      <c r="G19" s="16"/>
      <c r="H19" s="5"/>
      <c r="I19" s="16"/>
      <c r="J19" s="17"/>
      <c r="K19" s="9"/>
    </row>
    <row r="20" spans="1:11" ht="15" x14ac:dyDescent="0.2">
      <c r="A20" s="8" t="s">
        <v>11</v>
      </c>
      <c r="B20" s="5">
        <v>480.7</v>
      </c>
      <c r="C20" s="15">
        <f t="shared" si="0"/>
        <v>40602</v>
      </c>
      <c r="D20" s="12" t="s">
        <v>55</v>
      </c>
      <c r="E20" s="16"/>
      <c r="F20" s="5"/>
      <c r="G20" s="16"/>
      <c r="H20" s="5"/>
      <c r="I20" s="16"/>
      <c r="J20" s="17"/>
      <c r="K20" s="9"/>
    </row>
    <row r="21" spans="1:11" ht="15" x14ac:dyDescent="0.2">
      <c r="A21" s="8" t="s">
        <v>17</v>
      </c>
      <c r="B21" s="5">
        <v>319</v>
      </c>
      <c r="C21" s="15">
        <f t="shared" si="0"/>
        <v>40603</v>
      </c>
      <c r="D21" s="12" t="s">
        <v>56</v>
      </c>
      <c r="E21" s="16"/>
      <c r="F21" s="5"/>
      <c r="G21" s="16"/>
      <c r="H21" s="5"/>
      <c r="I21" s="16"/>
      <c r="J21" s="17"/>
      <c r="K21" s="9"/>
    </row>
    <row r="22" spans="1:11" ht="15" x14ac:dyDescent="0.2">
      <c r="A22" s="8" t="s">
        <v>11</v>
      </c>
      <c r="B22" s="5">
        <v>7</v>
      </c>
      <c r="C22" s="15">
        <f t="shared" si="0"/>
        <v>40604</v>
      </c>
      <c r="D22" s="12" t="s">
        <v>57</v>
      </c>
      <c r="E22" s="16"/>
      <c r="F22" s="5"/>
      <c r="G22" s="16"/>
      <c r="H22" s="5"/>
      <c r="I22" s="16"/>
      <c r="J22" s="17"/>
      <c r="K22" s="9"/>
    </row>
    <row r="23" spans="1:11" ht="15" x14ac:dyDescent="0.2">
      <c r="A23" s="8" t="s">
        <v>11</v>
      </c>
      <c r="B23" s="5">
        <v>28</v>
      </c>
      <c r="C23" s="15">
        <f t="shared" si="0"/>
        <v>40605</v>
      </c>
      <c r="D23" s="12" t="s">
        <v>58</v>
      </c>
      <c r="E23" s="16"/>
      <c r="F23" s="5"/>
      <c r="G23" s="16"/>
      <c r="H23" s="5"/>
      <c r="I23" s="16"/>
      <c r="J23" s="17"/>
      <c r="K23" s="9"/>
    </row>
    <row r="24" spans="1:11" ht="15" x14ac:dyDescent="0.2">
      <c r="A24" s="8" t="s">
        <v>11</v>
      </c>
      <c r="B24" s="5">
        <v>181</v>
      </c>
      <c r="C24" s="15">
        <f t="shared" si="0"/>
        <v>40606</v>
      </c>
      <c r="D24" s="12" t="s">
        <v>59</v>
      </c>
      <c r="E24" s="16"/>
      <c r="F24" s="5"/>
      <c r="G24" s="16"/>
      <c r="H24" s="5"/>
      <c r="I24" s="16"/>
      <c r="J24" s="17"/>
      <c r="K24" s="9"/>
    </row>
    <row r="25" spans="1:11" ht="15" x14ac:dyDescent="0.2">
      <c r="A25" s="8" t="s">
        <v>11</v>
      </c>
      <c r="B25" s="5">
        <v>178</v>
      </c>
      <c r="C25" s="15">
        <f t="shared" si="0"/>
        <v>40607</v>
      </c>
      <c r="D25" s="12" t="s">
        <v>60</v>
      </c>
      <c r="E25" s="16"/>
      <c r="F25" s="5"/>
      <c r="G25" s="16"/>
      <c r="H25" s="5"/>
      <c r="I25" s="16"/>
      <c r="J25" s="17"/>
      <c r="K25" s="9"/>
    </row>
    <row r="26" spans="1:11" ht="15" x14ac:dyDescent="0.2">
      <c r="A26" s="8" t="s">
        <v>11</v>
      </c>
      <c r="B26" s="5">
        <v>229</v>
      </c>
      <c r="C26" s="15">
        <f t="shared" si="0"/>
        <v>40608</v>
      </c>
      <c r="D26" s="12" t="s">
        <v>61</v>
      </c>
      <c r="E26" s="16"/>
      <c r="F26" s="5"/>
      <c r="G26" s="16"/>
      <c r="H26" s="5"/>
      <c r="I26" s="16"/>
      <c r="J26" s="17"/>
      <c r="K26" s="9"/>
    </row>
    <row r="27" spans="1:11" ht="15" x14ac:dyDescent="0.2">
      <c r="A27" s="8" t="s">
        <v>11</v>
      </c>
      <c r="B27" s="5">
        <v>215</v>
      </c>
      <c r="C27" s="15">
        <f t="shared" si="0"/>
        <v>40609</v>
      </c>
      <c r="D27" s="12" t="s">
        <v>62</v>
      </c>
      <c r="E27" s="16"/>
      <c r="F27" s="5"/>
      <c r="G27" s="16"/>
      <c r="H27" s="5"/>
      <c r="I27" s="16"/>
      <c r="J27" s="17"/>
      <c r="K27" s="9"/>
    </row>
    <row r="28" spans="1:11" ht="15" x14ac:dyDescent="0.2">
      <c r="A28" s="8" t="s">
        <v>11</v>
      </c>
      <c r="B28" s="5">
        <v>74</v>
      </c>
      <c r="C28" s="15">
        <f t="shared" si="0"/>
        <v>40610</v>
      </c>
      <c r="D28" s="12" t="s">
        <v>63</v>
      </c>
      <c r="E28" s="16"/>
      <c r="F28" s="5"/>
      <c r="G28" s="16"/>
      <c r="H28" s="5"/>
      <c r="I28" s="16"/>
      <c r="J28" s="17"/>
      <c r="K28" s="9"/>
    </row>
    <row r="29" spans="1:11" ht="15" x14ac:dyDescent="0.2">
      <c r="A29" s="8" t="s">
        <v>11</v>
      </c>
      <c r="B29" s="5">
        <v>221</v>
      </c>
      <c r="C29" s="15">
        <f t="shared" si="0"/>
        <v>40611</v>
      </c>
      <c r="D29" s="12" t="s">
        <v>64</v>
      </c>
      <c r="E29" s="16"/>
      <c r="F29" s="5"/>
      <c r="G29" s="16"/>
      <c r="H29" s="5"/>
      <c r="I29" s="16"/>
      <c r="J29" s="17"/>
      <c r="K29" s="9"/>
    </row>
    <row r="30" spans="1:11" ht="15" x14ac:dyDescent="0.2">
      <c r="A30" s="8" t="s">
        <v>11</v>
      </c>
      <c r="B30" s="5">
        <v>124</v>
      </c>
      <c r="C30" s="15">
        <f t="shared" si="0"/>
        <v>40612</v>
      </c>
      <c r="D30" s="12" t="s">
        <v>65</v>
      </c>
      <c r="E30" s="16"/>
      <c r="F30" s="5"/>
      <c r="G30" s="16"/>
      <c r="H30" s="5"/>
      <c r="I30" s="16"/>
      <c r="J30" s="17"/>
      <c r="K30" s="9"/>
    </row>
    <row r="31" spans="1:11" ht="15" x14ac:dyDescent="0.2">
      <c r="A31" s="8" t="s">
        <v>11</v>
      </c>
      <c r="B31" s="5">
        <v>105</v>
      </c>
      <c r="C31" s="15">
        <f t="shared" si="0"/>
        <v>40613</v>
      </c>
      <c r="D31" s="12" t="s">
        <v>66</v>
      </c>
      <c r="E31" s="16"/>
      <c r="F31" s="5"/>
      <c r="G31" s="16"/>
      <c r="H31" s="5"/>
      <c r="I31" s="16"/>
      <c r="J31" s="17"/>
      <c r="K31" s="9"/>
    </row>
    <row r="32" spans="1:11" ht="15" x14ac:dyDescent="0.2">
      <c r="A32" s="8" t="s">
        <v>11</v>
      </c>
      <c r="B32" s="5">
        <v>145</v>
      </c>
      <c r="C32" s="15">
        <f t="shared" si="0"/>
        <v>40614</v>
      </c>
      <c r="D32" s="12" t="s">
        <v>67</v>
      </c>
      <c r="E32" s="16"/>
      <c r="F32" s="5"/>
      <c r="G32" s="16"/>
      <c r="H32" s="5"/>
      <c r="I32" s="16"/>
      <c r="J32" s="17"/>
      <c r="K32" s="9"/>
    </row>
    <row r="33" spans="1:11" ht="15" x14ac:dyDescent="0.2">
      <c r="A33" s="8" t="s">
        <v>11</v>
      </c>
      <c r="B33" s="5">
        <v>184</v>
      </c>
      <c r="C33" s="15">
        <f t="shared" si="0"/>
        <v>40615</v>
      </c>
      <c r="D33" s="12" t="s">
        <v>68</v>
      </c>
      <c r="E33" s="16"/>
      <c r="F33" s="5"/>
      <c r="G33" s="16"/>
      <c r="H33" s="5"/>
      <c r="I33" s="16"/>
      <c r="J33" s="17"/>
      <c r="K33" s="9"/>
    </row>
    <row r="34" spans="1:11" ht="15" x14ac:dyDescent="0.2">
      <c r="A34" s="8" t="s">
        <v>11</v>
      </c>
      <c r="B34" s="5">
        <v>34</v>
      </c>
      <c r="C34" s="15">
        <f t="shared" si="0"/>
        <v>40616</v>
      </c>
      <c r="D34" s="12" t="s">
        <v>69</v>
      </c>
      <c r="E34" s="16"/>
      <c r="F34" s="5"/>
      <c r="G34" s="16"/>
      <c r="H34" s="5"/>
      <c r="I34" s="16"/>
      <c r="J34" s="17"/>
      <c r="K34" s="9"/>
    </row>
    <row r="35" spans="1:11" ht="15" x14ac:dyDescent="0.2">
      <c r="A35" s="8" t="s">
        <v>11</v>
      </c>
      <c r="B35" s="5">
        <v>28</v>
      </c>
      <c r="C35" s="15">
        <f t="shared" si="0"/>
        <v>40617</v>
      </c>
      <c r="D35" s="12" t="s">
        <v>70</v>
      </c>
      <c r="E35" s="16"/>
      <c r="F35" s="5"/>
      <c r="G35" s="16"/>
      <c r="H35" s="5"/>
      <c r="I35" s="16"/>
      <c r="J35" s="17"/>
      <c r="K35" s="9"/>
    </row>
    <row r="36" spans="1:11" ht="15" x14ac:dyDescent="0.2">
      <c r="A36" s="8" t="s">
        <v>11</v>
      </c>
      <c r="B36" s="5">
        <v>44</v>
      </c>
      <c r="C36" s="15">
        <f t="shared" si="0"/>
        <v>40618</v>
      </c>
      <c r="D36" s="12" t="s">
        <v>71</v>
      </c>
      <c r="E36" s="16"/>
      <c r="F36" s="5"/>
      <c r="G36" s="16"/>
      <c r="H36" s="5"/>
      <c r="I36" s="16"/>
      <c r="J36" s="17"/>
      <c r="K36" s="9"/>
    </row>
    <row r="37" spans="1:11" ht="15.75" thickBot="1" x14ac:dyDescent="0.25">
      <c r="A37" s="8" t="s">
        <v>11</v>
      </c>
      <c r="B37" s="5">
        <v>197</v>
      </c>
      <c r="C37" s="15">
        <f t="shared" si="0"/>
        <v>40619</v>
      </c>
      <c r="D37" s="12" t="s">
        <v>72</v>
      </c>
      <c r="E37" s="19"/>
      <c r="F37" s="18"/>
      <c r="G37" s="19"/>
      <c r="H37" s="18"/>
      <c r="I37" s="19"/>
      <c r="J37" s="20"/>
      <c r="K37" s="9"/>
    </row>
    <row r="38" spans="1:11" ht="15" x14ac:dyDescent="0.2">
      <c r="A38" s="8"/>
      <c r="B38" s="52">
        <f>SUMIF(A5:A37,$O$6,B5:B37)</f>
        <v>0</v>
      </c>
      <c r="C38" s="21"/>
      <c r="D38" s="21"/>
      <c r="E38" s="21"/>
      <c r="F38" s="21"/>
      <c r="G38" s="21"/>
      <c r="H38" s="21"/>
      <c r="I38" s="21"/>
      <c r="J38" s="21"/>
      <c r="K38" s="9"/>
    </row>
    <row r="39" spans="1:11" ht="15.75" thickBot="1" x14ac:dyDescent="0.25">
      <c r="A39" s="8"/>
      <c r="B39" s="53"/>
      <c r="C39" s="21"/>
      <c r="D39" s="21"/>
      <c r="E39" s="21"/>
      <c r="F39" s="21"/>
      <c r="G39" s="21"/>
      <c r="H39" s="21"/>
      <c r="I39" s="21"/>
      <c r="J39" s="21"/>
      <c r="K39" s="9"/>
    </row>
    <row r="40" spans="1:11" ht="15.75" thickBot="1" x14ac:dyDescent="0.25">
      <c r="A40" s="8"/>
      <c r="B40" s="21"/>
      <c r="C40" s="21"/>
      <c r="D40" s="21"/>
      <c r="E40" s="21"/>
      <c r="F40" s="21"/>
      <c r="G40" s="21"/>
      <c r="H40" s="21"/>
      <c r="I40" s="21"/>
      <c r="J40" s="21"/>
      <c r="K40" s="9"/>
    </row>
    <row r="41" spans="1:11" ht="15.75" thickBot="1" x14ac:dyDescent="0.25">
      <c r="A41" s="8"/>
      <c r="B41" s="21"/>
      <c r="C41" s="21"/>
      <c r="D41" s="21"/>
      <c r="E41" s="21"/>
      <c r="F41" s="21"/>
      <c r="G41" s="21"/>
      <c r="H41" s="54" t="s">
        <v>21</v>
      </c>
      <c r="I41" s="55"/>
      <c r="J41" s="22"/>
      <c r="K41" s="9"/>
    </row>
    <row r="42" spans="1:11" ht="15.75" thickBot="1" x14ac:dyDescent="0.25">
      <c r="A42" s="8"/>
      <c r="B42" s="23" t="s">
        <v>3</v>
      </c>
      <c r="C42" s="23" t="s">
        <v>5</v>
      </c>
      <c r="D42" s="23" t="s">
        <v>22</v>
      </c>
      <c r="E42" s="23" t="s">
        <v>23</v>
      </c>
      <c r="F42" s="23" t="s">
        <v>24</v>
      </c>
      <c r="G42" s="21"/>
      <c r="H42" s="24" t="s">
        <v>25</v>
      </c>
      <c r="I42" s="25">
        <v>2028.9500000000007</v>
      </c>
      <c r="J42" s="24"/>
      <c r="K42" s="9"/>
    </row>
    <row r="43" spans="1:11" ht="15.75" thickBot="1" x14ac:dyDescent="0.25">
      <c r="A43" s="8"/>
      <c r="B43" s="26">
        <f>B38</f>
        <v>0</v>
      </c>
      <c r="C43" s="23">
        <f>SUM(F5:F37)</f>
        <v>2329.5500000000002</v>
      </c>
      <c r="D43" s="23">
        <f>B43+C43</f>
        <v>2329.5500000000002</v>
      </c>
      <c r="E43" s="23">
        <f>SUM(H5:H37)</f>
        <v>4569.6000000000004</v>
      </c>
      <c r="F43" s="27">
        <f>D43-E43</f>
        <v>-2240.0500000000002</v>
      </c>
      <c r="G43" s="21"/>
      <c r="H43" s="28" t="s">
        <v>26</v>
      </c>
      <c r="I43" s="28">
        <f>F45</f>
        <v>-3630.8900000000003</v>
      </c>
      <c r="J43" s="28"/>
      <c r="K43" s="9"/>
    </row>
    <row r="44" spans="1:11" ht="15.75" thickBot="1" x14ac:dyDescent="0.25">
      <c r="A44" s="8"/>
      <c r="B44" s="23" t="s">
        <v>27</v>
      </c>
      <c r="C44" s="23" t="s">
        <v>28</v>
      </c>
      <c r="D44" s="23" t="s">
        <v>29</v>
      </c>
      <c r="E44" s="23" t="s">
        <v>30</v>
      </c>
      <c r="F44" s="23" t="s">
        <v>26</v>
      </c>
      <c r="G44" s="21"/>
      <c r="H44" s="28" t="s">
        <v>31</v>
      </c>
      <c r="I44" s="28">
        <f>I42+I43</f>
        <v>-1601.9399999999996</v>
      </c>
      <c r="J44" s="28"/>
      <c r="K44" s="9"/>
    </row>
    <row r="45" spans="1:11" ht="15.75" thickBot="1" x14ac:dyDescent="0.25">
      <c r="A45" s="8"/>
      <c r="B45" s="26">
        <f>F43</f>
        <v>-2240.0500000000002</v>
      </c>
      <c r="C45" s="29"/>
      <c r="D45" s="29"/>
      <c r="E45" s="29">
        <v>1390.84</v>
      </c>
      <c r="F45" s="27">
        <f>B45-(C45+D45+E45)</f>
        <v>-3630.8900000000003</v>
      </c>
      <c r="G45" s="21"/>
      <c r="H45" s="28" t="s">
        <v>32</v>
      </c>
      <c r="I45" s="30"/>
      <c r="J45" s="30"/>
      <c r="K45" s="9"/>
    </row>
    <row r="46" spans="1:11" ht="15.75" thickBot="1" x14ac:dyDescent="0.25">
      <c r="A46" s="8"/>
      <c r="B46" s="21"/>
      <c r="C46" s="21"/>
      <c r="D46" s="21"/>
      <c r="E46" s="21"/>
      <c r="F46" s="21"/>
      <c r="G46" s="21"/>
      <c r="H46" s="31" t="s">
        <v>33</v>
      </c>
      <c r="I46" s="31">
        <f>I44-I45</f>
        <v>-1601.9399999999996</v>
      </c>
      <c r="J46" s="32"/>
      <c r="K46" s="9"/>
    </row>
    <row r="47" spans="1:11" ht="15.75" thickBot="1" x14ac:dyDescent="0.25">
      <c r="A47" s="8"/>
      <c r="B47" s="21"/>
      <c r="C47" s="21"/>
      <c r="D47" s="21"/>
      <c r="E47" s="21"/>
      <c r="F47" s="21"/>
      <c r="G47" s="21"/>
      <c r="H47" s="23" t="s">
        <v>34</v>
      </c>
      <c r="I47" s="33">
        <f>I46</f>
        <v>-1601.9399999999996</v>
      </c>
      <c r="J47" s="21"/>
      <c r="K47" s="9"/>
    </row>
    <row r="48" spans="1:11" ht="15.75" thickBo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27"/>
    </row>
    <row r="50" spans="3:8" ht="15.75" thickBot="1" x14ac:dyDescent="0.25">
      <c r="C50" s="36" t="s">
        <v>39</v>
      </c>
      <c r="D50" s="37" t="s">
        <v>36</v>
      </c>
      <c r="E50" s="37" t="s">
        <v>37</v>
      </c>
      <c r="F50" s="37" t="s">
        <v>38</v>
      </c>
    </row>
    <row r="51" spans="3:8" ht="20.100000000000001" customHeight="1" x14ac:dyDescent="0.2">
      <c r="D51" s="39" t="s">
        <v>8</v>
      </c>
      <c r="E51" s="42" t="s">
        <v>9</v>
      </c>
      <c r="F51" s="40" t="s">
        <v>35</v>
      </c>
      <c r="G51" s="45" t="s">
        <v>73</v>
      </c>
      <c r="H51" s="45" t="s">
        <v>8</v>
      </c>
    </row>
    <row r="52" spans="3:8" ht="20.100000000000001" customHeight="1" x14ac:dyDescent="0.2">
      <c r="C52" s="37" t="s">
        <v>17</v>
      </c>
      <c r="D52" s="38">
        <f t="array" ref="D52">IF(ROWS($D$52:D52)&gt;COUNTIF($A$5:$A$37,$C$52),"",INDEX(B$5:B$37,SMALL(IF($A$5:$A$37&lt;&gt;"",IF($A$5:$A$37=$C$52,ROW($A$5:$A$37)-ROW($A$5)+1)),ROWS($D$52:D52))))</f>
        <v>460</v>
      </c>
      <c r="E52" s="43">
        <f t="array" ref="E52">IF(ROWS($D$52:E52)&gt;COUNTIF($A$5:$A$37,$C$52),"",INDEX(C$5:C$37,SMALL(IF($A$5:$A$37&lt;&gt;"",IF($A$5:$A$37=$C$52,ROW($A$5:$A$37)-ROW($A$5)+1)),ROWS($D$52:E52))))</f>
        <v>40590</v>
      </c>
      <c r="F52" s="28" t="str">
        <f t="array" ref="F52">IF(ROWS($D$52:F52)&gt;COUNTIF($A$5:$A$37,$C$52),"",INDEX(D$5:D$37,SMALL(IF($A$5:$A$37&lt;&gt;"",IF($A$5:$A$37=$C$52,ROW($A$5:$A$37)-ROW($A$5)+1)),ROWS($D$52:F52))))</f>
        <v>A4</v>
      </c>
      <c r="G52" s="46"/>
      <c r="H52" s="46"/>
    </row>
    <row r="53" spans="3:8" ht="20.100000000000001" customHeight="1" x14ac:dyDescent="0.2">
      <c r="D53" s="38">
        <f t="array" ref="D53">IF(ROWS($D$52:D53)&gt;COUNTIF($A$5:$A$37,$C$52),"",INDEX(B$5:B$37,SMALL(IF($A$5:$A$37&lt;&gt;"",IF($A$5:$A$37=$C$52,ROW($A$5:$A$37)-ROW($A$5)+1)),ROWS($D$52:D53))))</f>
        <v>202.4</v>
      </c>
      <c r="E53" s="43">
        <f t="array" ref="E53">IF(ROWS($D$52:E53)&gt;COUNTIF($A$5:$A$37,$C$52),"",INDEX(C$5:C$37,SMALL(IF($A$5:$A$37&lt;&gt;"",IF($A$5:$A$37=$C$52,ROW($A$5:$A$37)-ROW($A$5)+1)),ROWS($D$52:E53))))</f>
        <v>40591</v>
      </c>
      <c r="F53" s="28" t="str">
        <f t="array" ref="F53">IF(ROWS($D$52:F53)&gt;COUNTIF($A$5:$A$37,$C$52),"",INDEX(D$5:D$37,SMALL(IF($A$5:$A$37&lt;&gt;"",IF($A$5:$A$37=$C$52,ROW($A$5:$A$37)-ROW($A$5)+1)),ROWS($D$52:F53))))</f>
        <v>A5</v>
      </c>
      <c r="G53" s="46"/>
      <c r="H53" s="46"/>
    </row>
    <row r="54" spans="3:8" ht="20.100000000000001" customHeight="1" x14ac:dyDescent="0.2">
      <c r="D54" s="38">
        <f t="array" ref="D54">IF(ROWS($D$52:D54)&gt;COUNTIF($A$5:$A$37,$C$52),"",INDEX(B$5:B$37,SMALL(IF($A$5:$A$37&lt;&gt;"",IF($A$5:$A$37=$C$52,ROW($A$5:$A$37)-ROW($A$5)+1)),ROWS($D$52:D54))))</f>
        <v>42.55</v>
      </c>
      <c r="E54" s="43">
        <f t="array" ref="E54">IF(ROWS($D$52:E54)&gt;COUNTIF($A$5:$A$37,$C$52),"",INDEX(C$5:C$37,SMALL(IF($A$5:$A$37&lt;&gt;"",IF($A$5:$A$37=$C$52,ROW($A$5:$A$37)-ROW($A$5)+1)),ROWS($D$52:E54))))</f>
        <v>40599</v>
      </c>
      <c r="F54" s="28" t="str">
        <f t="array" ref="F54">IF(ROWS($D$52:F54)&gt;COUNTIF($A$5:$A$37,$C$52),"",INDEX(D$5:D$37,SMALL(IF($A$5:$A$37&lt;&gt;"",IF($A$5:$A$37=$C$52,ROW($A$5:$A$37)-ROW($A$5)+1)),ROWS($D$52:F54))))</f>
        <v>A13</v>
      </c>
      <c r="G54" s="46"/>
      <c r="H54" s="46"/>
    </row>
    <row r="55" spans="3:8" ht="20.100000000000001" customHeight="1" x14ac:dyDescent="0.2">
      <c r="D55" s="38">
        <f t="array" ref="D55">IF(ROWS($D$52:D55)&gt;COUNTIF($A$5:$A$37,$C$52),"",INDEX(B$5:B$37,SMALL(IF($A$5:$A$37&lt;&gt;"",IF($A$5:$A$37=$C$52,ROW($A$5:$A$37)-ROW($A$5)+1)),ROWS($D$52:D55))))</f>
        <v>319</v>
      </c>
      <c r="E55" s="43">
        <f t="array" ref="E55">IF(ROWS($D$52:E55)&gt;COUNTIF($A$5:$A$37,$C$52),"",INDEX(C$5:C$37,SMALL(IF($A$5:$A$37&lt;&gt;"",IF($A$5:$A$37=$C$52,ROW($A$5:$A$37)-ROW($A$5)+1)),ROWS($D$52:E55))))</f>
        <v>40603</v>
      </c>
      <c r="F55" s="28" t="str">
        <f t="array" ref="F55">IF(ROWS($D$52:F55)&gt;COUNTIF($A$5:$A$37,$C$52),"",INDEX(D$5:D$37,SMALL(IF($A$5:$A$37&lt;&gt;"",IF($A$5:$A$37=$C$52,ROW($A$5:$A$37)-ROW($A$5)+1)),ROWS($D$52:F55))))</f>
        <v>A17</v>
      </c>
      <c r="G55" s="46"/>
      <c r="H55" s="46"/>
    </row>
    <row r="56" spans="3:8" ht="20.100000000000001" customHeight="1" thickBot="1" x14ac:dyDescent="0.25">
      <c r="D56" s="10" t="str">
        <f t="array" ref="D56">IF(ROWS($D$52:D56)&gt;COUNTIF($A$5:$A$37,$C$52),"",INDEX(B$5:B$37,SMALL(IF($A$5:$A$37&lt;&gt;"",IF($A$5:$A$37=$C$52,ROW($A$5:$A$37)-ROW($A$5)+1)),ROWS($D$52:D56))))</f>
        <v/>
      </c>
      <c r="E56" s="44" t="str">
        <f t="array" ref="E56">IF(ROWS($D$52:E56)&gt;COUNTIF($A$5:$A$37,$C$52),"",INDEX(C$5:C$37,SMALL(IF($A$5:$A$37&lt;&gt;"",IF($A$5:$A$37=$C$52,ROW($A$5:$A$37)-ROW($A$5)+1)),ROWS($D$52:E56))))</f>
        <v/>
      </c>
      <c r="F56" s="41" t="str">
        <f t="array" ref="F56">IF(ROWS($D$52:F56)&gt;COUNTIF($A$5:$A$37,$C$52),"",INDEX(D$5:D$37,SMALL(IF($A$5:$A$37&lt;&gt;"",IF($A$5:$A$37=$C$52,ROW($A$5:$A$37)-ROW($A$5)+1)),ROWS($D$52:F56))))</f>
        <v/>
      </c>
      <c r="G56" s="47"/>
      <c r="H56" s="47"/>
    </row>
    <row r="58" spans="3:8" s="48" customFormat="1" ht="20.100000000000001" customHeight="1" x14ac:dyDescent="0.25">
      <c r="D58" s="49" t="s">
        <v>74</v>
      </c>
      <c r="E58" s="49"/>
      <c r="F58" s="49"/>
      <c r="G58" s="49"/>
      <c r="H58" s="49"/>
    </row>
    <row r="59" spans="3:8" s="48" customFormat="1" ht="20.100000000000001" customHeight="1" x14ac:dyDescent="0.25">
      <c r="D59" s="49"/>
      <c r="E59" s="49"/>
      <c r="F59" s="49"/>
      <c r="G59" s="49"/>
      <c r="H59" s="49"/>
    </row>
    <row r="60" spans="3:8" s="48" customFormat="1" ht="20.100000000000001" customHeight="1" x14ac:dyDescent="0.25">
      <c r="D60" s="49"/>
      <c r="E60" s="49"/>
      <c r="F60" s="49"/>
      <c r="G60" s="49"/>
      <c r="H60" s="49"/>
    </row>
    <row r="61" spans="3:8" s="48" customFormat="1" ht="20.100000000000001" customHeight="1" x14ac:dyDescent="0.25">
      <c r="D61" s="49"/>
      <c r="E61" s="49"/>
      <c r="F61" s="49"/>
      <c r="G61" s="49"/>
      <c r="H61" s="49"/>
    </row>
  </sheetData>
  <mergeCells count="8">
    <mergeCell ref="D58:H61"/>
    <mergeCell ref="J3:J4"/>
    <mergeCell ref="B38:B39"/>
    <mergeCell ref="H41:I41"/>
    <mergeCell ref="B3:C3"/>
    <mergeCell ref="D3:E3"/>
    <mergeCell ref="F3:G3"/>
    <mergeCell ref="H3:I3"/>
  </mergeCells>
  <conditionalFormatting sqref="A1:A48">
    <cfRule type="containsText" dxfId="3" priority="3" operator="containsText" text="XXX">
      <formula>NOT(ISERROR(SEARCH("XXX",A1)))</formula>
    </cfRule>
  </conditionalFormatting>
  <conditionalFormatting sqref="B1:C48">
    <cfRule type="expression" dxfId="2" priority="2">
      <formula>(($A:$A)=("XXX"))</formula>
    </cfRule>
  </conditionalFormatting>
  <conditionalFormatting sqref="D52:F56">
    <cfRule type="expression" dxfId="1" priority="1">
      <formula>D52&lt;&gt;""</formula>
    </cfRule>
  </conditionalFormatting>
  <dataValidations disablePrompts="1" count="3">
    <dataValidation type="list" allowBlank="1" showInputMessage="1" showErrorMessage="1" sqref="J45">
      <formula1>$Q$44:$Q$47</formula1>
    </dataValidation>
    <dataValidation type="list" allowBlank="1" showInputMessage="1" showErrorMessage="1" sqref="A5:A37">
      <formula1>$O$6:$O$7</formula1>
    </dataValidation>
    <dataValidation type="list" allowBlank="1" showInputMessage="1" showErrorMessage="1" sqref="J1">
      <formula1>$P$4:$P$9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sony7</dc:creator>
  <cp:lastModifiedBy>sony7</cp:lastModifiedBy>
  <dcterms:created xsi:type="dcterms:W3CDTF">2021-02-17T20:13:01Z</dcterms:created>
  <dcterms:modified xsi:type="dcterms:W3CDTF">2021-02-18T20:58:17Z</dcterms:modified>
</cp:coreProperties>
</file>