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7\Desktop\شركة\"/>
    </mc:Choice>
  </mc:AlternateContent>
  <bookViews>
    <workbookView xWindow="0" yWindow="0" windowWidth="19200" windowHeight="8265" activeTab="1"/>
  </bookViews>
  <sheets>
    <sheet name="ورقة1" sheetId="2" r:id="rId1"/>
    <sheet name="ورقة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3" i="2" l="1" a="1"/>
  <c r="F93" i="2" s="1"/>
  <c r="E93" i="2" a="1"/>
  <c r="E93" i="2" s="1"/>
  <c r="G93" i="2" s="1"/>
  <c r="D93" i="2" a="1"/>
  <c r="D93" i="2" s="1"/>
  <c r="F92" i="2" a="1"/>
  <c r="F92" i="2" s="1"/>
  <c r="E92" i="2" a="1"/>
  <c r="E92" i="2" s="1"/>
  <c r="D92" i="2" a="1"/>
  <c r="D92" i="2" s="1"/>
  <c r="F91" i="2" a="1"/>
  <c r="F91" i="2" s="1"/>
  <c r="E91" i="2" a="1"/>
  <c r="E91" i="2" s="1"/>
  <c r="G91" i="2" s="1"/>
  <c r="D91" i="2" a="1"/>
  <c r="D91" i="2" s="1"/>
  <c r="F90" i="2" a="1"/>
  <c r="F90" i="2" s="1"/>
  <c r="E90" i="2" a="1"/>
  <c r="E90" i="2" s="1"/>
  <c r="D90" i="2" a="1"/>
  <c r="D90" i="2" s="1"/>
  <c r="F89" i="2" a="1"/>
  <c r="F89" i="2" s="1"/>
  <c r="E89" i="2" a="1"/>
  <c r="E89" i="2" s="1"/>
  <c r="G89" i="2" s="1"/>
  <c r="D89" i="2" a="1"/>
  <c r="D89" i="2" s="1"/>
  <c r="F88" i="2" a="1"/>
  <c r="F88" i="2" s="1"/>
  <c r="E88" i="2" a="1"/>
  <c r="E88" i="2" s="1"/>
  <c r="D88" i="2" a="1"/>
  <c r="D88" i="2" s="1"/>
  <c r="F87" i="2" a="1"/>
  <c r="F87" i="2" s="1"/>
  <c r="E87" i="2" a="1"/>
  <c r="E87" i="2" s="1"/>
  <c r="G87" i="2" s="1"/>
  <c r="D87" i="2" a="1"/>
  <c r="D87" i="2" s="1"/>
  <c r="F86" i="2" a="1"/>
  <c r="F86" i="2" s="1"/>
  <c r="E86" i="2" a="1"/>
  <c r="E86" i="2" s="1"/>
  <c r="D86" i="2" a="1"/>
  <c r="D86" i="2" s="1"/>
  <c r="F85" i="2" a="1"/>
  <c r="F85" i="2" s="1"/>
  <c r="E85" i="2" a="1"/>
  <c r="E85" i="2" s="1"/>
  <c r="G85" i="2" s="1"/>
  <c r="D85" i="2" a="1"/>
  <c r="D85" i="2" s="1"/>
  <c r="F84" i="2" a="1"/>
  <c r="F84" i="2" s="1"/>
  <c r="E84" i="2" a="1"/>
  <c r="E84" i="2" s="1"/>
  <c r="D84" i="2" a="1"/>
  <c r="D84" i="2" s="1"/>
  <c r="F83" i="2" a="1"/>
  <c r="F83" i="2" s="1"/>
  <c r="E83" i="2" a="1"/>
  <c r="E83" i="2" s="1"/>
  <c r="G83" i="2" s="1"/>
  <c r="D83" i="2" a="1"/>
  <c r="D83" i="2" s="1"/>
  <c r="F82" i="2" a="1"/>
  <c r="F82" i="2" s="1"/>
  <c r="E82" i="2" a="1"/>
  <c r="E82" i="2" s="1"/>
  <c r="D82" i="2" a="1"/>
  <c r="D82" i="2" s="1"/>
  <c r="F81" i="2" a="1"/>
  <c r="F81" i="2" s="1"/>
  <c r="D81" i="2" a="1"/>
  <c r="D81" i="2" s="1"/>
  <c r="F80" i="2" a="1"/>
  <c r="F80" i="2" s="1"/>
  <c r="D80" i="2" a="1"/>
  <c r="D80" i="2" s="1"/>
  <c r="F79" i="2" a="1"/>
  <c r="F79" i="2" s="1"/>
  <c r="D79" i="2" a="1"/>
  <c r="D79" i="2" s="1"/>
  <c r="F78" i="2" a="1"/>
  <c r="F78" i="2" s="1"/>
  <c r="D78" i="2" a="1"/>
  <c r="D78" i="2" s="1"/>
  <c r="F77" i="2" a="1"/>
  <c r="F77" i="2" s="1"/>
  <c r="D77" i="2" a="1"/>
  <c r="D77" i="2" s="1"/>
  <c r="F76" i="2" a="1"/>
  <c r="F76" i="2" s="1"/>
  <c r="D76" i="2" a="1"/>
  <c r="D76" i="2" s="1"/>
  <c r="F75" i="2" a="1"/>
  <c r="F75" i="2" s="1"/>
  <c r="D75" i="2" a="1"/>
  <c r="D75" i="2" s="1"/>
  <c r="F74" i="2" a="1"/>
  <c r="F74" i="2" s="1"/>
  <c r="D74" i="2" a="1"/>
  <c r="D74" i="2" s="1"/>
  <c r="F73" i="2" a="1"/>
  <c r="F73" i="2" s="1"/>
  <c r="D73" i="2" a="1"/>
  <c r="D73" i="2" s="1"/>
  <c r="F72" i="2" a="1"/>
  <c r="F72" i="2" s="1"/>
  <c r="D72" i="2" a="1"/>
  <c r="D72" i="2" s="1"/>
  <c r="F71" i="2" a="1"/>
  <c r="F71" i="2" s="1"/>
  <c r="D71" i="2" a="1"/>
  <c r="D71" i="2" s="1"/>
  <c r="F70" i="2" a="1"/>
  <c r="F70" i="2" s="1"/>
  <c r="D70" i="2" a="1"/>
  <c r="D70" i="2" s="1"/>
  <c r="F69" i="2" a="1"/>
  <c r="F69" i="2" s="1"/>
  <c r="D69" i="2" a="1"/>
  <c r="D69" i="2" s="1"/>
  <c r="F68" i="2" a="1"/>
  <c r="F68" i="2" s="1"/>
  <c r="D68" i="2" a="1"/>
  <c r="D68" i="2" s="1"/>
  <c r="F67" i="2" a="1"/>
  <c r="F67" i="2" s="1"/>
  <c r="D67" i="2" a="1"/>
  <c r="D67" i="2" s="1"/>
  <c r="F66" i="2" a="1"/>
  <c r="F66" i="2" s="1"/>
  <c r="D66" i="2" a="1"/>
  <c r="D66" i="2" s="1"/>
  <c r="F65" i="2" a="1"/>
  <c r="F65" i="2" s="1"/>
  <c r="D65" i="2" a="1"/>
  <c r="D65" i="2" s="1"/>
  <c r="F64" i="2" a="1"/>
  <c r="F64" i="2" s="1"/>
  <c r="D64" i="2" a="1"/>
  <c r="D64" i="2" s="1"/>
  <c r="F63" i="2" a="1"/>
  <c r="F63" i="2" s="1"/>
  <c r="D63" i="2" a="1"/>
  <c r="D63" i="2" s="1"/>
  <c r="F62" i="2" a="1"/>
  <c r="F62" i="2" s="1"/>
  <c r="D62" i="2" a="1"/>
  <c r="D62" i="2" s="1"/>
  <c r="F61" i="2" a="1"/>
  <c r="F61" i="2" s="1"/>
  <c r="D61" i="2" a="1"/>
  <c r="D61" i="2" s="1"/>
  <c r="F60" i="2" a="1"/>
  <c r="F60" i="2" s="1"/>
  <c r="D60" i="2" a="1"/>
  <c r="D60" i="2" s="1"/>
  <c r="F59" i="2" a="1"/>
  <c r="F59" i="2" s="1"/>
  <c r="D59" i="2" a="1"/>
  <c r="D59" i="2" s="1"/>
  <c r="F58" i="2" a="1"/>
  <c r="F58" i="2" s="1"/>
  <c r="D58" i="2" a="1"/>
  <c r="D58" i="2" s="1"/>
  <c r="F57" i="2" a="1"/>
  <c r="F57" i="2" s="1"/>
  <c r="D57" i="2" a="1"/>
  <c r="D57" i="2" s="1"/>
  <c r="F56" i="2" a="1"/>
  <c r="F56" i="2" s="1"/>
  <c r="D56" i="2" a="1"/>
  <c r="D56" i="2" s="1"/>
  <c r="F55" i="2" a="1"/>
  <c r="F55" i="2" s="1"/>
  <c r="D55" i="2" a="1"/>
  <c r="D55" i="2" s="1"/>
  <c r="F54" i="2" a="1"/>
  <c r="F54" i="2" s="1"/>
  <c r="D54" i="2" a="1"/>
  <c r="D54" i="2" s="1"/>
  <c r="F53" i="2" a="1"/>
  <c r="F53" i="2" s="1"/>
  <c r="D53" i="2" a="1"/>
  <c r="D53" i="2" s="1"/>
  <c r="E68" i="2" a="1"/>
  <c r="E68" i="2" s="1"/>
  <c r="E67" i="2" a="1"/>
  <c r="E67" i="2" s="1"/>
  <c r="E57" i="2" a="1"/>
  <c r="E57" i="2" s="1"/>
  <c r="E44" i="2"/>
  <c r="C44" i="2"/>
  <c r="B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7" i="2"/>
  <c r="C8" i="2" s="1"/>
  <c r="C9" i="2" s="1"/>
  <c r="F61" i="1" a="1"/>
  <c r="F61" i="1" s="1"/>
  <c r="D61" i="1" a="1"/>
  <c r="D61" i="1" s="1"/>
  <c r="F60" i="1" a="1"/>
  <c r="F60" i="1" s="1"/>
  <c r="D60" i="1" a="1"/>
  <c r="D60" i="1" s="1"/>
  <c r="F59" i="1" a="1"/>
  <c r="F59" i="1" s="1"/>
  <c r="D59" i="1" a="1"/>
  <c r="D59" i="1" s="1"/>
  <c r="F58" i="1" a="1"/>
  <c r="F58" i="1" s="1"/>
  <c r="D58" i="1" a="1"/>
  <c r="D58" i="1" s="1"/>
  <c r="F57" i="1" a="1"/>
  <c r="F57" i="1" s="1"/>
  <c r="D57" i="1" a="1"/>
  <c r="D57" i="1" s="1"/>
  <c r="F56" i="1" a="1"/>
  <c r="F56" i="1" s="1"/>
  <c r="D56" i="1" a="1"/>
  <c r="D56" i="1" s="1"/>
  <c r="F55" i="1" a="1"/>
  <c r="F55" i="1" s="1"/>
  <c r="D55" i="1" a="1"/>
  <c r="D55" i="1" s="1"/>
  <c r="F54" i="1" a="1"/>
  <c r="F54" i="1" s="1"/>
  <c r="D54" i="1" a="1"/>
  <c r="D54" i="1" s="1"/>
  <c r="F53" i="1" a="1"/>
  <c r="F53" i="1" s="1"/>
  <c r="D53" i="1" a="1"/>
  <c r="D53" i="1" s="1"/>
  <c r="E59" i="1" a="1"/>
  <c r="E59" i="1" s="1"/>
  <c r="E44" i="1"/>
  <c r="C44" i="1"/>
  <c r="B44" i="1"/>
  <c r="D44" i="1" s="1"/>
  <c r="F44" i="1" s="1"/>
  <c r="B46" i="1" s="1"/>
  <c r="F46" i="1" s="1"/>
  <c r="I44" i="1" s="1"/>
  <c r="I45" i="1" s="1"/>
  <c r="I47" i="1" s="1"/>
  <c r="I48" i="1" s="1"/>
  <c r="B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8" i="1"/>
  <c r="C9" i="1" s="1"/>
  <c r="C10" i="1" s="1"/>
  <c r="C11" i="1" s="1"/>
  <c r="C7" i="1"/>
  <c r="E61" i="2" l="1" a="1"/>
  <c r="E61" i="2" s="1"/>
  <c r="E66" i="2" a="1"/>
  <c r="E66" i="2" s="1"/>
  <c r="G57" i="2"/>
  <c r="H57" i="2" a="1"/>
  <c r="H57" i="2" s="1"/>
  <c r="E58" i="2" a="1"/>
  <c r="E58" i="2" s="1"/>
  <c r="E62" i="2" a="1"/>
  <c r="E62" i="2" s="1"/>
  <c r="H68" i="2" a="1"/>
  <c r="H68" i="2" s="1"/>
  <c r="G68" i="2" s="1"/>
  <c r="E71" i="2" a="1"/>
  <c r="E71" i="2" s="1"/>
  <c r="E74" i="2" a="1"/>
  <c r="E74" i="2" s="1"/>
  <c r="E80" i="2" a="1"/>
  <c r="E80" i="2" s="1"/>
  <c r="E81" i="2" a="1"/>
  <c r="E81" i="2" s="1"/>
  <c r="E53" i="2" a="1"/>
  <c r="E53" i="2" s="1"/>
  <c r="C10" i="2"/>
  <c r="B44" i="2"/>
  <c r="D44" i="2" s="1"/>
  <c r="F44" i="2" s="1"/>
  <c r="B46" i="2" s="1"/>
  <c r="F46" i="2" s="1"/>
  <c r="I44" i="2" s="1"/>
  <c r="I45" i="2" s="1"/>
  <c r="I47" i="2" s="1"/>
  <c r="I48" i="2" s="1"/>
  <c r="G67" i="2"/>
  <c r="H67" i="2" a="1"/>
  <c r="H67" i="2" s="1"/>
  <c r="E70" i="2" a="1"/>
  <c r="E70" i="2" s="1"/>
  <c r="E69" i="2" a="1"/>
  <c r="E69" i="2" s="1"/>
  <c r="H84" i="2" a="1"/>
  <c r="H84" i="2" s="1"/>
  <c r="G84" i="2"/>
  <c r="H88" i="2" a="1"/>
  <c r="H88" i="2" s="1"/>
  <c r="G88" i="2"/>
  <c r="H92" i="2" a="1"/>
  <c r="H92" i="2" s="1"/>
  <c r="G92" i="2"/>
  <c r="H82" i="2" a="1"/>
  <c r="H82" i="2" s="1"/>
  <c r="G82" i="2"/>
  <c r="H86" i="2" a="1"/>
  <c r="H86" i="2" s="1"/>
  <c r="G86" i="2"/>
  <c r="H90" i="2" a="1"/>
  <c r="H90" i="2" s="1"/>
  <c r="G90" i="2"/>
  <c r="H83" i="2" a="1"/>
  <c r="H83" i="2" s="1"/>
  <c r="H85" i="2" a="1"/>
  <c r="H85" i="2" s="1"/>
  <c r="H87" i="2" a="1"/>
  <c r="H87" i="2" s="1"/>
  <c r="H89" i="2" a="1"/>
  <c r="H89" i="2" s="1"/>
  <c r="H91" i="2" a="1"/>
  <c r="H91" i="2" s="1"/>
  <c r="H93" i="2" a="1"/>
  <c r="H93" i="2" s="1"/>
  <c r="E53" i="1" a="1"/>
  <c r="E53" i="1" s="1"/>
  <c r="C12" i="1"/>
  <c r="E56" i="1" a="1"/>
  <c r="E56" i="1" s="1"/>
  <c r="E60" i="1" a="1"/>
  <c r="E60" i="1" s="1"/>
  <c r="E55" i="1" a="1"/>
  <c r="E55" i="1" s="1"/>
  <c r="H59" i="1" a="1"/>
  <c r="H59" i="1" s="1"/>
  <c r="G59" i="1" s="1"/>
  <c r="H70" i="2" l="1" a="1"/>
  <c r="H70" i="2" s="1"/>
  <c r="G70" i="2" s="1"/>
  <c r="H80" i="2" a="1"/>
  <c r="H80" i="2" s="1"/>
  <c r="G80" i="2"/>
  <c r="H71" i="2" a="1"/>
  <c r="H71" i="2" s="1"/>
  <c r="G71" i="2" s="1"/>
  <c r="E63" i="2" a="1"/>
  <c r="E63" i="2" s="1"/>
  <c r="E54" i="2" a="1"/>
  <c r="E54" i="2" s="1"/>
  <c r="C11" i="2"/>
  <c r="C12" i="2" s="1"/>
  <c r="C13" i="2" s="1"/>
  <c r="C14" i="2" s="1"/>
  <c r="C15" i="2" s="1"/>
  <c r="C16" i="2" s="1"/>
  <c r="C17" i="2" s="1"/>
  <c r="C18" i="2" s="1"/>
  <c r="G81" i="2"/>
  <c r="H81" i="2" a="1"/>
  <c r="H81" i="2" s="1"/>
  <c r="E75" i="2" a="1"/>
  <c r="E75" i="2" s="1"/>
  <c r="E72" i="2" a="1"/>
  <c r="E72" i="2" s="1"/>
  <c r="H62" i="2" a="1"/>
  <c r="H62" i="2" s="1"/>
  <c r="G62" i="2" s="1"/>
  <c r="E59" i="2" a="1"/>
  <c r="E59" i="2" s="1"/>
  <c r="G69" i="2"/>
  <c r="H69" i="2" a="1"/>
  <c r="H69" i="2" s="1"/>
  <c r="H53" i="2" a="1"/>
  <c r="H53" i="2" s="1"/>
  <c r="G53" i="2" s="1"/>
  <c r="H74" i="2" a="1"/>
  <c r="H74" i="2" s="1"/>
  <c r="G74" i="2" s="1"/>
  <c r="H58" i="2" a="1"/>
  <c r="H58" i="2" s="1"/>
  <c r="G58" i="2" s="1"/>
  <c r="H66" i="2" a="1"/>
  <c r="H66" i="2" s="1"/>
  <c r="G66" i="2" s="1"/>
  <c r="G61" i="2"/>
  <c r="H61" i="2" a="1"/>
  <c r="H61" i="2" s="1"/>
  <c r="H55" i="1" a="1"/>
  <c r="H55" i="1" s="1"/>
  <c r="G55" i="1" s="1"/>
  <c r="E61" i="1" a="1"/>
  <c r="E61" i="1" s="1"/>
  <c r="E57" i="1" a="1"/>
  <c r="E57" i="1" s="1"/>
  <c r="H53" i="1" a="1"/>
  <c r="H53" i="1" s="1"/>
  <c r="G53" i="1" s="1"/>
  <c r="H60" i="1" a="1"/>
  <c r="H60" i="1" s="1"/>
  <c r="G60" i="1" s="1"/>
  <c r="H56" i="1" a="1"/>
  <c r="H56" i="1" s="1"/>
  <c r="G56" i="1" s="1"/>
  <c r="E54" i="1" a="1"/>
  <c r="E54" i="1" s="1"/>
  <c r="C13" i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H75" i="2" l="1" a="1"/>
  <c r="H75" i="2" s="1"/>
  <c r="G75" i="2" s="1"/>
  <c r="H63" i="2" a="1"/>
  <c r="H63" i="2" s="1"/>
  <c r="G63" i="2" s="1"/>
  <c r="H59" i="2" a="1"/>
  <c r="H59" i="2" s="1"/>
  <c r="G59" i="2" s="1"/>
  <c r="H72" i="2" a="1"/>
  <c r="H72" i="2" s="1"/>
  <c r="G72" i="2"/>
  <c r="H54" i="2" a="1"/>
  <c r="H54" i="2" s="1"/>
  <c r="G54" i="2" s="1"/>
  <c r="E60" i="2" a="1"/>
  <c r="E60" i="2" s="1"/>
  <c r="E73" i="2" a="1"/>
  <c r="E73" i="2" s="1"/>
  <c r="E76" i="2" a="1"/>
  <c r="E76" i="2" s="1"/>
  <c r="E55" i="2" a="1"/>
  <c r="E55" i="2" s="1"/>
  <c r="C19" i="2"/>
  <c r="C20" i="2" s="1"/>
  <c r="C21" i="2" s="1"/>
  <c r="C22" i="2" s="1"/>
  <c r="E64" i="2" a="1"/>
  <c r="E64" i="2" s="1"/>
  <c r="H57" i="1" a="1"/>
  <c r="H57" i="1" s="1"/>
  <c r="G57" i="1" s="1"/>
  <c r="H54" i="1" a="1"/>
  <c r="H54" i="1" s="1"/>
  <c r="G54" i="1" s="1"/>
  <c r="E58" i="1" a="1"/>
  <c r="E58" i="1" s="1"/>
  <c r="H61" i="1" a="1"/>
  <c r="H61" i="1" s="1"/>
  <c r="G61" i="1" s="1"/>
  <c r="H55" i="2" l="1" a="1"/>
  <c r="H55" i="2" s="1"/>
  <c r="G55" i="2" s="1"/>
  <c r="H73" i="2" a="1"/>
  <c r="H73" i="2" s="1"/>
  <c r="G73" i="2" s="1"/>
  <c r="H64" i="2" a="1"/>
  <c r="H64" i="2" s="1"/>
  <c r="G64" i="2"/>
  <c r="H76" i="2" a="1"/>
  <c r="H76" i="2" s="1"/>
  <c r="G76" i="2"/>
  <c r="H60" i="2" a="1"/>
  <c r="H60" i="2" s="1"/>
  <c r="G60" i="2" s="1"/>
  <c r="E65" i="2" a="1"/>
  <c r="E65" i="2" s="1"/>
  <c r="E56" i="2" a="1"/>
  <c r="E56" i="2" s="1"/>
  <c r="C23" i="2"/>
  <c r="C24" i="2" s="1"/>
  <c r="E77" i="2" a="1"/>
  <c r="E77" i="2" s="1"/>
  <c r="H58" i="1" a="1"/>
  <c r="H58" i="1" s="1"/>
  <c r="G58" i="1" s="1"/>
  <c r="H56" i="2" l="1" a="1"/>
  <c r="H56" i="2" s="1"/>
  <c r="G56" i="2" s="1"/>
  <c r="E78" i="2" a="1"/>
  <c r="E78" i="2" s="1"/>
  <c r="G77" i="2"/>
  <c r="H77" i="2" a="1"/>
  <c r="H77" i="2" s="1"/>
  <c r="G65" i="2"/>
  <c r="H65" i="2" a="1"/>
  <c r="H65" i="2" s="1"/>
  <c r="E79" i="2" l="1" a="1"/>
  <c r="E79" i="2" s="1"/>
  <c r="H78" i="2" a="1"/>
  <c r="H78" i="2" s="1"/>
  <c r="G78" i="2" s="1"/>
  <c r="H79" i="2" l="1" a="1"/>
  <c r="H79" i="2" s="1"/>
  <c r="G79" i="2" s="1"/>
</calcChain>
</file>

<file path=xl/sharedStrings.xml><?xml version="1.0" encoding="utf-8"?>
<sst xmlns="http://schemas.openxmlformats.org/spreadsheetml/2006/main" count="197" uniqueCount="54">
  <si>
    <t>DAY</t>
  </si>
  <si>
    <t>Saturday</t>
  </si>
  <si>
    <t>DATE</t>
  </si>
  <si>
    <t>المبيعات</t>
  </si>
  <si>
    <t>مبيعات على الحساب</t>
  </si>
  <si>
    <t>مقبوضات أخرى</t>
  </si>
  <si>
    <t>مصروفات</t>
  </si>
  <si>
    <t>ملاحظات</t>
  </si>
  <si>
    <t>المبلغ</t>
  </si>
  <si>
    <t>رقم الفاتورة</t>
  </si>
  <si>
    <t>رقم السند</t>
  </si>
  <si>
    <t>Sunday</t>
  </si>
  <si>
    <t>X</t>
  </si>
  <si>
    <t>Monday</t>
  </si>
  <si>
    <t>XXX</t>
  </si>
  <si>
    <t>Tuesday</t>
  </si>
  <si>
    <t>Wednesday</t>
  </si>
  <si>
    <t>Thursday</t>
  </si>
  <si>
    <t>منهل</t>
  </si>
  <si>
    <t>خليج</t>
  </si>
  <si>
    <t>النقد الموجود</t>
  </si>
  <si>
    <t>المجموع الكلي</t>
  </si>
  <si>
    <t>جملة المصروفات</t>
  </si>
  <si>
    <t>الباقي</t>
  </si>
  <si>
    <t>المرحل</t>
  </si>
  <si>
    <t>المتبقي نقدا</t>
  </si>
  <si>
    <t>صافي المبيعات</t>
  </si>
  <si>
    <t>الموجود شيكات</t>
  </si>
  <si>
    <t>تحويل</t>
  </si>
  <si>
    <t>شبكة</t>
  </si>
  <si>
    <t>المجموع</t>
  </si>
  <si>
    <t>البنك</t>
  </si>
  <si>
    <t>الفرق</t>
  </si>
  <si>
    <t>المرحل لغد</t>
  </si>
  <si>
    <t>الانماء</t>
  </si>
  <si>
    <t>الأهلي</t>
  </si>
  <si>
    <t>الراجحي</t>
  </si>
  <si>
    <t>لم يودع</t>
  </si>
  <si>
    <t>MANHAL</t>
  </si>
  <si>
    <t>الفواتير الآجلة</t>
  </si>
  <si>
    <t>اسم العميل</t>
  </si>
  <si>
    <t>حالة السداد</t>
  </si>
  <si>
    <t>AFGANI</t>
  </si>
  <si>
    <t>JOSE SALARY</t>
  </si>
  <si>
    <t>DIESEL ABDALLH</t>
  </si>
  <si>
    <t>ALMUSAIRAIY</t>
  </si>
  <si>
    <t>MMP</t>
  </si>
  <si>
    <t>BRANSH2</t>
  </si>
  <si>
    <t>UPS DORMER</t>
  </si>
  <si>
    <t>BRANSH3</t>
  </si>
  <si>
    <t>BIN MUGHEM</t>
  </si>
  <si>
    <t>المتبقي من الآجل الشهر السابق</t>
  </si>
  <si>
    <r>
      <t xml:space="preserve"> إ</t>
    </r>
    <r>
      <rPr>
        <b/>
        <sz val="12"/>
        <color theme="7" tint="-0.499984740745262"/>
        <rFont val="Arial"/>
        <family val="2"/>
        <scheme val="minor"/>
      </rPr>
      <t>ذا كانت حالة السداد تساوي (صفر) أو (سداد جزئي) لمبلغ ورقم الفاتورة واسم العميل في الجدول الموجود في الورقة 1من D1325:D1365 للمبلغ ومن E1325:E1365 لرقم الفاتورة ومن F1325:F1365 للعميل . تكتب في جدول الورقة 2 في الجدول المضلل بالوردي في الأعمدة التالية I1325:I1365 للمبلغ ومن J1325:J1365 لرقم الفاتورة ومن K1325:K1365 للعميل    / أما الخلية حالة السداد من L1325:L1365 والخلية المبلغ من M1325:M1365 فتأخذ معلوماتها من الورقة 2 من الخلية F5:F1262 للمبلغ ومن الخلية G5:G1262 لرقم السند إذا كان مطابقا لرقم السند في الخلية J1325:J1365</t>
    </r>
  </si>
  <si>
    <t>المطلوب : معادلة في الخلية I53 والخلية J53 ,والخلية K53 تاخذ القيم من (الورقة 1 ) من الخلية D53 والخلية E53 ,والخلية F53  اذا كانت حالة السداد في G53= صفر والمبلغ في H53= 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</si>
</sst>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d/mm/yyyy;@"/>
  </numFmts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7" tint="-0.499984740745262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rightToLeft="1" topLeftCell="A43" zoomScale="80" zoomScaleNormal="80" workbookViewId="0">
      <selection activeCell="A53" sqref="A53:XFD53"/>
    </sheetView>
  </sheetViews>
  <sheetFormatPr defaultRowHeight="15" x14ac:dyDescent="0.2"/>
  <cols>
    <col min="1" max="1" width="9" style="3"/>
    <col min="2" max="13" width="15.625" style="3" customWidth="1"/>
    <col min="14" max="16384" width="9" style="3"/>
  </cols>
  <sheetData>
    <row r="1" spans="1:16" ht="15.7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.75" thickBot="1" x14ac:dyDescent="0.25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13</v>
      </c>
      <c r="K2" s="7"/>
    </row>
    <row r="3" spans="1:16" ht="15.75" thickBot="1" x14ac:dyDescent="0.25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44228</v>
      </c>
      <c r="K3" s="7"/>
    </row>
    <row r="4" spans="1:16" x14ac:dyDescent="0.2">
      <c r="A4" s="11"/>
      <c r="B4" s="71" t="s">
        <v>3</v>
      </c>
      <c r="C4" s="72"/>
      <c r="D4" s="71" t="s">
        <v>4</v>
      </c>
      <c r="E4" s="72"/>
      <c r="F4" s="71" t="s">
        <v>5</v>
      </c>
      <c r="G4" s="72"/>
      <c r="H4" s="71" t="s">
        <v>6</v>
      </c>
      <c r="I4" s="72"/>
      <c r="J4" s="69" t="s">
        <v>7</v>
      </c>
      <c r="K4" s="12"/>
      <c r="P4" s="3" t="s">
        <v>1</v>
      </c>
    </row>
    <row r="5" spans="1:16" ht="15.75" thickBot="1" x14ac:dyDescent="0.25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70"/>
      <c r="K5" s="12"/>
      <c r="P5" s="3" t="s">
        <v>11</v>
      </c>
    </row>
    <row r="6" spans="1:16" x14ac:dyDescent="0.2">
      <c r="A6" s="11" t="s">
        <v>12</v>
      </c>
      <c r="B6" s="15">
        <v>87</v>
      </c>
      <c r="C6" s="17">
        <v>40587</v>
      </c>
      <c r="D6" s="15"/>
      <c r="E6" s="17" t="s">
        <v>42</v>
      </c>
      <c r="F6" s="15">
        <v>500</v>
      </c>
      <c r="G6" s="17"/>
      <c r="H6" s="15">
        <v>3300</v>
      </c>
      <c r="I6" s="17">
        <v>58</v>
      </c>
      <c r="J6" s="18" t="s">
        <v>43</v>
      </c>
      <c r="K6" s="12"/>
      <c r="O6" s="3" t="s">
        <v>12</v>
      </c>
      <c r="P6" s="3" t="s">
        <v>13</v>
      </c>
    </row>
    <row r="7" spans="1:16" x14ac:dyDescent="0.2">
      <c r="A7" s="11" t="s">
        <v>12</v>
      </c>
      <c r="B7" s="8">
        <v>441.6</v>
      </c>
      <c r="C7" s="19">
        <f>IF(B7&gt;0.005,C6+1,"")</f>
        <v>40588</v>
      </c>
      <c r="D7" s="8"/>
      <c r="E7" s="20" t="s">
        <v>38</v>
      </c>
      <c r="F7" s="8">
        <v>101</v>
      </c>
      <c r="G7" s="20">
        <v>40490</v>
      </c>
      <c r="H7" s="8">
        <v>27</v>
      </c>
      <c r="I7" s="20">
        <v>45172</v>
      </c>
      <c r="J7" s="21" t="s">
        <v>44</v>
      </c>
      <c r="K7" s="12"/>
      <c r="O7" s="3" t="s">
        <v>14</v>
      </c>
      <c r="P7" s="3" t="s">
        <v>15</v>
      </c>
    </row>
    <row r="8" spans="1:16" x14ac:dyDescent="0.2">
      <c r="A8" s="11" t="s">
        <v>12</v>
      </c>
      <c r="B8" s="8">
        <v>136</v>
      </c>
      <c r="C8" s="19">
        <f t="shared" ref="C8:C37" si="0">IF(B8&gt;0.005,C7+1,"")</f>
        <v>40589</v>
      </c>
      <c r="D8" s="8"/>
      <c r="E8" s="20" t="s">
        <v>38</v>
      </c>
      <c r="F8" s="8">
        <v>418</v>
      </c>
      <c r="G8" s="20">
        <v>40494</v>
      </c>
      <c r="H8" s="8">
        <v>96.6</v>
      </c>
      <c r="I8" s="20">
        <v>1777</v>
      </c>
      <c r="J8" s="21" t="s">
        <v>45</v>
      </c>
      <c r="K8" s="12"/>
      <c r="P8" s="3" t="s">
        <v>16</v>
      </c>
    </row>
    <row r="9" spans="1:16" x14ac:dyDescent="0.2">
      <c r="A9" s="11" t="s">
        <v>14</v>
      </c>
      <c r="B9" s="8">
        <v>460</v>
      </c>
      <c r="C9" s="19">
        <f t="shared" si="0"/>
        <v>40590</v>
      </c>
      <c r="D9" s="8" t="s">
        <v>46</v>
      </c>
      <c r="E9" s="20" t="s">
        <v>47</v>
      </c>
      <c r="F9" s="8">
        <v>800</v>
      </c>
      <c r="G9" s="20">
        <v>665</v>
      </c>
      <c r="H9" s="8">
        <v>1146</v>
      </c>
      <c r="I9" s="20">
        <v>633802</v>
      </c>
      <c r="J9" s="21" t="s">
        <v>48</v>
      </c>
      <c r="K9" s="12"/>
      <c r="P9" s="3" t="s">
        <v>17</v>
      </c>
    </row>
    <row r="10" spans="1:16" x14ac:dyDescent="0.2">
      <c r="A10" s="11" t="s">
        <v>14</v>
      </c>
      <c r="B10" s="8">
        <v>202.4</v>
      </c>
      <c r="C10" s="19">
        <f t="shared" si="0"/>
        <v>40591</v>
      </c>
      <c r="D10" s="8" t="s">
        <v>46</v>
      </c>
      <c r="E10" s="20" t="s">
        <v>49</v>
      </c>
      <c r="F10" s="8">
        <v>268</v>
      </c>
      <c r="G10" s="20">
        <v>665</v>
      </c>
      <c r="H10" s="8"/>
      <c r="I10" s="20"/>
      <c r="J10" s="21"/>
      <c r="K10" s="12"/>
    </row>
    <row r="11" spans="1:16" x14ac:dyDescent="0.2">
      <c r="A11" s="11" t="s">
        <v>12</v>
      </c>
      <c r="B11" s="8">
        <v>159.44</v>
      </c>
      <c r="C11" s="19">
        <f>IF(B11&gt;0.005,C10+1,"")</f>
        <v>40592</v>
      </c>
      <c r="D11" s="8"/>
      <c r="E11" s="20"/>
      <c r="F11" s="8">
        <v>319</v>
      </c>
      <c r="G11" s="20">
        <v>40603</v>
      </c>
      <c r="H11" s="8"/>
      <c r="I11" s="20"/>
      <c r="J11" s="21"/>
      <c r="K11" s="12"/>
    </row>
    <row r="12" spans="1:16" x14ac:dyDescent="0.2">
      <c r="A12" s="11" t="s">
        <v>12</v>
      </c>
      <c r="B12" s="8">
        <v>149</v>
      </c>
      <c r="C12" s="19">
        <f t="shared" si="0"/>
        <v>40593</v>
      </c>
      <c r="D12" s="8"/>
      <c r="E12" s="20"/>
      <c r="F12" s="8"/>
      <c r="G12" s="20"/>
      <c r="H12" s="8"/>
      <c r="I12" s="20"/>
      <c r="J12" s="21"/>
      <c r="K12" s="12"/>
    </row>
    <row r="13" spans="1:16" x14ac:dyDescent="0.2">
      <c r="A13" s="11" t="s">
        <v>12</v>
      </c>
      <c r="B13" s="8">
        <v>166.75</v>
      </c>
      <c r="C13" s="19">
        <f t="shared" si="0"/>
        <v>40594</v>
      </c>
      <c r="D13" s="8"/>
      <c r="E13" s="20"/>
      <c r="F13" s="8"/>
      <c r="G13" s="20"/>
      <c r="H13" s="8"/>
      <c r="I13" s="20"/>
      <c r="J13" s="21"/>
      <c r="K13" s="12"/>
    </row>
    <row r="14" spans="1:16" x14ac:dyDescent="0.2">
      <c r="A14" s="11" t="s">
        <v>12</v>
      </c>
      <c r="B14" s="8">
        <v>459</v>
      </c>
      <c r="C14" s="19">
        <f t="shared" si="0"/>
        <v>40595</v>
      </c>
      <c r="D14" s="8"/>
      <c r="E14" s="20"/>
      <c r="F14" s="8"/>
      <c r="G14" s="20"/>
      <c r="H14" s="8"/>
      <c r="I14" s="20"/>
      <c r="J14" s="21"/>
      <c r="K14" s="12"/>
    </row>
    <row r="15" spans="1:16" x14ac:dyDescent="0.2">
      <c r="A15" s="11" t="s">
        <v>12</v>
      </c>
      <c r="B15" s="8">
        <v>65</v>
      </c>
      <c r="C15" s="19">
        <f t="shared" si="0"/>
        <v>40596</v>
      </c>
      <c r="D15" s="8"/>
      <c r="E15" s="20"/>
      <c r="F15" s="8"/>
      <c r="G15" s="20"/>
      <c r="H15" s="8"/>
      <c r="I15" s="20"/>
      <c r="J15" s="21"/>
      <c r="K15" s="12"/>
    </row>
    <row r="16" spans="1:16" x14ac:dyDescent="0.2">
      <c r="A16" s="11" t="s">
        <v>12</v>
      </c>
      <c r="B16" s="8">
        <v>376</v>
      </c>
      <c r="C16" s="19">
        <f t="shared" si="0"/>
        <v>40597</v>
      </c>
      <c r="D16" s="8"/>
      <c r="E16" s="20"/>
      <c r="F16" s="8"/>
      <c r="G16" s="20"/>
      <c r="H16" s="8"/>
      <c r="I16" s="20"/>
      <c r="J16" s="21"/>
      <c r="K16" s="12"/>
    </row>
    <row r="17" spans="1:11" x14ac:dyDescent="0.2">
      <c r="A17" s="11" t="s">
        <v>12</v>
      </c>
      <c r="B17" s="8">
        <v>60.12</v>
      </c>
      <c r="C17" s="19">
        <f t="shared" si="0"/>
        <v>40598</v>
      </c>
      <c r="D17" s="8"/>
      <c r="E17" s="20"/>
      <c r="F17" s="8"/>
      <c r="G17" s="20"/>
      <c r="H17" s="8"/>
      <c r="I17" s="20"/>
      <c r="J17" s="21"/>
      <c r="K17" s="12"/>
    </row>
    <row r="18" spans="1:11" x14ac:dyDescent="0.2">
      <c r="A18" s="11" t="s">
        <v>14</v>
      </c>
      <c r="B18" s="8">
        <v>42.55</v>
      </c>
      <c r="C18" s="19">
        <f t="shared" si="0"/>
        <v>40599</v>
      </c>
      <c r="D18" s="8" t="s">
        <v>50</v>
      </c>
      <c r="E18" s="20"/>
      <c r="F18" s="8"/>
      <c r="G18" s="20"/>
      <c r="H18" s="8"/>
      <c r="I18" s="20"/>
      <c r="J18" s="21"/>
      <c r="K18" s="12"/>
    </row>
    <row r="19" spans="1:11" x14ac:dyDescent="0.2">
      <c r="A19" s="11" t="s">
        <v>12</v>
      </c>
      <c r="B19" s="8">
        <v>66.13</v>
      </c>
      <c r="C19" s="19">
        <f t="shared" si="0"/>
        <v>40600</v>
      </c>
      <c r="D19" s="8"/>
      <c r="E19" s="20"/>
      <c r="F19" s="8"/>
      <c r="G19" s="20"/>
      <c r="H19" s="8"/>
      <c r="I19" s="20"/>
      <c r="J19" s="21"/>
      <c r="K19" s="12"/>
    </row>
    <row r="20" spans="1:11" x14ac:dyDescent="0.2">
      <c r="A20" s="11" t="s">
        <v>12</v>
      </c>
      <c r="B20" s="8">
        <v>16.100000000000001</v>
      </c>
      <c r="C20" s="19">
        <f t="shared" si="0"/>
        <v>40601</v>
      </c>
      <c r="D20" s="8"/>
      <c r="E20" s="20"/>
      <c r="F20" s="8"/>
      <c r="G20" s="20"/>
      <c r="H20" s="8"/>
      <c r="I20" s="20"/>
      <c r="J20" s="21"/>
      <c r="K20" s="12"/>
    </row>
    <row r="21" spans="1:11" x14ac:dyDescent="0.2">
      <c r="A21" s="11" t="s">
        <v>12</v>
      </c>
      <c r="B21" s="8">
        <v>480.7</v>
      </c>
      <c r="C21" s="19">
        <f t="shared" si="0"/>
        <v>40602</v>
      </c>
      <c r="D21" s="8"/>
      <c r="E21" s="20"/>
      <c r="F21" s="8"/>
      <c r="G21" s="20"/>
      <c r="H21" s="8"/>
      <c r="I21" s="20"/>
      <c r="J21" s="21"/>
      <c r="K21" s="12"/>
    </row>
    <row r="22" spans="1:11" x14ac:dyDescent="0.2">
      <c r="A22" s="11" t="s">
        <v>14</v>
      </c>
      <c r="B22" s="8">
        <v>319</v>
      </c>
      <c r="C22" s="19">
        <f t="shared" si="0"/>
        <v>40603</v>
      </c>
      <c r="D22" s="8" t="s">
        <v>38</v>
      </c>
      <c r="E22" s="20"/>
      <c r="F22" s="8"/>
      <c r="G22" s="20"/>
      <c r="H22" s="8"/>
      <c r="I22" s="20"/>
      <c r="J22" s="21"/>
      <c r="K22" s="12"/>
    </row>
    <row r="23" spans="1:11" x14ac:dyDescent="0.2">
      <c r="A23" s="11" t="s">
        <v>12</v>
      </c>
      <c r="B23" s="8">
        <v>7</v>
      </c>
      <c r="C23" s="19">
        <f t="shared" si="0"/>
        <v>40604</v>
      </c>
      <c r="D23" s="8"/>
      <c r="E23" s="20"/>
      <c r="F23" s="8"/>
      <c r="G23" s="20"/>
      <c r="H23" s="8"/>
      <c r="I23" s="20"/>
      <c r="J23" s="21"/>
      <c r="K23" s="12"/>
    </row>
    <row r="24" spans="1:11" x14ac:dyDescent="0.2">
      <c r="A24" s="11" t="s">
        <v>12</v>
      </c>
      <c r="B24" s="8">
        <v>28</v>
      </c>
      <c r="C24" s="19">
        <f t="shared" si="0"/>
        <v>40605</v>
      </c>
      <c r="D24" s="8"/>
      <c r="E24" s="20"/>
      <c r="F24" s="8"/>
      <c r="G24" s="20"/>
      <c r="H24" s="8"/>
      <c r="I24" s="20"/>
      <c r="J24" s="21"/>
      <c r="K24" s="12"/>
    </row>
    <row r="25" spans="1:11" x14ac:dyDescent="0.2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 x14ac:dyDescent="0.2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 x14ac:dyDescent="0.2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 x14ac:dyDescent="0.2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 x14ac:dyDescent="0.2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 x14ac:dyDescent="0.2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 x14ac:dyDescent="0.2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 x14ac:dyDescent="0.2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00000000000001" customHeight="1" x14ac:dyDescent="0.2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00000000000001" customHeight="1" x14ac:dyDescent="0.2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00000000000001" customHeight="1" x14ac:dyDescent="0.2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00000000000001" customHeight="1" x14ac:dyDescent="0.2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00000000000001" customHeight="1" x14ac:dyDescent="0.2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00000000000001" customHeight="1" thickBot="1" x14ac:dyDescent="0.25">
      <c r="A38" s="11" t="s">
        <v>12</v>
      </c>
      <c r="B38" s="22"/>
      <c r="C38" s="14" t="str">
        <f>IF(B38&gt;0.005,C37+1,"")</f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00000000000001" customHeight="1" x14ac:dyDescent="0.2">
      <c r="A39" s="11"/>
      <c r="B39" s="65">
        <f>SUMIF(A6:A38,$O$6,B6:B38)</f>
        <v>2697.8399999999997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00000000000001" customHeight="1" thickBot="1" x14ac:dyDescent="0.25">
      <c r="A40" s="11"/>
      <c r="B40" s="66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00000000000001" customHeight="1" thickBot="1" x14ac:dyDescent="0.25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4.95" customHeight="1" thickBot="1" x14ac:dyDescent="0.25">
      <c r="A42" s="11"/>
      <c r="B42" s="25"/>
      <c r="C42" s="25"/>
      <c r="D42" s="25"/>
      <c r="E42" s="25"/>
      <c r="F42" s="25"/>
      <c r="G42" s="25"/>
      <c r="H42" s="67" t="s">
        <v>20</v>
      </c>
      <c r="I42" s="68"/>
      <c r="J42" s="26"/>
      <c r="K42" s="12"/>
    </row>
    <row r="43" spans="1:17" ht="20.100000000000001" customHeight="1" thickBot="1" x14ac:dyDescent="0.25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41">
        <v>2028.9500000000007</v>
      </c>
      <c r="J43" s="28"/>
      <c r="K43" s="12"/>
    </row>
    <row r="44" spans="1:17" ht="24.95" customHeight="1" thickBot="1" x14ac:dyDescent="0.25">
      <c r="A44" s="11"/>
      <c r="B44" s="29">
        <f>B39</f>
        <v>2697.8399999999997</v>
      </c>
      <c r="C44" s="27">
        <f>SUM(F6:F38)</f>
        <v>2406</v>
      </c>
      <c r="D44" s="27">
        <f>B44+C44</f>
        <v>5103.84</v>
      </c>
      <c r="E44" s="27">
        <f>SUM(H6:H38)</f>
        <v>4569.6000000000004</v>
      </c>
      <c r="F44" s="30">
        <f>D44-E44</f>
        <v>534.23999999999978</v>
      </c>
      <c r="G44" s="25"/>
      <c r="H44" s="31" t="s">
        <v>25</v>
      </c>
      <c r="I44" s="31">
        <f>F46</f>
        <v>-856.60000000000014</v>
      </c>
      <c r="J44" s="31"/>
      <c r="K44" s="12"/>
      <c r="Q44" s="3" t="s">
        <v>34</v>
      </c>
    </row>
    <row r="45" spans="1:17" ht="20.100000000000001" customHeight="1" thickBot="1" x14ac:dyDescent="0.25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1172.3500000000006</v>
      </c>
      <c r="J45" s="31"/>
      <c r="K45" s="12"/>
      <c r="Q45" s="3" t="s">
        <v>35</v>
      </c>
    </row>
    <row r="46" spans="1:17" ht="20.100000000000001" customHeight="1" thickBot="1" x14ac:dyDescent="0.25">
      <c r="A46" s="11"/>
      <c r="B46" s="29">
        <f>F44</f>
        <v>534.23999999999978</v>
      </c>
      <c r="C46" s="32"/>
      <c r="D46" s="32"/>
      <c r="E46" s="32">
        <v>1390.84</v>
      </c>
      <c r="F46" s="30">
        <f>B46-(C46+D46+E46)</f>
        <v>-856.60000000000014</v>
      </c>
      <c r="G46" s="25"/>
      <c r="H46" s="31" t="s">
        <v>31</v>
      </c>
      <c r="I46" s="33"/>
      <c r="J46" s="33"/>
      <c r="K46" s="12"/>
      <c r="Q46" s="3" t="s">
        <v>36</v>
      </c>
    </row>
    <row r="47" spans="1:17" ht="15.75" thickBot="1" x14ac:dyDescent="0.25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1172.3500000000006</v>
      </c>
      <c r="J47" s="35"/>
      <c r="K47" s="12"/>
      <c r="Q47" s="3" t="s">
        <v>37</v>
      </c>
    </row>
    <row r="48" spans="1:17" ht="15.75" thickBot="1" x14ac:dyDescent="0.25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1172.3500000000006</v>
      </c>
      <c r="J48" s="25"/>
      <c r="K48" s="12"/>
    </row>
    <row r="49" spans="1:13" ht="15.75" thickBo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0"/>
    </row>
    <row r="51" spans="1:13" ht="15.75" thickBot="1" x14ac:dyDescent="0.25">
      <c r="D51" s="73" t="s">
        <v>39</v>
      </c>
      <c r="E51" s="73"/>
      <c r="F51" s="73"/>
      <c r="G51" s="73"/>
      <c r="H51" s="73"/>
      <c r="I51" s="64" t="s">
        <v>51</v>
      </c>
      <c r="J51" s="64"/>
      <c r="K51" s="64"/>
      <c r="L51" s="64"/>
      <c r="M51" s="64"/>
    </row>
    <row r="52" spans="1:13" ht="15.75" thickBot="1" x14ac:dyDescent="0.25">
      <c r="B52" s="28"/>
      <c r="C52" s="45"/>
      <c r="D52" s="5" t="s">
        <v>8</v>
      </c>
      <c r="E52" s="5" t="s">
        <v>9</v>
      </c>
      <c r="F52" s="5" t="s">
        <v>40</v>
      </c>
      <c r="G52" s="5" t="s">
        <v>41</v>
      </c>
      <c r="H52" s="5" t="s">
        <v>8</v>
      </c>
      <c r="I52" s="52" t="s">
        <v>8</v>
      </c>
      <c r="J52" s="52" t="s">
        <v>9</v>
      </c>
      <c r="K52" s="52" t="s">
        <v>40</v>
      </c>
      <c r="L52" s="53" t="s">
        <v>41</v>
      </c>
      <c r="M52" s="53" t="s">
        <v>8</v>
      </c>
    </row>
    <row r="53" spans="1:13" ht="15.75" thickBot="1" x14ac:dyDescent="0.25">
      <c r="B53" s="31"/>
      <c r="C53" s="46" t="s">
        <v>14</v>
      </c>
      <c r="D53" s="44">
        <f t="array" ref="D53">IF(ROWS($D$53:D53)&gt;COUNTIF($A$5:$A$53,$C$53),"",INDEX(B$5:B$53,SMALL(IF($A$5:$A$53&lt;&gt;"",IF($A$5:$A$53=$C$53,ROW($A$5:$A$53)-ROW($A$5)+1)),ROWS($D$53:D53))))</f>
        <v>460</v>
      </c>
      <c r="E53" s="44">
        <f t="array" ref="E53">IF(ROWS($D$53:E53)&gt;COUNTIF($A$5:$A$53,$C$53),"",INDEX(C$5:C$53,SMALL(IF($A$5:$A$53&lt;&gt;"",IF($A$5:$A$53=$C$53,ROW($A$5:$A$53)-ROW($A$5)+1)),ROWS($D$53:E53))))</f>
        <v>40590</v>
      </c>
      <c r="F53" s="44" t="str">
        <f t="array" ref="F53">IF(ROWS($D$53:F53)&gt;COUNTIF($A$5:$A$53,$C$53),"",INDEX(D$5:D$53,SMALL(IF($A$5:$A$53&lt;&gt;"",IF($A$5:$A$53=$C$53,ROW($A$5:$A$53)-ROW($A$5)+1)),ROWS($D$53:F53))))</f>
        <v>MMP</v>
      </c>
      <c r="G53" s="5">
        <f>IF($E53="","",IF(AND($D53&gt;$H53,$H53&lt;&gt;0),"سداد جزئى",IF($D53=$H53,"سداد كلى",0)))</f>
        <v>0</v>
      </c>
      <c r="H53" s="5">
        <f t="array" ref="H53">IF(E53="","",SUMIF($G$5:$G$49,$E53,$F$5:$F$49))</f>
        <v>0</v>
      </c>
      <c r="I53" s="54"/>
      <c r="J53" s="54"/>
      <c r="K53" s="54"/>
      <c r="L53" s="55"/>
      <c r="M53" s="55"/>
    </row>
    <row r="54" spans="1:13" ht="15.75" thickBot="1" x14ac:dyDescent="0.25">
      <c r="B54" s="35"/>
      <c r="C54" s="47"/>
      <c r="D54" s="44">
        <f t="array" ref="D54">IF(ROWS($D$53:D54)&gt;COUNTIF($A$5:$A$53,$C$53),"",INDEX(B$5:B$53,SMALL(IF($A$5:$A$53&lt;&gt;"",IF($A$5:$A$53=$C$53,ROW($A$5:$A$53)-ROW($A$5)+1)),ROWS($D$53:D54))))</f>
        <v>202.4</v>
      </c>
      <c r="E54" s="44">
        <f t="array" ref="E54">IF(ROWS($D$53:E54)&gt;COUNTIF($A$5:$A$53,$C$53),"",INDEX(C$5:C$53,SMALL(IF($A$5:$A$53&lt;&gt;"",IF($A$5:$A$53=$C$53,ROW($A$5:$A$53)-ROW($A$5)+1)),ROWS($D$53:E54))))</f>
        <v>40591</v>
      </c>
      <c r="F54" s="44" t="str">
        <f t="array" ref="F54">IF(ROWS($D$53:F54)&gt;COUNTIF($A$5:$A$53,$C$53),"",INDEX(D$5:D$53,SMALL(IF($A$5:$A$53&lt;&gt;"",IF($A$5:$A$53=$C$53,ROW($A$5:$A$53)-ROW($A$5)+1)),ROWS($D$53:F54))))</f>
        <v>MMP</v>
      </c>
      <c r="G54" s="5">
        <f t="shared" ref="G54:G93" si="1">IF($E54="","",IF(AND($D54&gt;$H54,$H54&lt;&gt;0),"سداد جزئى",IF($D54=$H54,"سداد كلى",0)))</f>
        <v>0</v>
      </c>
      <c r="H54" s="5">
        <f t="array" ref="H54">IF(E54="","",SUMIF($G$5:$G$49,$E54,$F$5:$F$49))</f>
        <v>0</v>
      </c>
      <c r="I54" s="56"/>
      <c r="J54" s="56"/>
      <c r="K54" s="56"/>
      <c r="L54" s="57"/>
      <c r="M54" s="57"/>
    </row>
    <row r="55" spans="1:13" ht="15.75" thickBot="1" x14ac:dyDescent="0.25">
      <c r="B55" s="28"/>
      <c r="C55" s="48"/>
      <c r="D55" s="44">
        <f t="array" ref="D55">IF(ROWS($D$53:D55)&gt;COUNTIF($A$5:$A$53,$C$53),"",INDEX(B$5:B$53,SMALL(IF($A$5:$A$53&lt;&gt;"",IF($A$5:$A$53=$C$53,ROW($A$5:$A$53)-ROW($A$5)+1)),ROWS($D$53:D55))))</f>
        <v>42.55</v>
      </c>
      <c r="E55" s="44">
        <f t="array" ref="E55">IF(ROWS($D$53:E55)&gt;COUNTIF($A$5:$A$53,$C$53),"",INDEX(C$5:C$53,SMALL(IF($A$5:$A$53&lt;&gt;"",IF($A$5:$A$53=$C$53,ROW($A$5:$A$53)-ROW($A$5)+1)),ROWS($D$53:E55))))</f>
        <v>40599</v>
      </c>
      <c r="F55" s="44" t="str">
        <f t="array" ref="F55">IF(ROWS($D$53:F55)&gt;COUNTIF($A$5:$A$53,$C$53),"",INDEX(D$5:D$53,SMALL(IF($A$5:$A$53&lt;&gt;"",IF($A$5:$A$53=$C$53,ROW($A$5:$A$53)-ROW($A$5)+1)),ROWS($D$53:F55))))</f>
        <v>BIN MUGHEM</v>
      </c>
      <c r="G55" s="5">
        <f t="shared" si="1"/>
        <v>0</v>
      </c>
      <c r="H55" s="5">
        <f t="array" ref="H55">IF(E55="","",SUMIF($G$5:$G$49,$E55,$F$5:$F$49))</f>
        <v>0</v>
      </c>
      <c r="I55" s="52"/>
      <c r="J55" s="52"/>
      <c r="K55" s="52"/>
      <c r="L55" s="53"/>
      <c r="M55" s="53"/>
    </row>
    <row r="56" spans="1:13" ht="15.75" thickBot="1" x14ac:dyDescent="0.25">
      <c r="B56" s="31"/>
      <c r="C56" s="46"/>
      <c r="D56" s="44">
        <f t="array" ref="D56">IF(ROWS($D$53:D56)&gt;COUNTIF($A$5:$A$53,$C$53),"",INDEX(B$5:B$53,SMALL(IF($A$5:$A$53&lt;&gt;"",IF($A$5:$A$53=$C$53,ROW($A$5:$A$53)-ROW($A$5)+1)),ROWS($D$53:D56))))</f>
        <v>319</v>
      </c>
      <c r="E56" s="44">
        <f t="array" ref="E56">IF(ROWS($D$53:E56)&gt;COUNTIF($A$5:$A$53,$C$53),"",INDEX(C$5:C$53,SMALL(IF($A$5:$A$53&lt;&gt;"",IF($A$5:$A$53=$C$53,ROW($A$5:$A$53)-ROW($A$5)+1)),ROWS($D$53:E56))))</f>
        <v>40603</v>
      </c>
      <c r="F56" s="44" t="str">
        <f t="array" ref="F56">IF(ROWS($D$53:F56)&gt;COUNTIF($A$5:$A$53,$C$53),"",INDEX(D$5:D$53,SMALL(IF($A$5:$A$53&lt;&gt;"",IF($A$5:$A$53=$C$53,ROW($A$5:$A$53)-ROW($A$5)+1)),ROWS($D$53:F56))))</f>
        <v>MANHAL</v>
      </c>
      <c r="G56" s="5" t="str">
        <f t="shared" si="1"/>
        <v>سداد كلى</v>
      </c>
      <c r="H56" s="5">
        <f t="array" ref="H56">IF(E56="","",SUMIF($G$5:$G$49,$E56,$F$5:$F$49))</f>
        <v>319</v>
      </c>
      <c r="I56" s="54"/>
      <c r="J56" s="54"/>
      <c r="K56" s="54"/>
      <c r="L56" s="55"/>
      <c r="M56" s="55"/>
    </row>
    <row r="57" spans="1:13" ht="15.75" thickBot="1" x14ac:dyDescent="0.25">
      <c r="B57" s="35"/>
      <c r="C57" s="47"/>
      <c r="D57" s="44" t="str">
        <f t="array" ref="D57">IF(ROWS($D$53:D57)&gt;COUNTIF($A$5:$A$53,$C$53),"",INDEX(B$5:B$53,SMALL(IF($A$5:$A$53&lt;&gt;"",IF($A$5:$A$53=$C$53,ROW($A$5:$A$53)-ROW($A$5)+1)),ROWS($D$53:D57))))</f>
        <v/>
      </c>
      <c r="E57" s="44" t="str">
        <f t="array" ref="E57">IF(ROWS($D$53:E57)&gt;COUNTIF($A$5:$A$53,$C$53),"",INDEX(C$5:C$53,SMALL(IF($A$5:$A$53&lt;&gt;"",IF($A$5:$A$53=$C$53,ROW($A$5:$A$53)-ROW($A$5)+1)),ROWS($D$53:E57))))</f>
        <v/>
      </c>
      <c r="F57" s="44" t="str">
        <f t="array" ref="F57">IF(ROWS($D$53:F57)&gt;COUNTIF($A$5:$A$53,$C$53),"",INDEX(D$5:D$53,SMALL(IF($A$5:$A$53&lt;&gt;"",IF($A$5:$A$53=$C$53,ROW($A$5:$A$53)-ROW($A$5)+1)),ROWS($D$53:F57))))</f>
        <v/>
      </c>
      <c r="G57" s="5" t="str">
        <f t="shared" si="1"/>
        <v/>
      </c>
      <c r="H57" s="5" t="str">
        <f t="array" ref="H57">IF(E57="","",SUMIF($G$5:$G$49,$E57,$F$5:$F$49))</f>
        <v/>
      </c>
      <c r="I57" s="56"/>
      <c r="J57" s="56"/>
      <c r="K57" s="56"/>
      <c r="L57" s="57"/>
      <c r="M57" s="57"/>
    </row>
    <row r="58" spans="1:13" ht="15.75" thickBot="1" x14ac:dyDescent="0.25">
      <c r="B58" s="28"/>
      <c r="C58" s="48"/>
      <c r="D58" s="44" t="str">
        <f t="array" ref="D58">IF(ROWS($D$53:D58)&gt;COUNTIF($A$5:$A$53,$C$53),"",INDEX(B$5:B$53,SMALL(IF($A$5:$A$53&lt;&gt;"",IF($A$5:$A$53=$C$53,ROW($A$5:$A$53)-ROW($A$5)+1)),ROWS($D$53:D58))))</f>
        <v/>
      </c>
      <c r="E58" s="44" t="str">
        <f t="array" ref="E58">IF(ROWS($D$53:E58)&gt;COUNTIF($A$5:$A$53,$C$53),"",INDEX(C$5:C$53,SMALL(IF($A$5:$A$53&lt;&gt;"",IF($A$5:$A$53=$C$53,ROW($A$5:$A$53)-ROW($A$5)+1)),ROWS($D$53:E58))))</f>
        <v/>
      </c>
      <c r="F58" s="44" t="str">
        <f t="array" ref="F58">IF(ROWS($D$53:F58)&gt;COUNTIF($A$5:$A$53,$C$53),"",INDEX(D$5:D$53,SMALL(IF($A$5:$A$53&lt;&gt;"",IF($A$5:$A$53=$C$53,ROW($A$5:$A$53)-ROW($A$5)+1)),ROWS($D$53:F58))))</f>
        <v/>
      </c>
      <c r="G58" s="5" t="str">
        <f t="shared" si="1"/>
        <v/>
      </c>
      <c r="H58" s="5" t="str">
        <f t="array" ref="H58">IF(E58="","",SUMIF($G$5:$G$49,$E58,$F$5:$F$49))</f>
        <v/>
      </c>
      <c r="I58" s="52"/>
      <c r="J58" s="52"/>
      <c r="K58" s="52"/>
      <c r="L58" s="53"/>
      <c r="M58" s="53"/>
    </row>
    <row r="59" spans="1:13" ht="15.75" thickBot="1" x14ac:dyDescent="0.25">
      <c r="B59" s="35"/>
      <c r="C59" s="49"/>
      <c r="D59" s="44" t="str">
        <f t="array" ref="D59">IF(ROWS($D$53:D59)&gt;COUNTIF($A$5:$A$53,$C$53),"",INDEX(B$5:B$53,SMALL(IF($A$5:$A$53&lt;&gt;"",IF($A$5:$A$53=$C$53,ROW($A$5:$A$53)-ROW($A$5)+1)),ROWS($D$53:D59))))</f>
        <v/>
      </c>
      <c r="E59" s="44" t="str">
        <f t="array" ref="E59">IF(ROWS($D$53:E59)&gt;COUNTIF($A$5:$A$53,$C$53),"",INDEX(C$5:C$53,SMALL(IF($A$5:$A$53&lt;&gt;"",IF($A$5:$A$53=$C$53,ROW($A$5:$A$53)-ROW($A$5)+1)),ROWS($D$53:E59))))</f>
        <v/>
      </c>
      <c r="F59" s="44" t="str">
        <f t="array" ref="F59">IF(ROWS($D$53:F59)&gt;COUNTIF($A$5:$A$53,$C$53),"",INDEX(D$5:D$53,SMALL(IF($A$5:$A$53&lt;&gt;"",IF($A$5:$A$53=$C$53,ROW($A$5:$A$53)-ROW($A$5)+1)),ROWS($D$53:F59))))</f>
        <v/>
      </c>
      <c r="G59" s="5" t="str">
        <f t="shared" si="1"/>
        <v/>
      </c>
      <c r="H59" s="5" t="str">
        <f t="array" ref="H59">IF(E59="","",SUMIF($G$5:$G$49,$E59,$F$5:$F$49))</f>
        <v/>
      </c>
      <c r="I59" s="58"/>
      <c r="J59" s="58"/>
      <c r="K59" s="58"/>
      <c r="L59" s="59"/>
      <c r="M59" s="59"/>
    </row>
    <row r="60" spans="1:13" ht="15.75" thickBot="1" x14ac:dyDescent="0.25">
      <c r="B60" s="40"/>
      <c r="C60" s="48"/>
      <c r="D60" s="44" t="str">
        <f t="array" ref="D60">IF(ROWS($D$53:D60)&gt;COUNTIF($A$5:$A$53,$C$53),"",INDEX(B$5:B$53,SMALL(IF($A$5:$A$53&lt;&gt;"",IF($A$5:$A$53=$C$53,ROW($A$5:$A$53)-ROW($A$5)+1)),ROWS($D$53:D60))))</f>
        <v/>
      </c>
      <c r="E60" s="44" t="str">
        <f t="array" ref="E60">IF(ROWS($D$53:E60)&gt;COUNTIF($A$5:$A$53,$C$53),"",INDEX(C$5:C$53,SMALL(IF($A$5:$A$53&lt;&gt;"",IF($A$5:$A$53=$C$53,ROW($A$5:$A$53)-ROW($A$5)+1)),ROWS($D$53:E60))))</f>
        <v/>
      </c>
      <c r="F60" s="44" t="str">
        <f t="array" ref="F60">IF(ROWS($D$53:F60)&gt;COUNTIF($A$5:$A$53,$C$53),"",INDEX(D$5:D$53,SMALL(IF($A$5:$A$53&lt;&gt;"",IF($A$5:$A$53=$C$53,ROW($A$5:$A$53)-ROW($A$5)+1)),ROWS($D$53:F60))))</f>
        <v/>
      </c>
      <c r="G60" s="5" t="str">
        <f t="shared" si="1"/>
        <v/>
      </c>
      <c r="H60" s="5" t="str">
        <f t="array" ref="H60">IF(E60="","",SUMIF($G$5:$G$49,$E60,$F$5:$F$49))</f>
        <v/>
      </c>
      <c r="I60" s="52"/>
      <c r="J60" s="52"/>
      <c r="K60" s="52"/>
      <c r="L60" s="53"/>
      <c r="M60" s="53"/>
    </row>
    <row r="61" spans="1:13" ht="15.75" thickBot="1" x14ac:dyDescent="0.25">
      <c r="B61" s="35"/>
      <c r="C61" s="46"/>
      <c r="D61" s="44" t="str">
        <f t="array" ref="D61">IF(ROWS($D$53:D61)&gt;COUNTIF($A$5:$A$53,$C$53),"",INDEX(B$5:B$53,SMALL(IF($A$5:$A$53&lt;&gt;"",IF($A$5:$A$53=$C$53,ROW($A$5:$A$53)-ROW($A$5)+1)),ROWS($D$53:D61))))</f>
        <v/>
      </c>
      <c r="E61" s="44" t="str">
        <f t="array" ref="E61">IF(ROWS($D$53:E61)&gt;COUNTIF($A$5:$A$53,$C$53),"",INDEX(C$5:C$53,SMALL(IF($A$5:$A$53&lt;&gt;"",IF($A$5:$A$53=$C$53,ROW($A$5:$A$53)-ROW($A$5)+1)),ROWS($D$53:E61))))</f>
        <v/>
      </c>
      <c r="F61" s="44" t="str">
        <f t="array" ref="F61">IF(ROWS($D$53:F61)&gt;COUNTIF($A$5:$A$53,$C$53),"",INDEX(D$5:D$53,SMALL(IF($A$5:$A$53&lt;&gt;"",IF($A$5:$A$53=$C$53,ROW($A$5:$A$53)-ROW($A$5)+1)),ROWS($D$53:F61))))</f>
        <v/>
      </c>
      <c r="G61" s="5" t="str">
        <f t="shared" si="1"/>
        <v/>
      </c>
      <c r="H61" s="5" t="str">
        <f t="array" ref="H61">IF(E61="","",SUMIF($G$5:$G$49,$E61,$F$5:$F$49))</f>
        <v/>
      </c>
      <c r="I61" s="54"/>
      <c r="J61" s="54"/>
      <c r="K61" s="54"/>
      <c r="L61" s="55"/>
      <c r="M61" s="55"/>
    </row>
    <row r="62" spans="1:13" ht="15.75" thickBot="1" x14ac:dyDescent="0.25">
      <c r="B62" s="35"/>
      <c r="C62" s="47"/>
      <c r="D62" s="44" t="str">
        <f t="array" ref="D62">IF(ROWS($D$53:D62)&gt;COUNTIF($A$5:$A$53,$C$53),"",INDEX(B$5:B$53,SMALL(IF($A$5:$A$53&lt;&gt;"",IF($A$5:$A$53=$C$53,ROW($A$5:$A$53)-ROW($A$5)+1)),ROWS($D$53:D62))))</f>
        <v/>
      </c>
      <c r="E62" s="44" t="str">
        <f t="array" ref="E62">IF(ROWS($D$53:E62)&gt;COUNTIF($A$5:$A$53,$C$53),"",INDEX(C$5:C$53,SMALL(IF($A$5:$A$53&lt;&gt;"",IF($A$5:$A$53=$C$53,ROW($A$5:$A$53)-ROW($A$5)+1)),ROWS($D$53:E62))))</f>
        <v/>
      </c>
      <c r="F62" s="44" t="str">
        <f t="array" ref="F62">IF(ROWS($D$53:F62)&gt;COUNTIF($A$5:$A$53,$C$53),"",INDEX(D$5:D$53,SMALL(IF($A$5:$A$53&lt;&gt;"",IF($A$5:$A$53=$C$53,ROW($A$5:$A$53)-ROW($A$5)+1)),ROWS($D$53:F62))))</f>
        <v/>
      </c>
      <c r="G62" s="5" t="str">
        <f t="shared" si="1"/>
        <v/>
      </c>
      <c r="H62" s="5" t="str">
        <f t="array" ref="H62">IF(E62="","",SUMIF($G$5:$G$49,$E62,$F$5:$F$49))</f>
        <v/>
      </c>
      <c r="I62" s="56"/>
      <c r="J62" s="56"/>
      <c r="K62" s="56"/>
      <c r="L62" s="57"/>
      <c r="M62" s="57"/>
    </row>
    <row r="63" spans="1:13" ht="15.75" thickBot="1" x14ac:dyDescent="0.25">
      <c r="B63" s="28"/>
      <c r="C63" s="48"/>
      <c r="D63" s="44" t="str">
        <f t="array" ref="D63">IF(ROWS($D$53:D63)&gt;COUNTIF($A$5:$A$53,$C$53),"",INDEX(B$5:B$53,SMALL(IF($A$5:$A$53&lt;&gt;"",IF($A$5:$A$53=$C$53,ROW($A$5:$A$53)-ROW($A$5)+1)),ROWS($D$53:D63))))</f>
        <v/>
      </c>
      <c r="E63" s="44" t="str">
        <f t="array" ref="E63">IF(ROWS($D$53:E63)&gt;COUNTIF($A$5:$A$53,$C$53),"",INDEX(C$5:C$53,SMALL(IF($A$5:$A$53&lt;&gt;"",IF($A$5:$A$53=$C$53,ROW($A$5:$A$53)-ROW($A$5)+1)),ROWS($D$53:E63))))</f>
        <v/>
      </c>
      <c r="F63" s="44" t="str">
        <f t="array" ref="F63">IF(ROWS($D$53:F63)&gt;COUNTIF($A$5:$A$53,$C$53),"",INDEX(D$5:D$53,SMALL(IF($A$5:$A$53&lt;&gt;"",IF($A$5:$A$53=$C$53,ROW($A$5:$A$53)-ROW($A$5)+1)),ROWS($D$53:F63))))</f>
        <v/>
      </c>
      <c r="G63" s="5" t="str">
        <f t="shared" si="1"/>
        <v/>
      </c>
      <c r="H63" s="5" t="str">
        <f t="array" ref="H63">IF(E63="","",SUMIF($G$5:$G$49,$E63,$F$5:$F$49))</f>
        <v/>
      </c>
      <c r="I63" s="52"/>
      <c r="J63" s="52"/>
      <c r="K63" s="52"/>
      <c r="L63" s="53"/>
      <c r="M63" s="53"/>
    </row>
    <row r="64" spans="1:13" ht="15.75" thickBot="1" x14ac:dyDescent="0.25">
      <c r="B64" s="31"/>
      <c r="C64" s="46"/>
      <c r="D64" s="44" t="str">
        <f t="array" ref="D64">IF(ROWS($D$53:D64)&gt;COUNTIF($A$5:$A$53,$C$53),"",INDEX(B$5:B$53,SMALL(IF($A$5:$A$53&lt;&gt;"",IF($A$5:$A$53=$C$53,ROW($A$5:$A$53)-ROW($A$5)+1)),ROWS($D$53:D64))))</f>
        <v/>
      </c>
      <c r="E64" s="44" t="str">
        <f t="array" ref="E64">IF(ROWS($D$53:E64)&gt;COUNTIF($A$5:$A$53,$C$53),"",INDEX(C$5:C$53,SMALL(IF($A$5:$A$53&lt;&gt;"",IF($A$5:$A$53=$C$53,ROW($A$5:$A$53)-ROW($A$5)+1)),ROWS($D$53:E64))))</f>
        <v/>
      </c>
      <c r="F64" s="44" t="str">
        <f t="array" ref="F64">IF(ROWS($D$53:F64)&gt;COUNTIF($A$5:$A$53,$C$53),"",INDEX(D$5:D$53,SMALL(IF($A$5:$A$53&lt;&gt;"",IF($A$5:$A$53=$C$53,ROW($A$5:$A$53)-ROW($A$5)+1)),ROWS($D$53:F64))))</f>
        <v/>
      </c>
      <c r="G64" s="5" t="str">
        <f t="shared" si="1"/>
        <v/>
      </c>
      <c r="H64" s="5" t="str">
        <f t="array" ref="H64">IF(E64="","",SUMIF($G$5:$G$49,$E64,$F$5:$F$49))</f>
        <v/>
      </c>
      <c r="I64" s="54"/>
      <c r="J64" s="54"/>
      <c r="K64" s="54"/>
      <c r="L64" s="55"/>
      <c r="M64" s="55"/>
    </row>
    <row r="65" spans="2:13" ht="15.75" thickBot="1" x14ac:dyDescent="0.25">
      <c r="B65" s="35"/>
      <c r="C65" s="47"/>
      <c r="D65" s="44" t="str">
        <f t="array" ref="D65">IF(ROWS($D$53:D65)&gt;COUNTIF($A$5:$A$53,$C$53),"",INDEX(B$5:B$53,SMALL(IF($A$5:$A$53&lt;&gt;"",IF($A$5:$A$53=$C$53,ROW($A$5:$A$53)-ROW($A$5)+1)),ROWS($D$53:D65))))</f>
        <v/>
      </c>
      <c r="E65" s="44" t="str">
        <f t="array" ref="E65">IF(ROWS($D$53:E65)&gt;COUNTIF($A$5:$A$53,$C$53),"",INDEX(C$5:C$53,SMALL(IF($A$5:$A$53&lt;&gt;"",IF($A$5:$A$53=$C$53,ROW($A$5:$A$53)-ROW($A$5)+1)),ROWS($D$53:E65))))</f>
        <v/>
      </c>
      <c r="F65" s="44" t="str">
        <f t="array" ref="F65">IF(ROWS($D$53:F65)&gt;COUNTIF($A$5:$A$53,$C$53),"",INDEX(D$5:D$53,SMALL(IF($A$5:$A$53&lt;&gt;"",IF($A$5:$A$53=$C$53,ROW($A$5:$A$53)-ROW($A$5)+1)),ROWS($D$53:F65))))</f>
        <v/>
      </c>
      <c r="G65" s="5" t="str">
        <f t="shared" si="1"/>
        <v/>
      </c>
      <c r="H65" s="5" t="str">
        <f t="array" ref="H65">IF(E65="","",SUMIF($G$5:$G$49,$E65,$F$5:$F$49))</f>
        <v/>
      </c>
      <c r="I65" s="56"/>
      <c r="J65" s="56"/>
      <c r="K65" s="56"/>
      <c r="L65" s="57"/>
      <c r="M65" s="57"/>
    </row>
    <row r="66" spans="2:13" ht="15.75" thickBot="1" x14ac:dyDescent="0.25">
      <c r="B66" s="50"/>
      <c r="C66" s="51"/>
      <c r="D66" s="44" t="str">
        <f t="array" ref="D66">IF(ROWS($D$53:D66)&gt;COUNTIF($A$5:$A$53,$C$53),"",INDEX(B$5:B$53,SMALL(IF($A$5:$A$53&lt;&gt;"",IF($A$5:$A$53=$C$53,ROW($A$5:$A$53)-ROW($A$5)+1)),ROWS($D$53:D66))))</f>
        <v/>
      </c>
      <c r="E66" s="44" t="str">
        <f t="array" ref="E66">IF(ROWS($D$53:E66)&gt;COUNTIF($A$5:$A$53,$C$53),"",INDEX(C$5:C$53,SMALL(IF($A$5:$A$53&lt;&gt;"",IF($A$5:$A$53=$C$53,ROW($A$5:$A$53)-ROW($A$5)+1)),ROWS($D$53:E66))))</f>
        <v/>
      </c>
      <c r="F66" s="44" t="str">
        <f t="array" ref="F66">IF(ROWS($D$53:F66)&gt;COUNTIF($A$5:$A$53,$C$53),"",INDEX(D$5:D$53,SMALL(IF($A$5:$A$53&lt;&gt;"",IF($A$5:$A$53=$C$53,ROW($A$5:$A$53)-ROW($A$5)+1)),ROWS($D$53:F66))))</f>
        <v/>
      </c>
      <c r="G66" s="5" t="str">
        <f t="shared" si="1"/>
        <v/>
      </c>
      <c r="H66" s="5" t="str">
        <f t="array" ref="H66">IF(E66="","",SUMIF($G$5:$G$49,$E66,$F$5:$F$49))</f>
        <v/>
      </c>
      <c r="I66" s="60"/>
      <c r="J66" s="60"/>
      <c r="K66" s="60"/>
      <c r="L66" s="60"/>
      <c r="M66" s="60"/>
    </row>
    <row r="67" spans="2:13" ht="15.75" thickBot="1" x14ac:dyDescent="0.25">
      <c r="B67" s="42"/>
      <c r="C67" s="44"/>
      <c r="D67" s="44" t="str">
        <f t="array" ref="D67">IF(ROWS($D$53:D67)&gt;COUNTIF($A$5:$A$53,$C$53),"",INDEX(B$5:B$53,SMALL(IF($A$5:$A$53&lt;&gt;"",IF($A$5:$A$53=$C$53,ROW($A$5:$A$53)-ROW($A$5)+1)),ROWS($D$53:D67))))</f>
        <v/>
      </c>
      <c r="E67" s="44" t="str">
        <f t="array" ref="E67">IF(ROWS($D$53:E67)&gt;COUNTIF($A$5:$A$53,$C$53),"",INDEX(C$5:C$53,SMALL(IF($A$5:$A$53&lt;&gt;"",IF($A$5:$A$53=$C$53,ROW($A$5:$A$53)-ROW($A$5)+1)),ROWS($D$53:E67))))</f>
        <v/>
      </c>
      <c r="F67" s="44" t="str">
        <f t="array" ref="F67">IF(ROWS($D$53:F67)&gt;COUNTIF($A$5:$A$53,$C$53),"",INDEX(D$5:D$53,SMALL(IF($A$5:$A$53&lt;&gt;"",IF($A$5:$A$53=$C$53,ROW($A$5:$A$53)-ROW($A$5)+1)),ROWS($D$53:F67))))</f>
        <v/>
      </c>
      <c r="G67" s="5" t="str">
        <f t="shared" si="1"/>
        <v/>
      </c>
      <c r="H67" s="5" t="str">
        <f t="array" ref="H67">IF(E67="","",SUMIF($G$5:$G$49,$E67,$F$5:$F$49))</f>
        <v/>
      </c>
      <c r="I67" s="54"/>
      <c r="J67" s="54"/>
      <c r="K67" s="54"/>
      <c r="L67" s="54"/>
      <c r="M67" s="54"/>
    </row>
    <row r="68" spans="2:13" ht="15.75" thickBot="1" x14ac:dyDescent="0.25">
      <c r="B68" s="42"/>
      <c r="C68" s="44"/>
      <c r="D68" s="44" t="str">
        <f t="array" ref="D68">IF(ROWS($D$53:D68)&gt;COUNTIF($A$5:$A$53,$C$53),"",INDEX(B$5:B$53,SMALL(IF($A$5:$A$53&lt;&gt;"",IF($A$5:$A$53=$C$53,ROW($A$5:$A$53)-ROW($A$5)+1)),ROWS($D$53:D68))))</f>
        <v/>
      </c>
      <c r="E68" s="44" t="str">
        <f t="array" ref="E68">IF(ROWS($D$53:E68)&gt;COUNTIF($A$5:$A$53,$C$53),"",INDEX(C$5:C$53,SMALL(IF($A$5:$A$53&lt;&gt;"",IF($A$5:$A$53=$C$53,ROW($A$5:$A$53)-ROW($A$5)+1)),ROWS($D$53:E68))))</f>
        <v/>
      </c>
      <c r="F68" s="44" t="str">
        <f t="array" ref="F68">IF(ROWS($D$53:F68)&gt;COUNTIF($A$5:$A$53,$C$53),"",INDEX(D$5:D$53,SMALL(IF($A$5:$A$53&lt;&gt;"",IF($A$5:$A$53=$C$53,ROW($A$5:$A$53)-ROW($A$5)+1)),ROWS($D$53:F68))))</f>
        <v/>
      </c>
      <c r="G68" s="5" t="str">
        <f t="shared" si="1"/>
        <v/>
      </c>
      <c r="H68" s="5" t="str">
        <f t="array" ref="H68">IF(E68="","",SUMIF($G$5:$G$49,$E68,$F$5:$F$49))</f>
        <v/>
      </c>
      <c r="I68" s="60"/>
      <c r="J68" s="60"/>
      <c r="K68" s="60"/>
      <c r="L68" s="60"/>
      <c r="M68" s="60"/>
    </row>
    <row r="69" spans="2:13" ht="15.75" thickBot="1" x14ac:dyDescent="0.25">
      <c r="B69" s="42"/>
      <c r="C69" s="44"/>
      <c r="D69" s="44" t="str">
        <f t="array" ref="D69">IF(ROWS($D$53:D69)&gt;COUNTIF($A$5:$A$53,$C$53),"",INDEX(B$5:B$53,SMALL(IF($A$5:$A$53&lt;&gt;"",IF($A$5:$A$53=$C$53,ROW($A$5:$A$53)-ROW($A$5)+1)),ROWS($D$53:D69))))</f>
        <v/>
      </c>
      <c r="E69" s="44" t="str">
        <f t="array" ref="E69">IF(ROWS($D$53:E69)&gt;COUNTIF($A$5:$A$53,$C$53),"",INDEX(C$5:C$53,SMALL(IF($A$5:$A$53&lt;&gt;"",IF($A$5:$A$53=$C$53,ROW($A$5:$A$53)-ROW($A$5)+1)),ROWS($D$53:E69))))</f>
        <v/>
      </c>
      <c r="F69" s="44" t="str">
        <f t="array" ref="F69">IF(ROWS($D$53:F69)&gt;COUNTIF($A$5:$A$53,$C$53),"",INDEX(D$5:D$53,SMALL(IF($A$5:$A$53&lt;&gt;"",IF($A$5:$A$53=$C$53,ROW($A$5:$A$53)-ROW($A$5)+1)),ROWS($D$53:F69))))</f>
        <v/>
      </c>
      <c r="G69" s="5" t="str">
        <f t="shared" si="1"/>
        <v/>
      </c>
      <c r="H69" s="5" t="str">
        <f t="array" ref="H69">IF(E69="","",SUMIF($G$5:$G$49,$E69,$F$5:$F$49))</f>
        <v/>
      </c>
      <c r="I69" s="54"/>
      <c r="J69" s="54"/>
      <c r="K69" s="54"/>
      <c r="L69" s="54"/>
      <c r="M69" s="54"/>
    </row>
    <row r="70" spans="2:13" ht="15.75" thickBot="1" x14ac:dyDescent="0.25">
      <c r="B70" s="42"/>
      <c r="C70" s="44"/>
      <c r="D70" s="44" t="str">
        <f t="array" ref="D70">IF(ROWS($D$53:D70)&gt;COUNTIF($A$5:$A$53,$C$53),"",INDEX(B$5:B$53,SMALL(IF($A$5:$A$53&lt;&gt;"",IF($A$5:$A$53=$C$53,ROW($A$5:$A$53)-ROW($A$5)+1)),ROWS($D$53:D70))))</f>
        <v/>
      </c>
      <c r="E70" s="44" t="str">
        <f t="array" ref="E70">IF(ROWS($D$53:E70)&gt;COUNTIF($A$5:$A$53,$C$53),"",INDEX(C$5:C$53,SMALL(IF($A$5:$A$53&lt;&gt;"",IF($A$5:$A$53=$C$53,ROW($A$5:$A$53)-ROW($A$5)+1)),ROWS($D$53:E70))))</f>
        <v/>
      </c>
      <c r="F70" s="44" t="str">
        <f t="array" ref="F70">IF(ROWS($D$53:F70)&gt;COUNTIF($A$5:$A$53,$C$53),"",INDEX(D$5:D$53,SMALL(IF($A$5:$A$53&lt;&gt;"",IF($A$5:$A$53=$C$53,ROW($A$5:$A$53)-ROW($A$5)+1)),ROWS($D$53:F70))))</f>
        <v/>
      </c>
      <c r="G70" s="5" t="str">
        <f t="shared" si="1"/>
        <v/>
      </c>
      <c r="H70" s="5" t="str">
        <f t="array" ref="H70">IF(E70="","",SUMIF($G$5:$G$49,$E70,$F$5:$F$49))</f>
        <v/>
      </c>
      <c r="I70" s="60"/>
      <c r="J70" s="60"/>
      <c r="K70" s="60"/>
      <c r="L70" s="60"/>
      <c r="M70" s="60"/>
    </row>
    <row r="71" spans="2:13" ht="15.75" thickBot="1" x14ac:dyDescent="0.25">
      <c r="B71" s="42"/>
      <c r="C71" s="44"/>
      <c r="D71" s="44" t="str">
        <f t="array" ref="D71">IF(ROWS($D$53:D71)&gt;COUNTIF($A$5:$A$53,$C$53),"",INDEX(B$5:B$53,SMALL(IF($A$5:$A$53&lt;&gt;"",IF($A$5:$A$53=$C$53,ROW($A$5:$A$53)-ROW($A$5)+1)),ROWS($D$53:D71))))</f>
        <v/>
      </c>
      <c r="E71" s="44" t="str">
        <f t="array" ref="E71">IF(ROWS($D$53:E71)&gt;COUNTIF($A$5:$A$53,$C$53),"",INDEX(C$5:C$53,SMALL(IF($A$5:$A$53&lt;&gt;"",IF($A$5:$A$53=$C$53,ROW($A$5:$A$53)-ROW($A$5)+1)),ROWS($D$53:E71))))</f>
        <v/>
      </c>
      <c r="F71" s="44" t="str">
        <f t="array" ref="F71">IF(ROWS($D$53:F71)&gt;COUNTIF($A$5:$A$53,$C$53),"",INDEX(D$5:D$53,SMALL(IF($A$5:$A$53&lt;&gt;"",IF($A$5:$A$53=$C$53,ROW($A$5:$A$53)-ROW($A$5)+1)),ROWS($D$53:F71))))</f>
        <v/>
      </c>
      <c r="G71" s="5" t="str">
        <f t="shared" si="1"/>
        <v/>
      </c>
      <c r="H71" s="5" t="str">
        <f t="array" ref="H71">IF(E71="","",SUMIF($G$5:$G$49,$E71,$F$5:$F$49))</f>
        <v/>
      </c>
      <c r="I71" s="54"/>
      <c r="J71" s="54"/>
      <c r="K71" s="54"/>
      <c r="L71" s="54"/>
      <c r="M71" s="54"/>
    </row>
    <row r="72" spans="2:13" ht="15.75" thickBot="1" x14ac:dyDescent="0.25">
      <c r="C72" s="43"/>
      <c r="D72" s="44" t="str">
        <f t="array" ref="D72">IF(ROWS($D$53:D72)&gt;COUNTIF($A$5:$A$53,$C$53),"",INDEX(B$5:B$53,SMALL(IF($A$5:$A$53&lt;&gt;"",IF($A$5:$A$53=$C$53,ROW($A$5:$A$53)-ROW($A$5)+1)),ROWS($D$53:D72))))</f>
        <v/>
      </c>
      <c r="E72" s="44" t="str">
        <f t="array" ref="E72">IF(ROWS($D$53:E72)&gt;COUNTIF($A$5:$A$53,$C$53),"",INDEX(C$5:C$53,SMALL(IF($A$5:$A$53&lt;&gt;"",IF($A$5:$A$53=$C$53,ROW($A$5:$A$53)-ROW($A$5)+1)),ROWS($D$53:E72))))</f>
        <v/>
      </c>
      <c r="F72" s="44" t="str">
        <f t="array" ref="F72">IF(ROWS($D$53:F72)&gt;COUNTIF($A$5:$A$53,$C$53),"",INDEX(D$5:D$53,SMALL(IF($A$5:$A$53&lt;&gt;"",IF($A$5:$A$53=$C$53,ROW($A$5:$A$53)-ROW($A$5)+1)),ROWS($D$53:F72))))</f>
        <v/>
      </c>
      <c r="G72" s="5" t="str">
        <f t="shared" si="1"/>
        <v/>
      </c>
      <c r="H72" s="5" t="str">
        <f t="array" ref="H72">IF(E72="","",SUMIF($G$5:$G$49,$E72,$F$5:$F$49))</f>
        <v/>
      </c>
      <c r="I72" s="60"/>
      <c r="J72" s="60"/>
      <c r="K72" s="60"/>
      <c r="L72" s="60"/>
      <c r="M72" s="60"/>
    </row>
    <row r="73" spans="2:13" ht="15.75" thickBot="1" x14ac:dyDescent="0.25">
      <c r="C73" s="43"/>
      <c r="D73" s="44" t="str">
        <f t="array" ref="D73">IF(ROWS($D$53:D73)&gt;COUNTIF($A$5:$A$53,$C$53),"",INDEX(B$5:B$53,SMALL(IF($A$5:$A$53&lt;&gt;"",IF($A$5:$A$53=$C$53,ROW($A$5:$A$53)-ROW($A$5)+1)),ROWS($D$53:D73))))</f>
        <v/>
      </c>
      <c r="E73" s="44" t="str">
        <f t="array" ref="E73">IF(ROWS($D$53:E73)&gt;COUNTIF($A$5:$A$53,$C$53),"",INDEX(C$5:C$53,SMALL(IF($A$5:$A$53&lt;&gt;"",IF($A$5:$A$53=$C$53,ROW($A$5:$A$53)-ROW($A$5)+1)),ROWS($D$53:E73))))</f>
        <v/>
      </c>
      <c r="F73" s="44" t="str">
        <f t="array" ref="F73">IF(ROWS($D$53:F73)&gt;COUNTIF($A$5:$A$53,$C$53),"",INDEX(D$5:D$53,SMALL(IF($A$5:$A$53&lt;&gt;"",IF($A$5:$A$53=$C$53,ROW($A$5:$A$53)-ROW($A$5)+1)),ROWS($D$53:F73))))</f>
        <v/>
      </c>
      <c r="G73" s="5" t="str">
        <f t="shared" si="1"/>
        <v/>
      </c>
      <c r="H73" s="5" t="str">
        <f t="array" ref="H73">IF(E73="","",SUMIF($G$5:$G$49,$E73,$F$5:$F$49))</f>
        <v/>
      </c>
      <c r="I73" s="54"/>
      <c r="J73" s="54"/>
      <c r="K73" s="54"/>
      <c r="L73" s="54"/>
      <c r="M73" s="54"/>
    </row>
    <row r="74" spans="2:13" ht="15.75" thickBot="1" x14ac:dyDescent="0.25">
      <c r="C74" s="43"/>
      <c r="D74" s="44" t="str">
        <f t="array" ref="D74">IF(ROWS($D$53:D74)&gt;COUNTIF($A$5:$A$53,$C$53),"",INDEX(B$5:B$53,SMALL(IF($A$5:$A$53&lt;&gt;"",IF($A$5:$A$53=$C$53,ROW($A$5:$A$53)-ROW($A$5)+1)),ROWS($D$53:D74))))</f>
        <v/>
      </c>
      <c r="E74" s="44" t="str">
        <f t="array" ref="E74">IF(ROWS($D$53:E74)&gt;COUNTIF($A$5:$A$53,$C$53),"",INDEX(C$5:C$53,SMALL(IF($A$5:$A$53&lt;&gt;"",IF($A$5:$A$53=$C$53,ROW($A$5:$A$53)-ROW($A$5)+1)),ROWS($D$53:E74))))</f>
        <v/>
      </c>
      <c r="F74" s="44" t="str">
        <f t="array" ref="F74">IF(ROWS($D$53:F74)&gt;COUNTIF($A$5:$A$53,$C$53),"",INDEX(D$5:D$53,SMALL(IF($A$5:$A$53&lt;&gt;"",IF($A$5:$A$53=$C$53,ROW($A$5:$A$53)-ROW($A$5)+1)),ROWS($D$53:F74))))</f>
        <v/>
      </c>
      <c r="G74" s="5" t="str">
        <f t="shared" si="1"/>
        <v/>
      </c>
      <c r="H74" s="5" t="str">
        <f t="array" ref="H74">IF(E74="","",SUMIF($G$5:$G$49,$E74,$F$5:$F$49))</f>
        <v/>
      </c>
      <c r="I74" s="60"/>
      <c r="J74" s="60"/>
      <c r="K74" s="60"/>
      <c r="L74" s="60"/>
      <c r="M74" s="60"/>
    </row>
    <row r="75" spans="2:13" ht="15.75" thickBot="1" x14ac:dyDescent="0.25">
      <c r="C75" s="43"/>
      <c r="D75" s="44" t="str">
        <f t="array" ref="D75">IF(ROWS($D$53:D75)&gt;COUNTIF($A$5:$A$53,$C$53),"",INDEX(B$5:B$53,SMALL(IF($A$5:$A$53&lt;&gt;"",IF($A$5:$A$53=$C$53,ROW($A$5:$A$53)-ROW($A$5)+1)),ROWS($D$53:D75))))</f>
        <v/>
      </c>
      <c r="E75" s="44" t="str">
        <f t="array" ref="E75">IF(ROWS($D$53:E75)&gt;COUNTIF($A$5:$A$53,$C$53),"",INDEX(C$5:C$53,SMALL(IF($A$5:$A$53&lt;&gt;"",IF($A$5:$A$53=$C$53,ROW($A$5:$A$53)-ROW($A$5)+1)),ROWS($D$53:E75))))</f>
        <v/>
      </c>
      <c r="F75" s="44" t="str">
        <f t="array" ref="F75">IF(ROWS($D$53:F75)&gt;COUNTIF($A$5:$A$53,$C$53),"",INDEX(D$5:D$53,SMALL(IF($A$5:$A$53&lt;&gt;"",IF($A$5:$A$53=$C$53,ROW($A$5:$A$53)-ROW($A$5)+1)),ROWS($D$53:F75))))</f>
        <v/>
      </c>
      <c r="G75" s="5" t="str">
        <f t="shared" si="1"/>
        <v/>
      </c>
      <c r="H75" s="5" t="str">
        <f t="array" ref="H75">IF(E75="","",SUMIF($G$5:$G$49,$E75,$F$5:$F$49))</f>
        <v/>
      </c>
      <c r="I75" s="54"/>
      <c r="J75" s="54"/>
      <c r="K75" s="54"/>
      <c r="L75" s="54"/>
      <c r="M75" s="54"/>
    </row>
    <row r="76" spans="2:13" ht="15.75" thickBot="1" x14ac:dyDescent="0.25">
      <c r="C76" s="43"/>
      <c r="D76" s="44" t="str">
        <f t="array" ref="D76">IF(ROWS($D$53:D76)&gt;COUNTIF($A$5:$A$53,$C$53),"",INDEX(B$5:B$53,SMALL(IF($A$5:$A$53&lt;&gt;"",IF($A$5:$A$53=$C$53,ROW($A$5:$A$53)-ROW($A$5)+1)),ROWS($D$53:D76))))</f>
        <v/>
      </c>
      <c r="E76" s="44" t="str">
        <f t="array" ref="E76">IF(ROWS($D$53:E76)&gt;COUNTIF($A$5:$A$53,$C$53),"",INDEX(C$5:C$53,SMALL(IF($A$5:$A$53&lt;&gt;"",IF($A$5:$A$53=$C$53,ROW($A$5:$A$53)-ROW($A$5)+1)),ROWS($D$53:E76))))</f>
        <v/>
      </c>
      <c r="F76" s="44" t="str">
        <f t="array" ref="F76">IF(ROWS($D$53:F76)&gt;COUNTIF($A$5:$A$53,$C$53),"",INDEX(D$5:D$53,SMALL(IF($A$5:$A$53&lt;&gt;"",IF($A$5:$A$53=$C$53,ROW($A$5:$A$53)-ROW($A$5)+1)),ROWS($D$53:F76))))</f>
        <v/>
      </c>
      <c r="G76" s="5" t="str">
        <f t="shared" si="1"/>
        <v/>
      </c>
      <c r="H76" s="5" t="str">
        <f t="array" ref="H76">IF(E76="","",SUMIF($G$5:$G$49,$E76,$F$5:$F$49))</f>
        <v/>
      </c>
      <c r="I76" s="60"/>
      <c r="J76" s="60"/>
      <c r="K76" s="60"/>
      <c r="L76" s="60"/>
      <c r="M76" s="60"/>
    </row>
    <row r="77" spans="2:13" ht="15.75" thickBot="1" x14ac:dyDescent="0.25">
      <c r="C77" s="43"/>
      <c r="D77" s="44" t="str">
        <f t="array" ref="D77">IF(ROWS($D$53:D77)&gt;COUNTIF($A$5:$A$53,$C$53),"",INDEX(B$5:B$53,SMALL(IF($A$5:$A$53&lt;&gt;"",IF($A$5:$A$53=$C$53,ROW($A$5:$A$53)-ROW($A$5)+1)),ROWS($D$53:D77))))</f>
        <v/>
      </c>
      <c r="E77" s="44" t="str">
        <f t="array" ref="E77">IF(ROWS($D$53:E77)&gt;COUNTIF($A$5:$A$53,$C$53),"",INDEX(C$5:C$53,SMALL(IF($A$5:$A$53&lt;&gt;"",IF($A$5:$A$53=$C$53,ROW($A$5:$A$53)-ROW($A$5)+1)),ROWS($D$53:E77))))</f>
        <v/>
      </c>
      <c r="F77" s="44" t="str">
        <f t="array" ref="F77">IF(ROWS($D$53:F77)&gt;COUNTIF($A$5:$A$53,$C$53),"",INDEX(D$5:D$53,SMALL(IF($A$5:$A$53&lt;&gt;"",IF($A$5:$A$53=$C$53,ROW($A$5:$A$53)-ROW($A$5)+1)),ROWS($D$53:F77))))</f>
        <v/>
      </c>
      <c r="G77" s="5" t="str">
        <f t="shared" si="1"/>
        <v/>
      </c>
      <c r="H77" s="5" t="str">
        <f t="array" ref="H77">IF(E77="","",SUMIF($G$5:$G$49,$E77,$F$5:$F$49))</f>
        <v/>
      </c>
      <c r="I77" s="54"/>
      <c r="J77" s="54"/>
      <c r="K77" s="54"/>
      <c r="L77" s="54"/>
      <c r="M77" s="54"/>
    </row>
    <row r="78" spans="2:13" ht="15.75" thickBot="1" x14ac:dyDescent="0.25">
      <c r="C78" s="43"/>
      <c r="D78" s="44" t="str">
        <f t="array" ref="D78">IF(ROWS($D$53:D78)&gt;COUNTIF($A$5:$A$53,$C$53),"",INDEX(B$5:B$53,SMALL(IF($A$5:$A$53&lt;&gt;"",IF($A$5:$A$53=$C$53,ROW($A$5:$A$53)-ROW($A$5)+1)),ROWS($D$53:D78))))</f>
        <v/>
      </c>
      <c r="E78" s="44" t="str">
        <f t="array" ref="E78">IF(ROWS($D$53:E78)&gt;COUNTIF($A$5:$A$53,$C$53),"",INDEX(C$5:C$53,SMALL(IF($A$5:$A$53&lt;&gt;"",IF($A$5:$A$53=$C$53,ROW($A$5:$A$53)-ROW($A$5)+1)),ROWS($D$53:E78))))</f>
        <v/>
      </c>
      <c r="F78" s="44" t="str">
        <f t="array" ref="F78">IF(ROWS($D$53:F78)&gt;COUNTIF($A$5:$A$53,$C$53),"",INDEX(D$5:D$53,SMALL(IF($A$5:$A$53&lt;&gt;"",IF($A$5:$A$53=$C$53,ROW($A$5:$A$53)-ROW($A$5)+1)),ROWS($D$53:F78))))</f>
        <v/>
      </c>
      <c r="G78" s="5" t="str">
        <f t="shared" si="1"/>
        <v/>
      </c>
      <c r="H78" s="5" t="str">
        <f t="array" ref="H78">IF(E78="","",SUMIF($G$5:$G$49,$E78,$F$5:$F$49))</f>
        <v/>
      </c>
      <c r="I78" s="60"/>
      <c r="J78" s="60"/>
      <c r="K78" s="60"/>
      <c r="L78" s="60"/>
      <c r="M78" s="60"/>
    </row>
    <row r="79" spans="2:13" ht="15.75" thickBot="1" x14ac:dyDescent="0.25">
      <c r="C79" s="43"/>
      <c r="D79" s="44" t="str">
        <f t="array" ref="D79">IF(ROWS($D$53:D79)&gt;COUNTIF($A$5:$A$53,$C$53),"",INDEX(B$5:B$53,SMALL(IF($A$5:$A$53&lt;&gt;"",IF($A$5:$A$53=$C$53,ROW($A$5:$A$53)-ROW($A$5)+1)),ROWS($D$53:D79))))</f>
        <v/>
      </c>
      <c r="E79" s="44" t="str">
        <f t="array" ref="E79">IF(ROWS($D$53:E79)&gt;COUNTIF($A$5:$A$53,$C$53),"",INDEX(C$5:C$53,SMALL(IF($A$5:$A$53&lt;&gt;"",IF($A$5:$A$53=$C$53,ROW($A$5:$A$53)-ROW($A$5)+1)),ROWS($D$53:E79))))</f>
        <v/>
      </c>
      <c r="F79" s="44" t="str">
        <f t="array" ref="F79">IF(ROWS($D$53:F79)&gt;COUNTIF($A$5:$A$53,$C$53),"",INDEX(D$5:D$53,SMALL(IF($A$5:$A$53&lt;&gt;"",IF($A$5:$A$53=$C$53,ROW($A$5:$A$53)-ROW($A$5)+1)),ROWS($D$53:F79))))</f>
        <v/>
      </c>
      <c r="G79" s="5" t="str">
        <f t="shared" si="1"/>
        <v/>
      </c>
      <c r="H79" s="5" t="str">
        <f t="array" ref="H79">IF(E79="","",SUMIF($G$5:$G$49,$E79,$F$5:$F$49))</f>
        <v/>
      </c>
      <c r="I79" s="54"/>
      <c r="J79" s="54"/>
      <c r="K79" s="54"/>
      <c r="L79" s="54"/>
      <c r="M79" s="54"/>
    </row>
    <row r="80" spans="2:13" ht="15.75" thickBot="1" x14ac:dyDescent="0.25">
      <c r="C80" s="43"/>
      <c r="D80" s="44" t="str">
        <f t="array" ref="D80">IF(ROWS($D$53:D80)&gt;COUNTIF($A$5:$A$53,$C$53),"",INDEX(B$5:B$53,SMALL(IF($A$5:$A$53&lt;&gt;"",IF($A$5:$A$53=$C$53,ROW($A$5:$A$53)-ROW($A$5)+1)),ROWS($D$53:D80))))</f>
        <v/>
      </c>
      <c r="E80" s="44" t="str">
        <f t="array" ref="E80">IF(ROWS($D$53:E80)&gt;COUNTIF($A$5:$A$53,$C$53),"",INDEX(C$5:C$53,SMALL(IF($A$5:$A$53&lt;&gt;"",IF($A$5:$A$53=$C$53,ROW($A$5:$A$53)-ROW($A$5)+1)),ROWS($D$53:E80))))</f>
        <v/>
      </c>
      <c r="F80" s="44" t="str">
        <f t="array" ref="F80">IF(ROWS($D$53:F80)&gt;COUNTIF($A$5:$A$53,$C$53),"",INDEX(D$5:D$53,SMALL(IF($A$5:$A$53&lt;&gt;"",IF($A$5:$A$53=$C$53,ROW($A$5:$A$53)-ROW($A$5)+1)),ROWS($D$53:F80))))</f>
        <v/>
      </c>
      <c r="G80" s="5" t="str">
        <f t="shared" si="1"/>
        <v/>
      </c>
      <c r="H80" s="5" t="str">
        <f t="array" ref="H80">IF(E80="","",SUMIF($G$5:$G$49,$E80,$F$5:$F$49))</f>
        <v/>
      </c>
      <c r="I80" s="60"/>
      <c r="J80" s="60"/>
      <c r="K80" s="60"/>
      <c r="L80" s="60"/>
      <c r="M80" s="60"/>
    </row>
    <row r="81" spans="3:14" ht="15.75" thickBot="1" x14ac:dyDescent="0.25">
      <c r="C81" s="43"/>
      <c r="D81" s="44" t="str">
        <f t="array" ref="D81">IF(ROWS($D$53:D81)&gt;COUNTIF($A$5:$A$53,$C$53),"",INDEX(B$5:B$53,SMALL(IF($A$5:$A$53&lt;&gt;"",IF($A$5:$A$53=$C$53,ROW($A$5:$A$53)-ROW($A$5)+1)),ROWS($D$53:D81))))</f>
        <v/>
      </c>
      <c r="E81" s="44" t="str">
        <f t="array" ref="E81">IF(ROWS($D$53:E81)&gt;COUNTIF($A$5:$A$53,$C$53),"",INDEX(C$5:C$53,SMALL(IF($A$5:$A$53&lt;&gt;"",IF($A$5:$A$53=$C$53,ROW($A$5:$A$53)-ROW($A$5)+1)),ROWS($D$53:E81))))</f>
        <v/>
      </c>
      <c r="F81" s="44" t="str">
        <f t="array" ref="F81">IF(ROWS($D$53:F81)&gt;COUNTIF($A$5:$A$53,$C$53),"",INDEX(D$5:D$53,SMALL(IF($A$5:$A$53&lt;&gt;"",IF($A$5:$A$53=$C$53,ROW($A$5:$A$53)-ROW($A$5)+1)),ROWS($D$53:F81))))</f>
        <v/>
      </c>
      <c r="G81" s="5" t="str">
        <f t="shared" si="1"/>
        <v/>
      </c>
      <c r="H81" s="5" t="str">
        <f t="array" ref="H81">IF(E81="","",SUMIF($G$5:$G$49,$E81,$F$5:$F$49))</f>
        <v/>
      </c>
      <c r="I81" s="54"/>
      <c r="J81" s="54"/>
      <c r="K81" s="54"/>
      <c r="L81" s="54"/>
      <c r="M81" s="54"/>
    </row>
    <row r="82" spans="3:14" ht="15.75" thickBot="1" x14ac:dyDescent="0.25">
      <c r="C82" s="43"/>
      <c r="D82" s="44" t="str">
        <f t="array" ref="D82">IF(ROWS($D$53:D82)&gt;COUNTIF($A$5:$A$53,$C$53),"",INDEX(B$5:B$53,SMALL(IF($A$5:$A$53&lt;&gt;"",IF($A$5:$A$53=$C$53,ROW($A$5:$A$53)-ROW($A$5)+1)),ROWS($D$53:D82))))</f>
        <v/>
      </c>
      <c r="E82" s="44" t="str">
        <f t="array" ref="E82">IF(ROWS($D$53:E82)&gt;COUNTIF($A$5:$A$53,$C$53),"",INDEX(C$5:C$53,SMALL(IF($A$5:$A$53&lt;&gt;"",IF($A$5:$A$53=$C$53,ROW($A$5:$A$53)-ROW($A$5)+1)),ROWS($D$53:E82))))</f>
        <v/>
      </c>
      <c r="F82" s="44" t="str">
        <f t="array" ref="F82">IF(ROWS($D$53:F82)&gt;COUNTIF($A$5:$A$53,$C$53),"",INDEX(D$5:D$53,SMALL(IF($A$5:$A$53&lt;&gt;"",IF($A$5:$A$53=$C$53,ROW($A$5:$A$53)-ROW($A$5)+1)),ROWS($D$53:F82))))</f>
        <v/>
      </c>
      <c r="G82" s="5" t="str">
        <f t="shared" si="1"/>
        <v/>
      </c>
      <c r="H82" s="5" t="str">
        <f t="array" ref="H82">IF(E82="","",SUMIF($G$5:$G$49,$E82,$F$5:$F$49))</f>
        <v/>
      </c>
      <c r="I82" s="60"/>
      <c r="J82" s="60"/>
      <c r="K82" s="60"/>
      <c r="L82" s="60"/>
      <c r="M82" s="60"/>
    </row>
    <row r="83" spans="3:14" ht="15.75" thickBot="1" x14ac:dyDescent="0.25">
      <c r="C83" s="43"/>
      <c r="D83" s="44" t="str">
        <f t="array" ref="D83">IF(ROWS($D$53:D83)&gt;COUNTIF($A$5:$A$53,$C$53),"",INDEX(B$5:B$53,SMALL(IF($A$5:$A$53&lt;&gt;"",IF($A$5:$A$53=$C$53,ROW($A$5:$A$53)-ROW($A$5)+1)),ROWS($D$53:D83))))</f>
        <v/>
      </c>
      <c r="E83" s="44" t="str">
        <f t="array" ref="E83">IF(ROWS($D$53:E83)&gt;COUNTIF($A$5:$A$53,$C$53),"",INDEX(C$5:C$53,SMALL(IF($A$5:$A$53&lt;&gt;"",IF($A$5:$A$53=$C$53,ROW($A$5:$A$53)-ROW($A$5)+1)),ROWS($D$53:E83))))</f>
        <v/>
      </c>
      <c r="F83" s="44" t="str">
        <f t="array" ref="F83">IF(ROWS($D$53:F83)&gt;COUNTIF($A$5:$A$53,$C$53),"",INDEX(D$5:D$53,SMALL(IF($A$5:$A$53&lt;&gt;"",IF($A$5:$A$53=$C$53,ROW($A$5:$A$53)-ROW($A$5)+1)),ROWS($D$53:F83))))</f>
        <v/>
      </c>
      <c r="G83" s="5" t="str">
        <f t="shared" si="1"/>
        <v/>
      </c>
      <c r="H83" s="5" t="str">
        <f t="array" ref="H83">IF(E83="","",SUMIF($G$5:$G$49,$E83,$F$5:$F$49))</f>
        <v/>
      </c>
      <c r="I83" s="54"/>
      <c r="J83" s="54"/>
      <c r="K83" s="54"/>
      <c r="L83" s="54"/>
      <c r="M83" s="54"/>
    </row>
    <row r="84" spans="3:14" ht="15.75" thickBot="1" x14ac:dyDescent="0.25">
      <c r="C84" s="43"/>
      <c r="D84" s="44" t="str">
        <f t="array" ref="D84">IF(ROWS($D$53:D84)&gt;COUNTIF($A$5:$A$53,$C$53),"",INDEX(B$5:B$53,SMALL(IF($A$5:$A$53&lt;&gt;"",IF($A$5:$A$53=$C$53,ROW($A$5:$A$53)-ROW($A$5)+1)),ROWS($D$53:D84))))</f>
        <v/>
      </c>
      <c r="E84" s="44" t="str">
        <f t="array" ref="E84">IF(ROWS($D$53:E84)&gt;COUNTIF($A$5:$A$53,$C$53),"",INDEX(C$5:C$53,SMALL(IF($A$5:$A$53&lt;&gt;"",IF($A$5:$A$53=$C$53,ROW($A$5:$A$53)-ROW($A$5)+1)),ROWS($D$53:E84))))</f>
        <v/>
      </c>
      <c r="F84" s="44" t="str">
        <f t="array" ref="F84">IF(ROWS($D$53:F84)&gt;COUNTIF($A$5:$A$53,$C$53),"",INDEX(D$5:D$53,SMALL(IF($A$5:$A$53&lt;&gt;"",IF($A$5:$A$53=$C$53,ROW($A$5:$A$53)-ROW($A$5)+1)),ROWS($D$53:F84))))</f>
        <v/>
      </c>
      <c r="G84" s="5" t="str">
        <f t="shared" si="1"/>
        <v/>
      </c>
      <c r="H84" s="5" t="str">
        <f t="array" ref="H84">IF(E84="","",SUMIF($G$5:$G$49,$E84,$F$5:$F$49))</f>
        <v/>
      </c>
      <c r="I84" s="60"/>
      <c r="J84" s="60"/>
      <c r="K84" s="60"/>
      <c r="L84" s="60"/>
      <c r="M84" s="60"/>
    </row>
    <row r="85" spans="3:14" ht="15.75" thickBot="1" x14ac:dyDescent="0.25">
      <c r="C85" s="43"/>
      <c r="D85" s="44" t="str">
        <f t="array" ref="D85">IF(ROWS($D$53:D85)&gt;COUNTIF($A$5:$A$53,$C$53),"",INDEX(B$5:B$53,SMALL(IF($A$5:$A$53&lt;&gt;"",IF($A$5:$A$53=$C$53,ROW($A$5:$A$53)-ROW($A$5)+1)),ROWS($D$53:D85))))</f>
        <v/>
      </c>
      <c r="E85" s="44" t="str">
        <f t="array" ref="E85">IF(ROWS($D$53:E85)&gt;COUNTIF($A$5:$A$53,$C$53),"",INDEX(C$5:C$53,SMALL(IF($A$5:$A$53&lt;&gt;"",IF($A$5:$A$53=$C$53,ROW($A$5:$A$53)-ROW($A$5)+1)),ROWS($D$53:E85))))</f>
        <v/>
      </c>
      <c r="F85" s="44" t="str">
        <f t="array" ref="F85">IF(ROWS($D$53:F85)&gt;COUNTIF($A$5:$A$53,$C$53),"",INDEX(D$5:D$53,SMALL(IF($A$5:$A$53&lt;&gt;"",IF($A$5:$A$53=$C$53,ROW($A$5:$A$53)-ROW($A$5)+1)),ROWS($D$53:F85))))</f>
        <v/>
      </c>
      <c r="G85" s="5" t="str">
        <f t="shared" si="1"/>
        <v/>
      </c>
      <c r="H85" s="5" t="str">
        <f t="array" ref="H85">IF(E85="","",SUMIF($G$5:$G$49,$E85,$F$5:$F$49))</f>
        <v/>
      </c>
      <c r="I85" s="54"/>
      <c r="J85" s="54"/>
      <c r="K85" s="54"/>
      <c r="L85" s="54"/>
      <c r="M85" s="54"/>
    </row>
    <row r="86" spans="3:14" ht="15.75" thickBot="1" x14ac:dyDescent="0.25">
      <c r="C86" s="43"/>
      <c r="D86" s="44" t="str">
        <f t="array" ref="D86">IF(ROWS($D$53:D86)&gt;COUNTIF($A$5:$A$53,$C$53),"",INDEX(B$5:B$53,SMALL(IF($A$5:$A$53&lt;&gt;"",IF($A$5:$A$53=$C$53,ROW($A$5:$A$53)-ROW($A$5)+1)),ROWS($D$53:D86))))</f>
        <v/>
      </c>
      <c r="E86" s="44" t="str">
        <f t="array" ref="E86">IF(ROWS($D$53:E86)&gt;COUNTIF($A$5:$A$53,$C$53),"",INDEX(C$5:C$53,SMALL(IF($A$5:$A$53&lt;&gt;"",IF($A$5:$A$53=$C$53,ROW($A$5:$A$53)-ROW($A$5)+1)),ROWS($D$53:E86))))</f>
        <v/>
      </c>
      <c r="F86" s="44" t="str">
        <f t="array" ref="F86">IF(ROWS($D$53:F86)&gt;COUNTIF($A$5:$A$53,$C$53),"",INDEX(D$5:D$53,SMALL(IF($A$5:$A$53&lt;&gt;"",IF($A$5:$A$53=$C$53,ROW($A$5:$A$53)-ROW($A$5)+1)),ROWS($D$53:F86))))</f>
        <v/>
      </c>
      <c r="G86" s="5" t="str">
        <f t="shared" si="1"/>
        <v/>
      </c>
      <c r="H86" s="5" t="str">
        <f t="array" ref="H86">IF(E86="","",SUMIF($G$5:$G$49,$E86,$F$5:$F$49))</f>
        <v/>
      </c>
      <c r="I86" s="60"/>
      <c r="J86" s="60"/>
      <c r="K86" s="60"/>
      <c r="L86" s="60"/>
      <c r="M86" s="60"/>
    </row>
    <row r="87" spans="3:14" ht="15.75" thickBot="1" x14ac:dyDescent="0.25">
      <c r="C87" s="43"/>
      <c r="D87" s="44" t="str">
        <f t="array" ref="D87">IF(ROWS($D$53:D87)&gt;COUNTIF($A$5:$A$53,$C$53),"",INDEX(B$5:B$53,SMALL(IF($A$5:$A$53&lt;&gt;"",IF($A$5:$A$53=$C$53,ROW($A$5:$A$53)-ROW($A$5)+1)),ROWS($D$53:D87))))</f>
        <v/>
      </c>
      <c r="E87" s="44" t="str">
        <f t="array" ref="E87">IF(ROWS($D$53:E87)&gt;COUNTIF($A$5:$A$53,$C$53),"",INDEX(C$5:C$53,SMALL(IF($A$5:$A$53&lt;&gt;"",IF($A$5:$A$53=$C$53,ROW($A$5:$A$53)-ROW($A$5)+1)),ROWS($D$53:E87))))</f>
        <v/>
      </c>
      <c r="F87" s="44" t="str">
        <f t="array" ref="F87">IF(ROWS($D$53:F87)&gt;COUNTIF($A$5:$A$53,$C$53),"",INDEX(D$5:D$53,SMALL(IF($A$5:$A$53&lt;&gt;"",IF($A$5:$A$53=$C$53,ROW($A$5:$A$53)-ROW($A$5)+1)),ROWS($D$53:F87))))</f>
        <v/>
      </c>
      <c r="G87" s="5" t="str">
        <f t="shared" si="1"/>
        <v/>
      </c>
      <c r="H87" s="5" t="str">
        <f t="array" ref="H87">IF(E87="","",SUMIF($G$5:$G$49,$E87,$F$5:$F$49))</f>
        <v/>
      </c>
      <c r="I87" s="54"/>
      <c r="J87" s="54"/>
      <c r="K87" s="54"/>
      <c r="L87" s="54"/>
      <c r="M87" s="54"/>
    </row>
    <row r="88" spans="3:14" ht="15.75" thickBot="1" x14ac:dyDescent="0.25">
      <c r="C88" s="43"/>
      <c r="D88" s="44" t="str">
        <f t="array" ref="D88">IF(ROWS($D$53:D88)&gt;COUNTIF($A$5:$A$53,$C$53),"",INDEX(B$5:B$53,SMALL(IF($A$5:$A$53&lt;&gt;"",IF($A$5:$A$53=$C$53,ROW($A$5:$A$53)-ROW($A$5)+1)),ROWS($D$53:D88))))</f>
        <v/>
      </c>
      <c r="E88" s="44" t="str">
        <f t="array" ref="E88">IF(ROWS($D$53:E88)&gt;COUNTIF($A$5:$A$53,$C$53),"",INDEX(C$5:C$53,SMALL(IF($A$5:$A$53&lt;&gt;"",IF($A$5:$A$53=$C$53,ROW($A$5:$A$53)-ROW($A$5)+1)),ROWS($D$53:E88))))</f>
        <v/>
      </c>
      <c r="F88" s="44" t="str">
        <f t="array" ref="F88">IF(ROWS($D$53:F88)&gt;COUNTIF($A$5:$A$53,$C$53),"",INDEX(D$5:D$53,SMALL(IF($A$5:$A$53&lt;&gt;"",IF($A$5:$A$53=$C$53,ROW($A$5:$A$53)-ROW($A$5)+1)),ROWS($D$53:F88))))</f>
        <v/>
      </c>
      <c r="G88" s="5" t="str">
        <f t="shared" si="1"/>
        <v/>
      </c>
      <c r="H88" s="5" t="str">
        <f t="array" ref="H88">IF(E88="","",SUMIF($G$5:$G$49,$E88,$F$5:$F$49))</f>
        <v/>
      </c>
      <c r="I88" s="60"/>
      <c r="J88" s="60"/>
      <c r="K88" s="60"/>
      <c r="L88" s="60"/>
      <c r="M88" s="60"/>
    </row>
    <row r="89" spans="3:14" ht="15.75" thickBot="1" x14ac:dyDescent="0.25">
      <c r="C89" s="43"/>
      <c r="D89" s="44" t="str">
        <f t="array" ref="D89">IF(ROWS($D$53:D89)&gt;COUNTIF($A$5:$A$53,$C$53),"",INDEX(B$5:B$53,SMALL(IF($A$5:$A$53&lt;&gt;"",IF($A$5:$A$53=$C$53,ROW($A$5:$A$53)-ROW($A$5)+1)),ROWS($D$53:D89))))</f>
        <v/>
      </c>
      <c r="E89" s="44" t="str">
        <f t="array" ref="E89">IF(ROWS($D$53:E89)&gt;COUNTIF($A$5:$A$53,$C$53),"",INDEX(C$5:C$53,SMALL(IF($A$5:$A$53&lt;&gt;"",IF($A$5:$A$53=$C$53,ROW($A$5:$A$53)-ROW($A$5)+1)),ROWS($D$53:E89))))</f>
        <v/>
      </c>
      <c r="F89" s="44" t="str">
        <f t="array" ref="F89">IF(ROWS($D$53:F89)&gt;COUNTIF($A$5:$A$53,$C$53),"",INDEX(D$5:D$53,SMALL(IF($A$5:$A$53&lt;&gt;"",IF($A$5:$A$53=$C$53,ROW($A$5:$A$53)-ROW($A$5)+1)),ROWS($D$53:F89))))</f>
        <v/>
      </c>
      <c r="G89" s="5" t="str">
        <f t="shared" si="1"/>
        <v/>
      </c>
      <c r="H89" s="5" t="str">
        <f t="array" ref="H89">IF(E89="","",SUMIF($G$5:$G$49,$E89,$F$5:$F$49))</f>
        <v/>
      </c>
      <c r="I89" s="54"/>
      <c r="J89" s="54"/>
      <c r="K89" s="54"/>
      <c r="L89" s="54"/>
      <c r="M89" s="54"/>
    </row>
    <row r="90" spans="3:14" ht="15.75" thickBot="1" x14ac:dyDescent="0.25">
      <c r="C90" s="43"/>
      <c r="D90" s="44" t="str">
        <f t="array" ref="D90">IF(ROWS($D$53:D90)&gt;COUNTIF($A$5:$A$53,$C$53),"",INDEX(B$5:B$53,SMALL(IF($A$5:$A$53&lt;&gt;"",IF($A$5:$A$53=$C$53,ROW($A$5:$A$53)-ROW($A$5)+1)),ROWS($D$53:D90))))</f>
        <v/>
      </c>
      <c r="E90" s="44" t="str">
        <f t="array" ref="E90">IF(ROWS($D$53:E90)&gt;COUNTIF($A$5:$A$53,$C$53),"",INDEX(C$5:C$53,SMALL(IF($A$5:$A$53&lt;&gt;"",IF($A$5:$A$53=$C$53,ROW($A$5:$A$53)-ROW($A$5)+1)),ROWS($D$53:E90))))</f>
        <v/>
      </c>
      <c r="F90" s="44" t="str">
        <f t="array" ref="F90">IF(ROWS($D$53:F90)&gt;COUNTIF($A$5:$A$53,$C$53),"",INDEX(D$5:D$53,SMALL(IF($A$5:$A$53&lt;&gt;"",IF($A$5:$A$53=$C$53,ROW($A$5:$A$53)-ROW($A$5)+1)),ROWS($D$53:F90))))</f>
        <v/>
      </c>
      <c r="G90" s="5" t="str">
        <f t="shared" si="1"/>
        <v/>
      </c>
      <c r="H90" s="5" t="str">
        <f t="array" ref="H90">IF(E90="","",SUMIF($G$5:$G$49,$E90,$F$5:$F$49))</f>
        <v/>
      </c>
      <c r="I90" s="60"/>
      <c r="J90" s="60"/>
      <c r="K90" s="60"/>
      <c r="L90" s="60"/>
      <c r="M90" s="60"/>
    </row>
    <row r="91" spans="3:14" ht="15.75" thickBot="1" x14ac:dyDescent="0.25">
      <c r="C91" s="43"/>
      <c r="D91" s="44" t="str">
        <f t="array" ref="D91">IF(ROWS($D$53:D91)&gt;COUNTIF($A$5:$A$53,$C$53),"",INDEX(B$5:B$53,SMALL(IF($A$5:$A$53&lt;&gt;"",IF($A$5:$A$53=$C$53,ROW($A$5:$A$53)-ROW($A$5)+1)),ROWS($D$53:D91))))</f>
        <v/>
      </c>
      <c r="E91" s="44" t="str">
        <f t="array" ref="E91">IF(ROWS($D$53:E91)&gt;COUNTIF($A$5:$A$53,$C$53),"",INDEX(C$5:C$53,SMALL(IF($A$5:$A$53&lt;&gt;"",IF($A$5:$A$53=$C$53,ROW($A$5:$A$53)-ROW($A$5)+1)),ROWS($D$53:E91))))</f>
        <v/>
      </c>
      <c r="F91" s="44" t="str">
        <f t="array" ref="F91">IF(ROWS($D$53:F91)&gt;COUNTIF($A$5:$A$53,$C$53),"",INDEX(D$5:D$53,SMALL(IF($A$5:$A$53&lt;&gt;"",IF($A$5:$A$53=$C$53,ROW($A$5:$A$53)-ROW($A$5)+1)),ROWS($D$53:F91))))</f>
        <v/>
      </c>
      <c r="G91" s="5" t="str">
        <f t="shared" si="1"/>
        <v/>
      </c>
      <c r="H91" s="5" t="str">
        <f t="array" ref="H91">IF(E91="","",SUMIF($G$5:$G$49,$E91,$F$5:$F$49))</f>
        <v/>
      </c>
      <c r="I91" s="54"/>
      <c r="J91" s="54"/>
      <c r="K91" s="54"/>
      <c r="L91" s="54"/>
      <c r="M91" s="54"/>
    </row>
    <row r="92" spans="3:14" ht="15.75" thickBot="1" x14ac:dyDescent="0.25">
      <c r="C92" s="43"/>
      <c r="D92" s="44" t="str">
        <f t="array" ref="D92">IF(ROWS($D$53:D92)&gt;COUNTIF($A$5:$A$53,$C$53),"",INDEX(B$5:B$53,SMALL(IF($A$5:$A$53&lt;&gt;"",IF($A$5:$A$53=$C$53,ROW($A$5:$A$53)-ROW($A$5)+1)),ROWS($D$53:D92))))</f>
        <v/>
      </c>
      <c r="E92" s="44" t="str">
        <f t="array" ref="E92">IF(ROWS($D$53:E92)&gt;COUNTIF($A$5:$A$53,$C$53),"",INDEX(C$5:C$53,SMALL(IF($A$5:$A$53&lt;&gt;"",IF($A$5:$A$53=$C$53,ROW($A$5:$A$53)-ROW($A$5)+1)),ROWS($D$53:E92))))</f>
        <v/>
      </c>
      <c r="F92" s="44" t="str">
        <f t="array" ref="F92">IF(ROWS($D$53:F92)&gt;COUNTIF($A$5:$A$53,$C$53),"",INDEX(D$5:D$53,SMALL(IF($A$5:$A$53&lt;&gt;"",IF($A$5:$A$53=$C$53,ROW($A$5:$A$53)-ROW($A$5)+1)),ROWS($D$53:F92))))</f>
        <v/>
      </c>
      <c r="G92" s="5" t="str">
        <f t="shared" si="1"/>
        <v/>
      </c>
      <c r="H92" s="5" t="str">
        <f t="array" ref="H92">IF(E92="","",SUMIF($G$5:$G$49,$E92,$F$5:$F$49))</f>
        <v/>
      </c>
      <c r="I92" s="60"/>
      <c r="J92" s="60"/>
      <c r="K92" s="60"/>
      <c r="L92" s="60"/>
      <c r="M92" s="60"/>
    </row>
    <row r="93" spans="3:14" x14ac:dyDescent="0.2">
      <c r="C93" s="43"/>
      <c r="D93" s="44" t="str">
        <f t="array" ref="D93">IF(ROWS($D$53:D93)&gt;COUNTIF($A$5:$A$53,$C$53),"",INDEX(B$5:B$53,SMALL(IF($A$5:$A$53&lt;&gt;"",IF($A$5:$A$53=$C$53,ROW($A$5:$A$53)-ROW($A$5)+1)),ROWS($D$53:D93))))</f>
        <v/>
      </c>
      <c r="E93" s="44" t="str">
        <f t="array" ref="E93">IF(ROWS($D$53:E93)&gt;COUNTIF($A$5:$A$53,$C$53),"",INDEX(C$5:C$53,SMALL(IF($A$5:$A$53&lt;&gt;"",IF($A$5:$A$53=$C$53,ROW($A$5:$A$53)-ROW($A$5)+1)),ROWS($D$53:E93))))</f>
        <v/>
      </c>
      <c r="F93" s="44" t="str">
        <f t="array" ref="F93">IF(ROWS($D$53:F93)&gt;COUNTIF($A$5:$A$53,$C$53),"",INDEX(D$5:D$53,SMALL(IF($A$5:$A$53&lt;&gt;"",IF($A$5:$A$53=$C$53,ROW($A$5:$A$53)-ROW($A$5)+1)),ROWS($D$53:F93))))</f>
        <v/>
      </c>
      <c r="G93" s="5" t="str">
        <f t="shared" si="1"/>
        <v/>
      </c>
      <c r="H93" s="5" t="str">
        <f t="array" ref="H93">IF(E93="","",SUMIF($G$5:$G$49,$E93,$F$5:$F$49))</f>
        <v/>
      </c>
      <c r="I93" s="54"/>
      <c r="J93" s="54"/>
      <c r="K93" s="54"/>
      <c r="L93" s="54"/>
      <c r="M93" s="54"/>
    </row>
    <row r="96" spans="3:14" ht="15" customHeight="1" x14ac:dyDescent="0.2">
      <c r="F96" s="74" t="s">
        <v>52</v>
      </c>
      <c r="G96" s="74"/>
      <c r="H96" s="74"/>
      <c r="I96" s="74"/>
      <c r="J96" s="74"/>
      <c r="K96" s="74"/>
      <c r="L96" s="74"/>
      <c r="M96" s="74"/>
      <c r="N96" s="74"/>
    </row>
    <row r="97" spans="6:14" x14ac:dyDescent="0.2">
      <c r="F97" s="74"/>
      <c r="G97" s="74"/>
      <c r="H97" s="74"/>
      <c r="I97" s="74"/>
      <c r="J97" s="74"/>
      <c r="K97" s="74"/>
      <c r="L97" s="74"/>
      <c r="M97" s="74"/>
      <c r="N97" s="74"/>
    </row>
    <row r="98" spans="6:14" x14ac:dyDescent="0.2">
      <c r="F98" s="74"/>
      <c r="G98" s="74"/>
      <c r="H98" s="74"/>
      <c r="I98" s="74"/>
      <c r="J98" s="74"/>
      <c r="K98" s="74"/>
      <c r="L98" s="74"/>
      <c r="M98" s="74"/>
      <c r="N98" s="74"/>
    </row>
    <row r="99" spans="6:14" x14ac:dyDescent="0.2">
      <c r="F99" s="74"/>
      <c r="G99" s="74"/>
      <c r="H99" s="74"/>
      <c r="I99" s="74"/>
      <c r="J99" s="74"/>
      <c r="K99" s="74"/>
      <c r="L99" s="74"/>
      <c r="M99" s="74"/>
      <c r="N99" s="74"/>
    </row>
    <row r="100" spans="6:14" x14ac:dyDescent="0.2">
      <c r="F100" s="74"/>
      <c r="G100" s="74"/>
      <c r="H100" s="74"/>
      <c r="I100" s="74"/>
      <c r="J100" s="74"/>
      <c r="K100" s="74"/>
      <c r="L100" s="74"/>
      <c r="M100" s="74"/>
      <c r="N100" s="74"/>
    </row>
    <row r="101" spans="6:14" x14ac:dyDescent="0.2">
      <c r="F101" s="74"/>
      <c r="G101" s="74"/>
      <c r="H101" s="74"/>
      <c r="I101" s="74"/>
      <c r="J101" s="74"/>
      <c r="K101" s="74"/>
      <c r="L101" s="74"/>
      <c r="M101" s="74"/>
      <c r="N101" s="74"/>
    </row>
    <row r="102" spans="6:14" x14ac:dyDescent="0.2">
      <c r="F102" s="74"/>
      <c r="G102" s="74"/>
      <c r="H102" s="74"/>
      <c r="I102" s="74"/>
      <c r="J102" s="74"/>
      <c r="K102" s="74"/>
      <c r="L102" s="74"/>
      <c r="M102" s="74"/>
      <c r="N102" s="74"/>
    </row>
    <row r="103" spans="6:14" x14ac:dyDescent="0.2">
      <c r="F103" s="74"/>
      <c r="G103" s="74"/>
      <c r="H103" s="74"/>
      <c r="I103" s="74"/>
      <c r="J103" s="74"/>
      <c r="K103" s="74"/>
      <c r="L103" s="74"/>
      <c r="M103" s="74"/>
      <c r="N103" s="74"/>
    </row>
    <row r="104" spans="6:14" x14ac:dyDescent="0.2">
      <c r="F104" s="74"/>
      <c r="G104" s="74"/>
      <c r="H104" s="74"/>
      <c r="I104" s="74"/>
      <c r="J104" s="74"/>
      <c r="K104" s="74"/>
      <c r="L104" s="74"/>
      <c r="M104" s="74"/>
      <c r="N104" s="74"/>
    </row>
    <row r="105" spans="6:14" x14ac:dyDescent="0.2">
      <c r="F105" s="74"/>
      <c r="G105" s="74"/>
      <c r="H105" s="74"/>
      <c r="I105" s="74"/>
      <c r="J105" s="74"/>
      <c r="K105" s="74"/>
      <c r="L105" s="74"/>
      <c r="M105" s="74"/>
      <c r="N105" s="74"/>
    </row>
    <row r="106" spans="6:14" x14ac:dyDescent="0.2">
      <c r="F106" s="74"/>
      <c r="G106" s="74"/>
      <c r="H106" s="74"/>
      <c r="I106" s="74"/>
      <c r="J106" s="74"/>
      <c r="K106" s="74"/>
      <c r="L106" s="74"/>
      <c r="M106" s="74"/>
      <c r="N106" s="74"/>
    </row>
  </sheetData>
  <mergeCells count="10">
    <mergeCell ref="F96:N106"/>
    <mergeCell ref="H42:I42"/>
    <mergeCell ref="B4:C4"/>
    <mergeCell ref="D4:E4"/>
    <mergeCell ref="F4:G4"/>
    <mergeCell ref="H4:I4"/>
    <mergeCell ref="J4:J5"/>
    <mergeCell ref="B39:B40"/>
    <mergeCell ref="D51:H51"/>
    <mergeCell ref="I51:M51"/>
  </mergeCells>
  <conditionalFormatting sqref="A1:A1048576">
    <cfRule type="containsText" dxfId="1" priority="2" operator="containsText" text="XXX">
      <formula>NOT(ISERROR(SEARCH("XXX",A1)))</formula>
    </cfRule>
  </conditionalFormatting>
  <conditionalFormatting sqref="B1:C1048576">
    <cfRule type="expression" dxfId="0" priority="1">
      <formula>(($A:$A)=("XXX"))</formula>
    </cfRule>
  </conditionalFormatting>
  <dataValidations count="3">
    <dataValidation type="list" allowBlank="1" showInputMessage="1" showErrorMessage="1" sqref="J46">
      <formula1>$Q$44:$Q$47</formula1>
    </dataValidation>
    <dataValidation type="list" allowBlank="1" showInputMessage="1" showErrorMessage="1" sqref="A6:A38">
      <formula1>$O$6:$O$7</formula1>
    </dataValidation>
    <dataValidation type="list" allowBlank="1" showInputMessage="1" showErrorMessage="1" sqref="J2">
      <formula1>$P$4:$P$9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rightToLeft="1" tabSelected="1" topLeftCell="C47" workbookViewId="0">
      <selection activeCell="C66" sqref="C66"/>
    </sheetView>
  </sheetViews>
  <sheetFormatPr defaultRowHeight="15" x14ac:dyDescent="0.2"/>
  <cols>
    <col min="1" max="1" width="7.125" style="39" customWidth="1"/>
    <col min="2" max="7" width="15.625" style="3" customWidth="1"/>
    <col min="8" max="8" width="18.25" style="3" customWidth="1"/>
    <col min="9" max="10" width="15.625" style="3" customWidth="1"/>
    <col min="11" max="11" width="12.625" style="3" customWidth="1"/>
    <col min="12" max="13" width="15.625" style="3" customWidth="1"/>
    <col min="14" max="15" width="9" style="3"/>
    <col min="16" max="16" width="10.75" style="3" customWidth="1"/>
    <col min="17" max="16384" width="9" style="3"/>
  </cols>
  <sheetData>
    <row r="1" spans="1:16" ht="15.7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.75" thickBot="1" x14ac:dyDescent="0.25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</v>
      </c>
      <c r="K2" s="7"/>
    </row>
    <row r="3" spans="1:16" ht="15.75" thickBot="1" x14ac:dyDescent="0.25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44198</v>
      </c>
      <c r="K3" s="7"/>
    </row>
    <row r="4" spans="1:16" x14ac:dyDescent="0.2">
      <c r="A4" s="11"/>
      <c r="B4" s="71" t="s">
        <v>3</v>
      </c>
      <c r="C4" s="72"/>
      <c r="D4" s="71" t="s">
        <v>4</v>
      </c>
      <c r="E4" s="72"/>
      <c r="F4" s="71" t="s">
        <v>5</v>
      </c>
      <c r="G4" s="72"/>
      <c r="H4" s="71" t="s">
        <v>6</v>
      </c>
      <c r="I4" s="72"/>
      <c r="J4" s="69" t="s">
        <v>7</v>
      </c>
      <c r="K4" s="12"/>
      <c r="P4" s="3" t="s">
        <v>1</v>
      </c>
    </row>
    <row r="5" spans="1:16" ht="15.75" thickBot="1" x14ac:dyDescent="0.25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70"/>
      <c r="K5" s="12"/>
      <c r="P5" s="3" t="s">
        <v>11</v>
      </c>
    </row>
    <row r="6" spans="1:16" x14ac:dyDescent="0.2">
      <c r="A6" s="11" t="s">
        <v>12</v>
      </c>
      <c r="B6" s="15">
        <v>84</v>
      </c>
      <c r="C6" s="16">
        <v>40216</v>
      </c>
      <c r="D6" s="15"/>
      <c r="E6" s="17"/>
      <c r="F6" s="15">
        <v>460</v>
      </c>
      <c r="G6" s="17">
        <v>40590</v>
      </c>
      <c r="H6" s="15">
        <v>136</v>
      </c>
      <c r="I6" s="17"/>
      <c r="J6" s="18"/>
      <c r="K6" s="12"/>
      <c r="O6" s="3" t="s">
        <v>12</v>
      </c>
      <c r="P6" s="3" t="s">
        <v>13</v>
      </c>
    </row>
    <row r="7" spans="1:16" x14ac:dyDescent="0.2">
      <c r="A7" s="11" t="s">
        <v>12</v>
      </c>
      <c r="B7" s="8">
        <v>106</v>
      </c>
      <c r="C7" s="19">
        <f>IF(B7&gt;0.005,C6+1,"")</f>
        <v>40217</v>
      </c>
      <c r="D7" s="8"/>
      <c r="E7" s="20"/>
      <c r="F7" s="8"/>
      <c r="G7" s="20"/>
      <c r="H7" s="8">
        <v>345</v>
      </c>
      <c r="I7" s="20"/>
      <c r="J7" s="21"/>
      <c r="K7" s="12"/>
      <c r="O7" s="3" t="s">
        <v>14</v>
      </c>
      <c r="P7" s="3" t="s">
        <v>15</v>
      </c>
    </row>
    <row r="8" spans="1:16" x14ac:dyDescent="0.2">
      <c r="A8" s="11" t="s">
        <v>12</v>
      </c>
      <c r="B8" s="8">
        <v>34.5</v>
      </c>
      <c r="C8" s="19">
        <f t="shared" ref="C8:C38" si="0">IF(B8&gt;0.005,C7+1,"")</f>
        <v>40218</v>
      </c>
      <c r="D8" s="8"/>
      <c r="E8" s="20"/>
      <c r="F8" s="8"/>
      <c r="G8" s="20"/>
      <c r="H8" s="8"/>
      <c r="I8" s="20"/>
      <c r="J8" s="21"/>
      <c r="K8" s="12"/>
      <c r="P8" s="3" t="s">
        <v>16</v>
      </c>
    </row>
    <row r="9" spans="1:16" x14ac:dyDescent="0.2">
      <c r="A9" s="11" t="s">
        <v>12</v>
      </c>
      <c r="B9" s="8">
        <v>2809</v>
      </c>
      <c r="C9" s="19">
        <f t="shared" si="0"/>
        <v>40219</v>
      </c>
      <c r="D9" s="8"/>
      <c r="E9" s="20"/>
      <c r="F9" s="8"/>
      <c r="G9" s="20"/>
      <c r="H9" s="8"/>
      <c r="I9" s="20"/>
      <c r="J9" s="21"/>
      <c r="K9" s="12"/>
      <c r="P9" s="3" t="s">
        <v>17</v>
      </c>
    </row>
    <row r="10" spans="1:16" x14ac:dyDescent="0.2">
      <c r="A10" s="11" t="s">
        <v>12</v>
      </c>
      <c r="B10" s="8">
        <v>242</v>
      </c>
      <c r="C10" s="19">
        <f t="shared" si="0"/>
        <v>40220</v>
      </c>
      <c r="D10" s="8"/>
      <c r="E10" s="20"/>
      <c r="F10" s="8"/>
      <c r="G10" s="20"/>
      <c r="H10" s="8"/>
      <c r="I10" s="20"/>
      <c r="J10" s="21"/>
      <c r="K10" s="12"/>
    </row>
    <row r="11" spans="1:16" x14ac:dyDescent="0.2">
      <c r="A11" s="11" t="s">
        <v>14</v>
      </c>
      <c r="B11" s="8">
        <v>270</v>
      </c>
      <c r="C11" s="19">
        <f t="shared" si="0"/>
        <v>40221</v>
      </c>
      <c r="D11" s="8" t="s">
        <v>18</v>
      </c>
      <c r="E11" s="20"/>
      <c r="F11" s="8"/>
      <c r="G11" s="20"/>
      <c r="H11" s="8"/>
      <c r="I11" s="20"/>
      <c r="J11" s="21"/>
      <c r="K11" s="12"/>
    </row>
    <row r="12" spans="1:16" x14ac:dyDescent="0.2">
      <c r="A12" s="11" t="s">
        <v>14</v>
      </c>
      <c r="B12" s="8">
        <v>820.7</v>
      </c>
      <c r="C12" s="19">
        <f t="shared" si="0"/>
        <v>40222</v>
      </c>
      <c r="D12" s="8" t="s">
        <v>19</v>
      </c>
      <c r="E12" s="20"/>
      <c r="F12" s="8"/>
      <c r="G12" s="20"/>
      <c r="H12" s="8"/>
      <c r="I12" s="20"/>
      <c r="J12" s="21"/>
      <c r="K12" s="12"/>
    </row>
    <row r="13" spans="1:16" x14ac:dyDescent="0.2">
      <c r="A13" s="11" t="s">
        <v>12</v>
      </c>
      <c r="B13" s="8">
        <v>249.19</v>
      </c>
      <c r="C13" s="19">
        <f t="shared" si="0"/>
        <v>40223</v>
      </c>
      <c r="D13" s="8"/>
      <c r="E13" s="20"/>
      <c r="F13" s="8"/>
      <c r="G13" s="20"/>
      <c r="H13" s="8"/>
      <c r="I13" s="20"/>
      <c r="J13" s="21"/>
      <c r="K13" s="12"/>
    </row>
    <row r="14" spans="1:16" x14ac:dyDescent="0.2">
      <c r="A14" s="11" t="s">
        <v>12</v>
      </c>
      <c r="B14" s="8">
        <v>138.46</v>
      </c>
      <c r="C14" s="19">
        <f t="shared" si="0"/>
        <v>40224</v>
      </c>
      <c r="D14" s="8"/>
      <c r="E14" s="20"/>
      <c r="F14" s="8"/>
      <c r="G14" s="20"/>
      <c r="H14" s="8"/>
      <c r="I14" s="20"/>
      <c r="J14" s="21"/>
      <c r="K14" s="12"/>
    </row>
    <row r="15" spans="1:16" x14ac:dyDescent="0.2">
      <c r="A15" s="11" t="s">
        <v>12</v>
      </c>
      <c r="B15" s="8">
        <v>50</v>
      </c>
      <c r="C15" s="19">
        <f t="shared" si="0"/>
        <v>40225</v>
      </c>
      <c r="D15" s="8"/>
      <c r="E15" s="20"/>
      <c r="F15" s="8"/>
      <c r="G15" s="20"/>
      <c r="H15" s="8"/>
      <c r="I15" s="20"/>
      <c r="J15" s="21"/>
      <c r="K15" s="12"/>
    </row>
    <row r="16" spans="1:16" x14ac:dyDescent="0.2">
      <c r="A16" s="11" t="s">
        <v>12</v>
      </c>
      <c r="B16" s="8">
        <v>127</v>
      </c>
      <c r="C16" s="19">
        <f t="shared" si="0"/>
        <v>40226</v>
      </c>
      <c r="D16" s="8"/>
      <c r="E16" s="20"/>
      <c r="F16" s="8"/>
      <c r="G16" s="20"/>
      <c r="H16" s="8"/>
      <c r="I16" s="20"/>
      <c r="J16" s="21"/>
      <c r="K16" s="12"/>
    </row>
    <row r="17" spans="1:11" x14ac:dyDescent="0.2">
      <c r="A17" s="11" t="s">
        <v>12</v>
      </c>
      <c r="B17" s="8">
        <v>1576</v>
      </c>
      <c r="C17" s="19">
        <f t="shared" si="0"/>
        <v>40227</v>
      </c>
      <c r="D17" s="8"/>
      <c r="E17" s="20"/>
      <c r="F17" s="8"/>
      <c r="G17" s="20"/>
      <c r="H17" s="8"/>
      <c r="I17" s="20"/>
      <c r="J17" s="21"/>
      <c r="K17" s="12"/>
    </row>
    <row r="18" spans="1:11" x14ac:dyDescent="0.2">
      <c r="A18" s="11" t="s">
        <v>12</v>
      </c>
      <c r="B18" s="8">
        <v>168</v>
      </c>
      <c r="C18" s="19">
        <f t="shared" si="0"/>
        <v>40228</v>
      </c>
      <c r="D18" s="8"/>
      <c r="E18" s="20"/>
      <c r="F18" s="8"/>
      <c r="G18" s="20"/>
      <c r="H18" s="8"/>
      <c r="I18" s="20"/>
      <c r="J18" s="21"/>
      <c r="K18" s="12"/>
    </row>
    <row r="19" spans="1:11" x14ac:dyDescent="0.2">
      <c r="A19" s="11" t="s">
        <v>12</v>
      </c>
      <c r="B19" s="8">
        <v>209</v>
      </c>
      <c r="C19" s="19">
        <f t="shared" si="0"/>
        <v>40229</v>
      </c>
      <c r="D19" s="8"/>
      <c r="E19" s="20"/>
      <c r="F19" s="8"/>
      <c r="G19" s="20"/>
      <c r="H19" s="8"/>
      <c r="I19" s="20"/>
      <c r="J19" s="21"/>
      <c r="K19" s="12"/>
    </row>
    <row r="20" spans="1:11" x14ac:dyDescent="0.2">
      <c r="A20" s="11" t="s">
        <v>12</v>
      </c>
      <c r="B20" s="8">
        <v>87</v>
      </c>
      <c r="C20" s="19">
        <f t="shared" si="0"/>
        <v>40230</v>
      </c>
      <c r="D20" s="8"/>
      <c r="E20" s="20"/>
      <c r="F20" s="8"/>
      <c r="G20" s="20"/>
      <c r="H20" s="8"/>
      <c r="I20" s="20"/>
      <c r="J20" s="21"/>
      <c r="K20" s="12"/>
    </row>
    <row r="21" spans="1:11" x14ac:dyDescent="0.2">
      <c r="A21" s="11" t="s">
        <v>12</v>
      </c>
      <c r="B21" s="8">
        <v>46</v>
      </c>
      <c r="C21" s="19">
        <f t="shared" si="0"/>
        <v>40231</v>
      </c>
      <c r="D21" s="8"/>
      <c r="E21" s="20"/>
      <c r="F21" s="8"/>
      <c r="G21" s="20"/>
      <c r="H21" s="8"/>
      <c r="I21" s="20"/>
      <c r="J21" s="21"/>
      <c r="K21" s="12"/>
    </row>
    <row r="22" spans="1:11" x14ac:dyDescent="0.2">
      <c r="A22" s="11" t="s">
        <v>12</v>
      </c>
      <c r="B22" s="8">
        <v>673.96</v>
      </c>
      <c r="C22" s="19">
        <f t="shared" si="0"/>
        <v>40232</v>
      </c>
      <c r="D22" s="8"/>
      <c r="E22" s="20"/>
      <c r="F22" s="8"/>
      <c r="G22" s="20"/>
      <c r="H22" s="8"/>
      <c r="I22" s="20"/>
      <c r="J22" s="21"/>
      <c r="K22" s="12"/>
    </row>
    <row r="23" spans="1:11" x14ac:dyDescent="0.2">
      <c r="A23" s="11" t="s">
        <v>12</v>
      </c>
      <c r="B23" s="8">
        <v>122</v>
      </c>
      <c r="C23" s="19">
        <f t="shared" si="0"/>
        <v>40233</v>
      </c>
      <c r="D23" s="8"/>
      <c r="E23" s="20"/>
      <c r="F23" s="8"/>
      <c r="G23" s="20"/>
      <c r="H23" s="8"/>
      <c r="I23" s="20"/>
      <c r="J23" s="21"/>
      <c r="K23" s="12"/>
    </row>
    <row r="24" spans="1:11" x14ac:dyDescent="0.2">
      <c r="A24" s="11" t="s">
        <v>12</v>
      </c>
      <c r="B24" s="8">
        <v>59</v>
      </c>
      <c r="C24" s="19">
        <f t="shared" si="0"/>
        <v>40234</v>
      </c>
      <c r="D24" s="8"/>
      <c r="E24" s="20"/>
      <c r="F24" s="8"/>
      <c r="G24" s="20"/>
      <c r="H24" s="8"/>
      <c r="I24" s="20"/>
      <c r="J24" s="21"/>
      <c r="K24" s="12"/>
    </row>
    <row r="25" spans="1:11" x14ac:dyDescent="0.2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 x14ac:dyDescent="0.2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 x14ac:dyDescent="0.2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 x14ac:dyDescent="0.2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 x14ac:dyDescent="0.2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 x14ac:dyDescent="0.2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 x14ac:dyDescent="0.2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 x14ac:dyDescent="0.2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00000000000001" customHeight="1" x14ac:dyDescent="0.2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00000000000001" customHeight="1" x14ac:dyDescent="0.2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00000000000001" customHeight="1" x14ac:dyDescent="0.2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00000000000001" customHeight="1" x14ac:dyDescent="0.2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00000000000001" customHeight="1" x14ac:dyDescent="0.2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00000000000001" customHeight="1" thickBot="1" x14ac:dyDescent="0.25">
      <c r="A38" s="11" t="s">
        <v>12</v>
      </c>
      <c r="B38" s="22"/>
      <c r="C38" s="14" t="str">
        <f t="shared" si="0"/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00000000000001" customHeight="1" x14ac:dyDescent="0.2">
      <c r="A39" s="11"/>
      <c r="B39" s="65">
        <f>SUMIF($A$6:$A$38,O6,$B$6:$B$38)</f>
        <v>6781.11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00000000000001" customHeight="1" thickBot="1" x14ac:dyDescent="0.25">
      <c r="A40" s="11"/>
      <c r="B40" s="66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00000000000001" customHeight="1" thickBot="1" x14ac:dyDescent="0.25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0.100000000000001" customHeight="1" thickBot="1" x14ac:dyDescent="0.25">
      <c r="A42" s="11"/>
      <c r="B42" s="25"/>
      <c r="C42" s="25"/>
      <c r="D42" s="25"/>
      <c r="E42" s="25"/>
      <c r="F42" s="25"/>
      <c r="G42" s="25"/>
      <c r="H42" s="67" t="s">
        <v>20</v>
      </c>
      <c r="I42" s="68"/>
      <c r="J42" s="26"/>
      <c r="K42" s="12"/>
    </row>
    <row r="43" spans="1:17" ht="20.100000000000001" customHeight="1" thickBot="1" x14ac:dyDescent="0.25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28">
        <v>4383.84</v>
      </c>
      <c r="J43" s="28"/>
      <c r="K43" s="12"/>
    </row>
    <row r="44" spans="1:17" ht="24.95" customHeight="1" thickBot="1" x14ac:dyDescent="0.25">
      <c r="A44" s="11"/>
      <c r="B44" s="29">
        <f>B39</f>
        <v>6781.11</v>
      </c>
      <c r="C44" s="27">
        <f>SUM($F$6:$F$38)</f>
        <v>460</v>
      </c>
      <c r="D44" s="27">
        <f>B44+C44</f>
        <v>7241.11</v>
      </c>
      <c r="E44" s="27">
        <f>SUM(H6:$H$38)</f>
        <v>481</v>
      </c>
      <c r="F44" s="30">
        <f>D44-E44</f>
        <v>6760.11</v>
      </c>
      <c r="G44" s="25"/>
      <c r="H44" s="31" t="s">
        <v>25</v>
      </c>
      <c r="I44" s="31">
        <f>F46</f>
        <v>5648.5</v>
      </c>
      <c r="J44" s="31"/>
      <c r="K44" s="12"/>
    </row>
    <row r="45" spans="1:17" ht="20.100000000000001" customHeight="1" thickBot="1" x14ac:dyDescent="0.25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10032.34</v>
      </c>
      <c r="J45" s="31"/>
      <c r="K45" s="12"/>
    </row>
    <row r="46" spans="1:17" ht="24.95" customHeight="1" thickBot="1" x14ac:dyDescent="0.25">
      <c r="A46" s="11"/>
      <c r="B46" s="29">
        <f>F44</f>
        <v>6760.11</v>
      </c>
      <c r="C46" s="32"/>
      <c r="D46" s="32"/>
      <c r="E46" s="32">
        <v>1111.6099999999999</v>
      </c>
      <c r="F46" s="30">
        <f>B46-(C46+D46+E46)</f>
        <v>5648.5</v>
      </c>
      <c r="G46" s="25"/>
      <c r="H46" s="31" t="s">
        <v>31</v>
      </c>
      <c r="I46" s="33">
        <v>9400</v>
      </c>
      <c r="J46" s="33"/>
      <c r="K46" s="12"/>
    </row>
    <row r="47" spans="1:17" ht="20.100000000000001" customHeight="1" thickBot="1" x14ac:dyDescent="0.25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632.34000000000015</v>
      </c>
      <c r="J47" s="35"/>
      <c r="K47" s="12"/>
    </row>
    <row r="48" spans="1:17" ht="20.100000000000001" customHeight="1" thickBot="1" x14ac:dyDescent="0.25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632.34000000000015</v>
      </c>
      <c r="J48" s="25"/>
      <c r="K48" s="12"/>
      <c r="Q48" s="3" t="s">
        <v>34</v>
      </c>
    </row>
    <row r="49" spans="1:17" s="61" customFormat="1" ht="20.100000000000001" customHeight="1" thickBot="1" x14ac:dyDescent="0.25">
      <c r="A49" s="11"/>
      <c r="B49" s="25"/>
      <c r="C49" s="25"/>
      <c r="D49" s="25"/>
      <c r="E49" s="25"/>
      <c r="F49" s="25"/>
      <c r="G49" s="25"/>
      <c r="H49" s="62"/>
      <c r="I49" s="62"/>
      <c r="J49" s="25"/>
      <c r="K49" s="12"/>
    </row>
    <row r="50" spans="1:17" ht="15.75" thickBo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0"/>
      <c r="Q50" s="3" t="s">
        <v>35</v>
      </c>
    </row>
    <row r="51" spans="1:17" ht="15.75" thickBot="1" x14ac:dyDescent="0.25">
      <c r="C51" s="63" t="s">
        <v>39</v>
      </c>
      <c r="D51" s="63"/>
      <c r="E51" s="63"/>
      <c r="F51" s="63"/>
      <c r="G51" s="63"/>
      <c r="H51" s="63"/>
      <c r="I51" s="64" t="s">
        <v>51</v>
      </c>
      <c r="J51" s="64"/>
      <c r="K51" s="64"/>
      <c r="L51" s="64"/>
      <c r="M51" s="64"/>
    </row>
    <row r="52" spans="1:17" x14ac:dyDescent="0.2">
      <c r="C52" s="42"/>
      <c r="D52" s="42" t="s">
        <v>8</v>
      </c>
      <c r="E52" s="42" t="s">
        <v>9</v>
      </c>
      <c r="F52" s="42" t="s">
        <v>40</v>
      </c>
      <c r="G52" s="42" t="s">
        <v>41</v>
      </c>
      <c r="H52" s="42" t="s">
        <v>8</v>
      </c>
      <c r="I52" s="52" t="s">
        <v>8</v>
      </c>
      <c r="J52" s="52" t="s">
        <v>9</v>
      </c>
      <c r="K52" s="52" t="s">
        <v>40</v>
      </c>
      <c r="L52" s="53" t="s">
        <v>41</v>
      </c>
      <c r="M52" s="53" t="s">
        <v>8</v>
      </c>
    </row>
    <row r="53" spans="1:17" x14ac:dyDescent="0.2">
      <c r="C53" s="42" t="s">
        <v>14</v>
      </c>
      <c r="D53" s="42">
        <f t="array" ref="D53">IF(ROWS($D$53:D53)&gt;COUNTIF($A$5:$A$53,$C$53),"",INDEX(B$5:B$53,SMALL(IF($A$5:$A$53&lt;&gt;"",IF($A$5:$A$53=$C$53,ROW($A$5:$A$53)-ROW($A$5)+1)),ROWS($D$53:D53))))</f>
        <v>270</v>
      </c>
      <c r="E53" s="42">
        <f t="array" ref="E53">IF(ROWS($D$53:E53)&gt;COUNTIF($A$5:$A$53,$C$53),"",INDEX(C$5:C$53,SMALL(IF($A$5:$A$53&lt;&gt;"",IF($A$5:$A$53=$C$53,ROW($A$5:$A$53)-ROW($A$5)+1)),ROWS($D$53:E53))))</f>
        <v>40221</v>
      </c>
      <c r="F53" s="42" t="str">
        <f t="array" ref="F53">IF(ROWS($D$53:F53)&gt;COUNTIF($A$5:$A$53,$C$53),"",INDEX(D$5:D$53,SMALL(IF($A$5:$A$53&lt;&gt;"",IF($A$5:$A$53=$C$53,ROW($A$5:$A$53)-ROW($A$5)+1)),ROWS($D$53:F53))))</f>
        <v>منهل</v>
      </c>
      <c r="G53" s="42">
        <f>IF($E53="","",IF(AND($D53&gt;$H53,$H53&lt;&gt;0),"سداد جزئى",IF($D53=$H53,"سداد كلى",0)))</f>
        <v>0</v>
      </c>
      <c r="H53" s="42">
        <f t="array" ref="H53">IF(E53="","",SUMIF($G$5:$G$50,$E53,$F$5:$F$50))</f>
        <v>0</v>
      </c>
      <c r="I53" s="54"/>
      <c r="J53" s="54"/>
      <c r="K53" s="54"/>
      <c r="L53" s="55"/>
      <c r="M53" s="55"/>
    </row>
    <row r="54" spans="1:17" ht="15.75" thickBot="1" x14ac:dyDescent="0.25">
      <c r="C54" s="42"/>
      <c r="D54" s="42">
        <f t="array" ref="D54">IF(ROWS($D$53:D54)&gt;COUNTIF($A$5:$A$53,$C$53),"",INDEX(B$5:B$53,SMALL(IF($A$5:$A$53&lt;&gt;"",IF($A$5:$A$53=$C$53,ROW($A$5:$A$53)-ROW($A$5)+1)),ROWS($D$53:D54))))</f>
        <v>820.7</v>
      </c>
      <c r="E54" s="42">
        <f t="array" ref="E54">IF(ROWS($D$53:E54)&gt;COUNTIF($A$5:$A$53,$C$53),"",INDEX(C$5:C$53,SMALL(IF($A$5:$A$53&lt;&gt;"",IF($A$5:$A$53=$C$53,ROW($A$5:$A$53)-ROW($A$5)+1)),ROWS($D$53:E54))))</f>
        <v>40222</v>
      </c>
      <c r="F54" s="42" t="str">
        <f t="array" ref="F54">IF(ROWS($D$53:F54)&gt;COUNTIF($A$5:$A$53,$C$53),"",INDEX(D$5:D$53,SMALL(IF($A$5:$A$53&lt;&gt;"",IF($A$5:$A$53=$C$53,ROW($A$5:$A$53)-ROW($A$5)+1)),ROWS($D$53:F54))))</f>
        <v>خليج</v>
      </c>
      <c r="G54" s="42">
        <f t="shared" ref="G54:G61" si="1">IF($E54="","",IF(AND($D54&gt;$H54,$H54&lt;&gt;0),"سداد جزئى",IF($D54=$H54,"سداد كلى",0)))</f>
        <v>0</v>
      </c>
      <c r="H54" s="42">
        <f t="array" ref="H54">IF(E54="","",SUMIF($G$5:$G$50,$E54,$F$5:$F$50))</f>
        <v>0</v>
      </c>
      <c r="I54" s="56"/>
      <c r="J54" s="56"/>
      <c r="K54" s="56"/>
      <c r="L54" s="57"/>
      <c r="M54" s="57"/>
    </row>
    <row r="55" spans="1:17" x14ac:dyDescent="0.2">
      <c r="C55" s="42"/>
      <c r="D55" s="42" t="str">
        <f t="array" ref="D55">IF(ROWS($D$53:D55)&gt;COUNTIF($A$5:$A$53,$C$53),"",INDEX(B$5:B$53,SMALL(IF($A$5:$A$53&lt;&gt;"",IF($A$5:$A$53=$C$53,ROW($A$5:$A$53)-ROW($A$5)+1)),ROWS($D$53:D55))))</f>
        <v/>
      </c>
      <c r="E55" s="42" t="str">
        <f t="array" ref="E55">IF(ROWS($D$53:E55)&gt;COUNTIF($A$5:$A$53,$C$53),"",INDEX(C$5:C$53,SMALL(IF($A$5:$A$53&lt;&gt;"",IF($A$5:$A$53=$C$53,ROW($A$5:$A$53)-ROW($A$5)+1)),ROWS($D$53:E55))))</f>
        <v/>
      </c>
      <c r="F55" s="42" t="str">
        <f t="array" ref="F55">IF(ROWS($D$53:F55)&gt;COUNTIF($A$5:$A$53,$C$53),"",INDEX(D$5:D$53,SMALL(IF($A$5:$A$53&lt;&gt;"",IF($A$5:$A$53=$C$53,ROW($A$5:$A$53)-ROW($A$5)+1)),ROWS($D$53:F55))))</f>
        <v/>
      </c>
      <c r="G55" s="42" t="str">
        <f t="shared" si="1"/>
        <v/>
      </c>
      <c r="H55" s="42" t="str">
        <f t="array" ref="H55">IF(E55="","",SUMIF($G$5:$G$50,$E55,$F$5:$F$50))</f>
        <v/>
      </c>
      <c r="I55" s="52"/>
      <c r="J55" s="52"/>
      <c r="K55" s="52"/>
      <c r="L55" s="53"/>
      <c r="M55" s="53"/>
    </row>
    <row r="56" spans="1:17" x14ac:dyDescent="0.2">
      <c r="C56" s="42"/>
      <c r="D56" s="42" t="str">
        <f t="array" ref="D56">IF(ROWS($D$53:D56)&gt;COUNTIF($A$5:$A$53,$C$53),"",INDEX(B$5:B$53,SMALL(IF($A$5:$A$53&lt;&gt;"",IF($A$5:$A$53=$C$53,ROW($A$5:$A$53)-ROW($A$5)+1)),ROWS($D$53:D56))))</f>
        <v/>
      </c>
      <c r="E56" s="42" t="str">
        <f t="array" ref="E56">IF(ROWS($D$53:E56)&gt;COUNTIF($A$5:$A$53,$C$53),"",INDEX(C$5:C$53,SMALL(IF($A$5:$A$53&lt;&gt;"",IF($A$5:$A$53=$C$53,ROW($A$5:$A$53)-ROW($A$5)+1)),ROWS($D$53:E56))))</f>
        <v/>
      </c>
      <c r="F56" s="42" t="str">
        <f t="array" ref="F56">IF(ROWS($D$53:F56)&gt;COUNTIF($A$5:$A$53,$C$53),"",INDEX(D$5:D$53,SMALL(IF($A$5:$A$53&lt;&gt;"",IF($A$5:$A$53=$C$53,ROW($A$5:$A$53)-ROW($A$5)+1)),ROWS($D$53:F56))))</f>
        <v/>
      </c>
      <c r="G56" s="42" t="str">
        <f t="shared" si="1"/>
        <v/>
      </c>
      <c r="H56" s="42" t="str">
        <f t="array" ref="H56">IF(E56="","",SUMIF($G$5:$G$50,$E56,$F$5:$F$50))</f>
        <v/>
      </c>
      <c r="I56" s="54"/>
      <c r="J56" s="54"/>
      <c r="K56" s="54"/>
      <c r="L56" s="55"/>
      <c r="M56" s="55"/>
    </row>
    <row r="57" spans="1:17" ht="15.75" thickBot="1" x14ac:dyDescent="0.25">
      <c r="C57" s="42"/>
      <c r="D57" s="42" t="str">
        <f t="array" ref="D57">IF(ROWS($D$53:D57)&gt;COUNTIF($A$5:$A$53,$C$53),"",INDEX(B$5:B$53,SMALL(IF($A$5:$A$53&lt;&gt;"",IF($A$5:$A$53=$C$53,ROW($A$5:$A$53)-ROW($A$5)+1)),ROWS($D$53:D57))))</f>
        <v/>
      </c>
      <c r="E57" s="42" t="str">
        <f t="array" ref="E57">IF(ROWS($D$53:E57)&gt;COUNTIF($A$5:$A$53,$C$53),"",INDEX(C$5:C$53,SMALL(IF($A$5:$A$53&lt;&gt;"",IF($A$5:$A$53=$C$53,ROW($A$5:$A$53)-ROW($A$5)+1)),ROWS($D$53:E57))))</f>
        <v/>
      </c>
      <c r="F57" s="42" t="str">
        <f t="array" ref="F57">IF(ROWS($D$53:F57)&gt;COUNTIF($A$5:$A$53,$C$53),"",INDEX(D$5:D$53,SMALL(IF($A$5:$A$53&lt;&gt;"",IF($A$5:$A$53=$C$53,ROW($A$5:$A$53)-ROW($A$5)+1)),ROWS($D$53:F57))))</f>
        <v/>
      </c>
      <c r="G57" s="42" t="str">
        <f t="shared" si="1"/>
        <v/>
      </c>
      <c r="H57" s="42" t="str">
        <f t="array" ref="H57">IF(E57="","",SUMIF($G$5:$G$50,$E57,$F$5:$F$50))</f>
        <v/>
      </c>
      <c r="I57" s="56"/>
      <c r="J57" s="56"/>
      <c r="K57" s="56"/>
      <c r="L57" s="57"/>
      <c r="M57" s="57"/>
    </row>
    <row r="58" spans="1:17" x14ac:dyDescent="0.2">
      <c r="C58" s="42"/>
      <c r="D58" s="42" t="str">
        <f t="array" ref="D58">IF(ROWS($D$53:D58)&gt;COUNTIF($A$5:$A$53,$C$53),"",INDEX(B$5:B$53,SMALL(IF($A$5:$A$53&lt;&gt;"",IF($A$5:$A$53=$C$53,ROW($A$5:$A$53)-ROW($A$5)+1)),ROWS($D$53:D58))))</f>
        <v/>
      </c>
      <c r="E58" s="42" t="str">
        <f t="array" ref="E58">IF(ROWS($D$53:E58)&gt;COUNTIF($A$5:$A$53,$C$53),"",INDEX(C$5:C$53,SMALL(IF($A$5:$A$53&lt;&gt;"",IF($A$5:$A$53=$C$53,ROW($A$5:$A$53)-ROW($A$5)+1)),ROWS($D$53:E58))))</f>
        <v/>
      </c>
      <c r="F58" s="42" t="str">
        <f t="array" ref="F58">IF(ROWS($D$53:F58)&gt;COUNTIF($A$5:$A$53,$C$53),"",INDEX(D$5:D$53,SMALL(IF($A$5:$A$53&lt;&gt;"",IF($A$5:$A$53=$C$53,ROW($A$5:$A$53)-ROW($A$5)+1)),ROWS($D$53:F58))))</f>
        <v/>
      </c>
      <c r="G58" s="42" t="str">
        <f t="shared" si="1"/>
        <v/>
      </c>
      <c r="H58" s="42" t="str">
        <f t="array" ref="H58">IF(E58="","",SUMIF($G$5:$G$50,$E58,$F$5:$F$50))</f>
        <v/>
      </c>
      <c r="I58" s="52"/>
      <c r="J58" s="52"/>
      <c r="K58" s="52"/>
      <c r="L58" s="53"/>
      <c r="M58" s="53"/>
    </row>
    <row r="59" spans="1:17" ht="15.75" thickBot="1" x14ac:dyDescent="0.25">
      <c r="C59" s="42"/>
      <c r="D59" s="42" t="str">
        <f t="array" ref="D59">IF(ROWS($D$53:D59)&gt;COUNTIF($A$5:$A$53,$C$53),"",INDEX(B$5:B$53,SMALL(IF($A$5:$A$53&lt;&gt;"",IF($A$5:$A$53=$C$53,ROW($A$5:$A$53)-ROW($A$5)+1)),ROWS($D$53:D59))))</f>
        <v/>
      </c>
      <c r="E59" s="42" t="str">
        <f t="array" ref="E59">IF(ROWS($D$53:E59)&gt;COUNTIF($A$5:$A$53,$C$53),"",INDEX(C$5:C$53,SMALL(IF($A$5:$A$53&lt;&gt;"",IF($A$5:$A$53=$C$53,ROW($A$5:$A$53)-ROW($A$5)+1)),ROWS($D$53:E59))))</f>
        <v/>
      </c>
      <c r="F59" s="42" t="str">
        <f t="array" ref="F59">IF(ROWS($D$53:F59)&gt;COUNTIF($A$5:$A$53,$C$53),"",INDEX(D$5:D$53,SMALL(IF($A$5:$A$53&lt;&gt;"",IF($A$5:$A$53=$C$53,ROW($A$5:$A$53)-ROW($A$5)+1)),ROWS($D$53:F59))))</f>
        <v/>
      </c>
      <c r="G59" s="42" t="str">
        <f t="shared" si="1"/>
        <v/>
      </c>
      <c r="H59" s="42" t="str">
        <f t="array" ref="H59">IF(E59="","",SUMIF($G$5:$G$50,$E59,$F$5:$F$50))</f>
        <v/>
      </c>
      <c r="I59" s="58"/>
      <c r="J59" s="58"/>
      <c r="K59" s="58"/>
      <c r="L59" s="59"/>
      <c r="M59" s="59"/>
    </row>
    <row r="60" spans="1:17" x14ac:dyDescent="0.2">
      <c r="C60" s="42"/>
      <c r="D60" s="42" t="str">
        <f t="array" ref="D60">IF(ROWS($D$53:D60)&gt;COUNTIF($A$5:$A$53,$C$53),"",INDEX(B$5:B$53,SMALL(IF($A$5:$A$53&lt;&gt;"",IF($A$5:$A$53=$C$53,ROW($A$5:$A$53)-ROW($A$5)+1)),ROWS($D$53:D60))))</f>
        <v/>
      </c>
      <c r="E60" s="42" t="str">
        <f t="array" ref="E60">IF(ROWS($D$53:E60)&gt;COUNTIF($A$5:$A$53,$C$53),"",INDEX(C$5:C$53,SMALL(IF($A$5:$A$53&lt;&gt;"",IF($A$5:$A$53=$C$53,ROW($A$5:$A$53)-ROW($A$5)+1)),ROWS($D$53:E60))))</f>
        <v/>
      </c>
      <c r="F60" s="42" t="str">
        <f t="array" ref="F60">IF(ROWS($D$53:F60)&gt;COUNTIF($A$5:$A$53,$C$53),"",INDEX(D$5:D$53,SMALL(IF($A$5:$A$53&lt;&gt;"",IF($A$5:$A$53=$C$53,ROW($A$5:$A$53)-ROW($A$5)+1)),ROWS($D$53:F60))))</f>
        <v/>
      </c>
      <c r="G60" s="42" t="str">
        <f t="shared" si="1"/>
        <v/>
      </c>
      <c r="H60" s="42" t="str">
        <f t="array" ref="H60">IF(E60="","",SUMIF($G$5:$G$50,$E60,$F$5:$F$50))</f>
        <v/>
      </c>
      <c r="I60" s="52"/>
      <c r="J60" s="52"/>
      <c r="K60" s="52"/>
      <c r="L60" s="53"/>
      <c r="M60" s="53"/>
    </row>
    <row r="61" spans="1:17" x14ac:dyDescent="0.2">
      <c r="C61" s="42"/>
      <c r="D61" s="42" t="str">
        <f t="array" ref="D61">IF(ROWS($D$53:D61)&gt;COUNTIF($A$5:$A$53,$C$53),"",INDEX(B$5:B$53,SMALL(IF($A$5:$A$53&lt;&gt;"",IF($A$5:$A$53=$C$53,ROW($A$5:$A$53)-ROW($A$5)+1)),ROWS($D$53:D61))))</f>
        <v/>
      </c>
      <c r="E61" s="42" t="str">
        <f t="array" ref="E61">IF(ROWS($D$53:E61)&gt;COUNTIF($A$5:$A$53,$C$53),"",INDEX(C$5:C$53,SMALL(IF($A$5:$A$53&lt;&gt;"",IF($A$5:$A$53=$C$53,ROW($A$5:$A$53)-ROW($A$5)+1)),ROWS($D$53:E61))))</f>
        <v/>
      </c>
      <c r="F61" s="42" t="str">
        <f t="array" ref="F61">IF(ROWS($D$53:F61)&gt;COUNTIF($A$5:$A$53,$C$53),"",INDEX(D$5:D$53,SMALL(IF($A$5:$A$53&lt;&gt;"",IF($A$5:$A$53=$C$53,ROW($A$5:$A$53)-ROW($A$5)+1)),ROWS($D$53:F61))))</f>
        <v/>
      </c>
      <c r="G61" s="42" t="str">
        <f t="shared" si="1"/>
        <v/>
      </c>
      <c r="H61" s="42" t="str">
        <f t="array" ref="H61">IF(E61="","",SUMIF($G$5:$G$50,$E61,$F$5:$F$50))</f>
        <v/>
      </c>
      <c r="I61" s="54"/>
      <c r="J61" s="54"/>
      <c r="K61" s="54"/>
      <c r="L61" s="55"/>
      <c r="M61" s="55"/>
    </row>
    <row r="63" spans="1:17" x14ac:dyDescent="0.2">
      <c r="D63" s="75" t="s">
        <v>53</v>
      </c>
      <c r="E63" s="75"/>
      <c r="F63" s="75"/>
      <c r="G63" s="75"/>
      <c r="H63" s="75"/>
      <c r="I63" s="75"/>
      <c r="J63" s="75"/>
      <c r="K63" s="75"/>
    </row>
    <row r="64" spans="1:17" x14ac:dyDescent="0.2">
      <c r="D64" s="75"/>
      <c r="E64" s="75"/>
      <c r="F64" s="75"/>
      <c r="G64" s="75"/>
      <c r="H64" s="75"/>
      <c r="I64" s="75"/>
      <c r="J64" s="75"/>
      <c r="K64" s="75"/>
    </row>
    <row r="65" spans="4:11" x14ac:dyDescent="0.2">
      <c r="D65" s="75"/>
      <c r="E65" s="75"/>
      <c r="F65" s="75"/>
      <c r="G65" s="75"/>
      <c r="H65" s="75"/>
      <c r="I65" s="75"/>
      <c r="J65" s="75"/>
      <c r="K65" s="75"/>
    </row>
    <row r="66" spans="4:11" x14ac:dyDescent="0.2">
      <c r="D66" s="75"/>
      <c r="E66" s="75"/>
      <c r="F66" s="75"/>
      <c r="G66" s="75"/>
      <c r="H66" s="75"/>
      <c r="I66" s="75"/>
      <c r="J66" s="75"/>
      <c r="K66" s="75"/>
    </row>
    <row r="67" spans="4:11" x14ac:dyDescent="0.2">
      <c r="D67" s="75"/>
      <c r="E67" s="75"/>
      <c r="F67" s="75"/>
      <c r="G67" s="75"/>
      <c r="H67" s="75"/>
      <c r="I67" s="75"/>
      <c r="J67" s="75"/>
      <c r="K67" s="75"/>
    </row>
    <row r="68" spans="4:11" x14ac:dyDescent="0.2">
      <c r="D68" s="75"/>
      <c r="E68" s="75"/>
      <c r="F68" s="75"/>
      <c r="G68" s="75"/>
      <c r="H68" s="75"/>
      <c r="I68" s="75"/>
      <c r="J68" s="75"/>
      <c r="K68" s="75"/>
    </row>
  </sheetData>
  <mergeCells count="10">
    <mergeCell ref="H42:I42"/>
    <mergeCell ref="B4:C4"/>
    <mergeCell ref="D4:E4"/>
    <mergeCell ref="F4:G4"/>
    <mergeCell ref="H4:I4"/>
    <mergeCell ref="J4:J5"/>
    <mergeCell ref="B39:B40"/>
    <mergeCell ref="C51:H51"/>
    <mergeCell ref="I51:M51"/>
    <mergeCell ref="D63:K68"/>
  </mergeCells>
  <dataValidations count="3">
    <dataValidation type="list" allowBlank="1" showInputMessage="1" showErrorMessage="1" sqref="J2">
      <formula1>$P$4:$P$9</formula1>
    </dataValidation>
    <dataValidation type="list" allowBlank="1" showInputMessage="1" showErrorMessage="1" sqref="A6:A38">
      <formula1>$O$6:$O$7</formula1>
    </dataValidation>
    <dataValidation type="list" allowBlank="1" showInputMessage="1" showErrorMessage="1" sqref="J46">
      <formula1>$Q$48:$Q$50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sony7</cp:lastModifiedBy>
  <dcterms:created xsi:type="dcterms:W3CDTF">2021-02-19T12:47:53Z</dcterms:created>
  <dcterms:modified xsi:type="dcterms:W3CDTF">2021-02-12T18:43:59Z</dcterms:modified>
</cp:coreProperties>
</file>