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2021-3" sheetId="9" r:id="rId1"/>
  </sheets>
  <definedNames>
    <definedName name="_xlnm._FilterDatabase" localSheetId="0" hidden="1">'2021-3'!$A$6:$X$204</definedName>
    <definedName name="_xlnm.Print_Titles" localSheetId="0">'2021-3'!$1:$6</definedName>
  </definedNames>
  <calcPr calcId="124519"/>
</workbook>
</file>

<file path=xl/calcChain.xml><?xml version="1.0" encoding="utf-8"?>
<calcChain xmlns="http://schemas.openxmlformats.org/spreadsheetml/2006/main">
  <c r="Q210" i="9"/>
  <c r="O210"/>
  <c r="M210"/>
  <c r="I210"/>
  <c r="G210"/>
  <c r="B210"/>
  <c r="M209"/>
  <c r="K209"/>
  <c r="I209"/>
  <c r="G209"/>
  <c r="B209"/>
  <c r="X206"/>
  <c r="W206"/>
  <c r="U206"/>
  <c r="S206"/>
  <c r="R206"/>
  <c r="K210" s="1"/>
  <c r="Q206"/>
  <c r="P206"/>
  <c r="O206"/>
  <c r="V204"/>
  <c r="T204" s="1"/>
  <c r="M204" s="1"/>
  <c r="N204"/>
  <c r="V203"/>
  <c r="T203"/>
  <c r="M203" s="1"/>
  <c r="N203"/>
  <c r="V202"/>
  <c r="T202" s="1"/>
  <c r="M202" s="1"/>
  <c r="N202"/>
  <c r="V201"/>
  <c r="T201" s="1"/>
  <c r="N201"/>
  <c r="V200"/>
  <c r="T200" s="1"/>
  <c r="N200"/>
  <c r="V199"/>
  <c r="T199"/>
  <c r="M199" s="1"/>
  <c r="N199"/>
  <c r="V198"/>
  <c r="T198" s="1"/>
  <c r="M198" s="1"/>
  <c r="N198"/>
  <c r="V197"/>
  <c r="T197" s="1"/>
  <c r="N197"/>
  <c r="V196"/>
  <c r="T196" s="1"/>
  <c r="N196"/>
  <c r="V195"/>
  <c r="T195"/>
  <c r="M195" s="1"/>
  <c r="N195"/>
  <c r="V194"/>
  <c r="T194" s="1"/>
  <c r="M194" s="1"/>
  <c r="N194"/>
  <c r="V193"/>
  <c r="T193" s="1"/>
  <c r="N193"/>
  <c r="V192"/>
  <c r="T192"/>
  <c r="M192" s="1"/>
  <c r="N192"/>
  <c r="V191"/>
  <c r="T191" s="1"/>
  <c r="M191" s="1"/>
  <c r="N191"/>
  <c r="V190"/>
  <c r="T190"/>
  <c r="M190" s="1"/>
  <c r="N190"/>
  <c r="V189"/>
  <c r="T189" s="1"/>
  <c r="M189" s="1"/>
  <c r="N189"/>
  <c r="V188"/>
  <c r="T188" s="1"/>
  <c r="M188" s="1"/>
  <c r="N188"/>
  <c r="V187"/>
  <c r="T187"/>
  <c r="M187" s="1"/>
  <c r="N187"/>
  <c r="V186"/>
  <c r="T186" s="1"/>
  <c r="M186" s="1"/>
  <c r="N186"/>
  <c r="V185"/>
  <c r="T185" s="1"/>
  <c r="N185"/>
  <c r="V184"/>
  <c r="T184" s="1"/>
  <c r="N184"/>
  <c r="V183"/>
  <c r="T183"/>
  <c r="M183" s="1"/>
  <c r="N183"/>
  <c r="V182"/>
  <c r="T182" s="1"/>
  <c r="M182" s="1"/>
  <c r="N182"/>
  <c r="V181"/>
  <c r="T181" s="1"/>
  <c r="N181"/>
  <c r="V180"/>
  <c r="T180"/>
  <c r="M180" s="1"/>
  <c r="N180"/>
  <c r="V179"/>
  <c r="T179" s="1"/>
  <c r="M179" s="1"/>
  <c r="N179"/>
  <c r="V178"/>
  <c r="T178"/>
  <c r="M178" s="1"/>
  <c r="N178"/>
  <c r="V177"/>
  <c r="T177" s="1"/>
  <c r="M177" s="1"/>
  <c r="N177"/>
  <c r="V176"/>
  <c r="T176" s="1"/>
  <c r="M176" s="1"/>
  <c r="N176"/>
  <c r="V175"/>
  <c r="T175"/>
  <c r="M175" s="1"/>
  <c r="N175"/>
  <c r="V174"/>
  <c r="T174" s="1"/>
  <c r="M174" s="1"/>
  <c r="N174"/>
  <c r="V173"/>
  <c r="T173" s="1"/>
  <c r="N173"/>
  <c r="V172"/>
  <c r="T172"/>
  <c r="M172" s="1"/>
  <c r="N172"/>
  <c r="V171"/>
  <c r="T171" s="1"/>
  <c r="M171" s="1"/>
  <c r="N171"/>
  <c r="V170"/>
  <c r="T170"/>
  <c r="M170" s="1"/>
  <c r="N170"/>
  <c r="V169"/>
  <c r="T169" s="1"/>
  <c r="M169" s="1"/>
  <c r="N169"/>
  <c r="V168"/>
  <c r="T168" s="1"/>
  <c r="M168" s="1"/>
  <c r="N168"/>
  <c r="V167"/>
  <c r="T167" s="1"/>
  <c r="M167" s="1"/>
  <c r="N167"/>
  <c r="V166"/>
  <c r="T166"/>
  <c r="M166" s="1"/>
  <c r="N166"/>
  <c r="V165"/>
  <c r="T165" s="1"/>
  <c r="M165" s="1"/>
  <c r="N165"/>
  <c r="V164"/>
  <c r="T164" s="1"/>
  <c r="M164" s="1"/>
  <c r="N164"/>
  <c r="V163"/>
  <c r="T163"/>
  <c r="M163" s="1"/>
  <c r="N163"/>
  <c r="V162"/>
  <c r="T162" s="1"/>
  <c r="M162" s="1"/>
  <c r="N162"/>
  <c r="V161"/>
  <c r="T161" s="1"/>
  <c r="N161"/>
  <c r="V160"/>
  <c r="T160"/>
  <c r="M160" s="1"/>
  <c r="N160"/>
  <c r="V159"/>
  <c r="T159" s="1"/>
  <c r="M159" s="1"/>
  <c r="N159"/>
  <c r="V158"/>
  <c r="T158"/>
  <c r="M158" s="1"/>
  <c r="N158"/>
  <c r="V157"/>
  <c r="T157" s="1"/>
  <c r="M157" s="1"/>
  <c r="N157"/>
  <c r="V156"/>
  <c r="T156" s="1"/>
  <c r="M156" s="1"/>
  <c r="N156"/>
  <c r="V155"/>
  <c r="T155"/>
  <c r="M155" s="1"/>
  <c r="N155"/>
  <c r="V154"/>
  <c r="T154" s="1"/>
  <c r="M154" s="1"/>
  <c r="N154"/>
  <c r="V153"/>
  <c r="T153" s="1"/>
  <c r="N153"/>
  <c r="V152"/>
  <c r="T152" s="1"/>
  <c r="N152"/>
  <c r="V151"/>
  <c r="T151"/>
  <c r="M151" s="1"/>
  <c r="N151"/>
  <c r="V150"/>
  <c r="T150" s="1"/>
  <c r="M150" s="1"/>
  <c r="N150"/>
  <c r="V149"/>
  <c r="T149" s="1"/>
  <c r="N149"/>
  <c r="V148"/>
  <c r="T148" s="1"/>
  <c r="N148"/>
  <c r="V147"/>
  <c r="T147"/>
  <c r="M147" s="1"/>
  <c r="N147"/>
  <c r="V146"/>
  <c r="T146" s="1"/>
  <c r="M146" s="1"/>
  <c r="N146"/>
  <c r="V145"/>
  <c r="T145" s="1"/>
  <c r="N145"/>
  <c r="V144"/>
  <c r="T144"/>
  <c r="M144" s="1"/>
  <c r="N144"/>
  <c r="V143"/>
  <c r="T143" s="1"/>
  <c r="M143" s="1"/>
  <c r="N143"/>
  <c r="V142"/>
  <c r="T142"/>
  <c r="M142" s="1"/>
  <c r="N142"/>
  <c r="V141"/>
  <c r="T141" s="1"/>
  <c r="M141" s="1"/>
  <c r="N141"/>
  <c r="V140"/>
  <c r="T140" s="1"/>
  <c r="M140" s="1"/>
  <c r="N140"/>
  <c r="V139"/>
  <c r="T139"/>
  <c r="M139" s="1"/>
  <c r="N139"/>
  <c r="V138"/>
  <c r="T138" s="1"/>
  <c r="M138" s="1"/>
  <c r="N138"/>
  <c r="V137"/>
  <c r="T137" s="1"/>
  <c r="N137"/>
  <c r="V136"/>
  <c r="T136" s="1"/>
  <c r="N136"/>
  <c r="V135"/>
  <c r="T135"/>
  <c r="M135" s="1"/>
  <c r="N135"/>
  <c r="V134"/>
  <c r="T134" s="1"/>
  <c r="M134" s="1"/>
  <c r="N134"/>
  <c r="V133"/>
  <c r="T133" s="1"/>
  <c r="N133"/>
  <c r="V132"/>
  <c r="T132" s="1"/>
  <c r="N132"/>
  <c r="V131"/>
  <c r="T131"/>
  <c r="M131" s="1"/>
  <c r="N131"/>
  <c r="V130"/>
  <c r="T130" s="1"/>
  <c r="M130" s="1"/>
  <c r="N130"/>
  <c r="V129"/>
  <c r="T129" s="1"/>
  <c r="N129"/>
  <c r="V128"/>
  <c r="T128"/>
  <c r="M128" s="1"/>
  <c r="N128"/>
  <c r="V127"/>
  <c r="T127" s="1"/>
  <c r="M127" s="1"/>
  <c r="N127"/>
  <c r="V126"/>
  <c r="T126"/>
  <c r="M126" s="1"/>
  <c r="N126"/>
  <c r="V125"/>
  <c r="T125" s="1"/>
  <c r="M125" s="1"/>
  <c r="N125"/>
  <c r="V124"/>
  <c r="T124" s="1"/>
  <c r="M124" s="1"/>
  <c r="N124"/>
  <c r="V123"/>
  <c r="T123"/>
  <c r="M123" s="1"/>
  <c r="N123"/>
  <c r="V122"/>
  <c r="T122" s="1"/>
  <c r="M122" s="1"/>
  <c r="N122"/>
  <c r="V121"/>
  <c r="T121" s="1"/>
  <c r="N121"/>
  <c r="V120"/>
  <c r="T120" s="1"/>
  <c r="N120"/>
  <c r="V119"/>
  <c r="T119"/>
  <c r="M119" s="1"/>
  <c r="N119"/>
  <c r="V118"/>
  <c r="T118" s="1"/>
  <c r="M118" s="1"/>
  <c r="N118"/>
  <c r="V117"/>
  <c r="T117" s="1"/>
  <c r="N117"/>
  <c r="V116"/>
  <c r="T116"/>
  <c r="M116" s="1"/>
  <c r="N116"/>
  <c r="V115"/>
  <c r="T115" s="1"/>
  <c r="M115" s="1"/>
  <c r="N115"/>
  <c r="V114"/>
  <c r="T114"/>
  <c r="M114" s="1"/>
  <c r="N114"/>
  <c r="V113"/>
  <c r="T113" s="1"/>
  <c r="M113" s="1"/>
  <c r="N113"/>
  <c r="V112"/>
  <c r="T112" s="1"/>
  <c r="M112" s="1"/>
  <c r="N112"/>
  <c r="V111"/>
  <c r="T111"/>
  <c r="M111" s="1"/>
  <c r="N111"/>
  <c r="V110"/>
  <c r="T110" s="1"/>
  <c r="M110" s="1"/>
  <c r="N110"/>
  <c r="V109"/>
  <c r="T109" s="1"/>
  <c r="N109"/>
  <c r="V108"/>
  <c r="T108"/>
  <c r="M108" s="1"/>
  <c r="N108"/>
  <c r="V107"/>
  <c r="T107" s="1"/>
  <c r="M107" s="1"/>
  <c r="N107"/>
  <c r="V106"/>
  <c r="T106"/>
  <c r="M106" s="1"/>
  <c r="N106"/>
  <c r="V105"/>
  <c r="T105" s="1"/>
  <c r="M105" s="1"/>
  <c r="N105"/>
  <c r="V104"/>
  <c r="T104" s="1"/>
  <c r="M104" s="1"/>
  <c r="N104"/>
  <c r="V103"/>
  <c r="T103" s="1"/>
  <c r="M103" s="1"/>
  <c r="N103"/>
  <c r="V102"/>
  <c r="T102"/>
  <c r="M102" s="1"/>
  <c r="N102"/>
  <c r="V101"/>
  <c r="T101" s="1"/>
  <c r="M101" s="1"/>
  <c r="N101"/>
  <c r="V100"/>
  <c r="T100" s="1"/>
  <c r="M100" s="1"/>
  <c r="N100"/>
  <c r="V99"/>
  <c r="T99"/>
  <c r="M99" s="1"/>
  <c r="N99"/>
  <c r="V98"/>
  <c r="T98" s="1"/>
  <c r="M98" s="1"/>
  <c r="N98"/>
  <c r="V97"/>
  <c r="T97" s="1"/>
  <c r="N97"/>
  <c r="V96"/>
  <c r="T96"/>
  <c r="M96" s="1"/>
  <c r="N96"/>
  <c r="V95"/>
  <c r="T95" s="1"/>
  <c r="M95" s="1"/>
  <c r="N95"/>
  <c r="V94"/>
  <c r="T94"/>
  <c r="M94" s="1"/>
  <c r="N94"/>
  <c r="V93"/>
  <c r="T93" s="1"/>
  <c r="M93" s="1"/>
  <c r="N93"/>
  <c r="V92"/>
  <c r="T92" s="1"/>
  <c r="M92" s="1"/>
  <c r="N92"/>
  <c r="V91"/>
  <c r="T91"/>
  <c r="M91" s="1"/>
  <c r="N91"/>
  <c r="V90"/>
  <c r="T90" s="1"/>
  <c r="M90" s="1"/>
  <c r="N90"/>
  <c r="V89"/>
  <c r="T89" s="1"/>
  <c r="N89"/>
  <c r="V88"/>
  <c r="T88" s="1"/>
  <c r="N88"/>
  <c r="V87"/>
  <c r="T87"/>
  <c r="M87" s="1"/>
  <c r="N87"/>
  <c r="V86"/>
  <c r="T86" s="1"/>
  <c r="M86" s="1"/>
  <c r="N86"/>
  <c r="V85"/>
  <c r="T85" s="1"/>
  <c r="N85"/>
  <c r="V84"/>
  <c r="T84" s="1"/>
  <c r="N84"/>
  <c r="V83"/>
  <c r="T83"/>
  <c r="M83" s="1"/>
  <c r="N83"/>
  <c r="V82"/>
  <c r="T82" s="1"/>
  <c r="M82" s="1"/>
  <c r="N82"/>
  <c r="V81"/>
  <c r="T81" s="1"/>
  <c r="N81"/>
  <c r="V80"/>
  <c r="T80"/>
  <c r="M80" s="1"/>
  <c r="N80"/>
  <c r="V79"/>
  <c r="T79" s="1"/>
  <c r="M79" s="1"/>
  <c r="N79"/>
  <c r="V78"/>
  <c r="T78"/>
  <c r="M78" s="1"/>
  <c r="N78"/>
  <c r="V77"/>
  <c r="T77" s="1"/>
  <c r="M77" s="1"/>
  <c r="N77"/>
  <c r="V76"/>
  <c r="T76" s="1"/>
  <c r="M76" s="1"/>
  <c r="N76"/>
  <c r="V75"/>
  <c r="T75"/>
  <c r="M75" s="1"/>
  <c r="N75"/>
  <c r="V74"/>
  <c r="T74" s="1"/>
  <c r="M74" s="1"/>
  <c r="N74"/>
  <c r="V73"/>
  <c r="T73" s="1"/>
  <c r="N73"/>
  <c r="V72"/>
  <c r="T72" s="1"/>
  <c r="N72"/>
  <c r="V71"/>
  <c r="T71"/>
  <c r="M71" s="1"/>
  <c r="N71"/>
  <c r="V70"/>
  <c r="T70" s="1"/>
  <c r="M70" s="1"/>
  <c r="N70"/>
  <c r="V69"/>
  <c r="T69" s="1"/>
  <c r="N69"/>
  <c r="V68"/>
  <c r="T68" s="1"/>
  <c r="N68"/>
  <c r="V67"/>
  <c r="T67"/>
  <c r="M67" s="1"/>
  <c r="N67"/>
  <c r="V66"/>
  <c r="T66" s="1"/>
  <c r="M66" s="1"/>
  <c r="N66"/>
  <c r="V65"/>
  <c r="T65" s="1"/>
  <c r="N65"/>
  <c r="V64"/>
  <c r="T64"/>
  <c r="M64" s="1"/>
  <c r="N64"/>
  <c r="V63"/>
  <c r="T63" s="1"/>
  <c r="M63" s="1"/>
  <c r="N63"/>
  <c r="V62"/>
  <c r="T62"/>
  <c r="M62" s="1"/>
  <c r="N62"/>
  <c r="V61"/>
  <c r="T61" s="1"/>
  <c r="M61" s="1"/>
  <c r="N61"/>
  <c r="V60"/>
  <c r="T60" s="1"/>
  <c r="M60" s="1"/>
  <c r="N60"/>
  <c r="V59"/>
  <c r="T59"/>
  <c r="M59" s="1"/>
  <c r="N59"/>
  <c r="V58"/>
  <c r="T58" s="1"/>
  <c r="M58" s="1"/>
  <c r="N58"/>
  <c r="V57"/>
  <c r="T57" s="1"/>
  <c r="N57"/>
  <c r="V56"/>
  <c r="T56" s="1"/>
  <c r="N56"/>
  <c r="V55"/>
  <c r="T55"/>
  <c r="M55" s="1"/>
  <c r="N55"/>
  <c r="V54"/>
  <c r="T54" s="1"/>
  <c r="M54" s="1"/>
  <c r="N54"/>
  <c r="V53"/>
  <c r="T53" s="1"/>
  <c r="N53"/>
  <c r="V52"/>
  <c r="T52"/>
  <c r="M52" s="1"/>
  <c r="N52"/>
  <c r="V51"/>
  <c r="T51" s="1"/>
  <c r="M51" s="1"/>
  <c r="N51"/>
  <c r="V50"/>
  <c r="T50"/>
  <c r="M50" s="1"/>
  <c r="N50"/>
  <c r="V49"/>
  <c r="T49" s="1"/>
  <c r="M49" s="1"/>
  <c r="N49"/>
  <c r="V48"/>
  <c r="T48" s="1"/>
  <c r="M48" s="1"/>
  <c r="N48"/>
  <c r="V47"/>
  <c r="T47"/>
  <c r="M47" s="1"/>
  <c r="N47"/>
  <c r="V46"/>
  <c r="T46" s="1"/>
  <c r="M46" s="1"/>
  <c r="N46"/>
  <c r="V45"/>
  <c r="T45" s="1"/>
  <c r="N45"/>
  <c r="V44"/>
  <c r="T44"/>
  <c r="M44" s="1"/>
  <c r="N44"/>
  <c r="V43"/>
  <c r="T43" s="1"/>
  <c r="M43" s="1"/>
  <c r="N43"/>
  <c r="V42"/>
  <c r="T42"/>
  <c r="M42" s="1"/>
  <c r="N42"/>
  <c r="V41"/>
  <c r="T41" s="1"/>
  <c r="M41" s="1"/>
  <c r="N41"/>
  <c r="V40"/>
  <c r="T40" s="1"/>
  <c r="M40" s="1"/>
  <c r="N40"/>
  <c r="V39"/>
  <c r="T39" s="1"/>
  <c r="M39" s="1"/>
  <c r="N39"/>
  <c r="V38"/>
  <c r="T38"/>
  <c r="M38" s="1"/>
  <c r="N38"/>
  <c r="V37"/>
  <c r="T37" s="1"/>
  <c r="M37" s="1"/>
  <c r="N37"/>
  <c r="V36"/>
  <c r="T36" s="1"/>
  <c r="M36" s="1"/>
  <c r="N36"/>
  <c r="V35"/>
  <c r="T35"/>
  <c r="M35" s="1"/>
  <c r="N35"/>
  <c r="V34"/>
  <c r="T34" s="1"/>
  <c r="M34" s="1"/>
  <c r="N34"/>
  <c r="V33"/>
  <c r="T33" s="1"/>
  <c r="N33"/>
  <c r="V32"/>
  <c r="T32"/>
  <c r="M32" s="1"/>
  <c r="N32"/>
  <c r="V31"/>
  <c r="T31" s="1"/>
  <c r="M31" s="1"/>
  <c r="N31"/>
  <c r="V30"/>
  <c r="T30"/>
  <c r="M30" s="1"/>
  <c r="N30"/>
  <c r="V29"/>
  <c r="T29" s="1"/>
  <c r="M29" s="1"/>
  <c r="N29"/>
  <c r="V28"/>
  <c r="T28" s="1"/>
  <c r="M28" s="1"/>
  <c r="N28"/>
  <c r="V27"/>
  <c r="T27"/>
  <c r="M27" s="1"/>
  <c r="N27"/>
  <c r="V26"/>
  <c r="T26" s="1"/>
  <c r="M26" s="1"/>
  <c r="N26"/>
  <c r="V25"/>
  <c r="T25" s="1"/>
  <c r="N25"/>
  <c r="V24"/>
  <c r="T24" s="1"/>
  <c r="N24"/>
  <c r="V23"/>
  <c r="T23"/>
  <c r="M23" s="1"/>
  <c r="N23"/>
  <c r="V22"/>
  <c r="T22" s="1"/>
  <c r="M22" s="1"/>
  <c r="N22"/>
  <c r="V21"/>
  <c r="T21" s="1"/>
  <c r="N21"/>
  <c r="V20"/>
  <c r="T20" s="1"/>
  <c r="N20"/>
  <c r="V19"/>
  <c r="T19"/>
  <c r="M19" s="1"/>
  <c r="N19"/>
  <c r="V18"/>
  <c r="T18" s="1"/>
  <c r="M18" s="1"/>
  <c r="N18"/>
  <c r="V17"/>
  <c r="T17" s="1"/>
  <c r="N17"/>
  <c r="V16"/>
  <c r="T16"/>
  <c r="M16" s="1"/>
  <c r="N16"/>
  <c r="V15"/>
  <c r="T15" s="1"/>
  <c r="M15" s="1"/>
  <c r="N15"/>
  <c r="V14"/>
  <c r="T14"/>
  <c r="M14" s="1"/>
  <c r="N14"/>
  <c r="V13"/>
  <c r="T13" s="1"/>
  <c r="M13" s="1"/>
  <c r="N13"/>
  <c r="V12"/>
  <c r="T12" s="1"/>
  <c r="M12" s="1"/>
  <c r="N12"/>
  <c r="V11"/>
  <c r="T11"/>
  <c r="M11" s="1"/>
  <c r="N11"/>
  <c r="V10"/>
  <c r="T10" s="1"/>
  <c r="M10" s="1"/>
  <c r="N10"/>
  <c r="V9"/>
  <c r="T9" s="1"/>
  <c r="N9"/>
  <c r="V8"/>
  <c r="T8" s="1"/>
  <c r="N8"/>
  <c r="V7"/>
  <c r="T7"/>
  <c r="N7"/>
  <c r="B3"/>
  <c r="N206" l="1"/>
  <c r="M8"/>
  <c r="M17"/>
  <c r="M20"/>
  <c r="M25"/>
  <c r="M53"/>
  <c r="M56"/>
  <c r="M65"/>
  <c r="M68"/>
  <c r="M73"/>
  <c r="M85"/>
  <c r="M88"/>
  <c r="M97"/>
  <c r="M109"/>
  <c r="M121"/>
  <c r="M133"/>
  <c r="M136"/>
  <c r="M145"/>
  <c r="M148"/>
  <c r="M153"/>
  <c r="M181"/>
  <c r="M184"/>
  <c r="M193"/>
  <c r="M196"/>
  <c r="M201"/>
  <c r="M9"/>
  <c r="M21"/>
  <c r="M24"/>
  <c r="M33"/>
  <c r="M45"/>
  <c r="M57"/>
  <c r="M69"/>
  <c r="M72"/>
  <c r="M81"/>
  <c r="M84"/>
  <c r="M89"/>
  <c r="M117"/>
  <c r="M120"/>
  <c r="M129"/>
  <c r="M132"/>
  <c r="M137"/>
  <c r="M149"/>
  <c r="M152"/>
  <c r="M161"/>
  <c r="M173"/>
  <c r="M185"/>
  <c r="M197"/>
  <c r="M200"/>
  <c r="M7"/>
  <c r="T206"/>
  <c r="S210"/>
  <c r="V206"/>
  <c r="B2"/>
  <c r="M206" l="1"/>
  <c r="B1"/>
  <c r="B4" s="1"/>
</calcChain>
</file>

<file path=xl/sharedStrings.xml><?xml version="1.0" encoding="utf-8"?>
<sst xmlns="http://schemas.openxmlformats.org/spreadsheetml/2006/main" count="880" uniqueCount="233">
  <si>
    <t>توقيع</t>
  </si>
  <si>
    <t>الاســـــــــــــــــــــــم</t>
  </si>
  <si>
    <t>الصافي</t>
  </si>
  <si>
    <t>جملة</t>
  </si>
  <si>
    <t>اقساط اخري</t>
  </si>
  <si>
    <t xml:space="preserve">جملة </t>
  </si>
  <si>
    <t>المستقطع</t>
  </si>
  <si>
    <t>الجملة</t>
  </si>
  <si>
    <t>الاضافات</t>
  </si>
  <si>
    <t>الاساسي</t>
  </si>
  <si>
    <t>عهد</t>
  </si>
  <si>
    <t>شركة</t>
  </si>
  <si>
    <t>0000000000</t>
  </si>
  <si>
    <t>امن</t>
  </si>
  <si>
    <t>0000000129</t>
  </si>
  <si>
    <t>0000000107</t>
  </si>
  <si>
    <t>علاقات</t>
  </si>
  <si>
    <t>ش عاملين</t>
  </si>
  <si>
    <t>0000000134</t>
  </si>
  <si>
    <t>0000000070</t>
  </si>
  <si>
    <t>معاش</t>
  </si>
  <si>
    <t>0000000001</t>
  </si>
  <si>
    <t>0000000002</t>
  </si>
  <si>
    <t>ملكية</t>
  </si>
  <si>
    <t>0000000003</t>
  </si>
  <si>
    <t>0000000004</t>
  </si>
  <si>
    <t>انتاج ح</t>
  </si>
  <si>
    <t>0000000005</t>
  </si>
  <si>
    <t>ش تجارية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</si>
  <si>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</si>
  <si>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</si>
  <si>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</si>
  <si>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</si>
  <si>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</si>
  <si>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</si>
  <si>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</si>
  <si>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</si>
  <si>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</si>
  <si>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</si>
  <si>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</si>
  <si>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</si>
  <si>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</si>
  <si>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</si>
  <si>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</si>
  <si>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</si>
  <si>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ش مالية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</si>
  <si>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</si>
  <si>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</si>
  <si>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</si>
  <si>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</si>
  <si>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</si>
  <si>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</si>
  <si>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</si>
  <si>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</si>
  <si>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</si>
  <si>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</si>
  <si>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</si>
  <si>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</si>
  <si>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</si>
  <si>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</si>
  <si>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</si>
  <si>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</si>
  <si>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</si>
  <si>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</si>
  <si>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</si>
  <si>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بورسعيد</t>
  </si>
  <si>
    <t>0000000041</t>
  </si>
  <si>
    <t>مخازن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</si>
  <si>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</si>
  <si>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</si>
  <si>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</si>
  <si>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</si>
  <si>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</si>
  <si>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</si>
  <si>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</si>
  <si>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</si>
  <si>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</si>
  <si>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</si>
  <si>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</si>
  <si>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</si>
  <si>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</si>
  <si>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</si>
  <si>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</si>
  <si>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</si>
  <si>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</si>
  <si>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</si>
  <si>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</si>
  <si>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</si>
  <si>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</si>
  <si>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</si>
  <si>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</si>
  <si>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</si>
  <si>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</si>
  <si>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</si>
  <si>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</si>
  <si>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</si>
  <si>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معطل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</si>
  <si>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</si>
  <si>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</si>
  <si>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</si>
  <si>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</si>
  <si>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</si>
  <si>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</si>
  <si>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</si>
  <si>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ش قانونية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</si>
  <si>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</si>
  <si>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</si>
  <si>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</si>
  <si>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</si>
  <si>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</si>
  <si>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</si>
  <si>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</si>
  <si>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</si>
  <si>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</si>
  <si>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</si>
  <si>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</si>
  <si>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</si>
  <si>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</si>
  <si>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</si>
  <si>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</si>
  <si>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</si>
  <si>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</si>
  <si>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</si>
  <si>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</si>
  <si>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</si>
  <si>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</si>
  <si>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</si>
  <si>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</si>
  <si>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</si>
  <si>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</si>
  <si>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</si>
  <si>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</si>
  <si>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</si>
  <si>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</si>
  <si>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</si>
  <si>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</si>
  <si>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</si>
  <si>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</si>
  <si>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</si>
  <si>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</si>
  <si>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</si>
  <si>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</si>
  <si>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</si>
  <si>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</si>
  <si>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</si>
  <si>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</si>
  <si>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</si>
  <si>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</si>
  <si>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</si>
  <si>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</si>
  <si>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</si>
  <si>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</si>
  <si>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</si>
  <si>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</si>
  <si>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</si>
  <si>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0000000130</t>
  </si>
  <si>
    <t>0000000131</t>
  </si>
  <si>
    <t>0000000132</t>
  </si>
  <si>
    <t>0000000133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</si>
  <si>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</si>
  <si>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</si>
  <si>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</si>
  <si>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</si>
  <si>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</si>
  <si>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</si>
  <si>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</si>
  <si>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</si>
  <si>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</si>
  <si>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</si>
  <si>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</si>
  <si>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</si>
  <si>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</si>
  <si>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</si>
  <si>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</si>
  <si>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</si>
  <si>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مصنع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</si>
  <si>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</si>
  <si>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</si>
  <si>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</si>
  <si>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</si>
  <si>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</si>
  <si>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</si>
  <si>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</si>
  <si>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</si>
  <si>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</si>
  <si>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</si>
  <si>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</si>
  <si>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</si>
  <si>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</si>
  <si>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</si>
  <si>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</si>
  <si>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</si>
  <si>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</si>
  <si>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</si>
  <si>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</si>
  <si>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</si>
  <si>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</si>
  <si>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</si>
  <si>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</si>
  <si>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</si>
  <si>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</si>
  <si>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</si>
  <si>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</si>
  <si>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</si>
  <si>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</si>
  <si>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</si>
  <si>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الاجمالــــــــــــــــي</t>
  </si>
  <si>
    <t>معين</t>
  </si>
  <si>
    <t>الادارة</t>
  </si>
  <si>
    <t>خفير</t>
  </si>
  <si>
    <t>البيض</t>
  </si>
  <si>
    <t>عقد</t>
  </si>
  <si>
    <t>محاسب</t>
  </si>
  <si>
    <t>مهندس</t>
  </si>
  <si>
    <t>ارنب</t>
  </si>
  <si>
    <t>التسويق</t>
  </si>
  <si>
    <t>فندق</t>
  </si>
  <si>
    <t>ش هندسية</t>
  </si>
  <si>
    <t>جزاءات</t>
  </si>
  <si>
    <t>سكن</t>
  </si>
  <si>
    <t>ترك الخدمة</t>
  </si>
  <si>
    <t>الخصــــــــــــــــــــــــــومـــــــــــــــــــــــات</t>
  </si>
  <si>
    <t>عــــــــــــدد الموظفيـــــن</t>
  </si>
  <si>
    <t>الاجمالي</t>
  </si>
  <si>
    <t>المجزر</t>
  </si>
  <si>
    <t>بنك مصر</t>
  </si>
  <si>
    <t>الشــــــــــركة</t>
  </si>
  <si>
    <t>بنـك مصــــر</t>
  </si>
  <si>
    <t>بنـك زراعي</t>
  </si>
  <si>
    <t>الاجمــــــــــالي</t>
  </si>
  <si>
    <t>ك . ع</t>
  </si>
  <si>
    <t>تقرير مرتبات الموظفين شهر مارس 2021</t>
  </si>
  <si>
    <t>كود الموظف</t>
  </si>
</sst>
</file>

<file path=xl/styles.xml><?xml version="1.0" encoding="utf-8"?>
<styleSheet xmlns="http://schemas.openxmlformats.org/spreadsheetml/2006/main">
  <fonts count="30">
    <font>
      <sz val="11"/>
      <color rgb="FF000000"/>
      <name val="Arial"/>
    </font>
    <font>
      <sz val="14"/>
      <color rgb="FF000000"/>
      <name val="Mohammad bold art 1"/>
    </font>
    <font>
      <sz val="18"/>
      <color rgb="FF000000"/>
      <name val="Arial"/>
    </font>
    <font>
      <sz val="11"/>
      <name val="Arial"/>
    </font>
    <font>
      <sz val="14"/>
      <color rgb="FF000000"/>
      <name val="Arial"/>
    </font>
    <font>
      <sz val="14"/>
      <color rgb="FFFFFFFF"/>
      <name val="Arial"/>
    </font>
    <font>
      <sz val="12"/>
      <color rgb="FFFFFFFF"/>
      <name val="Arial"/>
    </font>
    <font>
      <sz val="12"/>
      <color rgb="FF000000"/>
      <name val="Mohammad bold art 1"/>
    </font>
    <font>
      <sz val="11"/>
      <color rgb="FF000000"/>
      <name val="Mohammad bold art 1"/>
    </font>
    <font>
      <sz val="10"/>
      <color rgb="FF000000"/>
      <name val="Mohammad bold art 1"/>
    </font>
    <font>
      <sz val="9"/>
      <color rgb="FF000000"/>
      <name val="Mohammad bold art 1"/>
    </font>
    <font>
      <sz val="8"/>
      <color rgb="FFFFFFFF"/>
      <name val="Arial"/>
    </font>
    <font>
      <sz val="8"/>
      <name val="Arial"/>
    </font>
    <font>
      <sz val="12"/>
      <color rgb="FF000000"/>
      <name val="Arial"/>
    </font>
    <font>
      <sz val="10"/>
      <name val="Mohammad bold art 1"/>
    </font>
    <font>
      <i/>
      <sz val="12"/>
      <color rgb="FF000000"/>
      <name val="Arial"/>
    </font>
    <font>
      <i/>
      <u/>
      <sz val="12"/>
      <color rgb="FF000000"/>
      <name val="Mohammad bold art 1"/>
    </font>
    <font>
      <i/>
      <u/>
      <sz val="12"/>
      <color rgb="FF000000"/>
      <name val="Mohammad bold art 1"/>
    </font>
    <font>
      <b/>
      <i/>
      <u/>
      <sz val="14"/>
      <color rgb="FF000000"/>
      <name val="Mohammad bold art 1"/>
    </font>
    <font>
      <i/>
      <u/>
      <sz val="14"/>
      <color rgb="FF000000"/>
      <name val="Mohammad bold art 1"/>
    </font>
    <font>
      <i/>
      <sz val="14"/>
      <color rgb="FF000000"/>
      <name val="Arial"/>
    </font>
    <font>
      <i/>
      <u/>
      <sz val="14"/>
      <color rgb="FF000000"/>
      <name val="Mohammad bold art 1"/>
    </font>
    <font>
      <i/>
      <u/>
      <sz val="14"/>
      <color rgb="FF000000"/>
      <name val="Mohammad bold art 1"/>
    </font>
    <font>
      <i/>
      <u/>
      <sz val="12"/>
      <color rgb="FF000000"/>
      <name val="Mohammad bold art 1"/>
    </font>
    <font>
      <sz val="12"/>
      <color rgb="FF000000"/>
      <name val="Mohammad bold normal"/>
    </font>
    <font>
      <sz val="8"/>
      <color rgb="FF000000"/>
      <name val="Arial"/>
    </font>
    <font>
      <sz val="12"/>
      <color rgb="FF000000"/>
      <name val="mohammad bold art 1"/>
      <charset val="178"/>
    </font>
    <font>
      <sz val="11"/>
      <name val="mohammad bold art 1"/>
      <charset val="178"/>
    </font>
    <font>
      <sz val="11"/>
      <color rgb="FF000000"/>
      <name val="mohammad bold art 1"/>
      <charset val="178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5A5A5"/>
        <bgColor rgb="FFA5A5A5"/>
      </patternFill>
    </fill>
    <fill>
      <patternFill patternType="solid">
        <fgColor rgb="FFFFFF99"/>
        <bgColor rgb="FFFFFF99"/>
      </patternFill>
    </fill>
    <fill>
      <patternFill patternType="solid">
        <fgColor rgb="FF8DB3E2"/>
        <bgColor rgb="FF8DB3E2"/>
      </patternFill>
    </fill>
    <fill>
      <patternFill patternType="solid">
        <fgColor rgb="FFFF8265"/>
        <bgColor rgb="FFFF8265"/>
      </patternFill>
    </fill>
  </fills>
  <borders count="3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5">
    <xf numFmtId="0" fontId="0" fillId="0" borderId="0" xfId="0" applyFont="1" applyAlignment="1"/>
    <xf numFmtId="0" fontId="2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left" vertical="center" readingOrder="2"/>
    </xf>
    <xf numFmtId="1" fontId="6" fillId="0" borderId="0" xfId="0" applyNumberFormat="1" applyFont="1" applyAlignment="1">
      <alignment horizontal="center" vertical="center" readingOrder="2"/>
    </xf>
    <xf numFmtId="0" fontId="6" fillId="0" borderId="0" xfId="0" applyFont="1" applyAlignment="1">
      <alignment horizontal="center" vertical="center" readingOrder="2"/>
    </xf>
    <xf numFmtId="1" fontId="2" fillId="0" borderId="0" xfId="0" applyNumberFormat="1" applyFont="1" applyAlignment="1">
      <alignment horizontal="right" vertical="center" readingOrder="2"/>
    </xf>
    <xf numFmtId="1" fontId="13" fillId="2" borderId="22" xfId="0" applyNumberFormat="1" applyFont="1" applyFill="1" applyBorder="1" applyAlignment="1">
      <alignment horizontal="center" vertical="center" readingOrder="2"/>
    </xf>
    <xf numFmtId="0" fontId="13" fillId="2" borderId="19" xfId="0" applyFont="1" applyFill="1" applyBorder="1" applyAlignment="1">
      <alignment horizontal="center" vertical="center" readingOrder="2"/>
    </xf>
    <xf numFmtId="1" fontId="13" fillId="2" borderId="19" xfId="0" applyNumberFormat="1" applyFont="1" applyFill="1" applyBorder="1" applyAlignment="1">
      <alignment horizontal="center" vertical="center" readingOrder="2"/>
    </xf>
    <xf numFmtId="0" fontId="12" fillId="0" borderId="23" xfId="0" applyFont="1" applyBorder="1" applyAlignment="1">
      <alignment horizontal="center" vertical="center" textRotation="90" readingOrder="2"/>
    </xf>
    <xf numFmtId="0" fontId="12" fillId="0" borderId="4" xfId="0" applyFont="1" applyBorder="1" applyAlignment="1">
      <alignment horizontal="center" vertical="center" textRotation="90" readingOrder="2"/>
    </xf>
    <xf numFmtId="0" fontId="13" fillId="2" borderId="24" xfId="0" applyFont="1" applyFill="1" applyBorder="1" applyAlignment="1">
      <alignment horizontal="center" vertical="center" readingOrder="2"/>
    </xf>
    <xf numFmtId="1" fontId="13" fillId="2" borderId="24" xfId="0" applyNumberFormat="1" applyFont="1" applyFill="1" applyBorder="1" applyAlignment="1">
      <alignment horizontal="center" vertical="center" readingOrder="2"/>
    </xf>
    <xf numFmtId="1" fontId="12" fillId="0" borderId="23" xfId="0" applyNumberFormat="1" applyFont="1" applyBorder="1" applyAlignment="1">
      <alignment horizontal="center" vertical="center" textRotation="90" readingOrder="2"/>
    </xf>
    <xf numFmtId="1" fontId="12" fillId="0" borderId="4" xfId="0" applyNumberFormat="1" applyFont="1" applyBorder="1" applyAlignment="1">
      <alignment horizontal="center" vertical="center" textRotation="90" readingOrder="2"/>
    </xf>
    <xf numFmtId="1" fontId="13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 readingOrder="2"/>
    </xf>
    <xf numFmtId="1" fontId="13" fillId="0" borderId="24" xfId="0" applyNumberFormat="1" applyFont="1" applyBorder="1" applyAlignment="1">
      <alignment horizontal="center" vertical="center" readingOrder="2"/>
    </xf>
    <xf numFmtId="0" fontId="13" fillId="0" borderId="0" xfId="0" applyFont="1" applyAlignment="1">
      <alignment horizontal="right" vertical="center" readingOrder="2"/>
    </xf>
    <xf numFmtId="0" fontId="13" fillId="0" borderId="0" xfId="0" applyFont="1" applyAlignment="1">
      <alignment horizontal="center" vertical="center" readingOrder="2"/>
    </xf>
    <xf numFmtId="1" fontId="12" fillId="0" borderId="26" xfId="0" applyNumberFormat="1" applyFont="1" applyBorder="1" applyAlignment="1">
      <alignment horizontal="center" vertical="center" textRotation="90" readingOrder="2"/>
    </xf>
    <xf numFmtId="1" fontId="12" fillId="0" borderId="6" xfId="0" applyNumberFormat="1" applyFont="1" applyBorder="1" applyAlignment="1">
      <alignment horizontal="center" vertical="center" textRotation="90" readingOrder="2"/>
    </xf>
    <xf numFmtId="1" fontId="13" fillId="0" borderId="28" xfId="0" applyNumberFormat="1" applyFont="1" applyBorder="1" applyAlignment="1">
      <alignment horizontal="center" vertical="center" readingOrder="2"/>
    </xf>
    <xf numFmtId="0" fontId="13" fillId="0" borderId="27" xfId="0" applyFont="1" applyBorder="1" applyAlignment="1">
      <alignment horizontal="center" vertical="center" readingOrder="2"/>
    </xf>
    <xf numFmtId="1" fontId="13" fillId="0" borderId="27" xfId="0" applyNumberFormat="1" applyFont="1" applyBorder="1" applyAlignment="1">
      <alignment horizontal="center" vertical="center" readingOrder="2"/>
    </xf>
    <xf numFmtId="0" fontId="11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center" vertical="center" textRotation="90" readingOrder="2"/>
    </xf>
    <xf numFmtId="0" fontId="4" fillId="0" borderId="0" xfId="0" applyFont="1" applyAlignment="1">
      <alignment horizontal="center" vertical="center" readingOrder="2"/>
    </xf>
    <xf numFmtId="1" fontId="4" fillId="0" borderId="0" xfId="0" applyNumberFormat="1" applyFont="1" applyAlignment="1">
      <alignment horizontal="center" vertical="center" readingOrder="2"/>
    </xf>
    <xf numFmtId="0" fontId="14" fillId="0" borderId="0" xfId="0" applyFont="1" applyAlignment="1">
      <alignment horizontal="center" vertical="center" readingOrder="2"/>
    </xf>
    <xf numFmtId="0" fontId="14" fillId="3" borderId="16" xfId="0" applyFont="1" applyFill="1" applyBorder="1" applyAlignment="1">
      <alignment horizontal="center" vertical="center" readingOrder="2"/>
    </xf>
    <xf numFmtId="1" fontId="14" fillId="3" borderId="16" xfId="0" applyNumberFormat="1" applyFont="1" applyFill="1" applyBorder="1" applyAlignment="1">
      <alignment horizontal="center" vertical="center" readingOrder="2"/>
    </xf>
    <xf numFmtId="1" fontId="14" fillId="0" borderId="0" xfId="0" applyNumberFormat="1" applyFont="1" applyAlignment="1">
      <alignment horizontal="center" vertical="center" readingOrder="2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" fontId="15" fillId="0" borderId="0" xfId="0" applyNumberFormat="1" applyFont="1" applyAlignment="1">
      <alignment horizontal="center" vertical="center"/>
    </xf>
    <xf numFmtId="0" fontId="17" fillId="0" borderId="32" xfId="0" applyFont="1" applyBorder="1" applyAlignment="1">
      <alignment horizontal="center" vertical="center" readingOrder="1"/>
    </xf>
    <xf numFmtId="0" fontId="18" fillId="0" borderId="0" xfId="0" applyFont="1" applyAlignment="1">
      <alignment horizontal="left" vertical="center" readingOrder="1"/>
    </xf>
    <xf numFmtId="0" fontId="12" fillId="0" borderId="1" xfId="0" applyFont="1" applyBorder="1" applyAlignment="1">
      <alignment horizontal="center" vertical="center" textRotation="90" readingOrder="2"/>
    </xf>
    <xf numFmtId="0" fontId="12" fillId="0" borderId="33" xfId="0" applyFont="1" applyBorder="1" applyAlignment="1">
      <alignment horizontal="center" vertical="center" textRotation="90" readingOrder="2"/>
    </xf>
    <xf numFmtId="0" fontId="12" fillId="0" borderId="2" xfId="0" applyFont="1" applyBorder="1" applyAlignment="1">
      <alignment horizontal="center" vertical="center" textRotation="90" readingOrder="2"/>
    </xf>
    <xf numFmtId="0" fontId="12" fillId="0" borderId="3" xfId="0" applyFont="1" applyBorder="1" applyAlignment="1">
      <alignment horizontal="center" vertical="center" textRotation="90" readingOrder="2"/>
    </xf>
    <xf numFmtId="1" fontId="12" fillId="0" borderId="3" xfId="0" applyNumberFormat="1" applyFont="1" applyBorder="1" applyAlignment="1">
      <alignment horizontal="center" vertical="center" textRotation="90" readingOrder="2"/>
    </xf>
    <xf numFmtId="1" fontId="12" fillId="0" borderId="5" xfId="0" applyNumberFormat="1" applyFont="1" applyBorder="1" applyAlignment="1">
      <alignment horizontal="center" vertical="center" textRotation="90" readingOrder="2"/>
    </xf>
    <xf numFmtId="2" fontId="13" fillId="2" borderId="22" xfId="0" applyNumberFormat="1" applyFont="1" applyFill="1" applyBorder="1" applyAlignment="1">
      <alignment horizontal="center" vertical="center" readingOrder="2"/>
    </xf>
    <xf numFmtId="2" fontId="13" fillId="2" borderId="19" xfId="0" applyNumberFormat="1" applyFont="1" applyFill="1" applyBorder="1" applyAlignment="1">
      <alignment horizontal="center" vertical="center" readingOrder="2"/>
    </xf>
    <xf numFmtId="2" fontId="2" fillId="0" borderId="0" xfId="0" applyNumberFormat="1" applyFont="1" applyAlignment="1">
      <alignment horizontal="right" vertical="center" readingOrder="2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1" fontId="20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 readingOrder="1"/>
    </xf>
    <xf numFmtId="1" fontId="14" fillId="3" borderId="16" xfId="0" applyNumberFormat="1" applyFont="1" applyFill="1" applyBorder="1" applyAlignment="1">
      <alignment horizontal="right" vertical="center" readingOrder="2"/>
    </xf>
    <xf numFmtId="1" fontId="13" fillId="0" borderId="0" xfId="0" applyNumberFormat="1" applyFont="1" applyAlignment="1">
      <alignment horizontal="center" vertical="center" readingOrder="2"/>
    </xf>
    <xf numFmtId="0" fontId="23" fillId="0" borderId="32" xfId="0" applyFont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readingOrder="2"/>
    </xf>
    <xf numFmtId="2" fontId="13" fillId="2" borderId="17" xfId="0" applyNumberFormat="1" applyFont="1" applyFill="1" applyBorder="1" applyAlignment="1">
      <alignment horizontal="center" vertical="center" readingOrder="2"/>
    </xf>
    <xf numFmtId="1" fontId="13" fillId="2" borderId="27" xfId="0" applyNumberFormat="1" applyFont="1" applyFill="1" applyBorder="1" applyAlignment="1">
      <alignment horizontal="center" vertical="center" readingOrder="2"/>
    </xf>
    <xf numFmtId="2" fontId="0" fillId="2" borderId="18" xfId="0" applyNumberFormat="1" applyFont="1" applyFill="1" applyBorder="1" applyAlignment="1">
      <alignment horizontal="center" vertical="center" readingOrder="2"/>
    </xf>
    <xf numFmtId="0" fontId="0" fillId="2" borderId="18" xfId="0" applyFont="1" applyFill="1" applyBorder="1" applyAlignment="1">
      <alignment horizontal="center" vertical="center" readingOrder="2"/>
    </xf>
    <xf numFmtId="1" fontId="14" fillId="3" borderId="15" xfId="0" applyNumberFormat="1" applyFont="1" applyFill="1" applyBorder="1" applyAlignment="1">
      <alignment horizontal="center" vertical="center" readingOrder="2"/>
    </xf>
    <xf numFmtId="0" fontId="25" fillId="0" borderId="0" xfId="0" applyFont="1" applyAlignment="1">
      <alignment horizontal="right" vertical="center" readingOrder="2"/>
    </xf>
    <xf numFmtId="0" fontId="2" fillId="4" borderId="35" xfId="0" applyFont="1" applyFill="1" applyBorder="1" applyAlignment="1">
      <alignment horizontal="right" vertical="center" readingOrder="2"/>
    </xf>
    <xf numFmtId="1" fontId="12" fillId="4" borderId="36" xfId="0" applyNumberFormat="1" applyFont="1" applyFill="1" applyBorder="1" applyAlignment="1">
      <alignment horizontal="center" vertical="center" textRotation="90" readingOrder="2"/>
    </xf>
    <xf numFmtId="1" fontId="12" fillId="4" borderId="37" xfId="0" applyNumberFormat="1" applyFont="1" applyFill="1" applyBorder="1" applyAlignment="1">
      <alignment horizontal="center" vertical="center" textRotation="90" readingOrder="2"/>
    </xf>
    <xf numFmtId="1" fontId="12" fillId="4" borderId="38" xfId="0" applyNumberFormat="1" applyFont="1" applyFill="1" applyBorder="1" applyAlignment="1">
      <alignment horizontal="center" vertical="center" textRotation="90" readingOrder="2"/>
    </xf>
    <xf numFmtId="2" fontId="13" fillId="4" borderId="19" xfId="0" applyNumberFormat="1" applyFont="1" applyFill="1" applyBorder="1" applyAlignment="1">
      <alignment horizontal="center" vertical="center" readingOrder="2"/>
    </xf>
    <xf numFmtId="1" fontId="13" fillId="4" borderId="19" xfId="0" applyNumberFormat="1" applyFont="1" applyFill="1" applyBorder="1" applyAlignment="1">
      <alignment horizontal="center" vertical="center" readingOrder="2"/>
    </xf>
    <xf numFmtId="0" fontId="13" fillId="4" borderId="24" xfId="0" applyFont="1" applyFill="1" applyBorder="1" applyAlignment="1">
      <alignment horizontal="center" vertical="center" readingOrder="2"/>
    </xf>
    <xf numFmtId="1" fontId="13" fillId="4" borderId="24" xfId="0" applyNumberFormat="1" applyFont="1" applyFill="1" applyBorder="1" applyAlignment="1">
      <alignment horizontal="center" vertical="center" readingOrder="2"/>
    </xf>
    <xf numFmtId="0" fontId="13" fillId="4" borderId="35" xfId="0" applyFont="1" applyFill="1" applyBorder="1" applyAlignment="1">
      <alignment horizontal="right" vertical="center" readingOrder="2"/>
    </xf>
    <xf numFmtId="1" fontId="12" fillId="5" borderId="36" xfId="0" applyNumberFormat="1" applyFont="1" applyFill="1" applyBorder="1" applyAlignment="1">
      <alignment horizontal="center" vertical="center" textRotation="90" readingOrder="2"/>
    </xf>
    <xf numFmtId="1" fontId="12" fillId="5" borderId="37" xfId="0" applyNumberFormat="1" applyFont="1" applyFill="1" applyBorder="1" applyAlignment="1">
      <alignment horizontal="center" vertical="center" textRotation="90" readingOrder="2"/>
    </xf>
    <xf numFmtId="1" fontId="12" fillId="5" borderId="38" xfId="0" applyNumberFormat="1" applyFont="1" applyFill="1" applyBorder="1" applyAlignment="1">
      <alignment horizontal="center" vertical="center" textRotation="90" readingOrder="2"/>
    </xf>
    <xf numFmtId="2" fontId="13" fillId="5" borderId="19" xfId="0" applyNumberFormat="1" applyFont="1" applyFill="1" applyBorder="1" applyAlignment="1">
      <alignment horizontal="center" vertical="center" readingOrder="2"/>
    </xf>
    <xf numFmtId="1" fontId="13" fillId="5" borderId="19" xfId="0" applyNumberFormat="1" applyFont="1" applyFill="1" applyBorder="1" applyAlignment="1">
      <alignment horizontal="center" vertical="center" readingOrder="2"/>
    </xf>
    <xf numFmtId="0" fontId="13" fillId="5" borderId="24" xfId="0" applyFont="1" applyFill="1" applyBorder="1" applyAlignment="1">
      <alignment horizontal="center" vertical="center" readingOrder="2"/>
    </xf>
    <xf numFmtId="1" fontId="13" fillId="5" borderId="24" xfId="0" applyNumberFormat="1" applyFont="1" applyFill="1" applyBorder="1" applyAlignment="1">
      <alignment horizontal="center" vertical="center" readingOrder="2"/>
    </xf>
    <xf numFmtId="0" fontId="13" fillId="4" borderId="35" xfId="0" applyFont="1" applyFill="1" applyBorder="1" applyAlignment="1">
      <alignment horizontal="center" vertical="center" readingOrder="2"/>
    </xf>
    <xf numFmtId="0" fontId="13" fillId="6" borderId="35" xfId="0" applyFont="1" applyFill="1" applyBorder="1" applyAlignment="1">
      <alignment horizontal="center" vertical="center" readingOrder="2"/>
    </xf>
    <xf numFmtId="1" fontId="12" fillId="6" borderId="36" xfId="0" applyNumberFormat="1" applyFont="1" applyFill="1" applyBorder="1" applyAlignment="1">
      <alignment horizontal="center" vertical="center" textRotation="90" readingOrder="2"/>
    </xf>
    <xf numFmtId="1" fontId="12" fillId="6" borderId="37" xfId="0" applyNumberFormat="1" applyFont="1" applyFill="1" applyBorder="1" applyAlignment="1">
      <alignment horizontal="center" vertical="center" textRotation="90" readingOrder="2"/>
    </xf>
    <xf numFmtId="1" fontId="12" fillId="6" borderId="38" xfId="0" applyNumberFormat="1" applyFont="1" applyFill="1" applyBorder="1" applyAlignment="1">
      <alignment horizontal="center" vertical="center" textRotation="90" readingOrder="2"/>
    </xf>
    <xf numFmtId="2" fontId="13" fillId="6" borderId="19" xfId="0" applyNumberFormat="1" applyFont="1" applyFill="1" applyBorder="1" applyAlignment="1">
      <alignment horizontal="center" vertical="center" readingOrder="2"/>
    </xf>
    <xf numFmtId="1" fontId="13" fillId="6" borderId="19" xfId="0" applyNumberFormat="1" applyFont="1" applyFill="1" applyBorder="1" applyAlignment="1">
      <alignment horizontal="center" vertical="center" readingOrder="2"/>
    </xf>
    <xf numFmtId="0" fontId="13" fillId="6" borderId="24" xfId="0" applyFont="1" applyFill="1" applyBorder="1" applyAlignment="1">
      <alignment horizontal="center" vertical="center" readingOrder="2"/>
    </xf>
    <xf numFmtId="1" fontId="13" fillId="6" borderId="24" xfId="0" applyNumberFormat="1" applyFont="1" applyFill="1" applyBorder="1" applyAlignment="1">
      <alignment horizontal="center" vertical="center" readingOrder="2"/>
    </xf>
    <xf numFmtId="0" fontId="28" fillId="2" borderId="17" xfId="0" applyFont="1" applyFill="1" applyBorder="1" applyAlignment="1">
      <alignment horizontal="center" wrapText="1" readingOrder="2"/>
    </xf>
    <xf numFmtId="0" fontId="28" fillId="2" borderId="10" xfId="0" applyFont="1" applyFill="1" applyBorder="1" applyAlignment="1">
      <alignment horizontal="center" vertical="top" readingOrder="2"/>
    </xf>
    <xf numFmtId="0" fontId="3" fillId="0" borderId="4" xfId="0" applyFont="1" applyBorder="1"/>
    <xf numFmtId="0" fontId="3" fillId="0" borderId="2" xfId="0" applyFont="1" applyBorder="1"/>
    <xf numFmtId="0" fontId="3" fillId="0" borderId="6" xfId="0" applyFont="1" applyBorder="1"/>
    <xf numFmtId="0" fontId="3" fillId="0" borderId="12" xfId="0" applyFont="1" applyBorder="1"/>
    <xf numFmtId="0" fontId="3" fillId="0" borderId="13" xfId="0" applyFont="1" applyBorder="1"/>
    <xf numFmtId="0" fontId="0" fillId="0" borderId="0" xfId="0" applyFont="1" applyAlignment="1"/>
    <xf numFmtId="0" fontId="3" fillId="0" borderId="30" xfId="0" applyFont="1" applyBorder="1"/>
    <xf numFmtId="0" fontId="3" fillId="0" borderId="31" xfId="0" applyFont="1" applyBorder="1"/>
    <xf numFmtId="0" fontId="3" fillId="0" borderId="7" xfId="0" applyFont="1" applyBorder="1"/>
    <xf numFmtId="0" fontId="3" fillId="0" borderId="21" xfId="0" applyFont="1" applyBorder="1"/>
    <xf numFmtId="0" fontId="3" fillId="0" borderId="23" xfId="0" applyFont="1" applyBorder="1"/>
    <xf numFmtId="0" fontId="3" fillId="0" borderId="26" xfId="0" applyFont="1" applyBorder="1"/>
    <xf numFmtId="49" fontId="13" fillId="0" borderId="3" xfId="0" applyNumberFormat="1" applyFont="1" applyBorder="1" applyAlignment="1">
      <alignment horizontal="center" vertical="center" readingOrder="2"/>
    </xf>
    <xf numFmtId="49" fontId="13" fillId="0" borderId="5" xfId="0" applyNumberFormat="1" applyFont="1" applyBorder="1" applyAlignment="1">
      <alignment horizontal="center" vertical="center" readingOrder="2"/>
    </xf>
    <xf numFmtId="49" fontId="13" fillId="2" borderId="3" xfId="0" applyNumberFormat="1" applyFont="1" applyFill="1" applyBorder="1" applyAlignment="1">
      <alignment horizontal="center" vertical="center" readingOrder="2"/>
    </xf>
    <xf numFmtId="0" fontId="16" fillId="0" borderId="0" xfId="0" applyFont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readingOrder="2"/>
    </xf>
    <xf numFmtId="0" fontId="14" fillId="3" borderId="29" xfId="0" applyFont="1" applyFill="1" applyBorder="1" applyAlignment="1">
      <alignment horizontal="center" vertical="center" readingOrder="2"/>
    </xf>
    <xf numFmtId="0" fontId="3" fillId="0" borderId="34" xfId="0" applyFont="1" applyBorder="1"/>
    <xf numFmtId="0" fontId="1" fillId="0" borderId="0" xfId="0" applyFont="1" applyAlignment="1">
      <alignment horizontal="center" vertical="center" readingOrder="2"/>
    </xf>
    <xf numFmtId="0" fontId="7" fillId="0" borderId="0" xfId="0" applyFont="1" applyAlignment="1">
      <alignment horizontal="center" vertical="center" readingOrder="2"/>
    </xf>
    <xf numFmtId="0" fontId="24" fillId="0" borderId="3" xfId="0" applyFont="1" applyBorder="1" applyAlignment="1">
      <alignment horizontal="right" vertical="center" readingOrder="2"/>
    </xf>
    <xf numFmtId="0" fontId="24" fillId="2" borderId="3" xfId="0" applyFont="1" applyFill="1" applyBorder="1" applyAlignment="1">
      <alignment horizontal="right" vertical="center" readingOrder="2"/>
    </xf>
    <xf numFmtId="0" fontId="24" fillId="2" borderId="20" xfId="0" applyFont="1" applyFill="1" applyBorder="1" applyAlignment="1">
      <alignment horizontal="right" vertical="center" readingOrder="2"/>
    </xf>
    <xf numFmtId="0" fontId="24" fillId="0" borderId="5" xfId="0" applyFont="1" applyBorder="1" applyAlignment="1">
      <alignment horizontal="right" vertical="center" readingOrder="2"/>
    </xf>
    <xf numFmtId="0" fontId="1" fillId="2" borderId="11" xfId="0" applyFont="1" applyFill="1" applyBorder="1" applyAlignment="1">
      <alignment horizontal="center" vertical="center" readingOrder="2"/>
    </xf>
    <xf numFmtId="0" fontId="24" fillId="4" borderId="3" xfId="0" applyFont="1" applyFill="1" applyBorder="1" applyAlignment="1">
      <alignment horizontal="right" vertical="center" readingOrder="2"/>
    </xf>
    <xf numFmtId="49" fontId="13" fillId="5" borderId="3" xfId="0" applyNumberFormat="1" applyFont="1" applyFill="1" applyBorder="1" applyAlignment="1">
      <alignment horizontal="center" vertical="center" readingOrder="2"/>
    </xf>
    <xf numFmtId="49" fontId="13" fillId="4" borderId="3" xfId="0" applyNumberFormat="1" applyFont="1" applyFill="1" applyBorder="1" applyAlignment="1">
      <alignment horizontal="center" vertical="center" readingOrder="2"/>
    </xf>
    <xf numFmtId="0" fontId="24" fillId="5" borderId="3" xfId="0" applyFont="1" applyFill="1" applyBorder="1" applyAlignment="1">
      <alignment horizontal="right" vertical="center" readingOrder="2"/>
    </xf>
    <xf numFmtId="0" fontId="24" fillId="6" borderId="3" xfId="0" applyFont="1" applyFill="1" applyBorder="1" applyAlignment="1">
      <alignment horizontal="right" vertical="center" readingOrder="2"/>
    </xf>
    <xf numFmtId="49" fontId="13" fillId="6" borderId="3" xfId="0" applyNumberFormat="1" applyFont="1" applyFill="1" applyBorder="1" applyAlignment="1">
      <alignment horizontal="center" vertical="center" readingOrder="2"/>
    </xf>
    <xf numFmtId="0" fontId="10" fillId="0" borderId="0" xfId="0" applyFont="1" applyAlignment="1">
      <alignment horizontal="left" vertical="center" readingOrder="1"/>
    </xf>
    <xf numFmtId="0" fontId="9" fillId="0" borderId="0" xfId="0" applyFont="1" applyAlignment="1">
      <alignment horizontal="center" vertical="center" readingOrder="2"/>
    </xf>
    <xf numFmtId="0" fontId="7" fillId="0" borderId="0" xfId="0" applyFont="1" applyAlignment="1">
      <alignment horizontal="center" vertical="top" readingOrder="2"/>
    </xf>
    <xf numFmtId="1" fontId="26" fillId="2" borderId="11" xfId="0" applyNumberFormat="1" applyFont="1" applyFill="1" applyBorder="1" applyAlignment="1">
      <alignment horizontal="center" vertical="center" readingOrder="2"/>
    </xf>
    <xf numFmtId="0" fontId="29" fillId="0" borderId="12" xfId="0" applyFont="1" applyBorder="1"/>
    <xf numFmtId="0" fontId="29" fillId="0" borderId="13" xfId="0" applyFont="1" applyBorder="1"/>
    <xf numFmtId="1" fontId="26" fillId="2" borderId="10" xfId="0" applyNumberFormat="1" applyFont="1" applyFill="1" applyBorder="1" applyAlignment="1">
      <alignment horizontal="center" vertical="center" readingOrder="2"/>
    </xf>
    <xf numFmtId="1" fontId="26" fillId="2" borderId="28" xfId="0" applyNumberFormat="1" applyFont="1" applyFill="1" applyBorder="1" applyAlignment="1">
      <alignment horizontal="center" vertical="center" readingOrder="2"/>
    </xf>
    <xf numFmtId="1" fontId="28" fillId="2" borderId="10" xfId="0" applyNumberFormat="1" applyFont="1" applyFill="1" applyBorder="1" applyAlignment="1">
      <alignment horizontal="center" vertical="center" readingOrder="2"/>
    </xf>
    <xf numFmtId="1" fontId="28" fillId="2" borderId="28" xfId="0" applyNumberFormat="1" applyFont="1" applyFill="1" applyBorder="1" applyAlignment="1">
      <alignment horizontal="center" vertical="center" readingOrder="2"/>
    </xf>
    <xf numFmtId="0" fontId="28" fillId="2" borderId="8" xfId="0" applyFont="1" applyFill="1" applyBorder="1" applyAlignment="1">
      <alignment horizontal="center" vertical="center" readingOrder="2"/>
    </xf>
    <xf numFmtId="0" fontId="28" fillId="2" borderId="32" xfId="0" applyFont="1" applyFill="1" applyBorder="1" applyAlignment="1">
      <alignment horizontal="center" vertical="center" readingOrder="2"/>
    </xf>
    <xf numFmtId="0" fontId="28" fillId="2" borderId="9" xfId="0" applyFont="1" applyFill="1" applyBorder="1" applyAlignment="1">
      <alignment horizontal="center" vertical="center" readingOrder="2"/>
    </xf>
    <xf numFmtId="0" fontId="28" fillId="2" borderId="14" xfId="0" applyFont="1" applyFill="1" applyBorder="1" applyAlignment="1">
      <alignment horizontal="center" vertical="center" readingOrder="2"/>
    </xf>
    <xf numFmtId="0" fontId="28" fillId="2" borderId="30" xfId="0" applyFont="1" applyFill="1" applyBorder="1" applyAlignment="1">
      <alignment horizontal="center" vertical="center" readingOrder="2"/>
    </xf>
    <xf numFmtId="0" fontId="28" fillId="2" borderId="31" xfId="0" applyFont="1" applyFill="1" applyBorder="1" applyAlignment="1">
      <alignment horizontal="center" vertical="center" readingOrder="2"/>
    </xf>
    <xf numFmtId="0" fontId="27" fillId="2" borderId="8" xfId="0" applyFont="1" applyFill="1" applyBorder="1" applyAlignment="1">
      <alignment horizontal="center" vertical="center" readingOrder="2"/>
    </xf>
    <xf numFmtId="0" fontId="27" fillId="2" borderId="32" xfId="0" applyFont="1" applyFill="1" applyBorder="1" applyAlignment="1">
      <alignment horizontal="center" vertical="center" readingOrder="2"/>
    </xf>
    <xf numFmtId="0" fontId="27" fillId="2" borderId="9" xfId="0" applyFont="1" applyFill="1" applyBorder="1" applyAlignment="1">
      <alignment horizontal="center" vertical="center" readingOrder="2"/>
    </xf>
    <xf numFmtId="0" fontId="27" fillId="2" borderId="14" xfId="0" applyFont="1" applyFill="1" applyBorder="1" applyAlignment="1">
      <alignment horizontal="center" vertical="center" readingOrder="2"/>
    </xf>
    <xf numFmtId="0" fontId="27" fillId="2" borderId="30" xfId="0" applyFont="1" applyFill="1" applyBorder="1" applyAlignment="1">
      <alignment horizontal="center" vertical="center" readingOrder="2"/>
    </xf>
    <xf numFmtId="0" fontId="27" fillId="2" borderId="31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14"/>
  <sheetViews>
    <sheetView tabSelected="1" workbookViewId="0">
      <pane ySplit="6" topLeftCell="A193" activePane="bottomLeft" state="frozen"/>
      <selection pane="bottomLeft" activeCell="O8" sqref="O8"/>
    </sheetView>
  </sheetViews>
  <sheetFormatPr defaultColWidth="12.625" defaultRowHeight="15" customHeight="1"/>
  <cols>
    <col min="1" max="1" width="0.375" customWidth="1"/>
    <col min="2" max="5" width="1.625" customWidth="1"/>
    <col min="6" max="6" width="5.25" customWidth="1"/>
    <col min="7" max="7" width="7" customWidth="1"/>
    <col min="8" max="8" width="4.25" customWidth="1"/>
    <col min="9" max="9" width="7" customWidth="1"/>
    <col min="10" max="10" width="4.25" customWidth="1"/>
    <col min="11" max="11" width="7" customWidth="1"/>
    <col min="12" max="12" width="4.25" customWidth="1"/>
    <col min="13" max="13" width="9.375" customWidth="1"/>
    <col min="14" max="14" width="6.875" customWidth="1"/>
    <col min="15" max="19" width="6" customWidth="1"/>
    <col min="20" max="24" width="8" customWidth="1"/>
  </cols>
  <sheetData>
    <row r="1" spans="1:24" ht="10.5" customHeight="1">
      <c r="A1" s="2"/>
      <c r="B1" s="124">
        <f>SUMIF(E6:E1048575,"شركة",M6:M1048575)</f>
        <v>43962</v>
      </c>
      <c r="C1" s="96"/>
      <c r="D1" s="96"/>
      <c r="E1" s="96"/>
      <c r="F1" s="123" t="s">
        <v>226</v>
      </c>
      <c r="G1" s="96"/>
      <c r="H1" s="2"/>
      <c r="I1" s="39"/>
      <c r="J1" s="39"/>
      <c r="K1" s="39"/>
      <c r="L1" s="4"/>
      <c r="M1" s="2"/>
      <c r="N1" s="2"/>
      <c r="O1" s="6"/>
      <c r="P1" s="6"/>
      <c r="Q1" s="6"/>
      <c r="R1" s="6"/>
      <c r="S1" s="2"/>
      <c r="T1" s="6"/>
      <c r="U1" s="7"/>
      <c r="V1" s="111"/>
      <c r="W1" s="96"/>
      <c r="X1" s="96"/>
    </row>
    <row r="2" spans="1:24" ht="10.5" customHeight="1">
      <c r="A2" s="63"/>
      <c r="B2" s="124">
        <f>SUMIF(E6:E1048575,"بنك مصر",M6:M1048575)</f>
        <v>300890</v>
      </c>
      <c r="C2" s="96"/>
      <c r="D2" s="96"/>
      <c r="E2" s="96"/>
      <c r="F2" s="123" t="s">
        <v>227</v>
      </c>
      <c r="G2" s="96"/>
      <c r="H2" s="3"/>
      <c r="I2" s="3"/>
      <c r="J2" s="3"/>
      <c r="K2" s="3"/>
      <c r="L2" s="4"/>
      <c r="M2" s="5"/>
      <c r="N2" s="5"/>
      <c r="O2" s="6"/>
      <c r="P2" s="6"/>
      <c r="Q2" s="6"/>
      <c r="R2" s="6"/>
      <c r="S2" s="6"/>
      <c r="T2" s="6"/>
      <c r="U2" s="7"/>
      <c r="V2" s="96"/>
      <c r="W2" s="96"/>
      <c r="X2" s="96"/>
    </row>
    <row r="3" spans="1:24" ht="10.5" customHeight="1">
      <c r="A3" s="2"/>
      <c r="B3" s="124">
        <f>SUMIF(E7:E1048576,"بنك زراعي",M7:M1048576)</f>
        <v>0</v>
      </c>
      <c r="C3" s="96"/>
      <c r="D3" s="96"/>
      <c r="E3" s="96"/>
      <c r="F3" s="123" t="s">
        <v>228</v>
      </c>
      <c r="G3" s="96"/>
      <c r="H3" s="110" t="s">
        <v>231</v>
      </c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125"/>
      <c r="W3" s="96"/>
      <c r="X3" s="96"/>
    </row>
    <row r="4" spans="1:24" ht="10.5" customHeight="1" thickBot="1">
      <c r="A4" s="2"/>
      <c r="B4" s="124">
        <f>SUM(B1:E3)</f>
        <v>344852</v>
      </c>
      <c r="C4" s="96"/>
      <c r="D4" s="96"/>
      <c r="E4" s="96"/>
      <c r="F4" s="123" t="s">
        <v>229</v>
      </c>
      <c r="G4" s="96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</row>
    <row r="5" spans="1:24" ht="15.75" customHeight="1" thickBot="1">
      <c r="A5" s="2"/>
      <c r="B5" s="139" t="s">
        <v>0</v>
      </c>
      <c r="C5" s="140"/>
      <c r="D5" s="140"/>
      <c r="E5" s="141"/>
      <c r="F5" s="133" t="s">
        <v>232</v>
      </c>
      <c r="G5" s="135"/>
      <c r="H5" s="133" t="s">
        <v>1</v>
      </c>
      <c r="I5" s="134"/>
      <c r="J5" s="134"/>
      <c r="K5" s="134"/>
      <c r="L5" s="135"/>
      <c r="M5" s="131" t="s">
        <v>2</v>
      </c>
      <c r="N5" s="90" t="s">
        <v>3</v>
      </c>
      <c r="O5" s="126" t="s">
        <v>4</v>
      </c>
      <c r="P5" s="127"/>
      <c r="Q5" s="127"/>
      <c r="R5" s="127"/>
      <c r="S5" s="128"/>
      <c r="T5" s="129" t="s">
        <v>5</v>
      </c>
      <c r="U5" s="129" t="s">
        <v>6</v>
      </c>
      <c r="V5" s="129" t="s">
        <v>7</v>
      </c>
      <c r="W5" s="129" t="s">
        <v>8</v>
      </c>
      <c r="X5" s="129" t="s">
        <v>9</v>
      </c>
    </row>
    <row r="6" spans="1:24" ht="15.75" customHeight="1" thickBot="1">
      <c r="A6" s="1"/>
      <c r="B6" s="142"/>
      <c r="C6" s="143"/>
      <c r="D6" s="143"/>
      <c r="E6" s="144"/>
      <c r="F6" s="136"/>
      <c r="G6" s="138"/>
      <c r="H6" s="136"/>
      <c r="I6" s="137"/>
      <c r="J6" s="137"/>
      <c r="K6" s="137"/>
      <c r="L6" s="138"/>
      <c r="M6" s="132"/>
      <c r="N6" s="89" t="s">
        <v>4</v>
      </c>
      <c r="O6" s="57"/>
      <c r="P6" s="57" t="s">
        <v>218</v>
      </c>
      <c r="Q6" s="57" t="s">
        <v>10</v>
      </c>
      <c r="R6" s="57" t="s">
        <v>219</v>
      </c>
      <c r="S6" s="57" t="s">
        <v>230</v>
      </c>
      <c r="T6" s="130"/>
      <c r="U6" s="130"/>
      <c r="V6" s="130"/>
      <c r="W6" s="130"/>
      <c r="X6" s="130"/>
    </row>
    <row r="7" spans="1:24" ht="22.5" customHeight="1">
      <c r="A7" s="2"/>
      <c r="B7" s="40" t="s">
        <v>207</v>
      </c>
      <c r="C7" s="41"/>
      <c r="D7" s="41" t="s">
        <v>208</v>
      </c>
      <c r="E7" s="42" t="s">
        <v>11</v>
      </c>
      <c r="F7" s="107" t="s">
        <v>12</v>
      </c>
      <c r="G7" s="92"/>
      <c r="H7" s="114"/>
      <c r="I7" s="109"/>
      <c r="J7" s="109"/>
      <c r="K7" s="109"/>
      <c r="L7" s="100"/>
      <c r="M7" s="46">
        <f t="shared" ref="M7:M204" si="0">SUM(T7-N7)</f>
        <v>3054</v>
      </c>
      <c r="N7" s="8">
        <f t="shared" ref="N7:N204" si="1">SUM(O7:S7)</f>
        <v>0</v>
      </c>
      <c r="O7" s="9"/>
      <c r="P7" s="9"/>
      <c r="Q7" s="9"/>
      <c r="R7" s="9"/>
      <c r="S7" s="9"/>
      <c r="T7" s="8">
        <f t="shared" ref="T7:T204" si="2">SUM(V7-U7)</f>
        <v>3054</v>
      </c>
      <c r="U7" s="10">
        <v>1019</v>
      </c>
      <c r="V7" s="8">
        <f t="shared" ref="V7:V204" si="3">SUM(W7:X7)</f>
        <v>4073</v>
      </c>
      <c r="W7" s="10">
        <v>730</v>
      </c>
      <c r="X7" s="10">
        <v>3343</v>
      </c>
    </row>
    <row r="8" spans="1:24" ht="22.5" customHeight="1">
      <c r="A8" s="2"/>
      <c r="B8" s="43" t="s">
        <v>207</v>
      </c>
      <c r="C8" s="11" t="s">
        <v>209</v>
      </c>
      <c r="D8" s="11" t="s">
        <v>13</v>
      </c>
      <c r="E8" s="12" t="s">
        <v>11</v>
      </c>
      <c r="F8" s="105" t="s">
        <v>14</v>
      </c>
      <c r="G8" s="91"/>
      <c r="H8" s="113"/>
      <c r="I8" s="101"/>
      <c r="J8" s="101"/>
      <c r="K8" s="101"/>
      <c r="L8" s="91"/>
      <c r="M8" s="47">
        <f t="shared" si="0"/>
        <v>3054</v>
      </c>
      <c r="N8" s="10">
        <f t="shared" si="1"/>
        <v>0</v>
      </c>
      <c r="O8" s="13"/>
      <c r="P8" s="13"/>
      <c r="Q8" s="13"/>
      <c r="R8" s="13"/>
      <c r="S8" s="13"/>
      <c r="T8" s="14">
        <f t="shared" si="2"/>
        <v>3054</v>
      </c>
      <c r="U8" s="14">
        <v>1019</v>
      </c>
      <c r="V8" s="14">
        <f t="shared" si="3"/>
        <v>4073</v>
      </c>
      <c r="W8" s="14">
        <v>730</v>
      </c>
      <c r="X8" s="14">
        <v>3343</v>
      </c>
    </row>
    <row r="9" spans="1:24" ht="22.5" customHeight="1">
      <c r="A9" s="2"/>
      <c r="B9" s="43" t="s">
        <v>207</v>
      </c>
      <c r="C9" s="11"/>
      <c r="D9" s="11" t="s">
        <v>13</v>
      </c>
      <c r="E9" s="12" t="s">
        <v>11</v>
      </c>
      <c r="F9" s="105" t="s">
        <v>12</v>
      </c>
      <c r="G9" s="91"/>
      <c r="H9" s="113"/>
      <c r="I9" s="101"/>
      <c r="J9" s="101"/>
      <c r="K9" s="101"/>
      <c r="L9" s="91"/>
      <c r="M9" s="47">
        <f t="shared" si="0"/>
        <v>2340</v>
      </c>
      <c r="N9" s="10">
        <f t="shared" si="1"/>
        <v>0</v>
      </c>
      <c r="O9" s="13"/>
      <c r="P9" s="13"/>
      <c r="Q9" s="13"/>
      <c r="R9" s="13"/>
      <c r="S9" s="13"/>
      <c r="T9" s="14">
        <f t="shared" si="2"/>
        <v>2340</v>
      </c>
      <c r="U9" s="14">
        <v>780</v>
      </c>
      <c r="V9" s="14">
        <f t="shared" si="3"/>
        <v>3120</v>
      </c>
      <c r="W9" s="14">
        <v>565</v>
      </c>
      <c r="X9" s="14">
        <v>2555</v>
      </c>
    </row>
    <row r="10" spans="1:24" ht="22.5" customHeight="1">
      <c r="A10" s="2"/>
      <c r="B10" s="43" t="s">
        <v>207</v>
      </c>
      <c r="C10" s="11"/>
      <c r="D10" s="11" t="s">
        <v>13</v>
      </c>
      <c r="E10" s="12" t="s">
        <v>11</v>
      </c>
      <c r="F10" s="105" t="s">
        <v>12</v>
      </c>
      <c r="G10" s="91"/>
      <c r="H10" s="113"/>
      <c r="I10" s="101"/>
      <c r="J10" s="101"/>
      <c r="K10" s="101"/>
      <c r="L10" s="91"/>
      <c r="M10" s="47">
        <f t="shared" si="0"/>
        <v>1953</v>
      </c>
      <c r="N10" s="10">
        <f t="shared" si="1"/>
        <v>0</v>
      </c>
      <c r="O10" s="13"/>
      <c r="P10" s="13"/>
      <c r="Q10" s="13"/>
      <c r="R10" s="13"/>
      <c r="S10" s="13"/>
      <c r="T10" s="14">
        <f t="shared" si="2"/>
        <v>1953</v>
      </c>
      <c r="U10" s="14">
        <v>650</v>
      </c>
      <c r="V10" s="14">
        <f t="shared" si="3"/>
        <v>2603</v>
      </c>
      <c r="W10" s="14">
        <v>484</v>
      </c>
      <c r="X10" s="14">
        <v>2119</v>
      </c>
    </row>
    <row r="11" spans="1:24" ht="22.5" customHeight="1">
      <c r="A11" s="2"/>
      <c r="B11" s="43" t="s">
        <v>207</v>
      </c>
      <c r="C11" s="11"/>
      <c r="D11" s="11" t="s">
        <v>208</v>
      </c>
      <c r="E11" s="12" t="s">
        <v>11</v>
      </c>
      <c r="F11" s="105" t="s">
        <v>12</v>
      </c>
      <c r="G11" s="91"/>
      <c r="H11" s="113"/>
      <c r="I11" s="101"/>
      <c r="J11" s="101"/>
      <c r="K11" s="101"/>
      <c r="L11" s="91"/>
      <c r="M11" s="47">
        <f t="shared" si="0"/>
        <v>4308</v>
      </c>
      <c r="N11" s="10">
        <f t="shared" si="1"/>
        <v>100</v>
      </c>
      <c r="O11" s="13"/>
      <c r="P11" s="13"/>
      <c r="Q11" s="13"/>
      <c r="R11" s="13"/>
      <c r="S11" s="13">
        <v>100</v>
      </c>
      <c r="T11" s="14">
        <f t="shared" si="2"/>
        <v>4408</v>
      </c>
      <c r="U11" s="14">
        <v>1472</v>
      </c>
      <c r="V11" s="14">
        <f t="shared" si="3"/>
        <v>5880</v>
      </c>
      <c r="W11" s="14">
        <v>1341</v>
      </c>
      <c r="X11" s="14">
        <v>4539</v>
      </c>
    </row>
    <row r="12" spans="1:24" ht="22.5" customHeight="1">
      <c r="A12" s="2"/>
      <c r="B12" s="43" t="s">
        <v>207</v>
      </c>
      <c r="C12" s="11" t="s">
        <v>16</v>
      </c>
      <c r="D12" s="11" t="s">
        <v>208</v>
      </c>
      <c r="E12" s="12" t="s">
        <v>11</v>
      </c>
      <c r="F12" s="105" t="s">
        <v>12</v>
      </c>
      <c r="G12" s="91"/>
      <c r="H12" s="113"/>
      <c r="I12" s="101"/>
      <c r="J12" s="101"/>
      <c r="K12" s="101"/>
      <c r="L12" s="91"/>
      <c r="M12" s="47">
        <f t="shared" si="0"/>
        <v>4318</v>
      </c>
      <c r="N12" s="10">
        <f t="shared" si="1"/>
        <v>100</v>
      </c>
      <c r="O12" s="13"/>
      <c r="P12" s="13"/>
      <c r="Q12" s="13"/>
      <c r="R12" s="13"/>
      <c r="S12" s="13">
        <v>100</v>
      </c>
      <c r="T12" s="14">
        <f t="shared" si="2"/>
        <v>4418</v>
      </c>
      <c r="U12" s="14">
        <v>1473</v>
      </c>
      <c r="V12" s="14">
        <f t="shared" si="3"/>
        <v>5891</v>
      </c>
      <c r="W12" s="14">
        <v>1342</v>
      </c>
      <c r="X12" s="14">
        <v>4549</v>
      </c>
    </row>
    <row r="13" spans="1:24" ht="22.5" customHeight="1">
      <c r="A13" s="2"/>
      <c r="B13" s="43" t="s">
        <v>207</v>
      </c>
      <c r="C13" s="11"/>
      <c r="D13" s="11" t="s">
        <v>23</v>
      </c>
      <c r="E13" s="12" t="s">
        <v>11</v>
      </c>
      <c r="F13" s="105" t="s">
        <v>12</v>
      </c>
      <c r="G13" s="91"/>
      <c r="H13" s="113"/>
      <c r="I13" s="101"/>
      <c r="J13" s="101"/>
      <c r="K13" s="101"/>
      <c r="L13" s="91"/>
      <c r="M13" s="47">
        <f t="shared" si="0"/>
        <v>1956</v>
      </c>
      <c r="N13" s="10">
        <f t="shared" si="1"/>
        <v>0</v>
      </c>
      <c r="O13" s="13"/>
      <c r="P13" s="13"/>
      <c r="Q13" s="13"/>
      <c r="R13" s="13"/>
      <c r="S13" s="13"/>
      <c r="T13" s="14">
        <f t="shared" si="2"/>
        <v>1956</v>
      </c>
      <c r="U13" s="14">
        <v>651</v>
      </c>
      <c r="V13" s="14">
        <f t="shared" si="3"/>
        <v>2607</v>
      </c>
      <c r="W13" s="14">
        <v>546</v>
      </c>
      <c r="X13" s="14">
        <v>2061</v>
      </c>
    </row>
    <row r="14" spans="1:24" ht="22.5" customHeight="1">
      <c r="A14" s="2"/>
      <c r="B14" s="43" t="s">
        <v>207</v>
      </c>
      <c r="C14" s="11"/>
      <c r="D14" s="11" t="s">
        <v>23</v>
      </c>
      <c r="E14" s="12" t="s">
        <v>11</v>
      </c>
      <c r="F14" s="105" t="s">
        <v>12</v>
      </c>
      <c r="G14" s="91"/>
      <c r="H14" s="113"/>
      <c r="I14" s="101"/>
      <c r="J14" s="101"/>
      <c r="K14" s="101"/>
      <c r="L14" s="91"/>
      <c r="M14" s="47">
        <f t="shared" si="0"/>
        <v>2557</v>
      </c>
      <c r="N14" s="10">
        <f t="shared" si="1"/>
        <v>350</v>
      </c>
      <c r="O14" s="13"/>
      <c r="P14" s="13"/>
      <c r="Q14" s="13"/>
      <c r="R14" s="13">
        <v>350</v>
      </c>
      <c r="S14" s="13"/>
      <c r="T14" s="14">
        <f t="shared" si="2"/>
        <v>2907</v>
      </c>
      <c r="U14" s="14">
        <v>971</v>
      </c>
      <c r="V14" s="14">
        <f t="shared" si="3"/>
        <v>3878</v>
      </c>
      <c r="W14" s="14">
        <v>826</v>
      </c>
      <c r="X14" s="14">
        <v>3052</v>
      </c>
    </row>
    <row r="15" spans="1:24" ht="22.5" customHeight="1">
      <c r="A15" s="2"/>
      <c r="B15" s="43" t="s">
        <v>207</v>
      </c>
      <c r="C15" s="11"/>
      <c r="D15" s="11" t="s">
        <v>210</v>
      </c>
      <c r="E15" s="12" t="s">
        <v>11</v>
      </c>
      <c r="F15" s="105" t="s">
        <v>12</v>
      </c>
      <c r="G15" s="91"/>
      <c r="H15" s="113"/>
      <c r="I15" s="101"/>
      <c r="J15" s="101"/>
      <c r="K15" s="101"/>
      <c r="L15" s="91"/>
      <c r="M15" s="47">
        <f t="shared" si="0"/>
        <v>1744</v>
      </c>
      <c r="N15" s="10">
        <f t="shared" si="1"/>
        <v>0</v>
      </c>
      <c r="O15" s="13"/>
      <c r="P15" s="13"/>
      <c r="Q15" s="13"/>
      <c r="R15" s="13"/>
      <c r="S15" s="13"/>
      <c r="T15" s="14">
        <f t="shared" si="2"/>
        <v>1744</v>
      </c>
      <c r="U15" s="14">
        <v>577</v>
      </c>
      <c r="V15" s="14">
        <f t="shared" si="3"/>
        <v>2321</v>
      </c>
      <c r="W15" s="14">
        <v>453</v>
      </c>
      <c r="X15" s="14">
        <v>1868</v>
      </c>
    </row>
    <row r="16" spans="1:24" ht="22.5" customHeight="1">
      <c r="A16" s="2"/>
      <c r="B16" s="43" t="s">
        <v>207</v>
      </c>
      <c r="C16" s="11"/>
      <c r="D16" s="11" t="s">
        <v>23</v>
      </c>
      <c r="E16" s="12" t="s">
        <v>11</v>
      </c>
      <c r="F16" s="105" t="s">
        <v>12</v>
      </c>
      <c r="G16" s="91"/>
      <c r="H16" s="113"/>
      <c r="I16" s="101"/>
      <c r="J16" s="101"/>
      <c r="K16" s="101"/>
      <c r="L16" s="91"/>
      <c r="M16" s="47">
        <f t="shared" si="0"/>
        <v>1740</v>
      </c>
      <c r="N16" s="10">
        <f t="shared" si="1"/>
        <v>0</v>
      </c>
      <c r="O16" s="13"/>
      <c r="P16" s="13"/>
      <c r="Q16" s="13"/>
      <c r="R16" s="13"/>
      <c r="S16" s="13"/>
      <c r="T16" s="14">
        <f t="shared" si="2"/>
        <v>1740</v>
      </c>
      <c r="U16" s="14">
        <v>567</v>
      </c>
      <c r="V16" s="14">
        <f t="shared" si="3"/>
        <v>2307</v>
      </c>
      <c r="W16" s="14">
        <v>494</v>
      </c>
      <c r="X16" s="14">
        <v>1813</v>
      </c>
    </row>
    <row r="17" spans="1:24" ht="22.5" customHeight="1">
      <c r="A17" s="2"/>
      <c r="B17" s="43" t="s">
        <v>207</v>
      </c>
      <c r="C17" s="11"/>
      <c r="D17" s="11" t="s">
        <v>224</v>
      </c>
      <c r="E17" s="12" t="s">
        <v>11</v>
      </c>
      <c r="F17" s="105" t="s">
        <v>12</v>
      </c>
      <c r="G17" s="91"/>
      <c r="H17" s="113"/>
      <c r="I17" s="101"/>
      <c r="J17" s="101"/>
      <c r="K17" s="101"/>
      <c r="L17" s="91"/>
      <c r="M17" s="47">
        <f t="shared" si="0"/>
        <v>2469</v>
      </c>
      <c r="N17" s="10">
        <f t="shared" si="1"/>
        <v>0</v>
      </c>
      <c r="O17" s="13"/>
      <c r="P17" s="13"/>
      <c r="Q17" s="13"/>
      <c r="R17" s="13"/>
      <c r="S17" s="13"/>
      <c r="T17" s="14">
        <f t="shared" si="2"/>
        <v>2469</v>
      </c>
      <c r="U17" s="14">
        <v>825</v>
      </c>
      <c r="V17" s="14">
        <f t="shared" si="3"/>
        <v>3294</v>
      </c>
      <c r="W17" s="14">
        <v>633</v>
      </c>
      <c r="X17" s="14">
        <v>2661</v>
      </c>
    </row>
    <row r="18" spans="1:24" ht="22.5" customHeight="1">
      <c r="A18" s="2"/>
      <c r="B18" s="43" t="s">
        <v>207</v>
      </c>
      <c r="C18" s="11"/>
      <c r="D18" s="11" t="s">
        <v>208</v>
      </c>
      <c r="E18" s="12" t="s">
        <v>11</v>
      </c>
      <c r="F18" s="105" t="s">
        <v>12</v>
      </c>
      <c r="G18" s="91"/>
      <c r="H18" s="113"/>
      <c r="I18" s="101"/>
      <c r="J18" s="101"/>
      <c r="K18" s="101"/>
      <c r="L18" s="91"/>
      <c r="M18" s="47">
        <f t="shared" si="0"/>
        <v>2386</v>
      </c>
      <c r="N18" s="10">
        <f t="shared" si="1"/>
        <v>0</v>
      </c>
      <c r="O18" s="13"/>
      <c r="P18" s="13"/>
      <c r="Q18" s="13"/>
      <c r="R18" s="13"/>
      <c r="S18" s="13"/>
      <c r="T18" s="14">
        <f t="shared" si="2"/>
        <v>2386</v>
      </c>
      <c r="U18" s="14">
        <v>798</v>
      </c>
      <c r="V18" s="14">
        <f t="shared" si="3"/>
        <v>3184</v>
      </c>
      <c r="W18" s="14">
        <v>666</v>
      </c>
      <c r="X18" s="14">
        <v>2518</v>
      </c>
    </row>
    <row r="19" spans="1:24" ht="22.5" customHeight="1">
      <c r="A19" s="2"/>
      <c r="B19" s="43" t="s">
        <v>207</v>
      </c>
      <c r="C19" s="11"/>
      <c r="D19" s="11" t="s">
        <v>17</v>
      </c>
      <c r="E19" s="12" t="s">
        <v>11</v>
      </c>
      <c r="F19" s="105" t="s">
        <v>18</v>
      </c>
      <c r="G19" s="91"/>
      <c r="H19" s="113"/>
      <c r="I19" s="101"/>
      <c r="J19" s="101"/>
      <c r="K19" s="101"/>
      <c r="L19" s="91"/>
      <c r="M19" s="47">
        <f t="shared" si="0"/>
        <v>1977</v>
      </c>
      <c r="N19" s="10">
        <f t="shared" si="1"/>
        <v>0</v>
      </c>
      <c r="O19" s="13"/>
      <c r="P19" s="13"/>
      <c r="Q19" s="13"/>
      <c r="R19" s="13"/>
      <c r="S19" s="13"/>
      <c r="T19" s="14">
        <f t="shared" si="2"/>
        <v>1977</v>
      </c>
      <c r="U19" s="14">
        <v>657</v>
      </c>
      <c r="V19" s="14">
        <f t="shared" si="3"/>
        <v>2634</v>
      </c>
      <c r="W19" s="14">
        <v>504</v>
      </c>
      <c r="X19" s="14">
        <v>2130</v>
      </c>
    </row>
    <row r="20" spans="1:24" ht="22.5" customHeight="1">
      <c r="A20" s="2"/>
      <c r="B20" s="43" t="s">
        <v>207</v>
      </c>
      <c r="C20" s="11"/>
      <c r="D20" s="11" t="s">
        <v>210</v>
      </c>
      <c r="E20" s="12" t="s">
        <v>11</v>
      </c>
      <c r="F20" s="105" t="s">
        <v>12</v>
      </c>
      <c r="G20" s="91"/>
      <c r="H20" s="113"/>
      <c r="I20" s="101"/>
      <c r="J20" s="101"/>
      <c r="K20" s="101"/>
      <c r="L20" s="91"/>
      <c r="M20" s="47">
        <f t="shared" si="0"/>
        <v>1694</v>
      </c>
      <c r="N20" s="10">
        <f t="shared" si="1"/>
        <v>0</v>
      </c>
      <c r="O20" s="13"/>
      <c r="P20" s="13"/>
      <c r="Q20" s="13"/>
      <c r="R20" s="13"/>
      <c r="S20" s="13"/>
      <c r="T20" s="14">
        <f t="shared" si="2"/>
        <v>1694</v>
      </c>
      <c r="U20" s="14">
        <v>563</v>
      </c>
      <c r="V20" s="14">
        <f t="shared" si="3"/>
        <v>2257</v>
      </c>
      <c r="W20" s="14">
        <v>444</v>
      </c>
      <c r="X20" s="14">
        <v>1813</v>
      </c>
    </row>
    <row r="21" spans="1:24" ht="22.5" customHeight="1">
      <c r="A21" s="2"/>
      <c r="B21" s="43" t="s">
        <v>207</v>
      </c>
      <c r="C21" s="11"/>
      <c r="D21" s="11" t="s">
        <v>224</v>
      </c>
      <c r="E21" s="12" t="s">
        <v>11</v>
      </c>
      <c r="F21" s="105" t="s">
        <v>12</v>
      </c>
      <c r="G21" s="91"/>
      <c r="H21" s="113"/>
      <c r="I21" s="101"/>
      <c r="J21" s="101"/>
      <c r="K21" s="101"/>
      <c r="L21" s="91"/>
      <c r="M21" s="47">
        <f t="shared" si="0"/>
        <v>2193</v>
      </c>
      <c r="N21" s="10">
        <f t="shared" si="1"/>
        <v>0</v>
      </c>
      <c r="O21" s="13"/>
      <c r="P21" s="13"/>
      <c r="Q21" s="13"/>
      <c r="R21" s="13"/>
      <c r="S21" s="13"/>
      <c r="T21" s="14">
        <f t="shared" si="2"/>
        <v>2193</v>
      </c>
      <c r="U21" s="14">
        <v>733</v>
      </c>
      <c r="V21" s="14">
        <f t="shared" si="3"/>
        <v>2926</v>
      </c>
      <c r="W21" s="14">
        <v>576</v>
      </c>
      <c r="X21" s="14">
        <v>2350</v>
      </c>
    </row>
    <row r="22" spans="1:24" ht="22.5" customHeight="1">
      <c r="A22" s="2"/>
      <c r="B22" s="43" t="s">
        <v>207</v>
      </c>
      <c r="C22" s="11"/>
      <c r="D22" s="11" t="s">
        <v>208</v>
      </c>
      <c r="E22" s="12" t="s">
        <v>11</v>
      </c>
      <c r="F22" s="105" t="s">
        <v>19</v>
      </c>
      <c r="G22" s="91"/>
      <c r="H22" s="113"/>
      <c r="I22" s="101"/>
      <c r="J22" s="101"/>
      <c r="K22" s="101"/>
      <c r="L22" s="91"/>
      <c r="M22" s="47">
        <f t="shared" si="0"/>
        <v>1539</v>
      </c>
      <c r="N22" s="10">
        <f t="shared" si="1"/>
        <v>0</v>
      </c>
      <c r="O22" s="13"/>
      <c r="P22" s="13"/>
      <c r="Q22" s="13"/>
      <c r="R22" s="13"/>
      <c r="S22" s="13"/>
      <c r="T22" s="14">
        <f t="shared" si="2"/>
        <v>1539</v>
      </c>
      <c r="U22" s="14">
        <v>511</v>
      </c>
      <c r="V22" s="14">
        <f t="shared" si="3"/>
        <v>2050</v>
      </c>
      <c r="W22" s="14">
        <v>397</v>
      </c>
      <c r="X22" s="14">
        <v>1653</v>
      </c>
    </row>
    <row r="23" spans="1:24" ht="22.5" customHeight="1">
      <c r="A23" s="20"/>
      <c r="B23" s="44" t="s">
        <v>207</v>
      </c>
      <c r="C23" s="15" t="s">
        <v>209</v>
      </c>
      <c r="D23" s="15" t="s">
        <v>13</v>
      </c>
      <c r="E23" s="16" t="s">
        <v>11</v>
      </c>
      <c r="F23" s="105" t="s">
        <v>57</v>
      </c>
      <c r="G23" s="91"/>
      <c r="H23" s="113"/>
      <c r="I23" s="101"/>
      <c r="J23" s="101"/>
      <c r="K23" s="101"/>
      <c r="L23" s="91"/>
      <c r="M23" s="47">
        <f t="shared" si="0"/>
        <v>2340</v>
      </c>
      <c r="N23" s="10">
        <f t="shared" si="1"/>
        <v>0</v>
      </c>
      <c r="O23" s="13"/>
      <c r="P23" s="13"/>
      <c r="Q23" s="13"/>
      <c r="R23" s="13"/>
      <c r="S23" s="13"/>
      <c r="T23" s="14">
        <f t="shared" si="2"/>
        <v>2340</v>
      </c>
      <c r="U23" s="14">
        <v>780</v>
      </c>
      <c r="V23" s="14">
        <f t="shared" si="3"/>
        <v>3120</v>
      </c>
      <c r="W23" s="14">
        <v>565</v>
      </c>
      <c r="X23" s="14">
        <v>2555</v>
      </c>
    </row>
    <row r="24" spans="1:24" ht="22.5" customHeight="1">
      <c r="A24" s="20"/>
      <c r="B24" s="44" t="s">
        <v>207</v>
      </c>
      <c r="C24" s="15"/>
      <c r="D24" s="15" t="s">
        <v>217</v>
      </c>
      <c r="E24" s="16" t="s">
        <v>11</v>
      </c>
      <c r="F24" s="105" t="s">
        <v>55</v>
      </c>
      <c r="G24" s="91"/>
      <c r="H24" s="113"/>
      <c r="I24" s="101"/>
      <c r="J24" s="101"/>
      <c r="K24" s="101"/>
      <c r="L24" s="91"/>
      <c r="M24" s="47">
        <f t="shared" si="0"/>
        <v>2340</v>
      </c>
      <c r="N24" s="10">
        <f t="shared" si="1"/>
        <v>0</v>
      </c>
      <c r="O24" s="13"/>
      <c r="P24" s="13"/>
      <c r="Q24" s="13"/>
      <c r="R24" s="13"/>
      <c r="S24" s="13"/>
      <c r="T24" s="14">
        <f t="shared" si="2"/>
        <v>2340</v>
      </c>
      <c r="U24" s="14">
        <v>780</v>
      </c>
      <c r="V24" s="14">
        <f t="shared" si="3"/>
        <v>3120</v>
      </c>
      <c r="W24" s="14">
        <v>565</v>
      </c>
      <c r="X24" s="14">
        <v>2555</v>
      </c>
    </row>
    <row r="25" spans="1:24" ht="22.5" customHeight="1">
      <c r="A25" s="64"/>
      <c r="B25" s="65" t="s">
        <v>20</v>
      </c>
      <c r="C25" s="66" t="s">
        <v>20</v>
      </c>
      <c r="D25" s="15" t="s">
        <v>20</v>
      </c>
      <c r="E25" s="67" t="s">
        <v>20</v>
      </c>
      <c r="F25" s="119" t="s">
        <v>21</v>
      </c>
      <c r="G25" s="91"/>
      <c r="H25" s="117"/>
      <c r="I25" s="101"/>
      <c r="J25" s="101"/>
      <c r="K25" s="101"/>
      <c r="L25" s="91"/>
      <c r="M25" s="68">
        <f t="shared" si="0"/>
        <v>0</v>
      </c>
      <c r="N25" s="69">
        <f t="shared" si="1"/>
        <v>0</v>
      </c>
      <c r="O25" s="70"/>
      <c r="P25" s="70"/>
      <c r="Q25" s="70"/>
      <c r="R25" s="70"/>
      <c r="S25" s="70"/>
      <c r="T25" s="71">
        <f t="shared" si="2"/>
        <v>0</v>
      </c>
      <c r="U25" s="71"/>
      <c r="V25" s="71">
        <f t="shared" si="3"/>
        <v>0</v>
      </c>
      <c r="W25" s="71"/>
      <c r="X25" s="71"/>
    </row>
    <row r="26" spans="1:24" ht="22.5" customHeight="1">
      <c r="A26" s="20"/>
      <c r="B26" s="44" t="s">
        <v>211</v>
      </c>
      <c r="C26" s="15"/>
      <c r="D26" s="15" t="s">
        <v>217</v>
      </c>
      <c r="E26" s="16" t="s">
        <v>225</v>
      </c>
      <c r="F26" s="103" t="s">
        <v>22</v>
      </c>
      <c r="G26" s="91"/>
      <c r="H26" s="112"/>
      <c r="I26" s="101"/>
      <c r="J26" s="101"/>
      <c r="K26" s="101"/>
      <c r="L26" s="91"/>
      <c r="M26" s="47">
        <f t="shared" si="0"/>
        <v>922</v>
      </c>
      <c r="N26" s="17">
        <f t="shared" si="1"/>
        <v>0</v>
      </c>
      <c r="O26" s="18"/>
      <c r="P26" s="18"/>
      <c r="Q26" s="18"/>
      <c r="R26" s="18"/>
      <c r="S26" s="18"/>
      <c r="T26" s="14">
        <f t="shared" si="2"/>
        <v>922</v>
      </c>
      <c r="U26" s="19">
        <v>302</v>
      </c>
      <c r="V26" s="14">
        <f t="shared" si="3"/>
        <v>1224</v>
      </c>
      <c r="W26" s="19">
        <v>220</v>
      </c>
      <c r="X26" s="14">
        <v>1004</v>
      </c>
    </row>
    <row r="27" spans="1:24" ht="22.5" customHeight="1">
      <c r="A27" s="20"/>
      <c r="B27" s="44" t="s">
        <v>211</v>
      </c>
      <c r="C27" s="15"/>
      <c r="D27" s="15" t="s">
        <v>23</v>
      </c>
      <c r="E27" s="16" t="s">
        <v>225</v>
      </c>
      <c r="F27" s="103" t="s">
        <v>24</v>
      </c>
      <c r="G27" s="91"/>
      <c r="H27" s="112"/>
      <c r="I27" s="101"/>
      <c r="J27" s="101"/>
      <c r="K27" s="101"/>
      <c r="L27" s="91"/>
      <c r="M27" s="47">
        <f t="shared" si="0"/>
        <v>971</v>
      </c>
      <c r="N27" s="17">
        <f t="shared" si="1"/>
        <v>0</v>
      </c>
      <c r="O27" s="18"/>
      <c r="P27" s="18"/>
      <c r="Q27" s="18"/>
      <c r="R27" s="18"/>
      <c r="S27" s="18"/>
      <c r="T27" s="14">
        <f t="shared" si="2"/>
        <v>971</v>
      </c>
      <c r="U27" s="19">
        <v>321</v>
      </c>
      <c r="V27" s="14">
        <f t="shared" si="3"/>
        <v>1292</v>
      </c>
      <c r="W27" s="19">
        <v>232</v>
      </c>
      <c r="X27" s="14">
        <v>1060</v>
      </c>
    </row>
    <row r="28" spans="1:24" ht="22.5" customHeight="1">
      <c r="A28" s="20"/>
      <c r="B28" s="44" t="s">
        <v>207</v>
      </c>
      <c r="C28" s="15"/>
      <c r="D28" s="15" t="s">
        <v>23</v>
      </c>
      <c r="E28" s="16" t="s">
        <v>225</v>
      </c>
      <c r="F28" s="103" t="s">
        <v>25</v>
      </c>
      <c r="G28" s="91"/>
      <c r="H28" s="112"/>
      <c r="I28" s="101"/>
      <c r="J28" s="101"/>
      <c r="K28" s="101"/>
      <c r="L28" s="91"/>
      <c r="M28" s="47">
        <f t="shared" si="0"/>
        <v>2417</v>
      </c>
      <c r="N28" s="17">
        <f t="shared" si="1"/>
        <v>0</v>
      </c>
      <c r="O28" s="18"/>
      <c r="P28" s="18"/>
      <c r="Q28" s="18"/>
      <c r="R28" s="18"/>
      <c r="S28" s="18"/>
      <c r="T28" s="14">
        <f t="shared" si="2"/>
        <v>2417</v>
      </c>
      <c r="U28" s="19">
        <v>805</v>
      </c>
      <c r="V28" s="14">
        <f t="shared" si="3"/>
        <v>3222</v>
      </c>
      <c r="W28" s="19">
        <v>622</v>
      </c>
      <c r="X28" s="14">
        <v>2600</v>
      </c>
    </row>
    <row r="29" spans="1:24" ht="22.5" customHeight="1">
      <c r="A29" s="20"/>
      <c r="B29" s="44" t="s">
        <v>207</v>
      </c>
      <c r="C29" s="15"/>
      <c r="D29" s="15" t="s">
        <v>26</v>
      </c>
      <c r="E29" s="16" t="s">
        <v>225</v>
      </c>
      <c r="F29" s="103" t="s">
        <v>27</v>
      </c>
      <c r="G29" s="91"/>
      <c r="H29" s="112"/>
      <c r="I29" s="101"/>
      <c r="J29" s="101"/>
      <c r="K29" s="101"/>
      <c r="L29" s="91"/>
      <c r="M29" s="47">
        <f t="shared" si="0"/>
        <v>3489</v>
      </c>
      <c r="N29" s="17">
        <f t="shared" si="1"/>
        <v>200</v>
      </c>
      <c r="O29" s="18"/>
      <c r="P29" s="18"/>
      <c r="Q29" s="18"/>
      <c r="R29" s="18"/>
      <c r="S29" s="18">
        <v>200</v>
      </c>
      <c r="T29" s="14">
        <f t="shared" si="2"/>
        <v>3689</v>
      </c>
      <c r="U29" s="19">
        <v>1231</v>
      </c>
      <c r="V29" s="14">
        <f t="shared" si="3"/>
        <v>4920</v>
      </c>
      <c r="W29" s="19">
        <v>1189</v>
      </c>
      <c r="X29" s="14">
        <v>3731</v>
      </c>
    </row>
    <row r="30" spans="1:24" ht="22.5" customHeight="1">
      <c r="A30" s="20"/>
      <c r="B30" s="44" t="s">
        <v>207</v>
      </c>
      <c r="C30" s="15" t="s">
        <v>212</v>
      </c>
      <c r="D30" s="15" t="s">
        <v>28</v>
      </c>
      <c r="E30" s="16" t="s">
        <v>225</v>
      </c>
      <c r="F30" s="103" t="s">
        <v>29</v>
      </c>
      <c r="G30" s="91"/>
      <c r="H30" s="112"/>
      <c r="I30" s="101"/>
      <c r="J30" s="101"/>
      <c r="K30" s="101"/>
      <c r="L30" s="91"/>
      <c r="M30" s="47">
        <f t="shared" si="0"/>
        <v>3854</v>
      </c>
      <c r="N30" s="17">
        <f t="shared" si="1"/>
        <v>100</v>
      </c>
      <c r="O30" s="18"/>
      <c r="P30" s="18"/>
      <c r="Q30" s="18"/>
      <c r="R30" s="18"/>
      <c r="S30" s="18">
        <v>100</v>
      </c>
      <c r="T30" s="14">
        <f t="shared" si="2"/>
        <v>3954</v>
      </c>
      <c r="U30" s="19">
        <v>1319</v>
      </c>
      <c r="V30" s="14">
        <f t="shared" si="3"/>
        <v>5273</v>
      </c>
      <c r="W30" s="19">
        <v>1244</v>
      </c>
      <c r="X30" s="14">
        <v>4029</v>
      </c>
    </row>
    <row r="31" spans="1:24" ht="22.5" customHeight="1">
      <c r="A31" s="20"/>
      <c r="B31" s="44" t="s">
        <v>207</v>
      </c>
      <c r="C31" s="15" t="s">
        <v>213</v>
      </c>
      <c r="D31" s="15" t="s">
        <v>23</v>
      </c>
      <c r="E31" s="16" t="s">
        <v>225</v>
      </c>
      <c r="F31" s="103" t="s">
        <v>30</v>
      </c>
      <c r="G31" s="91"/>
      <c r="H31" s="112"/>
      <c r="I31" s="101"/>
      <c r="J31" s="101"/>
      <c r="K31" s="101"/>
      <c r="L31" s="91"/>
      <c r="M31" s="47">
        <f t="shared" si="0"/>
        <v>2370</v>
      </c>
      <c r="N31" s="17">
        <f t="shared" si="1"/>
        <v>0</v>
      </c>
      <c r="O31" s="18"/>
      <c r="P31" s="18"/>
      <c r="Q31" s="18"/>
      <c r="R31" s="18"/>
      <c r="S31" s="18"/>
      <c r="T31" s="14">
        <f t="shared" si="2"/>
        <v>2370</v>
      </c>
      <c r="U31" s="19">
        <v>787</v>
      </c>
      <c r="V31" s="14">
        <f t="shared" si="3"/>
        <v>3157</v>
      </c>
      <c r="W31" s="19">
        <v>611</v>
      </c>
      <c r="X31" s="14">
        <v>2546</v>
      </c>
    </row>
    <row r="32" spans="1:24" ht="22.5" customHeight="1">
      <c r="A32" s="20"/>
      <c r="B32" s="44" t="s">
        <v>207</v>
      </c>
      <c r="C32" s="15"/>
      <c r="D32" s="15" t="s">
        <v>210</v>
      </c>
      <c r="E32" s="16" t="s">
        <v>225</v>
      </c>
      <c r="F32" s="103" t="s">
        <v>31</v>
      </c>
      <c r="G32" s="91"/>
      <c r="H32" s="112"/>
      <c r="I32" s="101"/>
      <c r="J32" s="101"/>
      <c r="K32" s="101"/>
      <c r="L32" s="91"/>
      <c r="M32" s="47">
        <f t="shared" si="0"/>
        <v>2636</v>
      </c>
      <c r="N32" s="17">
        <f t="shared" si="1"/>
        <v>0</v>
      </c>
      <c r="O32" s="18"/>
      <c r="P32" s="18"/>
      <c r="Q32" s="18"/>
      <c r="R32" s="18"/>
      <c r="S32" s="18"/>
      <c r="T32" s="14">
        <f t="shared" si="2"/>
        <v>2636</v>
      </c>
      <c r="U32" s="19">
        <v>868</v>
      </c>
      <c r="V32" s="14">
        <f t="shared" si="3"/>
        <v>3504</v>
      </c>
      <c r="W32" s="19">
        <v>708</v>
      </c>
      <c r="X32" s="14">
        <v>2796</v>
      </c>
    </row>
    <row r="33" spans="1:24" ht="22.5" customHeight="1">
      <c r="A33" s="20"/>
      <c r="B33" s="44" t="s">
        <v>211</v>
      </c>
      <c r="C33" s="15"/>
      <c r="D33" s="15" t="s">
        <v>210</v>
      </c>
      <c r="E33" s="16" t="s">
        <v>225</v>
      </c>
      <c r="F33" s="103" t="s">
        <v>32</v>
      </c>
      <c r="G33" s="91"/>
      <c r="H33" s="112"/>
      <c r="I33" s="101"/>
      <c r="J33" s="101"/>
      <c r="K33" s="101"/>
      <c r="L33" s="91"/>
      <c r="M33" s="47">
        <f t="shared" si="0"/>
        <v>922</v>
      </c>
      <c r="N33" s="17">
        <f t="shared" si="1"/>
        <v>0</v>
      </c>
      <c r="O33" s="18"/>
      <c r="P33" s="18"/>
      <c r="Q33" s="18"/>
      <c r="R33" s="18"/>
      <c r="S33" s="18"/>
      <c r="T33" s="14">
        <f t="shared" si="2"/>
        <v>922</v>
      </c>
      <c r="U33" s="19">
        <v>302</v>
      </c>
      <c r="V33" s="14">
        <f t="shared" si="3"/>
        <v>1224</v>
      </c>
      <c r="W33" s="19">
        <v>220</v>
      </c>
      <c r="X33" s="14">
        <v>1004</v>
      </c>
    </row>
    <row r="34" spans="1:24" ht="22.5" customHeight="1">
      <c r="A34" s="72"/>
      <c r="B34" s="65" t="s">
        <v>20</v>
      </c>
      <c r="C34" s="66" t="s">
        <v>20</v>
      </c>
      <c r="D34" s="15" t="s">
        <v>20</v>
      </c>
      <c r="E34" s="67" t="s">
        <v>20</v>
      </c>
      <c r="F34" s="119" t="s">
        <v>33</v>
      </c>
      <c r="G34" s="91"/>
      <c r="H34" s="117"/>
      <c r="I34" s="101"/>
      <c r="J34" s="101"/>
      <c r="K34" s="101"/>
      <c r="L34" s="91"/>
      <c r="M34" s="68">
        <f t="shared" si="0"/>
        <v>0</v>
      </c>
      <c r="N34" s="69">
        <f t="shared" si="1"/>
        <v>0</v>
      </c>
      <c r="O34" s="70"/>
      <c r="P34" s="70"/>
      <c r="Q34" s="70"/>
      <c r="R34" s="70"/>
      <c r="S34" s="70"/>
      <c r="T34" s="71">
        <f t="shared" si="2"/>
        <v>0</v>
      </c>
      <c r="U34" s="71"/>
      <c r="V34" s="71">
        <f t="shared" si="3"/>
        <v>0</v>
      </c>
      <c r="W34" s="71"/>
      <c r="X34" s="71"/>
    </row>
    <row r="35" spans="1:24" ht="22.5" customHeight="1">
      <c r="A35" s="20"/>
      <c r="B35" s="44" t="s">
        <v>207</v>
      </c>
      <c r="C35" s="15"/>
      <c r="D35" s="15" t="s">
        <v>23</v>
      </c>
      <c r="E35" s="16" t="s">
        <v>225</v>
      </c>
      <c r="F35" s="103" t="s">
        <v>34</v>
      </c>
      <c r="G35" s="91"/>
      <c r="H35" s="112"/>
      <c r="I35" s="101"/>
      <c r="J35" s="101"/>
      <c r="K35" s="101"/>
      <c r="L35" s="91"/>
      <c r="M35" s="47">
        <f t="shared" si="0"/>
        <v>1571</v>
      </c>
      <c r="N35" s="17">
        <f t="shared" si="1"/>
        <v>0</v>
      </c>
      <c r="O35" s="18"/>
      <c r="P35" s="18"/>
      <c r="Q35" s="18"/>
      <c r="R35" s="18"/>
      <c r="S35" s="18"/>
      <c r="T35" s="14">
        <f t="shared" si="2"/>
        <v>1571</v>
      </c>
      <c r="U35" s="19">
        <v>519</v>
      </c>
      <c r="V35" s="14">
        <f t="shared" si="3"/>
        <v>2090</v>
      </c>
      <c r="W35" s="19">
        <v>323</v>
      </c>
      <c r="X35" s="14">
        <v>1767</v>
      </c>
    </row>
    <row r="36" spans="1:24" ht="22.5" customHeight="1">
      <c r="A36" s="72"/>
      <c r="B36" s="65" t="s">
        <v>20</v>
      </c>
      <c r="C36" s="66" t="s">
        <v>20</v>
      </c>
      <c r="D36" s="15" t="s">
        <v>20</v>
      </c>
      <c r="E36" s="67" t="s">
        <v>20</v>
      </c>
      <c r="F36" s="119" t="s">
        <v>35</v>
      </c>
      <c r="G36" s="91"/>
      <c r="H36" s="117"/>
      <c r="I36" s="101"/>
      <c r="J36" s="101"/>
      <c r="K36" s="101"/>
      <c r="L36" s="91"/>
      <c r="M36" s="68">
        <f t="shared" si="0"/>
        <v>0</v>
      </c>
      <c r="N36" s="69">
        <f t="shared" si="1"/>
        <v>0</v>
      </c>
      <c r="O36" s="70"/>
      <c r="P36" s="70"/>
      <c r="Q36" s="70"/>
      <c r="R36" s="70"/>
      <c r="S36" s="70"/>
      <c r="T36" s="71">
        <f t="shared" si="2"/>
        <v>0</v>
      </c>
      <c r="U36" s="71"/>
      <c r="V36" s="71">
        <f t="shared" si="3"/>
        <v>0</v>
      </c>
      <c r="W36" s="71"/>
      <c r="X36" s="71"/>
    </row>
    <row r="37" spans="1:24" ht="22.5" customHeight="1">
      <c r="A37" s="20"/>
      <c r="B37" s="44" t="s">
        <v>207</v>
      </c>
      <c r="C37" s="15"/>
      <c r="D37" s="15" t="s">
        <v>23</v>
      </c>
      <c r="E37" s="16" t="s">
        <v>225</v>
      </c>
      <c r="F37" s="103" t="s">
        <v>36</v>
      </c>
      <c r="G37" s="91"/>
      <c r="H37" s="112"/>
      <c r="I37" s="101"/>
      <c r="J37" s="101"/>
      <c r="K37" s="101"/>
      <c r="L37" s="91"/>
      <c r="M37" s="47">
        <f t="shared" si="0"/>
        <v>3927</v>
      </c>
      <c r="N37" s="17">
        <f t="shared" si="1"/>
        <v>50</v>
      </c>
      <c r="O37" s="18"/>
      <c r="P37" s="18"/>
      <c r="Q37" s="18"/>
      <c r="R37" s="18"/>
      <c r="S37" s="18">
        <v>50</v>
      </c>
      <c r="T37" s="14">
        <f t="shared" si="2"/>
        <v>3977</v>
      </c>
      <c r="U37" s="19">
        <v>1331</v>
      </c>
      <c r="V37" s="14">
        <f t="shared" si="3"/>
        <v>5308</v>
      </c>
      <c r="W37" s="19">
        <v>952</v>
      </c>
      <c r="X37" s="14">
        <v>4356</v>
      </c>
    </row>
    <row r="38" spans="1:24" ht="22.5" customHeight="1">
      <c r="A38" s="20"/>
      <c r="B38" s="44" t="s">
        <v>207</v>
      </c>
      <c r="C38" s="15"/>
      <c r="D38" s="15" t="s">
        <v>210</v>
      </c>
      <c r="E38" s="16" t="s">
        <v>225</v>
      </c>
      <c r="F38" s="103" t="s">
        <v>37</v>
      </c>
      <c r="G38" s="91"/>
      <c r="H38" s="112"/>
      <c r="I38" s="101"/>
      <c r="J38" s="101"/>
      <c r="K38" s="101"/>
      <c r="L38" s="91"/>
      <c r="M38" s="47">
        <f t="shared" si="0"/>
        <v>3398</v>
      </c>
      <c r="N38" s="17">
        <f t="shared" si="1"/>
        <v>350</v>
      </c>
      <c r="O38" s="18"/>
      <c r="P38" s="18"/>
      <c r="Q38" s="18"/>
      <c r="R38" s="18">
        <v>350</v>
      </c>
      <c r="S38" s="18"/>
      <c r="T38" s="14">
        <f t="shared" si="2"/>
        <v>3748</v>
      </c>
      <c r="U38" s="19">
        <v>1252</v>
      </c>
      <c r="V38" s="14">
        <f t="shared" si="3"/>
        <v>5000</v>
      </c>
      <c r="W38" s="19">
        <v>1203</v>
      </c>
      <c r="X38" s="14">
        <v>3797</v>
      </c>
    </row>
    <row r="39" spans="1:24" ht="22.5" customHeight="1">
      <c r="A39" s="20"/>
      <c r="B39" s="44" t="s">
        <v>207</v>
      </c>
      <c r="C39" s="15"/>
      <c r="D39" s="15" t="s">
        <v>23</v>
      </c>
      <c r="E39" s="16" t="s">
        <v>225</v>
      </c>
      <c r="F39" s="103" t="s">
        <v>38</v>
      </c>
      <c r="G39" s="91"/>
      <c r="H39" s="112"/>
      <c r="I39" s="101"/>
      <c r="J39" s="101"/>
      <c r="K39" s="101"/>
      <c r="L39" s="91"/>
      <c r="M39" s="47">
        <f t="shared" si="0"/>
        <v>3634</v>
      </c>
      <c r="N39" s="17">
        <f t="shared" si="1"/>
        <v>400</v>
      </c>
      <c r="O39" s="18"/>
      <c r="P39" s="18"/>
      <c r="Q39" s="18"/>
      <c r="R39" s="18">
        <v>350</v>
      </c>
      <c r="S39" s="18">
        <v>50</v>
      </c>
      <c r="T39" s="14">
        <f t="shared" si="2"/>
        <v>4034</v>
      </c>
      <c r="U39" s="19">
        <v>1347</v>
      </c>
      <c r="V39" s="14">
        <f t="shared" si="3"/>
        <v>5381</v>
      </c>
      <c r="W39" s="19">
        <v>1262</v>
      </c>
      <c r="X39" s="14">
        <v>4119</v>
      </c>
    </row>
    <row r="40" spans="1:24" ht="22.5" customHeight="1">
      <c r="A40" s="20"/>
      <c r="B40" s="44" t="s">
        <v>211</v>
      </c>
      <c r="C40" s="15"/>
      <c r="D40" s="15" t="s">
        <v>214</v>
      </c>
      <c r="E40" s="16" t="s">
        <v>225</v>
      </c>
      <c r="F40" s="103" t="s">
        <v>39</v>
      </c>
      <c r="G40" s="91"/>
      <c r="H40" s="112"/>
      <c r="I40" s="101"/>
      <c r="J40" s="101"/>
      <c r="K40" s="101"/>
      <c r="L40" s="91"/>
      <c r="M40" s="47">
        <f t="shared" si="0"/>
        <v>922</v>
      </c>
      <c r="N40" s="17">
        <f t="shared" si="1"/>
        <v>0</v>
      </c>
      <c r="O40" s="18"/>
      <c r="P40" s="18"/>
      <c r="Q40" s="18"/>
      <c r="R40" s="18"/>
      <c r="S40" s="18"/>
      <c r="T40" s="14">
        <f t="shared" si="2"/>
        <v>922</v>
      </c>
      <c r="U40" s="19">
        <v>302</v>
      </c>
      <c r="V40" s="14">
        <f t="shared" si="3"/>
        <v>1224</v>
      </c>
      <c r="W40" s="19">
        <v>220</v>
      </c>
      <c r="X40" s="14">
        <v>1004</v>
      </c>
    </row>
    <row r="41" spans="1:24" ht="22.5" customHeight="1">
      <c r="A41" s="72"/>
      <c r="B41" s="65" t="s">
        <v>20</v>
      </c>
      <c r="C41" s="66" t="s">
        <v>20</v>
      </c>
      <c r="D41" s="15" t="s">
        <v>20</v>
      </c>
      <c r="E41" s="67" t="s">
        <v>20</v>
      </c>
      <c r="F41" s="119" t="s">
        <v>40</v>
      </c>
      <c r="G41" s="91"/>
      <c r="H41" s="117"/>
      <c r="I41" s="101"/>
      <c r="J41" s="101"/>
      <c r="K41" s="101"/>
      <c r="L41" s="91"/>
      <c r="M41" s="68">
        <f t="shared" si="0"/>
        <v>0</v>
      </c>
      <c r="N41" s="69">
        <f t="shared" si="1"/>
        <v>0</v>
      </c>
      <c r="O41" s="70"/>
      <c r="P41" s="70"/>
      <c r="Q41" s="70"/>
      <c r="R41" s="70"/>
      <c r="S41" s="70"/>
      <c r="T41" s="71">
        <f t="shared" si="2"/>
        <v>0</v>
      </c>
      <c r="U41" s="71"/>
      <c r="V41" s="71">
        <f t="shared" si="3"/>
        <v>0</v>
      </c>
      <c r="W41" s="71"/>
      <c r="X41" s="71"/>
    </row>
    <row r="42" spans="1:24" ht="22.5" customHeight="1">
      <c r="A42" s="72"/>
      <c r="B42" s="65" t="s">
        <v>20</v>
      </c>
      <c r="C42" s="66" t="s">
        <v>20</v>
      </c>
      <c r="D42" s="15" t="s">
        <v>20</v>
      </c>
      <c r="E42" s="67" t="s">
        <v>20</v>
      </c>
      <c r="F42" s="119" t="s">
        <v>41</v>
      </c>
      <c r="G42" s="91"/>
      <c r="H42" s="117"/>
      <c r="I42" s="101"/>
      <c r="J42" s="101"/>
      <c r="K42" s="101"/>
      <c r="L42" s="91"/>
      <c r="M42" s="68">
        <f t="shared" si="0"/>
        <v>0</v>
      </c>
      <c r="N42" s="69">
        <f t="shared" si="1"/>
        <v>0</v>
      </c>
      <c r="O42" s="70"/>
      <c r="P42" s="70"/>
      <c r="Q42" s="70"/>
      <c r="R42" s="70"/>
      <c r="S42" s="70"/>
      <c r="T42" s="71">
        <f t="shared" si="2"/>
        <v>0</v>
      </c>
      <c r="U42" s="71"/>
      <c r="V42" s="71">
        <f t="shared" si="3"/>
        <v>0</v>
      </c>
      <c r="W42" s="71"/>
      <c r="X42" s="71"/>
    </row>
    <row r="43" spans="1:24" ht="22.5" customHeight="1">
      <c r="A43" s="20"/>
      <c r="B43" s="44" t="s">
        <v>207</v>
      </c>
      <c r="C43" s="15"/>
      <c r="D43" s="15" t="s">
        <v>23</v>
      </c>
      <c r="E43" s="16" t="s">
        <v>225</v>
      </c>
      <c r="F43" s="103" t="s">
        <v>42</v>
      </c>
      <c r="G43" s="91"/>
      <c r="H43" s="112"/>
      <c r="I43" s="101"/>
      <c r="J43" s="101"/>
      <c r="K43" s="101"/>
      <c r="L43" s="91"/>
      <c r="M43" s="47">
        <f t="shared" si="0"/>
        <v>2283</v>
      </c>
      <c r="N43" s="17">
        <f t="shared" si="1"/>
        <v>0</v>
      </c>
      <c r="O43" s="18"/>
      <c r="P43" s="18"/>
      <c r="Q43" s="18"/>
      <c r="R43" s="18"/>
      <c r="S43" s="18"/>
      <c r="T43" s="14">
        <f t="shared" si="2"/>
        <v>2283</v>
      </c>
      <c r="U43" s="19">
        <v>757</v>
      </c>
      <c r="V43" s="14">
        <f t="shared" si="3"/>
        <v>3040</v>
      </c>
      <c r="W43" s="19">
        <v>567</v>
      </c>
      <c r="X43" s="14">
        <v>2473</v>
      </c>
    </row>
    <row r="44" spans="1:24" ht="22.5" customHeight="1">
      <c r="A44" s="72"/>
      <c r="B44" s="65" t="s">
        <v>20</v>
      </c>
      <c r="C44" s="66" t="s">
        <v>20</v>
      </c>
      <c r="D44" s="15" t="s">
        <v>20</v>
      </c>
      <c r="E44" s="67" t="s">
        <v>20</v>
      </c>
      <c r="F44" s="119" t="s">
        <v>43</v>
      </c>
      <c r="G44" s="91"/>
      <c r="H44" s="117"/>
      <c r="I44" s="101"/>
      <c r="J44" s="101"/>
      <c r="K44" s="101"/>
      <c r="L44" s="91"/>
      <c r="M44" s="68">
        <f t="shared" si="0"/>
        <v>0</v>
      </c>
      <c r="N44" s="69">
        <f t="shared" si="1"/>
        <v>0</v>
      </c>
      <c r="O44" s="70"/>
      <c r="P44" s="70"/>
      <c r="Q44" s="70"/>
      <c r="R44" s="70"/>
      <c r="S44" s="70"/>
      <c r="T44" s="71">
        <f t="shared" si="2"/>
        <v>0</v>
      </c>
      <c r="U44" s="71"/>
      <c r="V44" s="71">
        <f t="shared" si="3"/>
        <v>0</v>
      </c>
      <c r="W44" s="71"/>
      <c r="X44" s="71"/>
    </row>
    <row r="45" spans="1:24" ht="22.5" customHeight="1">
      <c r="A45" s="20"/>
      <c r="B45" s="44" t="s">
        <v>207</v>
      </c>
      <c r="C45" s="15"/>
      <c r="D45" s="15" t="s">
        <v>217</v>
      </c>
      <c r="E45" s="16" t="s">
        <v>225</v>
      </c>
      <c r="F45" s="103" t="s">
        <v>44</v>
      </c>
      <c r="G45" s="91"/>
      <c r="H45" s="112"/>
      <c r="I45" s="101"/>
      <c r="J45" s="101"/>
      <c r="K45" s="101"/>
      <c r="L45" s="91"/>
      <c r="M45" s="47">
        <f t="shared" si="0"/>
        <v>3039</v>
      </c>
      <c r="N45" s="17">
        <f t="shared" si="1"/>
        <v>0</v>
      </c>
      <c r="O45" s="18"/>
      <c r="P45" s="18"/>
      <c r="Q45" s="18"/>
      <c r="R45" s="18"/>
      <c r="S45" s="18"/>
      <c r="T45" s="14">
        <f t="shared" si="2"/>
        <v>3039</v>
      </c>
      <c r="U45" s="19">
        <v>1015</v>
      </c>
      <c r="V45" s="14">
        <f t="shared" si="3"/>
        <v>4054</v>
      </c>
      <c r="W45" s="19">
        <v>753</v>
      </c>
      <c r="X45" s="14">
        <v>3301</v>
      </c>
    </row>
    <row r="46" spans="1:24" ht="22.5" customHeight="1">
      <c r="A46" s="20"/>
      <c r="B46" s="44" t="s">
        <v>207</v>
      </c>
      <c r="C46" s="15" t="s">
        <v>212</v>
      </c>
      <c r="D46" s="15" t="s">
        <v>45</v>
      </c>
      <c r="E46" s="16" t="s">
        <v>225</v>
      </c>
      <c r="F46" s="103" t="s">
        <v>46</v>
      </c>
      <c r="G46" s="91"/>
      <c r="H46" s="112"/>
      <c r="I46" s="101"/>
      <c r="J46" s="101"/>
      <c r="K46" s="101"/>
      <c r="L46" s="91"/>
      <c r="M46" s="47">
        <f t="shared" si="0"/>
        <v>2327</v>
      </c>
      <c r="N46" s="17">
        <f t="shared" si="1"/>
        <v>200</v>
      </c>
      <c r="O46" s="18"/>
      <c r="P46" s="18"/>
      <c r="Q46" s="18">
        <v>100</v>
      </c>
      <c r="R46" s="18"/>
      <c r="S46" s="18">
        <v>100</v>
      </c>
      <c r="T46" s="14">
        <f t="shared" si="2"/>
        <v>2527</v>
      </c>
      <c r="U46" s="19">
        <v>834</v>
      </c>
      <c r="V46" s="14">
        <f t="shared" si="3"/>
        <v>3361</v>
      </c>
      <c r="W46" s="19">
        <v>736</v>
      </c>
      <c r="X46" s="14">
        <v>2625</v>
      </c>
    </row>
    <row r="47" spans="1:24" ht="22.5" customHeight="1">
      <c r="A47" s="20"/>
      <c r="B47" s="44" t="s">
        <v>207</v>
      </c>
      <c r="C47" s="15"/>
      <c r="D47" s="15" t="s">
        <v>67</v>
      </c>
      <c r="E47" s="16" t="s">
        <v>225</v>
      </c>
      <c r="F47" s="103" t="s">
        <v>47</v>
      </c>
      <c r="G47" s="91"/>
      <c r="H47" s="112"/>
      <c r="I47" s="101"/>
      <c r="J47" s="101"/>
      <c r="K47" s="101"/>
      <c r="L47" s="91"/>
      <c r="M47" s="47">
        <f t="shared" si="0"/>
        <v>2342</v>
      </c>
      <c r="N47" s="17">
        <f t="shared" si="1"/>
        <v>0</v>
      </c>
      <c r="O47" s="18"/>
      <c r="P47" s="18"/>
      <c r="Q47" s="18"/>
      <c r="R47" s="18"/>
      <c r="S47" s="18"/>
      <c r="T47" s="14">
        <f t="shared" si="2"/>
        <v>2342</v>
      </c>
      <c r="U47" s="19">
        <v>781</v>
      </c>
      <c r="V47" s="14">
        <f t="shared" si="3"/>
        <v>3123</v>
      </c>
      <c r="W47" s="19">
        <v>605</v>
      </c>
      <c r="X47" s="14">
        <v>2518</v>
      </c>
    </row>
    <row r="48" spans="1:24" ht="22.5" customHeight="1">
      <c r="A48" s="20"/>
      <c r="B48" s="44" t="s">
        <v>211</v>
      </c>
      <c r="C48" s="15" t="s">
        <v>212</v>
      </c>
      <c r="D48" s="15" t="s">
        <v>45</v>
      </c>
      <c r="E48" s="16" t="s">
        <v>225</v>
      </c>
      <c r="F48" s="103" t="s">
        <v>48</v>
      </c>
      <c r="G48" s="91"/>
      <c r="H48" s="112"/>
      <c r="I48" s="101"/>
      <c r="J48" s="101"/>
      <c r="K48" s="101"/>
      <c r="L48" s="91"/>
      <c r="M48" s="47">
        <f t="shared" si="0"/>
        <v>971</v>
      </c>
      <c r="N48" s="17">
        <f t="shared" si="1"/>
        <v>0</v>
      </c>
      <c r="O48" s="18"/>
      <c r="P48" s="18"/>
      <c r="Q48" s="18"/>
      <c r="R48" s="18"/>
      <c r="S48" s="18"/>
      <c r="T48" s="14">
        <f t="shared" si="2"/>
        <v>971</v>
      </c>
      <c r="U48" s="19">
        <v>321</v>
      </c>
      <c r="V48" s="14">
        <f t="shared" si="3"/>
        <v>1292</v>
      </c>
      <c r="W48" s="19">
        <v>232</v>
      </c>
      <c r="X48" s="14">
        <v>1060</v>
      </c>
    </row>
    <row r="49" spans="1:24" ht="22.5" customHeight="1">
      <c r="A49" s="72"/>
      <c r="B49" s="65" t="s">
        <v>20</v>
      </c>
      <c r="C49" s="66" t="s">
        <v>20</v>
      </c>
      <c r="D49" s="15" t="s">
        <v>20</v>
      </c>
      <c r="E49" s="67" t="s">
        <v>20</v>
      </c>
      <c r="F49" s="119" t="s">
        <v>49</v>
      </c>
      <c r="G49" s="91"/>
      <c r="H49" s="117"/>
      <c r="I49" s="101"/>
      <c r="J49" s="101"/>
      <c r="K49" s="101"/>
      <c r="L49" s="91"/>
      <c r="M49" s="68">
        <f t="shared" si="0"/>
        <v>0</v>
      </c>
      <c r="N49" s="69">
        <f t="shared" si="1"/>
        <v>0</v>
      </c>
      <c r="O49" s="70"/>
      <c r="P49" s="70"/>
      <c r="Q49" s="70"/>
      <c r="R49" s="70"/>
      <c r="S49" s="70"/>
      <c r="T49" s="71">
        <f t="shared" si="2"/>
        <v>0</v>
      </c>
      <c r="U49" s="71"/>
      <c r="V49" s="71">
        <f t="shared" si="3"/>
        <v>0</v>
      </c>
      <c r="W49" s="71"/>
      <c r="X49" s="71"/>
    </row>
    <row r="50" spans="1:24" ht="22.5" customHeight="1">
      <c r="A50" s="20"/>
      <c r="B50" s="44" t="s">
        <v>207</v>
      </c>
      <c r="C50" s="15"/>
      <c r="D50" s="15" t="s">
        <v>23</v>
      </c>
      <c r="E50" s="16" t="s">
        <v>225</v>
      </c>
      <c r="F50" s="103" t="s">
        <v>50</v>
      </c>
      <c r="G50" s="91"/>
      <c r="H50" s="112"/>
      <c r="I50" s="101"/>
      <c r="J50" s="101"/>
      <c r="K50" s="101"/>
      <c r="L50" s="91"/>
      <c r="M50" s="47">
        <f t="shared" si="0"/>
        <v>1826</v>
      </c>
      <c r="N50" s="17">
        <f t="shared" si="1"/>
        <v>0</v>
      </c>
      <c r="O50" s="18"/>
      <c r="P50" s="18"/>
      <c r="Q50" s="18"/>
      <c r="R50" s="18"/>
      <c r="S50" s="18"/>
      <c r="T50" s="14">
        <f t="shared" si="2"/>
        <v>1826</v>
      </c>
      <c r="U50" s="19">
        <v>605</v>
      </c>
      <c r="V50" s="14">
        <f t="shared" si="3"/>
        <v>2431</v>
      </c>
      <c r="W50" s="19">
        <v>521</v>
      </c>
      <c r="X50" s="14">
        <v>1910</v>
      </c>
    </row>
    <row r="51" spans="1:24" ht="22.5" customHeight="1">
      <c r="A51" s="20"/>
      <c r="B51" s="44" t="s">
        <v>207</v>
      </c>
      <c r="C51" s="15" t="s">
        <v>212</v>
      </c>
      <c r="D51" s="15" t="s">
        <v>45</v>
      </c>
      <c r="E51" s="16" t="s">
        <v>225</v>
      </c>
      <c r="F51" s="103" t="s">
        <v>51</v>
      </c>
      <c r="G51" s="91"/>
      <c r="H51" s="112"/>
      <c r="I51" s="101"/>
      <c r="J51" s="101"/>
      <c r="K51" s="101"/>
      <c r="L51" s="91"/>
      <c r="M51" s="47">
        <f t="shared" si="0"/>
        <v>2370</v>
      </c>
      <c r="N51" s="17">
        <f t="shared" si="1"/>
        <v>0</v>
      </c>
      <c r="O51" s="18"/>
      <c r="P51" s="18"/>
      <c r="Q51" s="18"/>
      <c r="R51" s="18"/>
      <c r="S51" s="18"/>
      <c r="T51" s="14">
        <f t="shared" si="2"/>
        <v>2370</v>
      </c>
      <c r="U51" s="19">
        <v>787</v>
      </c>
      <c r="V51" s="14">
        <f t="shared" si="3"/>
        <v>3157</v>
      </c>
      <c r="W51" s="19">
        <v>611</v>
      </c>
      <c r="X51" s="14">
        <v>2546</v>
      </c>
    </row>
    <row r="52" spans="1:24" ht="22.5" customHeight="1">
      <c r="A52" s="20"/>
      <c r="B52" s="44" t="s">
        <v>207</v>
      </c>
      <c r="C52" s="15"/>
      <c r="D52" s="15" t="s">
        <v>208</v>
      </c>
      <c r="E52" s="16" t="s">
        <v>225</v>
      </c>
      <c r="F52" s="103" t="s">
        <v>52</v>
      </c>
      <c r="G52" s="91"/>
      <c r="H52" s="112"/>
      <c r="I52" s="101"/>
      <c r="J52" s="101"/>
      <c r="K52" s="101"/>
      <c r="L52" s="91"/>
      <c r="M52" s="47">
        <f t="shared" si="0"/>
        <v>2182</v>
      </c>
      <c r="N52" s="17">
        <f t="shared" si="1"/>
        <v>0</v>
      </c>
      <c r="O52" s="18"/>
      <c r="P52" s="18"/>
      <c r="Q52" s="18"/>
      <c r="R52" s="18"/>
      <c r="S52" s="18"/>
      <c r="T52" s="14">
        <f t="shared" si="2"/>
        <v>2182</v>
      </c>
      <c r="U52" s="19">
        <v>724</v>
      </c>
      <c r="V52" s="14">
        <f t="shared" si="3"/>
        <v>2906</v>
      </c>
      <c r="W52" s="19">
        <v>546</v>
      </c>
      <c r="X52" s="14">
        <v>2360</v>
      </c>
    </row>
    <row r="53" spans="1:24" ht="22.5" customHeight="1">
      <c r="A53" s="20"/>
      <c r="B53" s="44" t="s">
        <v>207</v>
      </c>
      <c r="C53" s="15"/>
      <c r="D53" s="15" t="s">
        <v>208</v>
      </c>
      <c r="E53" s="16" t="s">
        <v>225</v>
      </c>
      <c r="F53" s="103" t="s">
        <v>53</v>
      </c>
      <c r="G53" s="91"/>
      <c r="H53" s="112"/>
      <c r="I53" s="101"/>
      <c r="J53" s="101"/>
      <c r="K53" s="101"/>
      <c r="L53" s="91"/>
      <c r="M53" s="47">
        <f t="shared" si="0"/>
        <v>1803</v>
      </c>
      <c r="N53" s="17">
        <f t="shared" si="1"/>
        <v>0</v>
      </c>
      <c r="O53" s="18"/>
      <c r="P53" s="18"/>
      <c r="Q53" s="18"/>
      <c r="R53" s="18"/>
      <c r="S53" s="18"/>
      <c r="T53" s="14">
        <f t="shared" si="2"/>
        <v>1803</v>
      </c>
      <c r="U53" s="19">
        <v>598</v>
      </c>
      <c r="V53" s="14">
        <f t="shared" si="3"/>
        <v>2401</v>
      </c>
      <c r="W53" s="19">
        <v>451</v>
      </c>
      <c r="X53" s="14">
        <v>1950</v>
      </c>
    </row>
    <row r="54" spans="1:24" ht="22.5" customHeight="1">
      <c r="A54" s="20"/>
      <c r="B54" s="44" t="s">
        <v>207</v>
      </c>
      <c r="C54" s="15"/>
      <c r="D54" s="15" t="s">
        <v>214</v>
      </c>
      <c r="E54" s="16" t="s">
        <v>225</v>
      </c>
      <c r="F54" s="103" t="s">
        <v>54</v>
      </c>
      <c r="G54" s="91"/>
      <c r="H54" s="112"/>
      <c r="I54" s="101"/>
      <c r="J54" s="101"/>
      <c r="K54" s="101"/>
      <c r="L54" s="91"/>
      <c r="M54" s="47">
        <f t="shared" si="0"/>
        <v>2518</v>
      </c>
      <c r="N54" s="17">
        <f t="shared" si="1"/>
        <v>0</v>
      </c>
      <c r="O54" s="18"/>
      <c r="P54" s="18"/>
      <c r="Q54" s="18"/>
      <c r="R54" s="18"/>
      <c r="S54" s="18"/>
      <c r="T54" s="14">
        <f t="shared" si="2"/>
        <v>2518</v>
      </c>
      <c r="U54" s="19">
        <v>837</v>
      </c>
      <c r="V54" s="14">
        <f t="shared" si="3"/>
        <v>3355</v>
      </c>
      <c r="W54" s="19">
        <v>642</v>
      </c>
      <c r="X54" s="14">
        <v>2713</v>
      </c>
    </row>
    <row r="55" spans="1:24" ht="22.5" customHeight="1">
      <c r="A55" s="20"/>
      <c r="B55" s="73" t="s">
        <v>207</v>
      </c>
      <c r="C55" s="74"/>
      <c r="D55" s="15" t="s">
        <v>217</v>
      </c>
      <c r="E55" s="75" t="s">
        <v>96</v>
      </c>
      <c r="F55" s="118" t="s">
        <v>55</v>
      </c>
      <c r="G55" s="91"/>
      <c r="H55" s="120"/>
      <c r="I55" s="101"/>
      <c r="J55" s="101"/>
      <c r="K55" s="101"/>
      <c r="L55" s="91"/>
      <c r="M55" s="76">
        <f t="shared" si="0"/>
        <v>0</v>
      </c>
      <c r="N55" s="77">
        <f t="shared" si="1"/>
        <v>0</v>
      </c>
      <c r="O55" s="78"/>
      <c r="P55" s="78"/>
      <c r="Q55" s="78"/>
      <c r="R55" s="78"/>
      <c r="S55" s="78"/>
      <c r="T55" s="79">
        <f t="shared" si="2"/>
        <v>0</v>
      </c>
      <c r="U55" s="79"/>
      <c r="V55" s="79">
        <f t="shared" si="3"/>
        <v>0</v>
      </c>
      <c r="W55" s="79"/>
      <c r="X55" s="79"/>
    </row>
    <row r="56" spans="1:24" ht="22.5" customHeight="1">
      <c r="A56" s="20"/>
      <c r="B56" s="44" t="s">
        <v>207</v>
      </c>
      <c r="C56" s="15" t="s">
        <v>212</v>
      </c>
      <c r="D56" s="15" t="s">
        <v>45</v>
      </c>
      <c r="E56" s="16" t="s">
        <v>225</v>
      </c>
      <c r="F56" s="103" t="s">
        <v>56</v>
      </c>
      <c r="G56" s="91"/>
      <c r="H56" s="112"/>
      <c r="I56" s="101"/>
      <c r="J56" s="101"/>
      <c r="K56" s="101"/>
      <c r="L56" s="91"/>
      <c r="M56" s="47">
        <f t="shared" si="0"/>
        <v>1634</v>
      </c>
      <c r="N56" s="17">
        <f t="shared" si="1"/>
        <v>0</v>
      </c>
      <c r="O56" s="18"/>
      <c r="P56" s="18"/>
      <c r="Q56" s="18"/>
      <c r="R56" s="18"/>
      <c r="S56" s="18"/>
      <c r="T56" s="14">
        <f t="shared" si="2"/>
        <v>1634</v>
      </c>
      <c r="U56" s="19">
        <v>541</v>
      </c>
      <c r="V56" s="14">
        <f t="shared" si="3"/>
        <v>2175</v>
      </c>
      <c r="W56" s="19">
        <v>430</v>
      </c>
      <c r="X56" s="14">
        <v>1745</v>
      </c>
    </row>
    <row r="57" spans="1:24" ht="22.5" customHeight="1">
      <c r="A57" s="20"/>
      <c r="B57" s="73" t="s">
        <v>96</v>
      </c>
      <c r="C57" s="74" t="s">
        <v>96</v>
      </c>
      <c r="D57" s="15" t="s">
        <v>96</v>
      </c>
      <c r="E57" s="75" t="s">
        <v>96</v>
      </c>
      <c r="F57" s="118" t="s">
        <v>57</v>
      </c>
      <c r="G57" s="91"/>
      <c r="H57" s="120"/>
      <c r="I57" s="101"/>
      <c r="J57" s="101"/>
      <c r="K57" s="101"/>
      <c r="L57" s="91"/>
      <c r="M57" s="76">
        <f t="shared" si="0"/>
        <v>0</v>
      </c>
      <c r="N57" s="77">
        <f t="shared" si="1"/>
        <v>0</v>
      </c>
      <c r="O57" s="78"/>
      <c r="P57" s="78"/>
      <c r="Q57" s="78"/>
      <c r="R57" s="78"/>
      <c r="S57" s="78"/>
      <c r="T57" s="79">
        <f t="shared" si="2"/>
        <v>0</v>
      </c>
      <c r="U57" s="79"/>
      <c r="V57" s="79">
        <f t="shared" si="3"/>
        <v>0</v>
      </c>
      <c r="W57" s="79"/>
      <c r="X57" s="79"/>
    </row>
    <row r="58" spans="1:24" ht="22.5" customHeight="1">
      <c r="A58" s="72"/>
      <c r="B58" s="65" t="s">
        <v>20</v>
      </c>
      <c r="C58" s="66" t="s">
        <v>20</v>
      </c>
      <c r="D58" s="15" t="s">
        <v>20</v>
      </c>
      <c r="E58" s="67" t="s">
        <v>20</v>
      </c>
      <c r="F58" s="119" t="s">
        <v>58</v>
      </c>
      <c r="G58" s="91"/>
      <c r="H58" s="117"/>
      <c r="I58" s="101"/>
      <c r="J58" s="101"/>
      <c r="K58" s="101"/>
      <c r="L58" s="91"/>
      <c r="M58" s="68">
        <f t="shared" si="0"/>
        <v>0</v>
      </c>
      <c r="N58" s="69">
        <f t="shared" si="1"/>
        <v>0</v>
      </c>
      <c r="O58" s="70"/>
      <c r="P58" s="70"/>
      <c r="Q58" s="70"/>
      <c r="R58" s="70"/>
      <c r="S58" s="70"/>
      <c r="T58" s="71">
        <f t="shared" si="2"/>
        <v>0</v>
      </c>
      <c r="U58" s="71"/>
      <c r="V58" s="71">
        <f t="shared" si="3"/>
        <v>0</v>
      </c>
      <c r="W58" s="71"/>
      <c r="X58" s="71"/>
    </row>
    <row r="59" spans="1:24" ht="22.5" customHeight="1">
      <c r="A59" s="21"/>
      <c r="B59" s="44" t="s">
        <v>207</v>
      </c>
      <c r="C59" s="15"/>
      <c r="D59" s="15" t="s">
        <v>23</v>
      </c>
      <c r="E59" s="16" t="s">
        <v>225</v>
      </c>
      <c r="F59" s="103" t="s">
        <v>59</v>
      </c>
      <c r="G59" s="91"/>
      <c r="H59" s="112"/>
      <c r="I59" s="101"/>
      <c r="J59" s="101"/>
      <c r="K59" s="101"/>
      <c r="L59" s="91"/>
      <c r="M59" s="47">
        <f t="shared" si="0"/>
        <v>3376</v>
      </c>
      <c r="N59" s="17">
        <f t="shared" si="1"/>
        <v>0</v>
      </c>
      <c r="O59" s="18"/>
      <c r="P59" s="18"/>
      <c r="Q59" s="18"/>
      <c r="R59" s="18"/>
      <c r="S59" s="18"/>
      <c r="T59" s="14">
        <f t="shared" si="2"/>
        <v>3376</v>
      </c>
      <c r="U59" s="19">
        <v>1129</v>
      </c>
      <c r="V59" s="14">
        <f t="shared" si="3"/>
        <v>4505</v>
      </c>
      <c r="W59" s="19">
        <v>875</v>
      </c>
      <c r="X59" s="14">
        <v>3630</v>
      </c>
    </row>
    <row r="60" spans="1:24" ht="22.5" customHeight="1">
      <c r="A60" s="21"/>
      <c r="B60" s="44" t="s">
        <v>207</v>
      </c>
      <c r="C60" s="15"/>
      <c r="D60" s="15" t="s">
        <v>23</v>
      </c>
      <c r="E60" s="16" t="s">
        <v>225</v>
      </c>
      <c r="F60" s="103" t="s">
        <v>60</v>
      </c>
      <c r="G60" s="91"/>
      <c r="H60" s="112"/>
      <c r="I60" s="101"/>
      <c r="J60" s="101"/>
      <c r="K60" s="101"/>
      <c r="L60" s="91"/>
      <c r="M60" s="47">
        <f t="shared" si="0"/>
        <v>3204</v>
      </c>
      <c r="N60" s="17">
        <f t="shared" si="1"/>
        <v>75</v>
      </c>
      <c r="O60" s="18"/>
      <c r="P60" s="18"/>
      <c r="Q60" s="18"/>
      <c r="R60" s="18"/>
      <c r="S60" s="18">
        <v>75</v>
      </c>
      <c r="T60" s="14">
        <f t="shared" si="2"/>
        <v>3279</v>
      </c>
      <c r="U60" s="19">
        <v>1096</v>
      </c>
      <c r="V60" s="14">
        <f t="shared" si="3"/>
        <v>4375</v>
      </c>
      <c r="W60" s="19">
        <v>769</v>
      </c>
      <c r="X60" s="14">
        <v>3606</v>
      </c>
    </row>
    <row r="61" spans="1:24" ht="22.5" customHeight="1">
      <c r="A61" s="21"/>
      <c r="B61" s="44" t="s">
        <v>207</v>
      </c>
      <c r="C61" s="15"/>
      <c r="D61" s="15" t="s">
        <v>23</v>
      </c>
      <c r="E61" s="16" t="s">
        <v>225</v>
      </c>
      <c r="F61" s="103" t="s">
        <v>61</v>
      </c>
      <c r="G61" s="91"/>
      <c r="H61" s="112"/>
      <c r="I61" s="101"/>
      <c r="J61" s="101"/>
      <c r="K61" s="101"/>
      <c r="L61" s="91"/>
      <c r="M61" s="47">
        <f t="shared" si="0"/>
        <v>1654</v>
      </c>
      <c r="N61" s="17">
        <f t="shared" si="1"/>
        <v>0</v>
      </c>
      <c r="O61" s="18"/>
      <c r="P61" s="18"/>
      <c r="Q61" s="18"/>
      <c r="R61" s="18"/>
      <c r="S61" s="18"/>
      <c r="T61" s="14">
        <f t="shared" si="2"/>
        <v>1654</v>
      </c>
      <c r="U61" s="19">
        <v>548</v>
      </c>
      <c r="V61" s="14">
        <f t="shared" si="3"/>
        <v>2202</v>
      </c>
      <c r="W61" s="19">
        <v>435</v>
      </c>
      <c r="X61" s="14">
        <v>1767</v>
      </c>
    </row>
    <row r="62" spans="1:24" ht="22.5" customHeight="1">
      <c r="A62" s="21"/>
      <c r="B62" s="44" t="s">
        <v>207</v>
      </c>
      <c r="C62" s="15"/>
      <c r="D62" s="15" t="s">
        <v>175</v>
      </c>
      <c r="E62" s="16" t="s">
        <v>225</v>
      </c>
      <c r="F62" s="103" t="s">
        <v>62</v>
      </c>
      <c r="G62" s="91"/>
      <c r="H62" s="112"/>
      <c r="I62" s="101"/>
      <c r="J62" s="101"/>
      <c r="K62" s="101"/>
      <c r="L62" s="91"/>
      <c r="M62" s="47">
        <f t="shared" si="0"/>
        <v>2790</v>
      </c>
      <c r="N62" s="17">
        <f t="shared" si="1"/>
        <v>75</v>
      </c>
      <c r="O62" s="18"/>
      <c r="P62" s="18"/>
      <c r="Q62" s="18"/>
      <c r="R62" s="18"/>
      <c r="S62" s="18">
        <v>75</v>
      </c>
      <c r="T62" s="14">
        <f t="shared" si="2"/>
        <v>2865</v>
      </c>
      <c r="U62" s="19">
        <v>944</v>
      </c>
      <c r="V62" s="14">
        <f t="shared" si="3"/>
        <v>3809</v>
      </c>
      <c r="W62" s="19">
        <v>856</v>
      </c>
      <c r="X62" s="14">
        <v>2953</v>
      </c>
    </row>
    <row r="63" spans="1:24" ht="22.5" customHeight="1">
      <c r="A63" s="80"/>
      <c r="B63" s="65" t="s">
        <v>20</v>
      </c>
      <c r="C63" s="66" t="s">
        <v>20</v>
      </c>
      <c r="D63" s="15" t="s">
        <v>20</v>
      </c>
      <c r="E63" s="67" t="s">
        <v>20</v>
      </c>
      <c r="F63" s="119" t="s">
        <v>63</v>
      </c>
      <c r="G63" s="91"/>
      <c r="H63" s="117"/>
      <c r="I63" s="101"/>
      <c r="J63" s="101"/>
      <c r="K63" s="101"/>
      <c r="L63" s="91"/>
      <c r="M63" s="68">
        <f t="shared" si="0"/>
        <v>0</v>
      </c>
      <c r="N63" s="69">
        <f t="shared" si="1"/>
        <v>0</v>
      </c>
      <c r="O63" s="70"/>
      <c r="P63" s="70"/>
      <c r="Q63" s="70"/>
      <c r="R63" s="70"/>
      <c r="S63" s="70"/>
      <c r="T63" s="71">
        <f t="shared" si="2"/>
        <v>0</v>
      </c>
      <c r="U63" s="71"/>
      <c r="V63" s="71">
        <f t="shared" si="3"/>
        <v>0</v>
      </c>
      <c r="W63" s="71"/>
      <c r="X63" s="71"/>
    </row>
    <row r="64" spans="1:24" ht="22.5" customHeight="1">
      <c r="A64" s="21"/>
      <c r="B64" s="44" t="s">
        <v>207</v>
      </c>
      <c r="C64" s="15"/>
      <c r="D64" s="15" t="s">
        <v>26</v>
      </c>
      <c r="E64" s="16" t="s">
        <v>225</v>
      </c>
      <c r="F64" s="103" t="s">
        <v>64</v>
      </c>
      <c r="G64" s="91"/>
      <c r="H64" s="112"/>
      <c r="I64" s="101"/>
      <c r="J64" s="101"/>
      <c r="K64" s="101"/>
      <c r="L64" s="91"/>
      <c r="M64" s="47">
        <f t="shared" si="0"/>
        <v>2438</v>
      </c>
      <c r="N64" s="17">
        <f t="shared" si="1"/>
        <v>0</v>
      </c>
      <c r="O64" s="18"/>
      <c r="P64" s="18"/>
      <c r="Q64" s="18"/>
      <c r="R64" s="18"/>
      <c r="S64" s="18"/>
      <c r="T64" s="14">
        <f t="shared" si="2"/>
        <v>2438</v>
      </c>
      <c r="U64" s="19">
        <v>813</v>
      </c>
      <c r="V64" s="14">
        <f t="shared" si="3"/>
        <v>3251</v>
      </c>
      <c r="W64" s="19">
        <v>626</v>
      </c>
      <c r="X64" s="14">
        <v>2625</v>
      </c>
    </row>
    <row r="65" spans="1:24" ht="22.5" customHeight="1">
      <c r="A65" s="21"/>
      <c r="B65" s="65" t="s">
        <v>20</v>
      </c>
      <c r="C65" s="66" t="s">
        <v>20</v>
      </c>
      <c r="D65" s="66" t="s">
        <v>20</v>
      </c>
      <c r="E65" s="67" t="s">
        <v>20</v>
      </c>
      <c r="F65" s="119" t="s">
        <v>66</v>
      </c>
      <c r="G65" s="91"/>
      <c r="H65" s="117"/>
      <c r="I65" s="101"/>
      <c r="J65" s="101"/>
      <c r="K65" s="101"/>
      <c r="L65" s="91"/>
      <c r="M65" s="68">
        <f t="shared" si="0"/>
        <v>0</v>
      </c>
      <c r="N65" s="69">
        <f t="shared" si="1"/>
        <v>0</v>
      </c>
      <c r="O65" s="70"/>
      <c r="P65" s="70"/>
      <c r="Q65" s="70"/>
      <c r="R65" s="70"/>
      <c r="S65" s="70"/>
      <c r="T65" s="71">
        <f t="shared" si="2"/>
        <v>0</v>
      </c>
      <c r="U65" s="71"/>
      <c r="V65" s="71">
        <f t="shared" si="3"/>
        <v>0</v>
      </c>
      <c r="W65" s="71"/>
      <c r="X65" s="71">
        <v>0</v>
      </c>
    </row>
    <row r="66" spans="1:24" ht="22.5" customHeight="1">
      <c r="A66" s="21"/>
      <c r="B66" s="44" t="s">
        <v>207</v>
      </c>
      <c r="C66" s="15"/>
      <c r="D66" s="15" t="s">
        <v>67</v>
      </c>
      <c r="E66" s="16" t="s">
        <v>225</v>
      </c>
      <c r="F66" s="103" t="s">
        <v>68</v>
      </c>
      <c r="G66" s="91"/>
      <c r="H66" s="112"/>
      <c r="I66" s="101"/>
      <c r="J66" s="101"/>
      <c r="K66" s="101"/>
      <c r="L66" s="91"/>
      <c r="M66" s="47">
        <f t="shared" si="0"/>
        <v>2048</v>
      </c>
      <c r="N66" s="17">
        <f t="shared" si="1"/>
        <v>0</v>
      </c>
      <c r="O66" s="18"/>
      <c r="P66" s="18"/>
      <c r="Q66" s="18"/>
      <c r="R66" s="18"/>
      <c r="S66" s="18"/>
      <c r="T66" s="14">
        <f t="shared" si="2"/>
        <v>2048</v>
      </c>
      <c r="U66" s="19">
        <v>681</v>
      </c>
      <c r="V66" s="14">
        <f t="shared" si="3"/>
        <v>2729</v>
      </c>
      <c r="W66" s="19">
        <v>518</v>
      </c>
      <c r="X66" s="14">
        <v>2211</v>
      </c>
    </row>
    <row r="67" spans="1:24" ht="22.5" customHeight="1">
      <c r="A67" s="21"/>
      <c r="B67" s="44" t="s">
        <v>207</v>
      </c>
      <c r="C67" s="15"/>
      <c r="D67" s="15" t="s">
        <v>217</v>
      </c>
      <c r="E67" s="16" t="s">
        <v>225</v>
      </c>
      <c r="F67" s="103" t="s">
        <v>69</v>
      </c>
      <c r="G67" s="91"/>
      <c r="H67" s="112"/>
      <c r="I67" s="101"/>
      <c r="J67" s="101"/>
      <c r="K67" s="101"/>
      <c r="L67" s="91"/>
      <c r="M67" s="47">
        <f t="shared" si="0"/>
        <v>2283</v>
      </c>
      <c r="N67" s="17">
        <f t="shared" si="1"/>
        <v>0</v>
      </c>
      <c r="O67" s="18"/>
      <c r="P67" s="18"/>
      <c r="Q67" s="18"/>
      <c r="R67" s="18"/>
      <c r="S67" s="18"/>
      <c r="T67" s="14">
        <f t="shared" si="2"/>
        <v>2283</v>
      </c>
      <c r="U67" s="19">
        <v>757</v>
      </c>
      <c r="V67" s="14">
        <f t="shared" si="3"/>
        <v>3040</v>
      </c>
      <c r="W67" s="19">
        <v>567</v>
      </c>
      <c r="X67" s="14">
        <v>2473</v>
      </c>
    </row>
    <row r="68" spans="1:24" ht="22.5" customHeight="1">
      <c r="A68" s="21"/>
      <c r="B68" s="44" t="s">
        <v>207</v>
      </c>
      <c r="C68" s="15"/>
      <c r="D68" s="15" t="s">
        <v>217</v>
      </c>
      <c r="E68" s="16" t="s">
        <v>225</v>
      </c>
      <c r="F68" s="103" t="s">
        <v>70</v>
      </c>
      <c r="G68" s="91"/>
      <c r="H68" s="112"/>
      <c r="I68" s="101"/>
      <c r="J68" s="101"/>
      <c r="K68" s="101"/>
      <c r="L68" s="91"/>
      <c r="M68" s="47">
        <f t="shared" si="0"/>
        <v>1668</v>
      </c>
      <c r="N68" s="17">
        <f t="shared" si="1"/>
        <v>0</v>
      </c>
      <c r="O68" s="18"/>
      <c r="P68" s="18"/>
      <c r="Q68" s="18"/>
      <c r="R68" s="18"/>
      <c r="S68" s="18"/>
      <c r="T68" s="14">
        <f t="shared" si="2"/>
        <v>1668</v>
      </c>
      <c r="U68" s="19">
        <v>555</v>
      </c>
      <c r="V68" s="14">
        <f t="shared" si="3"/>
        <v>2223</v>
      </c>
      <c r="W68" s="19">
        <v>424</v>
      </c>
      <c r="X68" s="14">
        <v>1799</v>
      </c>
    </row>
    <row r="69" spans="1:24" ht="22.5" customHeight="1">
      <c r="A69" s="80"/>
      <c r="B69" s="65" t="s">
        <v>20</v>
      </c>
      <c r="C69" s="66" t="s">
        <v>20</v>
      </c>
      <c r="D69" s="15" t="s">
        <v>20</v>
      </c>
      <c r="E69" s="67" t="s">
        <v>20</v>
      </c>
      <c r="F69" s="119" t="s">
        <v>71</v>
      </c>
      <c r="G69" s="91"/>
      <c r="H69" s="117"/>
      <c r="I69" s="101"/>
      <c r="J69" s="101"/>
      <c r="K69" s="101"/>
      <c r="L69" s="91"/>
      <c r="M69" s="68">
        <f t="shared" si="0"/>
        <v>0</v>
      </c>
      <c r="N69" s="69">
        <f t="shared" si="1"/>
        <v>0</v>
      </c>
      <c r="O69" s="70"/>
      <c r="P69" s="70"/>
      <c r="Q69" s="70"/>
      <c r="R69" s="70"/>
      <c r="S69" s="70"/>
      <c r="T69" s="71">
        <f t="shared" si="2"/>
        <v>0</v>
      </c>
      <c r="U69" s="71"/>
      <c r="V69" s="71">
        <f t="shared" si="3"/>
        <v>0</v>
      </c>
      <c r="W69" s="71"/>
      <c r="X69" s="71"/>
    </row>
    <row r="70" spans="1:24" ht="22.5" customHeight="1">
      <c r="A70" s="21"/>
      <c r="B70" s="44" t="s">
        <v>207</v>
      </c>
      <c r="C70" s="15"/>
      <c r="D70" s="15" t="s">
        <v>217</v>
      </c>
      <c r="E70" s="16" t="s">
        <v>225</v>
      </c>
      <c r="F70" s="103" t="s">
        <v>72</v>
      </c>
      <c r="G70" s="91"/>
      <c r="H70" s="112"/>
      <c r="I70" s="101"/>
      <c r="J70" s="101"/>
      <c r="K70" s="101"/>
      <c r="L70" s="91"/>
      <c r="M70" s="47">
        <f t="shared" si="0"/>
        <v>2104</v>
      </c>
      <c r="N70" s="17">
        <f t="shared" si="1"/>
        <v>350</v>
      </c>
      <c r="O70" s="18"/>
      <c r="P70" s="18"/>
      <c r="Q70" s="18"/>
      <c r="R70" s="18">
        <v>350</v>
      </c>
      <c r="S70" s="18"/>
      <c r="T70" s="14">
        <f t="shared" si="2"/>
        <v>2454</v>
      </c>
      <c r="U70" s="19">
        <v>817</v>
      </c>
      <c r="V70" s="14">
        <f t="shared" si="3"/>
        <v>3271</v>
      </c>
      <c r="W70" s="19">
        <v>628</v>
      </c>
      <c r="X70" s="14">
        <v>2643</v>
      </c>
    </row>
    <row r="71" spans="1:24" ht="22.5" customHeight="1">
      <c r="A71" s="21"/>
      <c r="B71" s="44" t="s">
        <v>207</v>
      </c>
      <c r="C71" s="15"/>
      <c r="D71" s="15" t="s">
        <v>217</v>
      </c>
      <c r="E71" s="16" t="s">
        <v>225</v>
      </c>
      <c r="F71" s="103" t="s">
        <v>73</v>
      </c>
      <c r="G71" s="91"/>
      <c r="H71" s="112"/>
      <c r="I71" s="101"/>
      <c r="J71" s="101"/>
      <c r="K71" s="101"/>
      <c r="L71" s="91"/>
      <c r="M71" s="47">
        <f t="shared" si="0"/>
        <v>2340</v>
      </c>
      <c r="N71" s="17">
        <f t="shared" si="1"/>
        <v>0</v>
      </c>
      <c r="O71" s="18"/>
      <c r="P71" s="18"/>
      <c r="Q71" s="18"/>
      <c r="R71" s="18"/>
      <c r="S71" s="18"/>
      <c r="T71" s="14">
        <f t="shared" si="2"/>
        <v>2340</v>
      </c>
      <c r="U71" s="19">
        <v>780</v>
      </c>
      <c r="V71" s="14">
        <f t="shared" si="3"/>
        <v>3120</v>
      </c>
      <c r="W71" s="19">
        <v>565</v>
      </c>
      <c r="X71" s="14">
        <v>2555</v>
      </c>
    </row>
    <row r="72" spans="1:24" ht="22.5" customHeight="1">
      <c r="A72" s="21"/>
      <c r="B72" s="44" t="s">
        <v>207</v>
      </c>
      <c r="C72" s="15"/>
      <c r="D72" s="15" t="s">
        <v>217</v>
      </c>
      <c r="E72" s="16" t="s">
        <v>225</v>
      </c>
      <c r="F72" s="103" t="s">
        <v>74</v>
      </c>
      <c r="G72" s="91"/>
      <c r="H72" s="112"/>
      <c r="I72" s="101"/>
      <c r="J72" s="101"/>
      <c r="K72" s="101"/>
      <c r="L72" s="91"/>
      <c r="M72" s="47">
        <f t="shared" si="0"/>
        <v>1539</v>
      </c>
      <c r="N72" s="17">
        <f t="shared" si="1"/>
        <v>0</v>
      </c>
      <c r="O72" s="18"/>
      <c r="P72" s="18"/>
      <c r="Q72" s="18"/>
      <c r="R72" s="18"/>
      <c r="S72" s="18"/>
      <c r="T72" s="14">
        <f t="shared" si="2"/>
        <v>1539</v>
      </c>
      <c r="U72" s="19">
        <v>511</v>
      </c>
      <c r="V72" s="14">
        <f t="shared" si="3"/>
        <v>2050</v>
      </c>
      <c r="W72" s="19">
        <v>397</v>
      </c>
      <c r="X72" s="14">
        <v>1653</v>
      </c>
    </row>
    <row r="73" spans="1:24" ht="22.5" customHeight="1">
      <c r="A73" s="21"/>
      <c r="B73" s="44" t="s">
        <v>207</v>
      </c>
      <c r="C73" s="15" t="s">
        <v>213</v>
      </c>
      <c r="D73" s="15" t="s">
        <v>214</v>
      </c>
      <c r="E73" s="16" t="s">
        <v>225</v>
      </c>
      <c r="F73" s="103" t="s">
        <v>75</v>
      </c>
      <c r="G73" s="91"/>
      <c r="H73" s="112"/>
      <c r="I73" s="101"/>
      <c r="J73" s="101"/>
      <c r="K73" s="101"/>
      <c r="L73" s="91"/>
      <c r="M73" s="47">
        <f t="shared" si="0"/>
        <v>2591</v>
      </c>
      <c r="N73" s="17">
        <f t="shared" si="1"/>
        <v>0</v>
      </c>
      <c r="O73" s="18"/>
      <c r="P73" s="18"/>
      <c r="Q73" s="18"/>
      <c r="R73" s="18"/>
      <c r="S73" s="18"/>
      <c r="T73" s="14">
        <f t="shared" si="2"/>
        <v>2591</v>
      </c>
      <c r="U73" s="19">
        <v>863</v>
      </c>
      <c r="V73" s="14">
        <f t="shared" si="3"/>
        <v>3454</v>
      </c>
      <c r="W73" s="19">
        <v>658</v>
      </c>
      <c r="X73" s="14">
        <v>2796</v>
      </c>
    </row>
    <row r="74" spans="1:24" ht="22.5" customHeight="1">
      <c r="A74" s="21"/>
      <c r="B74" s="44" t="s">
        <v>207</v>
      </c>
      <c r="C74" s="15"/>
      <c r="D74" s="15" t="s">
        <v>214</v>
      </c>
      <c r="E74" s="16" t="s">
        <v>225</v>
      </c>
      <c r="F74" s="103" t="s">
        <v>76</v>
      </c>
      <c r="G74" s="91"/>
      <c r="H74" s="112"/>
      <c r="I74" s="101"/>
      <c r="J74" s="101"/>
      <c r="K74" s="101"/>
      <c r="L74" s="91"/>
      <c r="M74" s="47">
        <f t="shared" si="0"/>
        <v>2049</v>
      </c>
      <c r="N74" s="17">
        <f t="shared" si="1"/>
        <v>0</v>
      </c>
      <c r="O74" s="18"/>
      <c r="P74" s="18"/>
      <c r="Q74" s="18"/>
      <c r="R74" s="18"/>
      <c r="S74" s="18"/>
      <c r="T74" s="14">
        <f t="shared" si="2"/>
        <v>2049</v>
      </c>
      <c r="U74" s="19">
        <v>681</v>
      </c>
      <c r="V74" s="14">
        <f t="shared" si="3"/>
        <v>2730</v>
      </c>
      <c r="W74" s="19">
        <v>518</v>
      </c>
      <c r="X74" s="14">
        <v>2212</v>
      </c>
    </row>
    <row r="75" spans="1:24" ht="22.5" customHeight="1">
      <c r="A75" s="21"/>
      <c r="B75" s="44" t="s">
        <v>207</v>
      </c>
      <c r="C75" s="15"/>
      <c r="D75" s="15" t="s">
        <v>13</v>
      </c>
      <c r="E75" s="16" t="s">
        <v>225</v>
      </c>
      <c r="F75" s="103" t="s">
        <v>77</v>
      </c>
      <c r="G75" s="91"/>
      <c r="H75" s="112"/>
      <c r="I75" s="101"/>
      <c r="J75" s="101"/>
      <c r="K75" s="101"/>
      <c r="L75" s="91"/>
      <c r="M75" s="47">
        <f t="shared" si="0"/>
        <v>2507</v>
      </c>
      <c r="N75" s="17">
        <f t="shared" si="1"/>
        <v>547</v>
      </c>
      <c r="O75" s="18"/>
      <c r="P75" s="18">
        <v>547</v>
      </c>
      <c r="Q75" s="18"/>
      <c r="R75" s="18"/>
      <c r="S75" s="18"/>
      <c r="T75" s="14">
        <f t="shared" si="2"/>
        <v>3054</v>
      </c>
      <c r="U75" s="19">
        <v>1019</v>
      </c>
      <c r="V75" s="14">
        <f t="shared" si="3"/>
        <v>4073</v>
      </c>
      <c r="W75" s="19">
        <v>730</v>
      </c>
      <c r="X75" s="14">
        <v>3343</v>
      </c>
    </row>
    <row r="76" spans="1:24" ht="22.5" customHeight="1">
      <c r="A76" s="21"/>
      <c r="B76" s="44" t="s">
        <v>207</v>
      </c>
      <c r="C76" s="15"/>
      <c r="D76" s="15" t="s">
        <v>23</v>
      </c>
      <c r="E76" s="16" t="s">
        <v>225</v>
      </c>
      <c r="F76" s="103" t="s">
        <v>78</v>
      </c>
      <c r="G76" s="91"/>
      <c r="H76" s="112"/>
      <c r="I76" s="101"/>
      <c r="J76" s="101"/>
      <c r="K76" s="101"/>
      <c r="L76" s="91"/>
      <c r="M76" s="47">
        <f t="shared" si="0"/>
        <v>2342</v>
      </c>
      <c r="N76" s="17">
        <f t="shared" si="1"/>
        <v>0</v>
      </c>
      <c r="O76" s="18"/>
      <c r="P76" s="18"/>
      <c r="Q76" s="18"/>
      <c r="R76" s="18"/>
      <c r="S76" s="18"/>
      <c r="T76" s="14">
        <f t="shared" si="2"/>
        <v>2342</v>
      </c>
      <c r="U76" s="19">
        <v>781</v>
      </c>
      <c r="V76" s="14">
        <f t="shared" si="3"/>
        <v>3123</v>
      </c>
      <c r="W76" s="19">
        <v>605</v>
      </c>
      <c r="X76" s="14">
        <v>2518</v>
      </c>
    </row>
    <row r="77" spans="1:24" ht="22.5" customHeight="1">
      <c r="A77" s="21"/>
      <c r="B77" s="44" t="s">
        <v>207</v>
      </c>
      <c r="C77" s="15" t="s">
        <v>213</v>
      </c>
      <c r="D77" s="15" t="s">
        <v>217</v>
      </c>
      <c r="E77" s="16" t="s">
        <v>225</v>
      </c>
      <c r="F77" s="103" t="s">
        <v>79</v>
      </c>
      <c r="G77" s="91"/>
      <c r="H77" s="112"/>
      <c r="I77" s="101"/>
      <c r="J77" s="101"/>
      <c r="K77" s="101"/>
      <c r="L77" s="91"/>
      <c r="M77" s="47">
        <f t="shared" si="0"/>
        <v>4342</v>
      </c>
      <c r="N77" s="17">
        <f t="shared" si="1"/>
        <v>150</v>
      </c>
      <c r="O77" s="18"/>
      <c r="P77" s="18"/>
      <c r="Q77" s="18"/>
      <c r="R77" s="18"/>
      <c r="S77" s="18">
        <v>150</v>
      </c>
      <c r="T77" s="14">
        <f t="shared" si="2"/>
        <v>4492</v>
      </c>
      <c r="U77" s="19">
        <v>1499</v>
      </c>
      <c r="V77" s="14">
        <f t="shared" si="3"/>
        <v>5991</v>
      </c>
      <c r="W77" s="19">
        <v>1358</v>
      </c>
      <c r="X77" s="14">
        <v>4633</v>
      </c>
    </row>
    <row r="78" spans="1:24" ht="22.5" customHeight="1">
      <c r="A78" s="21"/>
      <c r="B78" s="44" t="s">
        <v>207</v>
      </c>
      <c r="C78" s="15"/>
      <c r="D78" s="15" t="s">
        <v>217</v>
      </c>
      <c r="E78" s="16" t="s">
        <v>225</v>
      </c>
      <c r="F78" s="103" t="s">
        <v>80</v>
      </c>
      <c r="G78" s="91"/>
      <c r="H78" s="112"/>
      <c r="I78" s="101"/>
      <c r="J78" s="101"/>
      <c r="K78" s="101"/>
      <c r="L78" s="91"/>
      <c r="M78" s="47">
        <f t="shared" si="0"/>
        <v>2283</v>
      </c>
      <c r="N78" s="17">
        <f t="shared" si="1"/>
        <v>0</v>
      </c>
      <c r="O78" s="18"/>
      <c r="P78" s="18"/>
      <c r="Q78" s="18"/>
      <c r="R78" s="18"/>
      <c r="S78" s="18"/>
      <c r="T78" s="14">
        <f t="shared" si="2"/>
        <v>2283</v>
      </c>
      <c r="U78" s="19">
        <v>758</v>
      </c>
      <c r="V78" s="14">
        <f t="shared" si="3"/>
        <v>3041</v>
      </c>
      <c r="W78" s="19">
        <v>568</v>
      </c>
      <c r="X78" s="14">
        <v>2473</v>
      </c>
    </row>
    <row r="79" spans="1:24" ht="22.5" customHeight="1">
      <c r="A79" s="21"/>
      <c r="B79" s="44" t="s">
        <v>207</v>
      </c>
      <c r="C79" s="15"/>
      <c r="D79" s="15" t="s">
        <v>214</v>
      </c>
      <c r="E79" s="16" t="s">
        <v>225</v>
      </c>
      <c r="F79" s="103" t="s">
        <v>81</v>
      </c>
      <c r="G79" s="91"/>
      <c r="H79" s="112"/>
      <c r="I79" s="101"/>
      <c r="J79" s="101"/>
      <c r="K79" s="101"/>
      <c r="L79" s="91"/>
      <c r="M79" s="47">
        <f t="shared" si="0"/>
        <v>2342</v>
      </c>
      <c r="N79" s="17">
        <f t="shared" si="1"/>
        <v>0</v>
      </c>
      <c r="O79" s="18"/>
      <c r="P79" s="18"/>
      <c r="Q79" s="18"/>
      <c r="R79" s="18"/>
      <c r="S79" s="18"/>
      <c r="T79" s="14">
        <f t="shared" si="2"/>
        <v>2342</v>
      </c>
      <c r="U79" s="19">
        <v>778</v>
      </c>
      <c r="V79" s="14">
        <f t="shared" si="3"/>
        <v>3120</v>
      </c>
      <c r="W79" s="19">
        <v>565</v>
      </c>
      <c r="X79" s="14">
        <v>2555</v>
      </c>
    </row>
    <row r="80" spans="1:24" ht="22.5" customHeight="1">
      <c r="A80" s="21"/>
      <c r="B80" s="44" t="s">
        <v>207</v>
      </c>
      <c r="C80" s="15"/>
      <c r="D80" s="15" t="s">
        <v>214</v>
      </c>
      <c r="E80" s="16" t="s">
        <v>225</v>
      </c>
      <c r="F80" s="103" t="s">
        <v>82</v>
      </c>
      <c r="G80" s="91"/>
      <c r="H80" s="112"/>
      <c r="I80" s="101"/>
      <c r="J80" s="101"/>
      <c r="K80" s="101"/>
      <c r="L80" s="91"/>
      <c r="M80" s="47">
        <f t="shared" si="0"/>
        <v>2283</v>
      </c>
      <c r="N80" s="17">
        <f t="shared" si="1"/>
        <v>0</v>
      </c>
      <c r="O80" s="18"/>
      <c r="P80" s="18"/>
      <c r="Q80" s="18"/>
      <c r="R80" s="18"/>
      <c r="S80" s="18"/>
      <c r="T80" s="14">
        <f t="shared" si="2"/>
        <v>2283</v>
      </c>
      <c r="U80" s="19">
        <v>758</v>
      </c>
      <c r="V80" s="14">
        <f t="shared" si="3"/>
        <v>3041</v>
      </c>
      <c r="W80" s="19">
        <v>568</v>
      </c>
      <c r="X80" s="14">
        <v>2473</v>
      </c>
    </row>
    <row r="81" spans="1:24" ht="22.5" customHeight="1">
      <c r="A81" s="80"/>
      <c r="B81" s="65" t="s">
        <v>20</v>
      </c>
      <c r="C81" s="66" t="s">
        <v>20</v>
      </c>
      <c r="D81" s="15" t="s">
        <v>20</v>
      </c>
      <c r="E81" s="67" t="s">
        <v>20</v>
      </c>
      <c r="F81" s="119" t="s">
        <v>83</v>
      </c>
      <c r="G81" s="91"/>
      <c r="H81" s="117"/>
      <c r="I81" s="101"/>
      <c r="J81" s="101"/>
      <c r="K81" s="101"/>
      <c r="L81" s="91"/>
      <c r="M81" s="68">
        <f t="shared" si="0"/>
        <v>0</v>
      </c>
      <c r="N81" s="69">
        <f t="shared" si="1"/>
        <v>0</v>
      </c>
      <c r="O81" s="70"/>
      <c r="P81" s="70"/>
      <c r="Q81" s="70"/>
      <c r="R81" s="70"/>
      <c r="S81" s="70"/>
      <c r="T81" s="71">
        <f t="shared" si="2"/>
        <v>0</v>
      </c>
      <c r="U81" s="71"/>
      <c r="V81" s="71">
        <f t="shared" si="3"/>
        <v>0</v>
      </c>
      <c r="W81" s="71"/>
      <c r="X81" s="71"/>
    </row>
    <row r="82" spans="1:24" ht="22.5" customHeight="1">
      <c r="A82" s="80"/>
      <c r="B82" s="65" t="s">
        <v>20</v>
      </c>
      <c r="C82" s="66" t="s">
        <v>20</v>
      </c>
      <c r="D82" s="15" t="s">
        <v>20</v>
      </c>
      <c r="E82" s="67" t="s">
        <v>20</v>
      </c>
      <c r="F82" s="119" t="s">
        <v>84</v>
      </c>
      <c r="G82" s="91"/>
      <c r="H82" s="117"/>
      <c r="I82" s="101"/>
      <c r="J82" s="101"/>
      <c r="K82" s="101"/>
      <c r="L82" s="91"/>
      <c r="M82" s="68">
        <f t="shared" si="0"/>
        <v>0</v>
      </c>
      <c r="N82" s="69">
        <f t="shared" si="1"/>
        <v>0</v>
      </c>
      <c r="O82" s="70"/>
      <c r="P82" s="70"/>
      <c r="Q82" s="70"/>
      <c r="R82" s="70"/>
      <c r="S82" s="70"/>
      <c r="T82" s="71">
        <f t="shared" si="2"/>
        <v>0</v>
      </c>
      <c r="U82" s="71"/>
      <c r="V82" s="71">
        <f t="shared" si="3"/>
        <v>0</v>
      </c>
      <c r="W82" s="71"/>
      <c r="X82" s="71"/>
    </row>
    <row r="83" spans="1:24" ht="22.5" customHeight="1">
      <c r="A83" s="21"/>
      <c r="B83" s="44" t="s">
        <v>207</v>
      </c>
      <c r="C83" s="15"/>
      <c r="D83" s="15" t="s">
        <v>214</v>
      </c>
      <c r="E83" s="16" t="s">
        <v>225</v>
      </c>
      <c r="F83" s="103" t="s">
        <v>85</v>
      </c>
      <c r="G83" s="91"/>
      <c r="H83" s="112"/>
      <c r="I83" s="101"/>
      <c r="J83" s="101"/>
      <c r="K83" s="101"/>
      <c r="L83" s="91"/>
      <c r="M83" s="47">
        <f t="shared" si="0"/>
        <v>1694</v>
      </c>
      <c r="N83" s="17">
        <f t="shared" si="1"/>
        <v>0</v>
      </c>
      <c r="O83" s="18"/>
      <c r="P83" s="18"/>
      <c r="Q83" s="18"/>
      <c r="R83" s="18"/>
      <c r="S83" s="18"/>
      <c r="T83" s="14">
        <f t="shared" si="2"/>
        <v>1694</v>
      </c>
      <c r="U83" s="19">
        <v>563</v>
      </c>
      <c r="V83" s="14">
        <f t="shared" si="3"/>
        <v>2257</v>
      </c>
      <c r="W83" s="19">
        <v>444</v>
      </c>
      <c r="X83" s="14">
        <v>1813</v>
      </c>
    </row>
    <row r="84" spans="1:24" ht="22.5" customHeight="1">
      <c r="A84" s="21"/>
      <c r="B84" s="44" t="s">
        <v>207</v>
      </c>
      <c r="C84" s="15"/>
      <c r="D84" s="15" t="s">
        <v>214</v>
      </c>
      <c r="E84" s="16" t="s">
        <v>225</v>
      </c>
      <c r="F84" s="103" t="s">
        <v>86</v>
      </c>
      <c r="G84" s="91"/>
      <c r="H84" s="112"/>
      <c r="I84" s="101"/>
      <c r="J84" s="101"/>
      <c r="K84" s="101"/>
      <c r="L84" s="91"/>
      <c r="M84" s="47">
        <f t="shared" si="0"/>
        <v>2197</v>
      </c>
      <c r="N84" s="17">
        <f t="shared" si="1"/>
        <v>0</v>
      </c>
      <c r="O84" s="18"/>
      <c r="P84" s="18"/>
      <c r="Q84" s="18"/>
      <c r="R84" s="18"/>
      <c r="S84" s="18"/>
      <c r="T84" s="14">
        <f t="shared" si="2"/>
        <v>2197</v>
      </c>
      <c r="U84" s="19">
        <v>733</v>
      </c>
      <c r="V84" s="14">
        <f t="shared" si="3"/>
        <v>2930</v>
      </c>
      <c r="W84" s="19">
        <v>551</v>
      </c>
      <c r="X84" s="14">
        <v>2379</v>
      </c>
    </row>
    <row r="85" spans="1:24" ht="22.5" customHeight="1">
      <c r="A85" s="21"/>
      <c r="B85" s="44" t="s">
        <v>207</v>
      </c>
      <c r="C85" s="15" t="s">
        <v>209</v>
      </c>
      <c r="D85" s="15" t="s">
        <v>13</v>
      </c>
      <c r="E85" s="16" t="s">
        <v>225</v>
      </c>
      <c r="F85" s="103" t="s">
        <v>87</v>
      </c>
      <c r="G85" s="91"/>
      <c r="H85" s="112"/>
      <c r="I85" s="101"/>
      <c r="J85" s="101"/>
      <c r="K85" s="101"/>
      <c r="L85" s="91"/>
      <c r="M85" s="47">
        <f t="shared" si="0"/>
        <v>1975</v>
      </c>
      <c r="N85" s="17">
        <f t="shared" si="1"/>
        <v>0</v>
      </c>
      <c r="O85" s="18"/>
      <c r="P85" s="18"/>
      <c r="Q85" s="18"/>
      <c r="R85" s="18"/>
      <c r="S85" s="18"/>
      <c r="T85" s="14">
        <f t="shared" si="2"/>
        <v>1975</v>
      </c>
      <c r="U85" s="19">
        <v>659</v>
      </c>
      <c r="V85" s="14">
        <f t="shared" si="3"/>
        <v>2634</v>
      </c>
      <c r="W85" s="19">
        <v>504</v>
      </c>
      <c r="X85" s="14">
        <v>2130</v>
      </c>
    </row>
    <row r="86" spans="1:24" ht="22.5" customHeight="1">
      <c r="A86" s="21"/>
      <c r="B86" s="44" t="s">
        <v>207</v>
      </c>
      <c r="C86" s="15"/>
      <c r="D86" s="15" t="s">
        <v>67</v>
      </c>
      <c r="E86" s="16" t="s">
        <v>225</v>
      </c>
      <c r="F86" s="103" t="s">
        <v>88</v>
      </c>
      <c r="G86" s="91"/>
      <c r="H86" s="112"/>
      <c r="I86" s="101"/>
      <c r="J86" s="101"/>
      <c r="K86" s="101"/>
      <c r="L86" s="91"/>
      <c r="M86" s="47">
        <f t="shared" si="0"/>
        <v>1654</v>
      </c>
      <c r="N86" s="17">
        <f t="shared" si="1"/>
        <v>0</v>
      </c>
      <c r="O86" s="18"/>
      <c r="P86" s="18"/>
      <c r="Q86" s="18"/>
      <c r="R86" s="18"/>
      <c r="S86" s="18"/>
      <c r="T86" s="14">
        <f t="shared" si="2"/>
        <v>1654</v>
      </c>
      <c r="U86" s="19">
        <v>548</v>
      </c>
      <c r="V86" s="14">
        <f t="shared" si="3"/>
        <v>2202</v>
      </c>
      <c r="W86" s="19">
        <v>435</v>
      </c>
      <c r="X86" s="14">
        <v>1767</v>
      </c>
    </row>
    <row r="87" spans="1:24" ht="22.5" customHeight="1">
      <c r="A87" s="21"/>
      <c r="B87" s="44" t="s">
        <v>207</v>
      </c>
      <c r="C87" s="15"/>
      <c r="D87" s="15" t="s">
        <v>214</v>
      </c>
      <c r="E87" s="16" t="s">
        <v>225</v>
      </c>
      <c r="F87" s="103" t="s">
        <v>89</v>
      </c>
      <c r="G87" s="91"/>
      <c r="H87" s="112"/>
      <c r="I87" s="101"/>
      <c r="J87" s="101"/>
      <c r="K87" s="101"/>
      <c r="L87" s="91"/>
      <c r="M87" s="47">
        <f t="shared" si="0"/>
        <v>1694</v>
      </c>
      <c r="N87" s="17">
        <f t="shared" si="1"/>
        <v>0</v>
      </c>
      <c r="O87" s="18"/>
      <c r="P87" s="18"/>
      <c r="Q87" s="18"/>
      <c r="R87" s="18"/>
      <c r="S87" s="18"/>
      <c r="T87" s="14">
        <f t="shared" si="2"/>
        <v>1694</v>
      </c>
      <c r="U87" s="19">
        <v>563</v>
      </c>
      <c r="V87" s="14">
        <f t="shared" si="3"/>
        <v>2257</v>
      </c>
      <c r="W87" s="19">
        <v>444</v>
      </c>
      <c r="X87" s="14">
        <v>1813</v>
      </c>
    </row>
    <row r="88" spans="1:24" ht="22.5" customHeight="1">
      <c r="A88" s="21"/>
      <c r="B88" s="44" t="s">
        <v>207</v>
      </c>
      <c r="C88" s="15"/>
      <c r="D88" s="15" t="s">
        <v>214</v>
      </c>
      <c r="E88" s="16" t="s">
        <v>225</v>
      </c>
      <c r="F88" s="103" t="s">
        <v>90</v>
      </c>
      <c r="G88" s="91"/>
      <c r="H88" s="112"/>
      <c r="I88" s="101"/>
      <c r="J88" s="101"/>
      <c r="K88" s="101"/>
      <c r="L88" s="91"/>
      <c r="M88" s="47">
        <f t="shared" si="0"/>
        <v>1654</v>
      </c>
      <c r="N88" s="17">
        <f t="shared" si="1"/>
        <v>0</v>
      </c>
      <c r="O88" s="18"/>
      <c r="P88" s="18"/>
      <c r="Q88" s="18"/>
      <c r="R88" s="18"/>
      <c r="S88" s="18"/>
      <c r="T88" s="14">
        <f t="shared" si="2"/>
        <v>1654</v>
      </c>
      <c r="U88" s="19">
        <v>548</v>
      </c>
      <c r="V88" s="14">
        <f t="shared" si="3"/>
        <v>2202</v>
      </c>
      <c r="W88" s="19">
        <v>435</v>
      </c>
      <c r="X88" s="14">
        <v>1767</v>
      </c>
    </row>
    <row r="89" spans="1:24" ht="22.5" customHeight="1">
      <c r="A89" s="21"/>
      <c r="B89" s="44" t="s">
        <v>207</v>
      </c>
      <c r="C89" s="15"/>
      <c r="D89" s="15" t="s">
        <v>214</v>
      </c>
      <c r="E89" s="16" t="s">
        <v>225</v>
      </c>
      <c r="F89" s="103" t="s">
        <v>91</v>
      </c>
      <c r="G89" s="91"/>
      <c r="H89" s="112"/>
      <c r="I89" s="101"/>
      <c r="J89" s="101"/>
      <c r="K89" s="101"/>
      <c r="L89" s="91"/>
      <c r="M89" s="47">
        <f t="shared" si="0"/>
        <v>1743</v>
      </c>
      <c r="N89" s="17">
        <f t="shared" si="1"/>
        <v>0</v>
      </c>
      <c r="O89" s="18"/>
      <c r="P89" s="18"/>
      <c r="Q89" s="18"/>
      <c r="R89" s="18"/>
      <c r="S89" s="18"/>
      <c r="T89" s="14">
        <f t="shared" si="2"/>
        <v>1743</v>
      </c>
      <c r="U89" s="19">
        <v>578</v>
      </c>
      <c r="V89" s="14">
        <f t="shared" si="3"/>
        <v>2321</v>
      </c>
      <c r="W89" s="19">
        <v>454</v>
      </c>
      <c r="X89" s="14">
        <v>1867</v>
      </c>
    </row>
    <row r="90" spans="1:24" ht="22.5" customHeight="1">
      <c r="A90" s="21"/>
      <c r="B90" s="44" t="s">
        <v>207</v>
      </c>
      <c r="C90" s="15"/>
      <c r="D90" s="15" t="s">
        <v>214</v>
      </c>
      <c r="E90" s="16" t="s">
        <v>225</v>
      </c>
      <c r="F90" s="103" t="s">
        <v>92</v>
      </c>
      <c r="G90" s="91"/>
      <c r="H90" s="112"/>
      <c r="I90" s="101"/>
      <c r="J90" s="101"/>
      <c r="K90" s="101"/>
      <c r="L90" s="91"/>
      <c r="M90" s="47">
        <f t="shared" si="0"/>
        <v>1654</v>
      </c>
      <c r="N90" s="17">
        <f t="shared" si="1"/>
        <v>0</v>
      </c>
      <c r="O90" s="18"/>
      <c r="P90" s="18"/>
      <c r="Q90" s="18"/>
      <c r="R90" s="18"/>
      <c r="S90" s="18"/>
      <c r="T90" s="14">
        <f t="shared" si="2"/>
        <v>1654</v>
      </c>
      <c r="U90" s="19">
        <v>548</v>
      </c>
      <c r="V90" s="14">
        <f t="shared" si="3"/>
        <v>2202</v>
      </c>
      <c r="W90" s="19">
        <v>435</v>
      </c>
      <c r="X90" s="14">
        <v>1767</v>
      </c>
    </row>
    <row r="91" spans="1:24" ht="22.5" customHeight="1">
      <c r="A91" s="21"/>
      <c r="B91" s="44" t="s">
        <v>207</v>
      </c>
      <c r="C91" s="15"/>
      <c r="D91" s="15" t="s">
        <v>214</v>
      </c>
      <c r="E91" s="16" t="s">
        <v>225</v>
      </c>
      <c r="F91" s="103" t="s">
        <v>93</v>
      </c>
      <c r="G91" s="91"/>
      <c r="H91" s="112"/>
      <c r="I91" s="101"/>
      <c r="J91" s="101"/>
      <c r="K91" s="101"/>
      <c r="L91" s="91"/>
      <c r="M91" s="47">
        <f t="shared" si="0"/>
        <v>2637</v>
      </c>
      <c r="N91" s="17">
        <f t="shared" si="1"/>
        <v>0</v>
      </c>
      <c r="O91" s="18"/>
      <c r="P91" s="18"/>
      <c r="Q91" s="18"/>
      <c r="R91" s="18"/>
      <c r="S91" s="18"/>
      <c r="T91" s="14">
        <f t="shared" si="2"/>
        <v>2637</v>
      </c>
      <c r="U91" s="19">
        <v>867</v>
      </c>
      <c r="V91" s="14">
        <f t="shared" si="3"/>
        <v>3504</v>
      </c>
      <c r="W91" s="19">
        <v>708</v>
      </c>
      <c r="X91" s="14">
        <v>2796</v>
      </c>
    </row>
    <row r="92" spans="1:24" ht="22.5" customHeight="1">
      <c r="A92" s="80"/>
      <c r="B92" s="65" t="s">
        <v>20</v>
      </c>
      <c r="C92" s="66" t="s">
        <v>20</v>
      </c>
      <c r="D92" s="15" t="s">
        <v>20</v>
      </c>
      <c r="E92" s="67" t="s">
        <v>20</v>
      </c>
      <c r="F92" s="119" t="s">
        <v>94</v>
      </c>
      <c r="G92" s="91"/>
      <c r="H92" s="117"/>
      <c r="I92" s="101"/>
      <c r="J92" s="101"/>
      <c r="K92" s="101"/>
      <c r="L92" s="91"/>
      <c r="M92" s="68">
        <f t="shared" si="0"/>
        <v>0</v>
      </c>
      <c r="N92" s="69">
        <f t="shared" si="1"/>
        <v>0</v>
      </c>
      <c r="O92" s="70"/>
      <c r="P92" s="70"/>
      <c r="Q92" s="70"/>
      <c r="R92" s="70"/>
      <c r="S92" s="70"/>
      <c r="T92" s="71">
        <f t="shared" si="2"/>
        <v>0</v>
      </c>
      <c r="U92" s="71"/>
      <c r="V92" s="71">
        <f t="shared" si="3"/>
        <v>0</v>
      </c>
      <c r="W92" s="71"/>
      <c r="X92" s="71"/>
    </row>
    <row r="93" spans="1:24" ht="22.5" customHeight="1">
      <c r="A93" s="21"/>
      <c r="B93" s="44" t="s">
        <v>207</v>
      </c>
      <c r="C93" s="15"/>
      <c r="D93" s="15" t="s">
        <v>26</v>
      </c>
      <c r="E93" s="16" t="s">
        <v>225</v>
      </c>
      <c r="F93" s="103" t="s">
        <v>95</v>
      </c>
      <c r="G93" s="91"/>
      <c r="H93" s="112"/>
      <c r="I93" s="101"/>
      <c r="J93" s="101"/>
      <c r="K93" s="101"/>
      <c r="L93" s="91"/>
      <c r="M93" s="47">
        <f t="shared" si="0"/>
        <v>2340</v>
      </c>
      <c r="N93" s="17">
        <f t="shared" si="1"/>
        <v>0</v>
      </c>
      <c r="O93" s="18"/>
      <c r="P93" s="18"/>
      <c r="Q93" s="18"/>
      <c r="R93" s="18"/>
      <c r="S93" s="18"/>
      <c r="T93" s="14">
        <f t="shared" si="2"/>
        <v>2340</v>
      </c>
      <c r="U93" s="19">
        <v>780</v>
      </c>
      <c r="V93" s="14">
        <f t="shared" si="3"/>
        <v>3120</v>
      </c>
      <c r="W93" s="19">
        <v>565</v>
      </c>
      <c r="X93" s="14">
        <v>2555</v>
      </c>
    </row>
    <row r="94" spans="1:24" ht="22.5" customHeight="1">
      <c r="A94" s="21"/>
      <c r="B94" s="73" t="s">
        <v>96</v>
      </c>
      <c r="C94" s="74" t="s">
        <v>96</v>
      </c>
      <c r="D94" s="15" t="s">
        <v>96</v>
      </c>
      <c r="E94" s="75" t="s">
        <v>96</v>
      </c>
      <c r="F94" s="118" t="s">
        <v>19</v>
      </c>
      <c r="G94" s="91"/>
      <c r="H94" s="120"/>
      <c r="I94" s="101"/>
      <c r="J94" s="101"/>
      <c r="K94" s="101"/>
      <c r="L94" s="91"/>
      <c r="M94" s="76">
        <f t="shared" si="0"/>
        <v>0</v>
      </c>
      <c r="N94" s="77">
        <f t="shared" si="1"/>
        <v>0</v>
      </c>
      <c r="O94" s="78"/>
      <c r="P94" s="78"/>
      <c r="Q94" s="78"/>
      <c r="R94" s="78"/>
      <c r="S94" s="78"/>
      <c r="T94" s="79">
        <f t="shared" si="2"/>
        <v>0</v>
      </c>
      <c r="U94" s="79"/>
      <c r="V94" s="79">
        <f t="shared" si="3"/>
        <v>0</v>
      </c>
      <c r="W94" s="79"/>
      <c r="X94" s="79"/>
    </row>
    <row r="95" spans="1:24" ht="22.5" customHeight="1">
      <c r="A95" s="80"/>
      <c r="B95" s="65" t="s">
        <v>20</v>
      </c>
      <c r="C95" s="66" t="s">
        <v>20</v>
      </c>
      <c r="D95" s="15" t="s">
        <v>20</v>
      </c>
      <c r="E95" s="67" t="s">
        <v>20</v>
      </c>
      <c r="F95" s="119" t="s">
        <v>97</v>
      </c>
      <c r="G95" s="91"/>
      <c r="H95" s="117"/>
      <c r="I95" s="101"/>
      <c r="J95" s="101"/>
      <c r="K95" s="101"/>
      <c r="L95" s="91"/>
      <c r="M95" s="68">
        <f t="shared" si="0"/>
        <v>0</v>
      </c>
      <c r="N95" s="69">
        <f t="shared" si="1"/>
        <v>0</v>
      </c>
      <c r="O95" s="70"/>
      <c r="P95" s="70"/>
      <c r="Q95" s="70"/>
      <c r="R95" s="70"/>
      <c r="S95" s="70"/>
      <c r="T95" s="71">
        <f t="shared" si="2"/>
        <v>0</v>
      </c>
      <c r="U95" s="71"/>
      <c r="V95" s="71">
        <f t="shared" si="3"/>
        <v>0</v>
      </c>
      <c r="W95" s="71"/>
      <c r="X95" s="71"/>
    </row>
    <row r="96" spans="1:24" ht="22.5" customHeight="1">
      <c r="A96" s="21"/>
      <c r="B96" s="44" t="s">
        <v>207</v>
      </c>
      <c r="C96" s="15"/>
      <c r="D96" s="15" t="s">
        <v>214</v>
      </c>
      <c r="E96" s="16" t="s">
        <v>225</v>
      </c>
      <c r="F96" s="103" t="s">
        <v>98</v>
      </c>
      <c r="G96" s="91"/>
      <c r="H96" s="112"/>
      <c r="I96" s="101"/>
      <c r="J96" s="101"/>
      <c r="K96" s="101"/>
      <c r="L96" s="91"/>
      <c r="M96" s="47">
        <f t="shared" si="0"/>
        <v>1977</v>
      </c>
      <c r="N96" s="17">
        <f t="shared" si="1"/>
        <v>0</v>
      </c>
      <c r="O96" s="18"/>
      <c r="P96" s="18"/>
      <c r="Q96" s="18"/>
      <c r="R96" s="18"/>
      <c r="S96" s="18"/>
      <c r="T96" s="14">
        <f t="shared" si="2"/>
        <v>1977</v>
      </c>
      <c r="U96" s="19">
        <v>657</v>
      </c>
      <c r="V96" s="14">
        <f t="shared" si="3"/>
        <v>2634</v>
      </c>
      <c r="W96" s="19">
        <v>504</v>
      </c>
      <c r="X96" s="14">
        <v>2130</v>
      </c>
    </row>
    <row r="97" spans="1:24" ht="22.5" customHeight="1">
      <c r="A97" s="80"/>
      <c r="B97" s="65" t="s">
        <v>20</v>
      </c>
      <c r="C97" s="66" t="s">
        <v>20</v>
      </c>
      <c r="D97" s="15" t="s">
        <v>20</v>
      </c>
      <c r="E97" s="67" t="s">
        <v>20</v>
      </c>
      <c r="F97" s="119" t="s">
        <v>99</v>
      </c>
      <c r="G97" s="91"/>
      <c r="H97" s="117"/>
      <c r="I97" s="101"/>
      <c r="J97" s="101"/>
      <c r="K97" s="101"/>
      <c r="L97" s="91"/>
      <c r="M97" s="68">
        <f t="shared" si="0"/>
        <v>0</v>
      </c>
      <c r="N97" s="69">
        <f t="shared" si="1"/>
        <v>0</v>
      </c>
      <c r="O97" s="70"/>
      <c r="P97" s="70"/>
      <c r="Q97" s="70"/>
      <c r="R97" s="70"/>
      <c r="S97" s="70"/>
      <c r="T97" s="71">
        <f t="shared" si="2"/>
        <v>0</v>
      </c>
      <c r="U97" s="71"/>
      <c r="V97" s="71">
        <f t="shared" si="3"/>
        <v>0</v>
      </c>
      <c r="W97" s="71"/>
      <c r="X97" s="71"/>
    </row>
    <row r="98" spans="1:24" ht="22.5" customHeight="1">
      <c r="A98" s="21"/>
      <c r="B98" s="44" t="s">
        <v>207</v>
      </c>
      <c r="C98" s="15"/>
      <c r="D98" s="15" t="s">
        <v>23</v>
      </c>
      <c r="E98" s="16" t="s">
        <v>225</v>
      </c>
      <c r="F98" s="103" t="s">
        <v>100</v>
      </c>
      <c r="G98" s="91"/>
      <c r="H98" s="112"/>
      <c r="I98" s="101"/>
      <c r="J98" s="101"/>
      <c r="K98" s="101"/>
      <c r="L98" s="91"/>
      <c r="M98" s="47">
        <f t="shared" si="0"/>
        <v>1743</v>
      </c>
      <c r="N98" s="17">
        <f t="shared" si="1"/>
        <v>0</v>
      </c>
      <c r="O98" s="18"/>
      <c r="P98" s="18"/>
      <c r="Q98" s="18"/>
      <c r="R98" s="18"/>
      <c r="S98" s="18"/>
      <c r="T98" s="14">
        <f t="shared" si="2"/>
        <v>1743</v>
      </c>
      <c r="U98" s="19">
        <v>577</v>
      </c>
      <c r="V98" s="14">
        <f t="shared" si="3"/>
        <v>2320</v>
      </c>
      <c r="W98" s="19">
        <v>453</v>
      </c>
      <c r="X98" s="14">
        <v>1867</v>
      </c>
    </row>
    <row r="99" spans="1:24" ht="22.5" customHeight="1">
      <c r="A99" s="21"/>
      <c r="B99" s="44" t="s">
        <v>207</v>
      </c>
      <c r="C99" s="15"/>
      <c r="D99" s="15" t="s">
        <v>23</v>
      </c>
      <c r="E99" s="16" t="s">
        <v>225</v>
      </c>
      <c r="F99" s="103" t="s">
        <v>101</v>
      </c>
      <c r="G99" s="91"/>
      <c r="H99" s="112"/>
      <c r="I99" s="101"/>
      <c r="J99" s="101"/>
      <c r="K99" s="101"/>
      <c r="L99" s="91"/>
      <c r="M99" s="47">
        <f t="shared" si="0"/>
        <v>1654</v>
      </c>
      <c r="N99" s="17">
        <f t="shared" si="1"/>
        <v>0</v>
      </c>
      <c r="O99" s="18"/>
      <c r="P99" s="18"/>
      <c r="Q99" s="18"/>
      <c r="R99" s="18"/>
      <c r="S99" s="18"/>
      <c r="T99" s="14">
        <f t="shared" si="2"/>
        <v>1654</v>
      </c>
      <c r="U99" s="19">
        <v>548</v>
      </c>
      <c r="V99" s="14">
        <f t="shared" si="3"/>
        <v>2202</v>
      </c>
      <c r="W99" s="19">
        <v>435</v>
      </c>
      <c r="X99" s="14">
        <v>1767</v>
      </c>
    </row>
    <row r="100" spans="1:24" ht="22.5" customHeight="1">
      <c r="A100" s="21"/>
      <c r="B100" s="44" t="s">
        <v>207</v>
      </c>
      <c r="C100" s="15"/>
      <c r="D100" s="15" t="s">
        <v>104</v>
      </c>
      <c r="E100" s="16" t="s">
        <v>225</v>
      </c>
      <c r="F100" s="103" t="s">
        <v>102</v>
      </c>
      <c r="G100" s="91"/>
      <c r="H100" s="112"/>
      <c r="I100" s="101"/>
      <c r="J100" s="101"/>
      <c r="K100" s="101"/>
      <c r="L100" s="91"/>
      <c r="M100" s="47">
        <f t="shared" si="0"/>
        <v>1713</v>
      </c>
      <c r="N100" s="17">
        <f t="shared" si="1"/>
        <v>0</v>
      </c>
      <c r="O100" s="18"/>
      <c r="P100" s="18"/>
      <c r="Q100" s="18"/>
      <c r="R100" s="18"/>
      <c r="S100" s="18"/>
      <c r="T100" s="14">
        <f t="shared" si="2"/>
        <v>1713</v>
      </c>
      <c r="U100" s="19">
        <v>569</v>
      </c>
      <c r="V100" s="14">
        <f t="shared" si="3"/>
        <v>2282</v>
      </c>
      <c r="W100" s="19">
        <v>469</v>
      </c>
      <c r="X100" s="14">
        <v>1813</v>
      </c>
    </row>
    <row r="101" spans="1:24" ht="22.5" customHeight="1">
      <c r="A101" s="21"/>
      <c r="B101" s="44" t="s">
        <v>207</v>
      </c>
      <c r="C101" s="15"/>
      <c r="D101" s="15" t="s">
        <v>104</v>
      </c>
      <c r="E101" s="16" t="s">
        <v>225</v>
      </c>
      <c r="F101" s="103" t="s">
        <v>103</v>
      </c>
      <c r="G101" s="91"/>
      <c r="H101" s="112"/>
      <c r="I101" s="101"/>
      <c r="J101" s="101"/>
      <c r="K101" s="101"/>
      <c r="L101" s="91"/>
      <c r="M101" s="47">
        <f t="shared" si="0"/>
        <v>3376</v>
      </c>
      <c r="N101" s="17">
        <f t="shared" si="1"/>
        <v>0</v>
      </c>
      <c r="O101" s="18"/>
      <c r="P101" s="18"/>
      <c r="Q101" s="18"/>
      <c r="R101" s="18"/>
      <c r="S101" s="18"/>
      <c r="T101" s="14">
        <f t="shared" si="2"/>
        <v>3376</v>
      </c>
      <c r="U101" s="19">
        <v>1129</v>
      </c>
      <c r="V101" s="14">
        <f t="shared" si="3"/>
        <v>4505</v>
      </c>
      <c r="W101" s="19">
        <v>875</v>
      </c>
      <c r="X101" s="14">
        <v>3630</v>
      </c>
    </row>
    <row r="102" spans="1:24" ht="22.5" customHeight="1">
      <c r="A102" s="21"/>
      <c r="B102" s="44" t="s">
        <v>207</v>
      </c>
      <c r="C102" s="15"/>
      <c r="D102" s="15" t="s">
        <v>104</v>
      </c>
      <c r="E102" s="16" t="s">
        <v>225</v>
      </c>
      <c r="F102" s="103" t="s">
        <v>105</v>
      </c>
      <c r="G102" s="91"/>
      <c r="H102" s="112"/>
      <c r="I102" s="101"/>
      <c r="J102" s="101"/>
      <c r="K102" s="101"/>
      <c r="L102" s="91"/>
      <c r="M102" s="47">
        <f t="shared" si="0"/>
        <v>3617</v>
      </c>
      <c r="N102" s="17">
        <f t="shared" si="1"/>
        <v>450</v>
      </c>
      <c r="O102" s="18"/>
      <c r="P102" s="18"/>
      <c r="Q102" s="18"/>
      <c r="R102" s="18">
        <v>350</v>
      </c>
      <c r="S102" s="18">
        <v>100</v>
      </c>
      <c r="T102" s="14">
        <f t="shared" si="2"/>
        <v>4067</v>
      </c>
      <c r="U102" s="19">
        <v>1360</v>
      </c>
      <c r="V102" s="14">
        <f t="shared" si="3"/>
        <v>5427</v>
      </c>
      <c r="W102" s="19">
        <v>1308</v>
      </c>
      <c r="X102" s="14">
        <v>4119</v>
      </c>
    </row>
    <row r="103" spans="1:24" ht="22.5" customHeight="1">
      <c r="A103" s="80"/>
      <c r="B103" s="65" t="s">
        <v>20</v>
      </c>
      <c r="C103" s="66" t="s">
        <v>20</v>
      </c>
      <c r="D103" s="15" t="s">
        <v>20</v>
      </c>
      <c r="E103" s="67" t="s">
        <v>20</v>
      </c>
      <c r="F103" s="119" t="s">
        <v>106</v>
      </c>
      <c r="G103" s="91"/>
      <c r="H103" s="117"/>
      <c r="I103" s="101"/>
      <c r="J103" s="101"/>
      <c r="K103" s="101"/>
      <c r="L103" s="91"/>
      <c r="M103" s="68">
        <f t="shared" si="0"/>
        <v>0</v>
      </c>
      <c r="N103" s="69">
        <f t="shared" si="1"/>
        <v>0</v>
      </c>
      <c r="O103" s="70"/>
      <c r="P103" s="70"/>
      <c r="Q103" s="70"/>
      <c r="R103" s="70"/>
      <c r="S103" s="70"/>
      <c r="T103" s="71">
        <f t="shared" si="2"/>
        <v>0</v>
      </c>
      <c r="U103" s="71"/>
      <c r="V103" s="71">
        <f t="shared" si="3"/>
        <v>0</v>
      </c>
      <c r="W103" s="71"/>
      <c r="X103" s="71"/>
    </row>
    <row r="104" spans="1:24" ht="22.5" customHeight="1">
      <c r="A104" s="21"/>
      <c r="B104" s="44" t="s">
        <v>207</v>
      </c>
      <c r="C104" s="15"/>
      <c r="D104" s="15" t="s">
        <v>216</v>
      </c>
      <c r="E104" s="16" t="s">
        <v>225</v>
      </c>
      <c r="F104" s="103" t="s">
        <v>107</v>
      </c>
      <c r="G104" s="91"/>
      <c r="H104" s="112"/>
      <c r="I104" s="101"/>
      <c r="J104" s="101"/>
      <c r="K104" s="101"/>
      <c r="L104" s="91"/>
      <c r="M104" s="47">
        <f t="shared" si="0"/>
        <v>3039</v>
      </c>
      <c r="N104" s="17">
        <f t="shared" si="1"/>
        <v>0</v>
      </c>
      <c r="O104" s="18"/>
      <c r="P104" s="18"/>
      <c r="Q104" s="18"/>
      <c r="R104" s="18"/>
      <c r="S104" s="18"/>
      <c r="T104" s="14">
        <f t="shared" si="2"/>
        <v>3039</v>
      </c>
      <c r="U104" s="19">
        <v>1015</v>
      </c>
      <c r="V104" s="14">
        <f t="shared" si="3"/>
        <v>4054</v>
      </c>
      <c r="W104" s="19">
        <v>753</v>
      </c>
      <c r="X104" s="14">
        <v>3301</v>
      </c>
    </row>
    <row r="105" spans="1:24" ht="22.5" customHeight="1">
      <c r="A105" s="21"/>
      <c r="B105" s="44" t="s">
        <v>211</v>
      </c>
      <c r="C105" s="15"/>
      <c r="D105" s="15" t="s">
        <v>13</v>
      </c>
      <c r="E105" s="16" t="s">
        <v>225</v>
      </c>
      <c r="F105" s="103" t="s">
        <v>108</v>
      </c>
      <c r="G105" s="91"/>
      <c r="H105" s="112"/>
      <c r="I105" s="101"/>
      <c r="J105" s="101"/>
      <c r="K105" s="101"/>
      <c r="L105" s="91"/>
      <c r="M105" s="47">
        <f t="shared" si="0"/>
        <v>888</v>
      </c>
      <c r="N105" s="17">
        <f t="shared" si="1"/>
        <v>0</v>
      </c>
      <c r="O105" s="18"/>
      <c r="P105" s="18"/>
      <c r="Q105" s="18"/>
      <c r="R105" s="18"/>
      <c r="S105" s="18"/>
      <c r="T105" s="14">
        <f t="shared" si="2"/>
        <v>888</v>
      </c>
      <c r="U105" s="19">
        <v>293</v>
      </c>
      <c r="V105" s="14">
        <f t="shared" si="3"/>
        <v>1181</v>
      </c>
      <c r="W105" s="19">
        <v>215</v>
      </c>
      <c r="X105" s="14">
        <v>966</v>
      </c>
    </row>
    <row r="106" spans="1:24" ht="22.5" customHeight="1">
      <c r="A106" s="21"/>
      <c r="B106" s="44" t="s">
        <v>207</v>
      </c>
      <c r="C106" s="15"/>
      <c r="D106" s="15" t="s">
        <v>214</v>
      </c>
      <c r="E106" s="16" t="s">
        <v>225</v>
      </c>
      <c r="F106" s="103" t="s">
        <v>109</v>
      </c>
      <c r="G106" s="91"/>
      <c r="H106" s="112"/>
      <c r="I106" s="101"/>
      <c r="J106" s="101"/>
      <c r="K106" s="101"/>
      <c r="L106" s="91"/>
      <c r="M106" s="47">
        <f t="shared" si="0"/>
        <v>2415</v>
      </c>
      <c r="N106" s="17">
        <f t="shared" si="1"/>
        <v>0</v>
      </c>
      <c r="O106" s="18"/>
      <c r="P106" s="18"/>
      <c r="Q106" s="18"/>
      <c r="R106" s="18"/>
      <c r="S106" s="18"/>
      <c r="T106" s="14">
        <f t="shared" si="2"/>
        <v>2415</v>
      </c>
      <c r="U106" s="19">
        <v>804</v>
      </c>
      <c r="V106" s="14">
        <f t="shared" si="3"/>
        <v>3219</v>
      </c>
      <c r="W106" s="19">
        <v>596</v>
      </c>
      <c r="X106" s="14">
        <v>2623</v>
      </c>
    </row>
    <row r="107" spans="1:24" ht="22.5" customHeight="1">
      <c r="A107" s="21"/>
      <c r="B107" s="44" t="s">
        <v>207</v>
      </c>
      <c r="C107" s="15"/>
      <c r="D107" s="15" t="s">
        <v>214</v>
      </c>
      <c r="E107" s="16" t="s">
        <v>225</v>
      </c>
      <c r="F107" s="103" t="s">
        <v>110</v>
      </c>
      <c r="G107" s="91"/>
      <c r="H107" s="112"/>
      <c r="I107" s="101"/>
      <c r="J107" s="101"/>
      <c r="K107" s="101"/>
      <c r="L107" s="91"/>
      <c r="M107" s="47">
        <f t="shared" si="0"/>
        <v>1654</v>
      </c>
      <c r="N107" s="17">
        <f t="shared" si="1"/>
        <v>0</v>
      </c>
      <c r="O107" s="18"/>
      <c r="P107" s="18"/>
      <c r="Q107" s="18"/>
      <c r="R107" s="18"/>
      <c r="S107" s="18"/>
      <c r="T107" s="14">
        <f t="shared" si="2"/>
        <v>1654</v>
      </c>
      <c r="U107" s="19">
        <v>548</v>
      </c>
      <c r="V107" s="14">
        <f t="shared" si="3"/>
        <v>2202</v>
      </c>
      <c r="W107" s="19">
        <v>435</v>
      </c>
      <c r="X107" s="14">
        <v>1767</v>
      </c>
    </row>
    <row r="108" spans="1:24" ht="22.5" customHeight="1">
      <c r="A108" s="21"/>
      <c r="B108" s="44" t="s">
        <v>207</v>
      </c>
      <c r="C108" s="15"/>
      <c r="D108" s="15" t="s">
        <v>214</v>
      </c>
      <c r="E108" s="16" t="s">
        <v>225</v>
      </c>
      <c r="F108" s="103" t="s">
        <v>111</v>
      </c>
      <c r="G108" s="91"/>
      <c r="H108" s="112"/>
      <c r="I108" s="101"/>
      <c r="J108" s="101"/>
      <c r="K108" s="101"/>
      <c r="L108" s="91"/>
      <c r="M108" s="47">
        <f t="shared" si="0"/>
        <v>2283</v>
      </c>
      <c r="N108" s="17">
        <f t="shared" si="1"/>
        <v>0</v>
      </c>
      <c r="O108" s="18"/>
      <c r="P108" s="18"/>
      <c r="Q108" s="18"/>
      <c r="R108" s="18"/>
      <c r="S108" s="18"/>
      <c r="T108" s="14">
        <f t="shared" si="2"/>
        <v>2283</v>
      </c>
      <c r="U108" s="19">
        <v>758</v>
      </c>
      <c r="V108" s="14">
        <f t="shared" si="3"/>
        <v>3041</v>
      </c>
      <c r="W108" s="19">
        <v>568</v>
      </c>
      <c r="X108" s="14">
        <v>2473</v>
      </c>
    </row>
    <row r="109" spans="1:24" ht="22.5" customHeight="1">
      <c r="A109" s="21"/>
      <c r="B109" s="44" t="s">
        <v>207</v>
      </c>
      <c r="C109" s="15"/>
      <c r="D109" s="15" t="s">
        <v>67</v>
      </c>
      <c r="E109" s="16" t="s">
        <v>225</v>
      </c>
      <c r="F109" s="103" t="s">
        <v>112</v>
      </c>
      <c r="G109" s="91"/>
      <c r="H109" s="112"/>
      <c r="I109" s="101"/>
      <c r="J109" s="101"/>
      <c r="K109" s="101"/>
      <c r="L109" s="91"/>
      <c r="M109" s="47">
        <f t="shared" si="0"/>
        <v>4607</v>
      </c>
      <c r="N109" s="17">
        <f t="shared" si="1"/>
        <v>100</v>
      </c>
      <c r="O109" s="18"/>
      <c r="P109" s="18"/>
      <c r="Q109" s="18"/>
      <c r="R109" s="18"/>
      <c r="S109" s="18">
        <v>100</v>
      </c>
      <c r="T109" s="14">
        <f t="shared" si="2"/>
        <v>4707</v>
      </c>
      <c r="U109" s="19">
        <v>1573</v>
      </c>
      <c r="V109" s="14">
        <f t="shared" si="3"/>
        <v>6280</v>
      </c>
      <c r="W109" s="19">
        <v>1304</v>
      </c>
      <c r="X109" s="14">
        <v>4976</v>
      </c>
    </row>
    <row r="110" spans="1:24" ht="22.5" customHeight="1">
      <c r="A110" s="21"/>
      <c r="B110" s="44" t="s">
        <v>207</v>
      </c>
      <c r="C110" s="15"/>
      <c r="D110" s="15" t="s">
        <v>210</v>
      </c>
      <c r="E110" s="16" t="s">
        <v>225</v>
      </c>
      <c r="F110" s="103" t="s">
        <v>113</v>
      </c>
      <c r="G110" s="91"/>
      <c r="H110" s="112"/>
      <c r="I110" s="101"/>
      <c r="J110" s="101"/>
      <c r="K110" s="101"/>
      <c r="L110" s="91"/>
      <c r="M110" s="47">
        <f t="shared" si="0"/>
        <v>2340</v>
      </c>
      <c r="N110" s="17">
        <f t="shared" si="1"/>
        <v>0</v>
      </c>
      <c r="O110" s="18"/>
      <c r="P110" s="18"/>
      <c r="Q110" s="18"/>
      <c r="R110" s="18"/>
      <c r="S110" s="18"/>
      <c r="T110" s="14">
        <f t="shared" si="2"/>
        <v>2340</v>
      </c>
      <c r="U110" s="19">
        <v>780</v>
      </c>
      <c r="V110" s="14">
        <f t="shared" si="3"/>
        <v>3120</v>
      </c>
      <c r="W110" s="19">
        <v>565</v>
      </c>
      <c r="X110" s="14">
        <v>2555</v>
      </c>
    </row>
    <row r="111" spans="1:24" ht="22.5" customHeight="1">
      <c r="A111" s="21"/>
      <c r="B111" s="44" t="s">
        <v>207</v>
      </c>
      <c r="C111" s="15"/>
      <c r="D111" s="15" t="s">
        <v>65</v>
      </c>
      <c r="E111" s="16" t="s">
        <v>225</v>
      </c>
      <c r="F111" s="103" t="s">
        <v>114</v>
      </c>
      <c r="G111" s="91"/>
      <c r="H111" s="112"/>
      <c r="I111" s="101"/>
      <c r="J111" s="101"/>
      <c r="K111" s="101"/>
      <c r="L111" s="91"/>
      <c r="M111" s="47">
        <f t="shared" si="0"/>
        <v>2557</v>
      </c>
      <c r="N111" s="17">
        <f t="shared" si="1"/>
        <v>350</v>
      </c>
      <c r="O111" s="18"/>
      <c r="P111" s="18"/>
      <c r="Q111" s="18"/>
      <c r="R111" s="18">
        <v>350</v>
      </c>
      <c r="S111" s="18"/>
      <c r="T111" s="14">
        <f t="shared" si="2"/>
        <v>2907</v>
      </c>
      <c r="U111" s="19">
        <v>971</v>
      </c>
      <c r="V111" s="14">
        <f t="shared" si="3"/>
        <v>3878</v>
      </c>
      <c r="W111" s="19">
        <v>826</v>
      </c>
      <c r="X111" s="14">
        <v>3052</v>
      </c>
    </row>
    <row r="112" spans="1:24" ht="22.5" customHeight="1">
      <c r="A112" s="21"/>
      <c r="B112" s="44" t="s">
        <v>207</v>
      </c>
      <c r="C112" s="15"/>
      <c r="D112" s="15" t="s">
        <v>214</v>
      </c>
      <c r="E112" s="16" t="s">
        <v>225</v>
      </c>
      <c r="F112" s="103" t="s">
        <v>115</v>
      </c>
      <c r="G112" s="91"/>
      <c r="H112" s="112"/>
      <c r="I112" s="101"/>
      <c r="J112" s="101"/>
      <c r="K112" s="101"/>
      <c r="L112" s="91"/>
      <c r="M112" s="47">
        <f t="shared" si="0"/>
        <v>2637</v>
      </c>
      <c r="N112" s="17">
        <f t="shared" si="1"/>
        <v>0</v>
      </c>
      <c r="O112" s="18"/>
      <c r="P112" s="18"/>
      <c r="Q112" s="18"/>
      <c r="R112" s="18"/>
      <c r="S112" s="18"/>
      <c r="T112" s="14">
        <f t="shared" si="2"/>
        <v>2637</v>
      </c>
      <c r="U112" s="19">
        <v>867</v>
      </c>
      <c r="V112" s="14">
        <f t="shared" si="3"/>
        <v>3504</v>
      </c>
      <c r="W112" s="19">
        <v>708</v>
      </c>
      <c r="X112" s="14">
        <v>2796</v>
      </c>
    </row>
    <row r="113" spans="1:24" ht="22.5" customHeight="1">
      <c r="A113" s="21"/>
      <c r="B113" s="44" t="s">
        <v>207</v>
      </c>
      <c r="C113" s="15"/>
      <c r="D113" s="15" t="s">
        <v>26</v>
      </c>
      <c r="E113" s="16" t="s">
        <v>225</v>
      </c>
      <c r="F113" s="103" t="s">
        <v>116</v>
      </c>
      <c r="G113" s="91"/>
      <c r="H113" s="112"/>
      <c r="I113" s="101"/>
      <c r="J113" s="101"/>
      <c r="K113" s="101"/>
      <c r="L113" s="91"/>
      <c r="M113" s="47">
        <f t="shared" si="0"/>
        <v>1847</v>
      </c>
      <c r="N113" s="17">
        <f t="shared" si="1"/>
        <v>0</v>
      </c>
      <c r="O113" s="18"/>
      <c r="P113" s="18"/>
      <c r="Q113" s="18"/>
      <c r="R113" s="18"/>
      <c r="S113" s="18"/>
      <c r="T113" s="14">
        <f t="shared" si="2"/>
        <v>1847</v>
      </c>
      <c r="U113" s="19">
        <v>615</v>
      </c>
      <c r="V113" s="14">
        <f t="shared" si="3"/>
        <v>2462</v>
      </c>
      <c r="W113" s="19">
        <v>527</v>
      </c>
      <c r="X113" s="14">
        <v>1935</v>
      </c>
    </row>
    <row r="114" spans="1:24" ht="22.5" customHeight="1">
      <c r="A114" s="21"/>
      <c r="B114" s="44" t="s">
        <v>207</v>
      </c>
      <c r="C114" s="15"/>
      <c r="D114" s="15" t="s">
        <v>26</v>
      </c>
      <c r="E114" s="16" t="s">
        <v>225</v>
      </c>
      <c r="F114" s="103" t="s">
        <v>117</v>
      </c>
      <c r="G114" s="91"/>
      <c r="H114" s="112"/>
      <c r="I114" s="101"/>
      <c r="J114" s="101"/>
      <c r="K114" s="101"/>
      <c r="L114" s="91"/>
      <c r="M114" s="47">
        <f t="shared" si="0"/>
        <v>1663</v>
      </c>
      <c r="N114" s="17">
        <f t="shared" si="1"/>
        <v>0</v>
      </c>
      <c r="O114" s="18"/>
      <c r="P114" s="18"/>
      <c r="Q114" s="18"/>
      <c r="R114" s="18"/>
      <c r="S114" s="18"/>
      <c r="T114" s="14">
        <f t="shared" si="2"/>
        <v>1663</v>
      </c>
      <c r="U114" s="19">
        <v>554</v>
      </c>
      <c r="V114" s="14">
        <f t="shared" si="3"/>
        <v>2217</v>
      </c>
      <c r="W114" s="19">
        <v>423</v>
      </c>
      <c r="X114" s="14">
        <v>1794</v>
      </c>
    </row>
    <row r="115" spans="1:24" ht="22.5" customHeight="1">
      <c r="A115" s="21"/>
      <c r="B115" s="44" t="s">
        <v>207</v>
      </c>
      <c r="C115" s="15"/>
      <c r="D115" s="15" t="s">
        <v>217</v>
      </c>
      <c r="E115" s="16" t="s">
        <v>225</v>
      </c>
      <c r="F115" s="103" t="s">
        <v>118</v>
      </c>
      <c r="G115" s="91"/>
      <c r="H115" s="112"/>
      <c r="I115" s="101"/>
      <c r="J115" s="101"/>
      <c r="K115" s="101"/>
      <c r="L115" s="91"/>
      <c r="M115" s="47">
        <f t="shared" si="0"/>
        <v>2283</v>
      </c>
      <c r="N115" s="17">
        <f t="shared" si="1"/>
        <v>0</v>
      </c>
      <c r="O115" s="18"/>
      <c r="P115" s="18"/>
      <c r="Q115" s="18"/>
      <c r="R115" s="18"/>
      <c r="S115" s="18"/>
      <c r="T115" s="14">
        <f t="shared" si="2"/>
        <v>2283</v>
      </c>
      <c r="U115" s="19">
        <v>757</v>
      </c>
      <c r="V115" s="14">
        <f t="shared" si="3"/>
        <v>3040</v>
      </c>
      <c r="W115" s="19">
        <v>567</v>
      </c>
      <c r="X115" s="14">
        <v>2473</v>
      </c>
    </row>
    <row r="116" spans="1:24" ht="22.5" customHeight="1">
      <c r="A116" s="21"/>
      <c r="B116" s="44" t="s">
        <v>207</v>
      </c>
      <c r="C116" s="15"/>
      <c r="D116" s="15" t="s">
        <v>17</v>
      </c>
      <c r="E116" s="16" t="s">
        <v>225</v>
      </c>
      <c r="F116" s="103" t="s">
        <v>119</v>
      </c>
      <c r="G116" s="91"/>
      <c r="H116" s="112"/>
      <c r="I116" s="101"/>
      <c r="J116" s="101"/>
      <c r="K116" s="101"/>
      <c r="L116" s="91"/>
      <c r="M116" s="47">
        <f t="shared" si="0"/>
        <v>1977</v>
      </c>
      <c r="N116" s="17">
        <f t="shared" si="1"/>
        <v>0</v>
      </c>
      <c r="O116" s="18"/>
      <c r="P116" s="18"/>
      <c r="Q116" s="18"/>
      <c r="R116" s="18"/>
      <c r="S116" s="18"/>
      <c r="T116" s="14">
        <f t="shared" si="2"/>
        <v>1977</v>
      </c>
      <c r="U116" s="19">
        <v>657</v>
      </c>
      <c r="V116" s="14">
        <f t="shared" si="3"/>
        <v>2634</v>
      </c>
      <c r="W116" s="19">
        <v>504</v>
      </c>
      <c r="X116" s="14">
        <v>2130</v>
      </c>
    </row>
    <row r="117" spans="1:24" ht="22.5" customHeight="1">
      <c r="A117" s="21"/>
      <c r="B117" s="44" t="s">
        <v>207</v>
      </c>
      <c r="C117" s="15"/>
      <c r="D117" s="15" t="s">
        <v>214</v>
      </c>
      <c r="E117" s="16" t="s">
        <v>225</v>
      </c>
      <c r="F117" s="103" t="s">
        <v>120</v>
      </c>
      <c r="G117" s="91"/>
      <c r="H117" s="112"/>
      <c r="I117" s="101"/>
      <c r="J117" s="101"/>
      <c r="K117" s="101"/>
      <c r="L117" s="91"/>
      <c r="M117" s="47">
        <f t="shared" si="0"/>
        <v>2327</v>
      </c>
      <c r="N117" s="17">
        <f t="shared" si="1"/>
        <v>0</v>
      </c>
      <c r="O117" s="18"/>
      <c r="P117" s="18"/>
      <c r="Q117" s="18"/>
      <c r="R117" s="18"/>
      <c r="S117" s="18"/>
      <c r="T117" s="14">
        <f t="shared" si="2"/>
        <v>2327</v>
      </c>
      <c r="U117" s="19">
        <v>774</v>
      </c>
      <c r="V117" s="14">
        <f t="shared" si="3"/>
        <v>3101</v>
      </c>
      <c r="W117" s="19">
        <v>577</v>
      </c>
      <c r="X117" s="14">
        <v>2524</v>
      </c>
    </row>
    <row r="118" spans="1:24" ht="22.5" customHeight="1">
      <c r="A118" s="21"/>
      <c r="B118" s="44" t="s">
        <v>207</v>
      </c>
      <c r="C118" s="15"/>
      <c r="D118" s="15" t="s">
        <v>216</v>
      </c>
      <c r="E118" s="16" t="s">
        <v>225</v>
      </c>
      <c r="F118" s="103" t="s">
        <v>121</v>
      </c>
      <c r="G118" s="91"/>
      <c r="H118" s="112"/>
      <c r="I118" s="101"/>
      <c r="J118" s="101"/>
      <c r="K118" s="101"/>
      <c r="L118" s="91"/>
      <c r="M118" s="47">
        <f t="shared" si="0"/>
        <v>1682</v>
      </c>
      <c r="N118" s="17">
        <f t="shared" si="1"/>
        <v>0</v>
      </c>
      <c r="O118" s="18"/>
      <c r="P118" s="18"/>
      <c r="Q118" s="18"/>
      <c r="R118" s="18"/>
      <c r="S118" s="18"/>
      <c r="T118" s="14">
        <f t="shared" si="2"/>
        <v>1682</v>
      </c>
      <c r="U118" s="19">
        <v>560</v>
      </c>
      <c r="V118" s="14">
        <f t="shared" si="3"/>
        <v>2242</v>
      </c>
      <c r="W118" s="19">
        <v>442</v>
      </c>
      <c r="X118" s="14">
        <v>1800</v>
      </c>
    </row>
    <row r="119" spans="1:24" ht="22.5" customHeight="1">
      <c r="A119" s="21"/>
      <c r="B119" s="44" t="s">
        <v>207</v>
      </c>
      <c r="C119" s="15" t="s">
        <v>212</v>
      </c>
      <c r="D119" s="15" t="s">
        <v>45</v>
      </c>
      <c r="E119" s="16" t="s">
        <v>225</v>
      </c>
      <c r="F119" s="103" t="s">
        <v>122</v>
      </c>
      <c r="G119" s="91"/>
      <c r="H119" s="112"/>
      <c r="I119" s="101"/>
      <c r="J119" s="101"/>
      <c r="K119" s="101"/>
      <c r="L119" s="91"/>
      <c r="M119" s="47">
        <f t="shared" si="0"/>
        <v>1977</v>
      </c>
      <c r="N119" s="17">
        <f t="shared" si="1"/>
        <v>0</v>
      </c>
      <c r="O119" s="18"/>
      <c r="P119" s="18"/>
      <c r="Q119" s="18"/>
      <c r="R119" s="18"/>
      <c r="S119" s="18"/>
      <c r="T119" s="14">
        <f t="shared" si="2"/>
        <v>1977</v>
      </c>
      <c r="U119" s="19">
        <v>657</v>
      </c>
      <c r="V119" s="14">
        <f t="shared" si="3"/>
        <v>2634</v>
      </c>
      <c r="W119" s="19">
        <v>504</v>
      </c>
      <c r="X119" s="14">
        <v>2130</v>
      </c>
    </row>
    <row r="120" spans="1:24" ht="22.5" customHeight="1">
      <c r="A120" s="21"/>
      <c r="B120" s="44" t="s">
        <v>207</v>
      </c>
      <c r="C120" s="15"/>
      <c r="D120" s="15" t="s">
        <v>216</v>
      </c>
      <c r="E120" s="16" t="s">
        <v>225</v>
      </c>
      <c r="F120" s="103" t="s">
        <v>123</v>
      </c>
      <c r="G120" s="91"/>
      <c r="H120" s="112"/>
      <c r="I120" s="101"/>
      <c r="J120" s="101"/>
      <c r="K120" s="101"/>
      <c r="L120" s="91"/>
      <c r="M120" s="47">
        <f t="shared" si="0"/>
        <v>1682</v>
      </c>
      <c r="N120" s="17">
        <f t="shared" si="1"/>
        <v>0</v>
      </c>
      <c r="O120" s="18"/>
      <c r="P120" s="18"/>
      <c r="Q120" s="18"/>
      <c r="R120" s="18"/>
      <c r="S120" s="18"/>
      <c r="T120" s="14">
        <f t="shared" si="2"/>
        <v>1682</v>
      </c>
      <c r="U120" s="19">
        <v>560</v>
      </c>
      <c r="V120" s="14">
        <f t="shared" si="3"/>
        <v>2242</v>
      </c>
      <c r="W120" s="19">
        <v>442</v>
      </c>
      <c r="X120" s="14">
        <v>1800</v>
      </c>
    </row>
    <row r="121" spans="1:24" ht="22.5" customHeight="1">
      <c r="A121" s="80"/>
      <c r="B121" s="65" t="s">
        <v>20</v>
      </c>
      <c r="C121" s="66" t="s">
        <v>20</v>
      </c>
      <c r="D121" s="15" t="s">
        <v>20</v>
      </c>
      <c r="E121" s="67" t="s">
        <v>20</v>
      </c>
      <c r="F121" s="119" t="s">
        <v>124</v>
      </c>
      <c r="G121" s="91"/>
      <c r="H121" s="117"/>
      <c r="I121" s="101"/>
      <c r="J121" s="101"/>
      <c r="K121" s="101"/>
      <c r="L121" s="91"/>
      <c r="M121" s="68">
        <f t="shared" si="0"/>
        <v>0</v>
      </c>
      <c r="N121" s="69">
        <f t="shared" si="1"/>
        <v>0</v>
      </c>
      <c r="O121" s="70"/>
      <c r="P121" s="70"/>
      <c r="Q121" s="70"/>
      <c r="R121" s="70"/>
      <c r="S121" s="70"/>
      <c r="T121" s="71">
        <f t="shared" si="2"/>
        <v>0</v>
      </c>
      <c r="U121" s="71"/>
      <c r="V121" s="71">
        <f t="shared" si="3"/>
        <v>0</v>
      </c>
      <c r="W121" s="71"/>
      <c r="X121" s="71"/>
    </row>
    <row r="122" spans="1:24" ht="22.5" customHeight="1">
      <c r="A122" s="21"/>
      <c r="B122" s="44" t="s">
        <v>211</v>
      </c>
      <c r="C122" s="15"/>
      <c r="D122" s="15" t="s">
        <v>214</v>
      </c>
      <c r="E122" s="16" t="s">
        <v>225</v>
      </c>
      <c r="F122" s="103" t="s">
        <v>125</v>
      </c>
      <c r="G122" s="91"/>
      <c r="H122" s="112"/>
      <c r="I122" s="101"/>
      <c r="J122" s="101"/>
      <c r="K122" s="101"/>
      <c r="L122" s="91"/>
      <c r="M122" s="47">
        <f t="shared" si="0"/>
        <v>922</v>
      </c>
      <c r="N122" s="17">
        <f t="shared" si="1"/>
        <v>0</v>
      </c>
      <c r="O122" s="18"/>
      <c r="P122" s="18"/>
      <c r="Q122" s="18"/>
      <c r="R122" s="18"/>
      <c r="S122" s="18"/>
      <c r="T122" s="14">
        <f t="shared" si="2"/>
        <v>922</v>
      </c>
      <c r="U122" s="19">
        <v>302</v>
      </c>
      <c r="V122" s="14">
        <f t="shared" si="3"/>
        <v>1224</v>
      </c>
      <c r="W122" s="19">
        <v>220</v>
      </c>
      <c r="X122" s="14">
        <v>1004</v>
      </c>
    </row>
    <row r="123" spans="1:24" ht="22.5" customHeight="1">
      <c r="A123" s="21"/>
      <c r="B123" s="44" t="s">
        <v>211</v>
      </c>
      <c r="C123" s="15"/>
      <c r="D123" s="15" t="s">
        <v>214</v>
      </c>
      <c r="E123" s="16" t="s">
        <v>225</v>
      </c>
      <c r="F123" s="103" t="s">
        <v>126</v>
      </c>
      <c r="G123" s="91"/>
      <c r="H123" s="112"/>
      <c r="I123" s="101"/>
      <c r="J123" s="101"/>
      <c r="K123" s="101"/>
      <c r="L123" s="91"/>
      <c r="M123" s="47">
        <f t="shared" si="0"/>
        <v>922</v>
      </c>
      <c r="N123" s="17">
        <f t="shared" si="1"/>
        <v>0</v>
      </c>
      <c r="O123" s="18"/>
      <c r="P123" s="18"/>
      <c r="Q123" s="18"/>
      <c r="R123" s="18"/>
      <c r="S123" s="18"/>
      <c r="T123" s="14">
        <f t="shared" si="2"/>
        <v>922</v>
      </c>
      <c r="U123" s="19">
        <v>302</v>
      </c>
      <c r="V123" s="14">
        <f t="shared" si="3"/>
        <v>1224</v>
      </c>
      <c r="W123" s="19">
        <v>220</v>
      </c>
      <c r="X123" s="14">
        <v>1004</v>
      </c>
    </row>
    <row r="124" spans="1:24" ht="22.5" customHeight="1">
      <c r="A124" s="81"/>
      <c r="B124" s="82" t="s">
        <v>220</v>
      </c>
      <c r="C124" s="83" t="s">
        <v>220</v>
      </c>
      <c r="D124" s="15" t="s">
        <v>220</v>
      </c>
      <c r="E124" s="84" t="s">
        <v>220</v>
      </c>
      <c r="F124" s="122" t="s">
        <v>127</v>
      </c>
      <c r="G124" s="91"/>
      <c r="H124" s="121"/>
      <c r="I124" s="101"/>
      <c r="J124" s="101"/>
      <c r="K124" s="101"/>
      <c r="L124" s="91"/>
      <c r="M124" s="85">
        <f t="shared" si="0"/>
        <v>0</v>
      </c>
      <c r="N124" s="86">
        <f t="shared" si="1"/>
        <v>0</v>
      </c>
      <c r="O124" s="87"/>
      <c r="P124" s="87"/>
      <c r="Q124" s="87"/>
      <c r="R124" s="87"/>
      <c r="S124" s="87"/>
      <c r="T124" s="88">
        <f t="shared" si="2"/>
        <v>0</v>
      </c>
      <c r="U124" s="88"/>
      <c r="V124" s="88">
        <f t="shared" si="3"/>
        <v>0</v>
      </c>
      <c r="W124" s="88"/>
      <c r="X124" s="88"/>
    </row>
    <row r="125" spans="1:24" ht="22.5" customHeight="1">
      <c r="A125" s="21"/>
      <c r="B125" s="44" t="s">
        <v>211</v>
      </c>
      <c r="C125" s="15"/>
      <c r="D125" s="15" t="s">
        <v>214</v>
      </c>
      <c r="E125" s="16" t="s">
        <v>225</v>
      </c>
      <c r="F125" s="103" t="s">
        <v>128</v>
      </c>
      <c r="G125" s="91"/>
      <c r="H125" s="112"/>
      <c r="I125" s="101"/>
      <c r="J125" s="101"/>
      <c r="K125" s="101"/>
      <c r="L125" s="91"/>
      <c r="M125" s="47">
        <f t="shared" si="0"/>
        <v>922</v>
      </c>
      <c r="N125" s="17">
        <f t="shared" si="1"/>
        <v>0</v>
      </c>
      <c r="O125" s="18"/>
      <c r="P125" s="18"/>
      <c r="Q125" s="18"/>
      <c r="R125" s="18"/>
      <c r="S125" s="18"/>
      <c r="T125" s="14">
        <f t="shared" si="2"/>
        <v>922</v>
      </c>
      <c r="U125" s="19">
        <v>302</v>
      </c>
      <c r="V125" s="14">
        <f t="shared" si="3"/>
        <v>1224</v>
      </c>
      <c r="W125" s="19">
        <v>220</v>
      </c>
      <c r="X125" s="14">
        <v>1004</v>
      </c>
    </row>
    <row r="126" spans="1:24" ht="22.5" customHeight="1">
      <c r="A126" s="21"/>
      <c r="B126" s="44" t="s">
        <v>207</v>
      </c>
      <c r="C126" s="15"/>
      <c r="D126" s="15" t="s">
        <v>175</v>
      </c>
      <c r="E126" s="16" t="s">
        <v>225</v>
      </c>
      <c r="F126" s="103" t="s">
        <v>129</v>
      </c>
      <c r="G126" s="91"/>
      <c r="H126" s="112"/>
      <c r="I126" s="101"/>
      <c r="J126" s="101"/>
      <c r="K126" s="101"/>
      <c r="L126" s="91"/>
      <c r="M126" s="47">
        <f t="shared" si="0"/>
        <v>1977</v>
      </c>
      <c r="N126" s="17">
        <f t="shared" si="1"/>
        <v>0</v>
      </c>
      <c r="O126" s="18"/>
      <c r="P126" s="18"/>
      <c r="Q126" s="18"/>
      <c r="R126" s="18"/>
      <c r="S126" s="18"/>
      <c r="T126" s="14">
        <f t="shared" si="2"/>
        <v>1977</v>
      </c>
      <c r="U126" s="19">
        <v>657</v>
      </c>
      <c r="V126" s="14">
        <f t="shared" si="3"/>
        <v>2634</v>
      </c>
      <c r="W126" s="19">
        <v>504</v>
      </c>
      <c r="X126" s="14">
        <v>2130</v>
      </c>
    </row>
    <row r="127" spans="1:24" ht="22.5" customHeight="1">
      <c r="A127" s="21"/>
      <c r="B127" s="44" t="s">
        <v>207</v>
      </c>
      <c r="C127" s="15"/>
      <c r="D127" s="15" t="s">
        <v>23</v>
      </c>
      <c r="E127" s="16" t="s">
        <v>225</v>
      </c>
      <c r="F127" s="103" t="s">
        <v>130</v>
      </c>
      <c r="G127" s="91"/>
      <c r="H127" s="112"/>
      <c r="I127" s="101"/>
      <c r="J127" s="101"/>
      <c r="K127" s="101"/>
      <c r="L127" s="91"/>
      <c r="M127" s="47">
        <f t="shared" si="0"/>
        <v>1855</v>
      </c>
      <c r="N127" s="17">
        <f t="shared" si="1"/>
        <v>0</v>
      </c>
      <c r="O127" s="18"/>
      <c r="P127" s="18"/>
      <c r="Q127" s="18"/>
      <c r="R127" s="18"/>
      <c r="S127" s="18"/>
      <c r="T127" s="14">
        <f t="shared" si="2"/>
        <v>1855</v>
      </c>
      <c r="U127" s="19">
        <v>617</v>
      </c>
      <c r="V127" s="14">
        <f t="shared" si="3"/>
        <v>2472</v>
      </c>
      <c r="W127" s="19">
        <v>478</v>
      </c>
      <c r="X127" s="14">
        <v>1994</v>
      </c>
    </row>
    <row r="128" spans="1:24" ht="22.5" customHeight="1">
      <c r="A128" s="21"/>
      <c r="B128" s="44" t="s">
        <v>207</v>
      </c>
      <c r="C128" s="15"/>
      <c r="D128" s="15" t="s">
        <v>175</v>
      </c>
      <c r="E128" s="16" t="s">
        <v>225</v>
      </c>
      <c r="F128" s="103" t="s">
        <v>131</v>
      </c>
      <c r="G128" s="91"/>
      <c r="H128" s="112"/>
      <c r="I128" s="101"/>
      <c r="J128" s="101"/>
      <c r="K128" s="101"/>
      <c r="L128" s="91"/>
      <c r="M128" s="47">
        <f t="shared" si="0"/>
        <v>2283</v>
      </c>
      <c r="N128" s="17">
        <f t="shared" si="1"/>
        <v>0</v>
      </c>
      <c r="O128" s="18"/>
      <c r="P128" s="18"/>
      <c r="Q128" s="18"/>
      <c r="R128" s="18"/>
      <c r="S128" s="18"/>
      <c r="T128" s="14">
        <f t="shared" si="2"/>
        <v>2283</v>
      </c>
      <c r="U128" s="19">
        <v>757</v>
      </c>
      <c r="V128" s="14">
        <f t="shared" si="3"/>
        <v>3040</v>
      </c>
      <c r="W128" s="19">
        <v>567</v>
      </c>
      <c r="X128" s="14">
        <v>2473</v>
      </c>
    </row>
    <row r="129" spans="1:24" ht="22.5" customHeight="1">
      <c r="A129" s="21"/>
      <c r="B129" s="44" t="s">
        <v>207</v>
      </c>
      <c r="C129" s="15"/>
      <c r="D129" s="15" t="s">
        <v>210</v>
      </c>
      <c r="E129" s="16" t="s">
        <v>225</v>
      </c>
      <c r="F129" s="103" t="s">
        <v>132</v>
      </c>
      <c r="G129" s="91"/>
      <c r="H129" s="112"/>
      <c r="I129" s="101"/>
      <c r="J129" s="101"/>
      <c r="K129" s="101"/>
      <c r="L129" s="91"/>
      <c r="M129" s="47">
        <f t="shared" si="0"/>
        <v>3376</v>
      </c>
      <c r="N129" s="17">
        <f t="shared" si="1"/>
        <v>0</v>
      </c>
      <c r="O129" s="18"/>
      <c r="P129" s="18"/>
      <c r="Q129" s="18"/>
      <c r="R129" s="18"/>
      <c r="S129" s="18"/>
      <c r="T129" s="14">
        <f t="shared" si="2"/>
        <v>3376</v>
      </c>
      <c r="U129" s="19">
        <v>1129</v>
      </c>
      <c r="V129" s="14">
        <f t="shared" si="3"/>
        <v>4505</v>
      </c>
      <c r="W129" s="19">
        <v>875</v>
      </c>
      <c r="X129" s="14">
        <v>3630</v>
      </c>
    </row>
    <row r="130" spans="1:24" ht="22.5" customHeight="1">
      <c r="A130" s="21"/>
      <c r="B130" s="44" t="s">
        <v>207</v>
      </c>
      <c r="C130" s="15"/>
      <c r="D130" s="15" t="s">
        <v>215</v>
      </c>
      <c r="E130" s="16" t="s">
        <v>225</v>
      </c>
      <c r="F130" s="103" t="s">
        <v>133</v>
      </c>
      <c r="G130" s="91"/>
      <c r="H130" s="112"/>
      <c r="I130" s="101"/>
      <c r="J130" s="101"/>
      <c r="K130" s="101"/>
      <c r="L130" s="91"/>
      <c r="M130" s="47">
        <f t="shared" si="0"/>
        <v>2348</v>
      </c>
      <c r="N130" s="17">
        <f t="shared" si="1"/>
        <v>0</v>
      </c>
      <c r="O130" s="18"/>
      <c r="P130" s="18"/>
      <c r="Q130" s="18"/>
      <c r="R130" s="18"/>
      <c r="S130" s="18"/>
      <c r="T130" s="14">
        <f t="shared" si="2"/>
        <v>2348</v>
      </c>
      <c r="U130" s="19">
        <v>782</v>
      </c>
      <c r="V130" s="14">
        <f t="shared" si="3"/>
        <v>3130</v>
      </c>
      <c r="W130" s="19">
        <v>606</v>
      </c>
      <c r="X130" s="14">
        <v>2524</v>
      </c>
    </row>
    <row r="131" spans="1:24" ht="22.5" customHeight="1">
      <c r="A131" s="80"/>
      <c r="B131" s="65" t="s">
        <v>20</v>
      </c>
      <c r="C131" s="66" t="s">
        <v>20</v>
      </c>
      <c r="D131" s="66" t="s">
        <v>20</v>
      </c>
      <c r="E131" s="67" t="s">
        <v>20</v>
      </c>
      <c r="F131" s="119" t="s">
        <v>15</v>
      </c>
      <c r="G131" s="91"/>
      <c r="H131" s="117"/>
      <c r="I131" s="101"/>
      <c r="J131" s="101"/>
      <c r="K131" s="101"/>
      <c r="L131" s="91"/>
      <c r="M131" s="68">
        <f t="shared" si="0"/>
        <v>0</v>
      </c>
      <c r="N131" s="69">
        <f t="shared" si="1"/>
        <v>0</v>
      </c>
      <c r="O131" s="70"/>
      <c r="P131" s="70"/>
      <c r="Q131" s="70"/>
      <c r="R131" s="70"/>
      <c r="S131" s="70"/>
      <c r="T131" s="71">
        <f t="shared" si="2"/>
        <v>0</v>
      </c>
      <c r="U131" s="71"/>
      <c r="V131" s="71">
        <f t="shared" si="3"/>
        <v>0</v>
      </c>
      <c r="W131" s="71"/>
      <c r="X131" s="71"/>
    </row>
    <row r="132" spans="1:24" ht="22.5" customHeight="1">
      <c r="A132" s="80"/>
      <c r="B132" s="65" t="s">
        <v>20</v>
      </c>
      <c r="C132" s="66" t="s">
        <v>20</v>
      </c>
      <c r="D132" s="15" t="s">
        <v>20</v>
      </c>
      <c r="E132" s="67" t="s">
        <v>20</v>
      </c>
      <c r="F132" s="119" t="s">
        <v>134</v>
      </c>
      <c r="G132" s="91"/>
      <c r="H132" s="117"/>
      <c r="I132" s="101"/>
      <c r="J132" s="101"/>
      <c r="K132" s="101"/>
      <c r="L132" s="91"/>
      <c r="M132" s="68">
        <f t="shared" si="0"/>
        <v>0</v>
      </c>
      <c r="N132" s="69">
        <f t="shared" si="1"/>
        <v>0</v>
      </c>
      <c r="O132" s="70"/>
      <c r="P132" s="70"/>
      <c r="Q132" s="70"/>
      <c r="R132" s="70"/>
      <c r="S132" s="70"/>
      <c r="T132" s="71">
        <f t="shared" si="2"/>
        <v>0</v>
      </c>
      <c r="U132" s="71"/>
      <c r="V132" s="71">
        <f t="shared" si="3"/>
        <v>0</v>
      </c>
      <c r="W132" s="71"/>
      <c r="X132" s="71"/>
    </row>
    <row r="133" spans="1:24" ht="22.5" customHeight="1">
      <c r="A133" s="21"/>
      <c r="B133" s="44" t="s">
        <v>207</v>
      </c>
      <c r="C133" s="15"/>
      <c r="D133" s="15" t="s">
        <v>104</v>
      </c>
      <c r="E133" s="16" t="s">
        <v>225</v>
      </c>
      <c r="F133" s="103" t="s">
        <v>135</v>
      </c>
      <c r="G133" s="91"/>
      <c r="H133" s="112"/>
      <c r="I133" s="101"/>
      <c r="J133" s="101"/>
      <c r="K133" s="101"/>
      <c r="L133" s="91"/>
      <c r="M133" s="47">
        <f t="shared" si="0"/>
        <v>2342</v>
      </c>
      <c r="N133" s="17">
        <f t="shared" si="1"/>
        <v>0</v>
      </c>
      <c r="O133" s="18"/>
      <c r="P133" s="18"/>
      <c r="Q133" s="18"/>
      <c r="R133" s="18"/>
      <c r="S133" s="18"/>
      <c r="T133" s="14">
        <f t="shared" si="2"/>
        <v>2342</v>
      </c>
      <c r="U133" s="19">
        <v>781</v>
      </c>
      <c r="V133" s="14">
        <f t="shared" si="3"/>
        <v>3123</v>
      </c>
      <c r="W133" s="19">
        <v>605</v>
      </c>
      <c r="X133" s="14">
        <v>2518</v>
      </c>
    </row>
    <row r="134" spans="1:24" ht="22.5" customHeight="1">
      <c r="A134" s="21"/>
      <c r="B134" s="44" t="s">
        <v>207</v>
      </c>
      <c r="C134" s="15"/>
      <c r="D134" s="15" t="s">
        <v>224</v>
      </c>
      <c r="E134" s="16" t="s">
        <v>225</v>
      </c>
      <c r="F134" s="103" t="s">
        <v>136</v>
      </c>
      <c r="G134" s="91"/>
      <c r="H134" s="112"/>
      <c r="I134" s="101"/>
      <c r="J134" s="101"/>
      <c r="K134" s="101"/>
      <c r="L134" s="91"/>
      <c r="M134" s="47">
        <f t="shared" si="0"/>
        <v>2342</v>
      </c>
      <c r="N134" s="17">
        <f t="shared" si="1"/>
        <v>0</v>
      </c>
      <c r="O134" s="18"/>
      <c r="P134" s="18"/>
      <c r="Q134" s="18"/>
      <c r="R134" s="18"/>
      <c r="S134" s="18"/>
      <c r="T134" s="14">
        <f t="shared" si="2"/>
        <v>2342</v>
      </c>
      <c r="U134" s="19">
        <v>781</v>
      </c>
      <c r="V134" s="14">
        <f t="shared" si="3"/>
        <v>3123</v>
      </c>
      <c r="W134" s="19">
        <v>605</v>
      </c>
      <c r="X134" s="14">
        <v>2518</v>
      </c>
    </row>
    <row r="135" spans="1:24" ht="22.5" customHeight="1">
      <c r="A135" s="21"/>
      <c r="B135" s="44" t="s">
        <v>207</v>
      </c>
      <c r="C135" s="15" t="s">
        <v>213</v>
      </c>
      <c r="D135" s="15" t="s">
        <v>214</v>
      </c>
      <c r="E135" s="16" t="s">
        <v>225</v>
      </c>
      <c r="F135" s="103" t="s">
        <v>137</v>
      </c>
      <c r="G135" s="91"/>
      <c r="H135" s="112"/>
      <c r="I135" s="101"/>
      <c r="J135" s="101"/>
      <c r="K135" s="101"/>
      <c r="L135" s="91"/>
      <c r="M135" s="47">
        <f t="shared" si="0"/>
        <v>2518</v>
      </c>
      <c r="N135" s="17">
        <f t="shared" si="1"/>
        <v>0</v>
      </c>
      <c r="O135" s="18"/>
      <c r="P135" s="18"/>
      <c r="Q135" s="18"/>
      <c r="R135" s="18"/>
      <c r="S135" s="18"/>
      <c r="T135" s="14">
        <f t="shared" si="2"/>
        <v>2518</v>
      </c>
      <c r="U135" s="19">
        <v>837</v>
      </c>
      <c r="V135" s="14">
        <f t="shared" si="3"/>
        <v>3355</v>
      </c>
      <c r="W135" s="19">
        <v>642</v>
      </c>
      <c r="X135" s="14">
        <v>2713</v>
      </c>
    </row>
    <row r="136" spans="1:24" ht="22.5" customHeight="1">
      <c r="A136" s="21"/>
      <c r="B136" s="44" t="s">
        <v>207</v>
      </c>
      <c r="C136" s="15"/>
      <c r="D136" s="15" t="s">
        <v>45</v>
      </c>
      <c r="E136" s="16" t="s">
        <v>225</v>
      </c>
      <c r="F136" s="103" t="s">
        <v>138</v>
      </c>
      <c r="G136" s="91"/>
      <c r="H136" s="112"/>
      <c r="I136" s="101"/>
      <c r="J136" s="101"/>
      <c r="K136" s="101"/>
      <c r="L136" s="91"/>
      <c r="M136" s="47">
        <f t="shared" si="0"/>
        <v>3754</v>
      </c>
      <c r="N136" s="17">
        <f t="shared" si="1"/>
        <v>200</v>
      </c>
      <c r="O136" s="18"/>
      <c r="P136" s="18"/>
      <c r="Q136" s="18"/>
      <c r="R136" s="18"/>
      <c r="S136" s="18">
        <v>200</v>
      </c>
      <c r="T136" s="14">
        <f t="shared" si="2"/>
        <v>3954</v>
      </c>
      <c r="U136" s="19">
        <v>1319</v>
      </c>
      <c r="V136" s="14">
        <f t="shared" si="3"/>
        <v>5273</v>
      </c>
      <c r="W136" s="19">
        <v>1244</v>
      </c>
      <c r="X136" s="14">
        <v>4029</v>
      </c>
    </row>
    <row r="137" spans="1:24" ht="22.5" customHeight="1">
      <c r="A137" s="21"/>
      <c r="B137" s="44" t="s">
        <v>207</v>
      </c>
      <c r="C137" s="15" t="s">
        <v>212</v>
      </c>
      <c r="D137" s="15" t="s">
        <v>214</v>
      </c>
      <c r="E137" s="16" t="s">
        <v>225</v>
      </c>
      <c r="F137" s="103" t="s">
        <v>139</v>
      </c>
      <c r="G137" s="91"/>
      <c r="H137" s="112"/>
      <c r="I137" s="101"/>
      <c r="J137" s="101"/>
      <c r="K137" s="101"/>
      <c r="L137" s="91"/>
      <c r="M137" s="47">
        <f t="shared" si="0"/>
        <v>2591</v>
      </c>
      <c r="N137" s="17">
        <f t="shared" si="1"/>
        <v>0</v>
      </c>
      <c r="O137" s="18"/>
      <c r="P137" s="18"/>
      <c r="Q137" s="18"/>
      <c r="R137" s="18"/>
      <c r="S137" s="18"/>
      <c r="T137" s="14">
        <f t="shared" si="2"/>
        <v>2591</v>
      </c>
      <c r="U137" s="19">
        <v>863</v>
      </c>
      <c r="V137" s="14">
        <f t="shared" si="3"/>
        <v>3454</v>
      </c>
      <c r="W137" s="19">
        <v>658</v>
      </c>
      <c r="X137" s="14">
        <v>2796</v>
      </c>
    </row>
    <row r="138" spans="1:24" ht="22.5" customHeight="1">
      <c r="A138" s="21"/>
      <c r="B138" s="44" t="s">
        <v>207</v>
      </c>
      <c r="C138" s="15"/>
      <c r="D138" s="15" t="s">
        <v>216</v>
      </c>
      <c r="E138" s="16" t="s">
        <v>225</v>
      </c>
      <c r="F138" s="103" t="s">
        <v>140</v>
      </c>
      <c r="G138" s="91"/>
      <c r="H138" s="112"/>
      <c r="I138" s="101"/>
      <c r="J138" s="101"/>
      <c r="K138" s="101"/>
      <c r="L138" s="91"/>
      <c r="M138" s="47">
        <f t="shared" si="0"/>
        <v>2370</v>
      </c>
      <c r="N138" s="17">
        <f t="shared" si="1"/>
        <v>0</v>
      </c>
      <c r="O138" s="18"/>
      <c r="P138" s="18"/>
      <c r="Q138" s="18"/>
      <c r="R138" s="18"/>
      <c r="S138" s="18"/>
      <c r="T138" s="14">
        <f t="shared" si="2"/>
        <v>2370</v>
      </c>
      <c r="U138" s="19">
        <v>787</v>
      </c>
      <c r="V138" s="14">
        <f t="shared" si="3"/>
        <v>3157</v>
      </c>
      <c r="W138" s="19">
        <v>611</v>
      </c>
      <c r="X138" s="14">
        <v>2546</v>
      </c>
    </row>
    <row r="139" spans="1:24" ht="22.5" customHeight="1">
      <c r="A139" s="80"/>
      <c r="B139" s="65" t="s">
        <v>20</v>
      </c>
      <c r="C139" s="66" t="s">
        <v>20</v>
      </c>
      <c r="D139" s="15" t="s">
        <v>20</v>
      </c>
      <c r="E139" s="67" t="s">
        <v>20</v>
      </c>
      <c r="F139" s="119" t="s">
        <v>141</v>
      </c>
      <c r="G139" s="91"/>
      <c r="H139" s="117"/>
      <c r="I139" s="101"/>
      <c r="J139" s="101"/>
      <c r="K139" s="101"/>
      <c r="L139" s="91"/>
      <c r="M139" s="68">
        <f t="shared" si="0"/>
        <v>0</v>
      </c>
      <c r="N139" s="69">
        <f t="shared" si="1"/>
        <v>0</v>
      </c>
      <c r="O139" s="70"/>
      <c r="P139" s="70"/>
      <c r="Q139" s="70"/>
      <c r="R139" s="70"/>
      <c r="S139" s="70"/>
      <c r="T139" s="71">
        <f t="shared" si="2"/>
        <v>0</v>
      </c>
      <c r="U139" s="71"/>
      <c r="V139" s="71">
        <f t="shared" si="3"/>
        <v>0</v>
      </c>
      <c r="W139" s="71"/>
      <c r="X139" s="71"/>
    </row>
    <row r="140" spans="1:24" ht="22.5" customHeight="1">
      <c r="A140" s="21"/>
      <c r="B140" s="44" t="s">
        <v>207</v>
      </c>
      <c r="C140" s="15"/>
      <c r="D140" s="15" t="s">
        <v>217</v>
      </c>
      <c r="E140" s="16" t="s">
        <v>225</v>
      </c>
      <c r="F140" s="103" t="s">
        <v>142</v>
      </c>
      <c r="G140" s="91"/>
      <c r="H140" s="112"/>
      <c r="I140" s="101"/>
      <c r="J140" s="101"/>
      <c r="K140" s="101"/>
      <c r="L140" s="91"/>
      <c r="M140" s="47">
        <f t="shared" si="0"/>
        <v>1654</v>
      </c>
      <c r="N140" s="17">
        <f t="shared" si="1"/>
        <v>0</v>
      </c>
      <c r="O140" s="18"/>
      <c r="P140" s="18"/>
      <c r="Q140" s="18"/>
      <c r="R140" s="18"/>
      <c r="S140" s="18"/>
      <c r="T140" s="14">
        <f t="shared" si="2"/>
        <v>1654</v>
      </c>
      <c r="U140" s="19">
        <v>548</v>
      </c>
      <c r="V140" s="14">
        <f t="shared" si="3"/>
        <v>2202</v>
      </c>
      <c r="W140" s="19">
        <v>435</v>
      </c>
      <c r="X140" s="14">
        <v>1767</v>
      </c>
    </row>
    <row r="141" spans="1:24" ht="22.5" customHeight="1">
      <c r="A141" s="21"/>
      <c r="B141" s="44" t="s">
        <v>207</v>
      </c>
      <c r="C141" s="15"/>
      <c r="D141" s="15" t="s">
        <v>214</v>
      </c>
      <c r="E141" s="16" t="s">
        <v>225</v>
      </c>
      <c r="F141" s="103" t="s">
        <v>143</v>
      </c>
      <c r="G141" s="91"/>
      <c r="H141" s="112"/>
      <c r="I141" s="101"/>
      <c r="J141" s="101"/>
      <c r="K141" s="101"/>
      <c r="L141" s="91"/>
      <c r="M141" s="47">
        <f t="shared" si="0"/>
        <v>1654</v>
      </c>
      <c r="N141" s="17">
        <f t="shared" si="1"/>
        <v>0</v>
      </c>
      <c r="O141" s="18"/>
      <c r="P141" s="18"/>
      <c r="Q141" s="18"/>
      <c r="R141" s="18"/>
      <c r="S141" s="18"/>
      <c r="T141" s="14">
        <f t="shared" si="2"/>
        <v>1654</v>
      </c>
      <c r="U141" s="19">
        <v>548</v>
      </c>
      <c r="V141" s="14">
        <f t="shared" si="3"/>
        <v>2202</v>
      </c>
      <c r="W141" s="19">
        <v>435</v>
      </c>
      <c r="X141" s="14">
        <v>1767</v>
      </c>
    </row>
    <row r="142" spans="1:24" ht="22.5" customHeight="1">
      <c r="A142" s="21"/>
      <c r="B142" s="44" t="s">
        <v>207</v>
      </c>
      <c r="C142" s="15"/>
      <c r="D142" s="15" t="s">
        <v>23</v>
      </c>
      <c r="E142" s="16" t="s">
        <v>225</v>
      </c>
      <c r="F142" s="103" t="s">
        <v>144</v>
      </c>
      <c r="G142" s="91"/>
      <c r="H142" s="112"/>
      <c r="I142" s="101"/>
      <c r="J142" s="101"/>
      <c r="K142" s="101"/>
      <c r="L142" s="91"/>
      <c r="M142" s="47">
        <f t="shared" si="0"/>
        <v>2528</v>
      </c>
      <c r="N142" s="17">
        <f t="shared" si="1"/>
        <v>0</v>
      </c>
      <c r="O142" s="18"/>
      <c r="P142" s="18"/>
      <c r="Q142" s="18"/>
      <c r="R142" s="18"/>
      <c r="S142" s="18"/>
      <c r="T142" s="14">
        <f t="shared" si="2"/>
        <v>2528</v>
      </c>
      <c r="U142" s="19">
        <v>926</v>
      </c>
      <c r="V142" s="14">
        <f t="shared" si="3"/>
        <v>3454</v>
      </c>
      <c r="W142" s="19">
        <v>725</v>
      </c>
      <c r="X142" s="14">
        <v>2729</v>
      </c>
    </row>
    <row r="143" spans="1:24" ht="22.5" customHeight="1">
      <c r="A143" s="21"/>
      <c r="B143" s="44" t="s">
        <v>207</v>
      </c>
      <c r="C143" s="15" t="s">
        <v>212</v>
      </c>
      <c r="D143" s="15" t="s">
        <v>45</v>
      </c>
      <c r="E143" s="16" t="s">
        <v>225</v>
      </c>
      <c r="F143" s="103" t="s">
        <v>145</v>
      </c>
      <c r="G143" s="91"/>
      <c r="H143" s="112"/>
      <c r="I143" s="101"/>
      <c r="J143" s="101"/>
      <c r="K143" s="101"/>
      <c r="L143" s="91"/>
      <c r="M143" s="47">
        <f t="shared" si="0"/>
        <v>3936</v>
      </c>
      <c r="N143" s="17">
        <f t="shared" si="1"/>
        <v>100</v>
      </c>
      <c r="O143" s="18"/>
      <c r="P143" s="18"/>
      <c r="Q143" s="18"/>
      <c r="R143" s="18"/>
      <c r="S143" s="18">
        <v>100</v>
      </c>
      <c r="T143" s="14">
        <f t="shared" si="2"/>
        <v>4036</v>
      </c>
      <c r="U143" s="19">
        <v>1346</v>
      </c>
      <c r="V143" s="14">
        <f t="shared" si="3"/>
        <v>5382</v>
      </c>
      <c r="W143" s="19">
        <v>1263</v>
      </c>
      <c r="X143" s="14">
        <v>4119</v>
      </c>
    </row>
    <row r="144" spans="1:24" ht="22.5" customHeight="1">
      <c r="A144" s="21"/>
      <c r="B144" s="44" t="s">
        <v>207</v>
      </c>
      <c r="C144" s="15"/>
      <c r="D144" s="15" t="s">
        <v>215</v>
      </c>
      <c r="E144" s="16" t="s">
        <v>225</v>
      </c>
      <c r="F144" s="103" t="s">
        <v>146</v>
      </c>
      <c r="G144" s="91"/>
      <c r="H144" s="112"/>
      <c r="I144" s="101"/>
      <c r="J144" s="101"/>
      <c r="K144" s="101"/>
      <c r="L144" s="91"/>
      <c r="M144" s="47">
        <f t="shared" si="0"/>
        <v>1977</v>
      </c>
      <c r="N144" s="17">
        <f t="shared" si="1"/>
        <v>0</v>
      </c>
      <c r="O144" s="18"/>
      <c r="P144" s="18"/>
      <c r="Q144" s="18"/>
      <c r="R144" s="18"/>
      <c r="S144" s="18"/>
      <c r="T144" s="14">
        <f t="shared" si="2"/>
        <v>1977</v>
      </c>
      <c r="U144" s="19">
        <v>657</v>
      </c>
      <c r="V144" s="14">
        <f t="shared" si="3"/>
        <v>2634</v>
      </c>
      <c r="W144" s="19">
        <v>504</v>
      </c>
      <c r="X144" s="14">
        <v>2130</v>
      </c>
    </row>
    <row r="145" spans="1:24" ht="22.5" customHeight="1">
      <c r="A145" s="21"/>
      <c r="B145" s="44" t="s">
        <v>207</v>
      </c>
      <c r="C145" s="15"/>
      <c r="D145" s="15" t="s">
        <v>224</v>
      </c>
      <c r="E145" s="16" t="s">
        <v>225</v>
      </c>
      <c r="F145" s="103" t="s">
        <v>147</v>
      </c>
      <c r="G145" s="91"/>
      <c r="H145" s="112"/>
      <c r="I145" s="101"/>
      <c r="J145" s="101"/>
      <c r="K145" s="101"/>
      <c r="L145" s="91"/>
      <c r="M145" s="47">
        <f t="shared" si="0"/>
        <v>1682</v>
      </c>
      <c r="N145" s="17">
        <f t="shared" si="1"/>
        <v>0</v>
      </c>
      <c r="O145" s="18"/>
      <c r="P145" s="18"/>
      <c r="Q145" s="18"/>
      <c r="R145" s="18"/>
      <c r="S145" s="18"/>
      <c r="T145" s="14">
        <f t="shared" si="2"/>
        <v>1682</v>
      </c>
      <c r="U145" s="19">
        <v>560</v>
      </c>
      <c r="V145" s="14">
        <f t="shared" si="3"/>
        <v>2242</v>
      </c>
      <c r="W145" s="19">
        <v>442</v>
      </c>
      <c r="X145" s="14">
        <v>1800</v>
      </c>
    </row>
    <row r="146" spans="1:24" ht="22.5" customHeight="1">
      <c r="A146" s="21"/>
      <c r="B146" s="44" t="s">
        <v>211</v>
      </c>
      <c r="C146" s="15"/>
      <c r="D146" s="15" t="s">
        <v>210</v>
      </c>
      <c r="E146" s="16" t="s">
        <v>225</v>
      </c>
      <c r="F146" s="103" t="s">
        <v>148</v>
      </c>
      <c r="G146" s="91"/>
      <c r="H146" s="112"/>
      <c r="I146" s="101"/>
      <c r="J146" s="101"/>
      <c r="K146" s="101"/>
      <c r="L146" s="91"/>
      <c r="M146" s="47">
        <f t="shared" si="0"/>
        <v>922</v>
      </c>
      <c r="N146" s="17">
        <f t="shared" si="1"/>
        <v>0</v>
      </c>
      <c r="O146" s="18"/>
      <c r="P146" s="18"/>
      <c r="Q146" s="18"/>
      <c r="R146" s="18"/>
      <c r="S146" s="18"/>
      <c r="T146" s="14">
        <f t="shared" si="2"/>
        <v>922</v>
      </c>
      <c r="U146" s="19">
        <v>302</v>
      </c>
      <c r="V146" s="14">
        <f t="shared" si="3"/>
        <v>1224</v>
      </c>
      <c r="W146" s="19">
        <v>220</v>
      </c>
      <c r="X146" s="14">
        <v>1004</v>
      </c>
    </row>
    <row r="147" spans="1:24" ht="22.5" customHeight="1">
      <c r="A147" s="21"/>
      <c r="B147" s="44" t="s">
        <v>207</v>
      </c>
      <c r="C147" s="15"/>
      <c r="D147" s="15" t="s">
        <v>216</v>
      </c>
      <c r="E147" s="16" t="s">
        <v>225</v>
      </c>
      <c r="F147" s="103" t="s">
        <v>149</v>
      </c>
      <c r="G147" s="91"/>
      <c r="H147" s="112"/>
      <c r="I147" s="101"/>
      <c r="J147" s="101"/>
      <c r="K147" s="101"/>
      <c r="L147" s="91"/>
      <c r="M147" s="47">
        <f t="shared" si="0"/>
        <v>1654</v>
      </c>
      <c r="N147" s="17">
        <f t="shared" si="1"/>
        <v>0</v>
      </c>
      <c r="O147" s="18"/>
      <c r="P147" s="18"/>
      <c r="Q147" s="18"/>
      <c r="R147" s="18"/>
      <c r="S147" s="18"/>
      <c r="T147" s="14">
        <f t="shared" si="2"/>
        <v>1654</v>
      </c>
      <c r="U147" s="19">
        <v>548</v>
      </c>
      <c r="V147" s="14">
        <f t="shared" si="3"/>
        <v>2202</v>
      </c>
      <c r="W147" s="19">
        <v>435</v>
      </c>
      <c r="X147" s="14">
        <v>1767</v>
      </c>
    </row>
    <row r="148" spans="1:24" ht="22.5" customHeight="1">
      <c r="A148" s="21"/>
      <c r="B148" s="44" t="s">
        <v>207</v>
      </c>
      <c r="C148" s="15"/>
      <c r="D148" s="15" t="s">
        <v>175</v>
      </c>
      <c r="E148" s="16" t="s">
        <v>225</v>
      </c>
      <c r="F148" s="103" t="s">
        <v>150</v>
      </c>
      <c r="G148" s="91"/>
      <c r="H148" s="112"/>
      <c r="I148" s="101"/>
      <c r="J148" s="101"/>
      <c r="K148" s="101"/>
      <c r="L148" s="91"/>
      <c r="M148" s="47">
        <f t="shared" si="0"/>
        <v>2049</v>
      </c>
      <c r="N148" s="17">
        <f t="shared" si="1"/>
        <v>0</v>
      </c>
      <c r="O148" s="18"/>
      <c r="P148" s="18"/>
      <c r="Q148" s="18"/>
      <c r="R148" s="18"/>
      <c r="S148" s="18"/>
      <c r="T148" s="14">
        <f t="shared" si="2"/>
        <v>2049</v>
      </c>
      <c r="U148" s="19">
        <v>681</v>
      </c>
      <c r="V148" s="14">
        <f t="shared" si="3"/>
        <v>2730</v>
      </c>
      <c r="W148" s="19">
        <v>518</v>
      </c>
      <c r="X148" s="14">
        <v>2212</v>
      </c>
    </row>
    <row r="149" spans="1:24" ht="22.5" customHeight="1">
      <c r="A149" s="21"/>
      <c r="B149" s="44" t="s">
        <v>207</v>
      </c>
      <c r="C149" s="15"/>
      <c r="D149" s="15" t="s">
        <v>175</v>
      </c>
      <c r="E149" s="16" t="s">
        <v>225</v>
      </c>
      <c r="F149" s="103" t="s">
        <v>151</v>
      </c>
      <c r="G149" s="91"/>
      <c r="H149" s="112"/>
      <c r="I149" s="101"/>
      <c r="J149" s="101"/>
      <c r="K149" s="101"/>
      <c r="L149" s="91"/>
      <c r="M149" s="47">
        <f t="shared" si="0"/>
        <v>1977</v>
      </c>
      <c r="N149" s="17">
        <f t="shared" si="1"/>
        <v>0</v>
      </c>
      <c r="O149" s="18"/>
      <c r="P149" s="18"/>
      <c r="Q149" s="18"/>
      <c r="R149" s="18"/>
      <c r="S149" s="18"/>
      <c r="T149" s="14">
        <f t="shared" si="2"/>
        <v>1977</v>
      </c>
      <c r="U149" s="19">
        <v>657</v>
      </c>
      <c r="V149" s="14">
        <f t="shared" si="3"/>
        <v>2634</v>
      </c>
      <c r="W149" s="19">
        <v>504</v>
      </c>
      <c r="X149" s="14">
        <v>2130</v>
      </c>
    </row>
    <row r="150" spans="1:24" ht="22.5" customHeight="1">
      <c r="A150" s="21"/>
      <c r="B150" s="44" t="s">
        <v>207</v>
      </c>
      <c r="C150" s="15"/>
      <c r="D150" s="15" t="s">
        <v>13</v>
      </c>
      <c r="E150" s="16" t="s">
        <v>225</v>
      </c>
      <c r="F150" s="103" t="s">
        <v>152</v>
      </c>
      <c r="G150" s="91"/>
      <c r="H150" s="112"/>
      <c r="I150" s="101"/>
      <c r="J150" s="101"/>
      <c r="K150" s="101"/>
      <c r="L150" s="91"/>
      <c r="M150" s="47">
        <f t="shared" si="0"/>
        <v>1953</v>
      </c>
      <c r="N150" s="17">
        <f t="shared" si="1"/>
        <v>0</v>
      </c>
      <c r="O150" s="18"/>
      <c r="P150" s="18"/>
      <c r="Q150" s="18"/>
      <c r="R150" s="18"/>
      <c r="S150" s="18"/>
      <c r="T150" s="14">
        <f t="shared" si="2"/>
        <v>1953</v>
      </c>
      <c r="U150" s="19">
        <v>650</v>
      </c>
      <c r="V150" s="14">
        <f t="shared" si="3"/>
        <v>2603</v>
      </c>
      <c r="W150" s="19">
        <v>484</v>
      </c>
      <c r="X150" s="14">
        <v>2119</v>
      </c>
    </row>
    <row r="151" spans="1:24" ht="22.5" customHeight="1">
      <c r="A151" s="21"/>
      <c r="B151" s="44" t="s">
        <v>207</v>
      </c>
      <c r="C151" s="15"/>
      <c r="D151" s="15" t="s">
        <v>13</v>
      </c>
      <c r="E151" s="16" t="s">
        <v>225</v>
      </c>
      <c r="F151" s="103" t="s">
        <v>153</v>
      </c>
      <c r="G151" s="91"/>
      <c r="H151" s="112"/>
      <c r="I151" s="101"/>
      <c r="J151" s="101"/>
      <c r="K151" s="101"/>
      <c r="L151" s="91"/>
      <c r="M151" s="47">
        <f t="shared" si="0"/>
        <v>1803</v>
      </c>
      <c r="N151" s="17">
        <f t="shared" si="1"/>
        <v>0</v>
      </c>
      <c r="O151" s="18"/>
      <c r="P151" s="18"/>
      <c r="Q151" s="18"/>
      <c r="R151" s="18"/>
      <c r="S151" s="18"/>
      <c r="T151" s="14">
        <f t="shared" si="2"/>
        <v>1803</v>
      </c>
      <c r="U151" s="19">
        <v>598</v>
      </c>
      <c r="V151" s="14">
        <f t="shared" si="3"/>
        <v>2401</v>
      </c>
      <c r="W151" s="19">
        <v>451</v>
      </c>
      <c r="X151" s="14">
        <v>1950</v>
      </c>
    </row>
    <row r="152" spans="1:24" ht="22.5" customHeight="1">
      <c r="A152" s="21"/>
      <c r="B152" s="44" t="s">
        <v>207</v>
      </c>
      <c r="C152" s="15"/>
      <c r="D152" s="15" t="s">
        <v>23</v>
      </c>
      <c r="E152" s="16" t="s">
        <v>225</v>
      </c>
      <c r="F152" s="103" t="s">
        <v>154</v>
      </c>
      <c r="G152" s="91"/>
      <c r="H152" s="112"/>
      <c r="I152" s="101"/>
      <c r="J152" s="101"/>
      <c r="K152" s="101"/>
      <c r="L152" s="91"/>
      <c r="M152" s="47">
        <f t="shared" si="0"/>
        <v>3376</v>
      </c>
      <c r="N152" s="17">
        <f t="shared" si="1"/>
        <v>0</v>
      </c>
      <c r="O152" s="18"/>
      <c r="P152" s="18"/>
      <c r="Q152" s="18"/>
      <c r="R152" s="18"/>
      <c r="S152" s="18"/>
      <c r="T152" s="14">
        <f t="shared" si="2"/>
        <v>3376</v>
      </c>
      <c r="U152" s="19">
        <v>1129</v>
      </c>
      <c r="V152" s="14">
        <f t="shared" si="3"/>
        <v>4505</v>
      </c>
      <c r="W152" s="19">
        <v>875</v>
      </c>
      <c r="X152" s="14">
        <v>3630</v>
      </c>
    </row>
    <row r="153" spans="1:24" ht="22.5" customHeight="1">
      <c r="A153" s="21"/>
      <c r="B153" s="73" t="s">
        <v>96</v>
      </c>
      <c r="C153" s="74" t="s">
        <v>96</v>
      </c>
      <c r="D153" s="15" t="s">
        <v>96</v>
      </c>
      <c r="E153" s="75" t="s">
        <v>96</v>
      </c>
      <c r="F153" s="118" t="s">
        <v>14</v>
      </c>
      <c r="G153" s="91"/>
      <c r="H153" s="120"/>
      <c r="I153" s="101"/>
      <c r="J153" s="101"/>
      <c r="K153" s="101"/>
      <c r="L153" s="91"/>
      <c r="M153" s="76">
        <f t="shared" si="0"/>
        <v>0</v>
      </c>
      <c r="N153" s="77">
        <f t="shared" si="1"/>
        <v>0</v>
      </c>
      <c r="O153" s="78"/>
      <c r="P153" s="78"/>
      <c r="Q153" s="78"/>
      <c r="R153" s="78"/>
      <c r="S153" s="78"/>
      <c r="T153" s="79">
        <f t="shared" si="2"/>
        <v>0</v>
      </c>
      <c r="U153" s="79"/>
      <c r="V153" s="79">
        <f t="shared" si="3"/>
        <v>0</v>
      </c>
      <c r="W153" s="79"/>
      <c r="X153" s="79"/>
    </row>
    <row r="154" spans="1:24" ht="22.5" customHeight="1">
      <c r="A154" s="80"/>
      <c r="B154" s="65" t="s">
        <v>20</v>
      </c>
      <c r="C154" s="66" t="s">
        <v>20</v>
      </c>
      <c r="D154" s="15" t="s">
        <v>20</v>
      </c>
      <c r="E154" s="67" t="s">
        <v>20</v>
      </c>
      <c r="F154" s="119" t="s">
        <v>155</v>
      </c>
      <c r="G154" s="91"/>
      <c r="H154" s="117"/>
      <c r="I154" s="101"/>
      <c r="J154" s="101"/>
      <c r="K154" s="101"/>
      <c r="L154" s="91"/>
      <c r="M154" s="68">
        <f t="shared" si="0"/>
        <v>0</v>
      </c>
      <c r="N154" s="69">
        <f t="shared" si="1"/>
        <v>0</v>
      </c>
      <c r="O154" s="70"/>
      <c r="P154" s="70"/>
      <c r="Q154" s="70"/>
      <c r="R154" s="70"/>
      <c r="S154" s="70"/>
      <c r="T154" s="71">
        <f t="shared" si="2"/>
        <v>0</v>
      </c>
      <c r="U154" s="71"/>
      <c r="V154" s="71">
        <f t="shared" si="3"/>
        <v>0</v>
      </c>
      <c r="W154" s="71"/>
      <c r="X154" s="71"/>
    </row>
    <row r="155" spans="1:24" ht="22.5" customHeight="1">
      <c r="A155" s="21"/>
      <c r="B155" s="44" t="s">
        <v>207</v>
      </c>
      <c r="C155" s="15" t="s">
        <v>213</v>
      </c>
      <c r="D155" s="15" t="s">
        <v>214</v>
      </c>
      <c r="E155" s="16" t="s">
        <v>225</v>
      </c>
      <c r="F155" s="103" t="s">
        <v>156</v>
      </c>
      <c r="G155" s="91"/>
      <c r="H155" s="112"/>
      <c r="I155" s="101"/>
      <c r="J155" s="101"/>
      <c r="K155" s="101"/>
      <c r="L155" s="91"/>
      <c r="M155" s="47">
        <f t="shared" si="0"/>
        <v>2197</v>
      </c>
      <c r="N155" s="17">
        <f t="shared" si="1"/>
        <v>0</v>
      </c>
      <c r="O155" s="18"/>
      <c r="P155" s="18"/>
      <c r="Q155" s="18"/>
      <c r="R155" s="18"/>
      <c r="S155" s="18"/>
      <c r="T155" s="14">
        <f t="shared" si="2"/>
        <v>2197</v>
      </c>
      <c r="U155" s="19">
        <v>733</v>
      </c>
      <c r="V155" s="14">
        <f t="shared" si="3"/>
        <v>2930</v>
      </c>
      <c r="W155" s="19">
        <v>551</v>
      </c>
      <c r="X155" s="14">
        <v>2379</v>
      </c>
    </row>
    <row r="156" spans="1:24" ht="22.5" customHeight="1">
      <c r="A156" s="21"/>
      <c r="B156" s="44" t="s">
        <v>207</v>
      </c>
      <c r="C156" s="15"/>
      <c r="D156" s="15" t="s">
        <v>67</v>
      </c>
      <c r="E156" s="16" t="s">
        <v>225</v>
      </c>
      <c r="F156" s="103" t="s">
        <v>157</v>
      </c>
      <c r="G156" s="91"/>
      <c r="H156" s="112"/>
      <c r="I156" s="101"/>
      <c r="J156" s="101"/>
      <c r="K156" s="101"/>
      <c r="L156" s="91"/>
      <c r="M156" s="47">
        <f t="shared" si="0"/>
        <v>1992</v>
      </c>
      <c r="N156" s="17">
        <f t="shared" si="1"/>
        <v>350</v>
      </c>
      <c r="O156" s="18"/>
      <c r="P156" s="18"/>
      <c r="Q156" s="18"/>
      <c r="R156" s="18">
        <v>350</v>
      </c>
      <c r="S156" s="18"/>
      <c r="T156" s="14">
        <f t="shared" si="2"/>
        <v>2342</v>
      </c>
      <c r="U156" s="19">
        <v>781</v>
      </c>
      <c r="V156" s="14">
        <f t="shared" si="3"/>
        <v>3123</v>
      </c>
      <c r="W156" s="19">
        <v>605</v>
      </c>
      <c r="X156" s="14">
        <v>2518</v>
      </c>
    </row>
    <row r="157" spans="1:24" ht="22.5" customHeight="1">
      <c r="A157" s="21"/>
      <c r="B157" s="44" t="s">
        <v>211</v>
      </c>
      <c r="C157" s="15"/>
      <c r="D157" s="15" t="s">
        <v>13</v>
      </c>
      <c r="E157" s="16" t="s">
        <v>225</v>
      </c>
      <c r="F157" s="103" t="s">
        <v>158</v>
      </c>
      <c r="G157" s="91"/>
      <c r="H157" s="112"/>
      <c r="I157" s="101"/>
      <c r="J157" s="101"/>
      <c r="K157" s="101"/>
      <c r="L157" s="91"/>
      <c r="M157" s="47">
        <f t="shared" si="0"/>
        <v>888</v>
      </c>
      <c r="N157" s="17">
        <f t="shared" si="1"/>
        <v>0</v>
      </c>
      <c r="O157" s="18"/>
      <c r="P157" s="18"/>
      <c r="Q157" s="18"/>
      <c r="R157" s="18"/>
      <c r="S157" s="18"/>
      <c r="T157" s="14">
        <f t="shared" si="2"/>
        <v>888</v>
      </c>
      <c r="U157" s="19">
        <v>293</v>
      </c>
      <c r="V157" s="14">
        <f t="shared" si="3"/>
        <v>1181</v>
      </c>
      <c r="W157" s="19">
        <v>215</v>
      </c>
      <c r="X157" s="14">
        <v>966</v>
      </c>
    </row>
    <row r="158" spans="1:24" ht="22.5" customHeight="1">
      <c r="A158" s="21"/>
      <c r="B158" s="73" t="s">
        <v>96</v>
      </c>
      <c r="C158" s="74" t="s">
        <v>96</v>
      </c>
      <c r="D158" s="15" t="s">
        <v>96</v>
      </c>
      <c r="E158" s="75" t="s">
        <v>96</v>
      </c>
      <c r="F158" s="118" t="s">
        <v>18</v>
      </c>
      <c r="G158" s="91"/>
      <c r="H158" s="120"/>
      <c r="I158" s="101"/>
      <c r="J158" s="101"/>
      <c r="K158" s="101"/>
      <c r="L158" s="91"/>
      <c r="M158" s="76">
        <f t="shared" si="0"/>
        <v>0</v>
      </c>
      <c r="N158" s="77">
        <f t="shared" si="1"/>
        <v>0</v>
      </c>
      <c r="O158" s="78"/>
      <c r="P158" s="78"/>
      <c r="Q158" s="78"/>
      <c r="R158" s="78"/>
      <c r="S158" s="78"/>
      <c r="T158" s="79">
        <f t="shared" si="2"/>
        <v>0</v>
      </c>
      <c r="U158" s="79"/>
      <c r="V158" s="79">
        <f t="shared" si="3"/>
        <v>0</v>
      </c>
      <c r="W158" s="79"/>
      <c r="X158" s="79"/>
    </row>
    <row r="159" spans="1:24" ht="22.5" customHeight="1">
      <c r="A159" s="21"/>
      <c r="B159" s="44" t="s">
        <v>207</v>
      </c>
      <c r="C159" s="15"/>
      <c r="D159" s="15" t="s">
        <v>215</v>
      </c>
      <c r="E159" s="16" t="s">
        <v>225</v>
      </c>
      <c r="F159" s="103" t="s">
        <v>159</v>
      </c>
      <c r="G159" s="91"/>
      <c r="H159" s="112"/>
      <c r="I159" s="101"/>
      <c r="J159" s="101"/>
      <c r="K159" s="101"/>
      <c r="L159" s="91"/>
      <c r="M159" s="47">
        <f t="shared" si="0"/>
        <v>2864</v>
      </c>
      <c r="N159" s="17">
        <f t="shared" si="1"/>
        <v>0</v>
      </c>
      <c r="O159" s="18"/>
      <c r="P159" s="18"/>
      <c r="Q159" s="18"/>
      <c r="R159" s="18"/>
      <c r="S159" s="18"/>
      <c r="T159" s="14">
        <f t="shared" si="2"/>
        <v>2864</v>
      </c>
      <c r="U159" s="19">
        <v>953</v>
      </c>
      <c r="V159" s="14">
        <f t="shared" si="3"/>
        <v>3817</v>
      </c>
      <c r="W159" s="19">
        <v>765</v>
      </c>
      <c r="X159" s="14">
        <v>3052</v>
      </c>
    </row>
    <row r="160" spans="1:24" ht="22.5" customHeight="1">
      <c r="A160" s="21"/>
      <c r="B160" s="44" t="s">
        <v>207</v>
      </c>
      <c r="C160" s="15"/>
      <c r="D160" s="15" t="s">
        <v>215</v>
      </c>
      <c r="E160" s="16" t="s">
        <v>225</v>
      </c>
      <c r="F160" s="103" t="s">
        <v>160</v>
      </c>
      <c r="G160" s="91"/>
      <c r="H160" s="112"/>
      <c r="I160" s="101"/>
      <c r="J160" s="101"/>
      <c r="K160" s="101"/>
      <c r="L160" s="91"/>
      <c r="M160" s="47">
        <f t="shared" si="0"/>
        <v>2327</v>
      </c>
      <c r="N160" s="17">
        <f t="shared" si="1"/>
        <v>0</v>
      </c>
      <c r="O160" s="18"/>
      <c r="P160" s="18"/>
      <c r="Q160" s="18"/>
      <c r="R160" s="18"/>
      <c r="S160" s="18"/>
      <c r="T160" s="14">
        <f t="shared" si="2"/>
        <v>2327</v>
      </c>
      <c r="U160" s="19">
        <v>774</v>
      </c>
      <c r="V160" s="14">
        <f t="shared" si="3"/>
        <v>3101</v>
      </c>
      <c r="W160" s="19">
        <v>577</v>
      </c>
      <c r="X160" s="14">
        <v>2524</v>
      </c>
    </row>
    <row r="161" spans="1:24" ht="22.5" customHeight="1">
      <c r="A161" s="80"/>
      <c r="B161" s="65" t="s">
        <v>20</v>
      </c>
      <c r="C161" s="66" t="s">
        <v>20</v>
      </c>
      <c r="D161" s="15" t="s">
        <v>20</v>
      </c>
      <c r="E161" s="67" t="s">
        <v>20</v>
      </c>
      <c r="F161" s="119" t="s">
        <v>161</v>
      </c>
      <c r="G161" s="91"/>
      <c r="H161" s="117"/>
      <c r="I161" s="101"/>
      <c r="J161" s="101"/>
      <c r="K161" s="101"/>
      <c r="L161" s="91"/>
      <c r="M161" s="68">
        <f t="shared" si="0"/>
        <v>0</v>
      </c>
      <c r="N161" s="69">
        <f t="shared" si="1"/>
        <v>0</v>
      </c>
      <c r="O161" s="70"/>
      <c r="P161" s="70"/>
      <c r="Q161" s="70"/>
      <c r="R161" s="70"/>
      <c r="S161" s="70"/>
      <c r="T161" s="71">
        <f t="shared" si="2"/>
        <v>0</v>
      </c>
      <c r="U161" s="71"/>
      <c r="V161" s="71">
        <f t="shared" si="3"/>
        <v>0</v>
      </c>
      <c r="W161" s="71"/>
      <c r="X161" s="71"/>
    </row>
    <row r="162" spans="1:24" ht="22.5" customHeight="1">
      <c r="A162" s="80"/>
      <c r="B162" s="65" t="s">
        <v>20</v>
      </c>
      <c r="C162" s="66" t="s">
        <v>20</v>
      </c>
      <c r="D162" s="15" t="s">
        <v>20</v>
      </c>
      <c r="E162" s="67" t="s">
        <v>20</v>
      </c>
      <c r="F162" s="119" t="s">
        <v>162</v>
      </c>
      <c r="G162" s="91"/>
      <c r="H162" s="117"/>
      <c r="I162" s="101"/>
      <c r="J162" s="101"/>
      <c r="K162" s="101"/>
      <c r="L162" s="91"/>
      <c r="M162" s="68">
        <f t="shared" si="0"/>
        <v>0</v>
      </c>
      <c r="N162" s="69">
        <f t="shared" si="1"/>
        <v>0</v>
      </c>
      <c r="O162" s="70"/>
      <c r="P162" s="70"/>
      <c r="Q162" s="70"/>
      <c r="R162" s="70"/>
      <c r="S162" s="70"/>
      <c r="T162" s="71">
        <f t="shared" si="2"/>
        <v>0</v>
      </c>
      <c r="U162" s="71"/>
      <c r="V162" s="71">
        <f t="shared" si="3"/>
        <v>0</v>
      </c>
      <c r="W162" s="71"/>
      <c r="X162" s="71"/>
    </row>
    <row r="163" spans="1:24" ht="22.5" customHeight="1">
      <c r="A163" s="21"/>
      <c r="B163" s="44" t="s">
        <v>207</v>
      </c>
      <c r="C163" s="15"/>
      <c r="D163" s="15" t="s">
        <v>215</v>
      </c>
      <c r="E163" s="16" t="s">
        <v>225</v>
      </c>
      <c r="F163" s="103" t="s">
        <v>163</v>
      </c>
      <c r="G163" s="91"/>
      <c r="H163" s="112"/>
      <c r="I163" s="101"/>
      <c r="J163" s="101"/>
      <c r="K163" s="101"/>
      <c r="L163" s="91"/>
      <c r="M163" s="47">
        <f t="shared" si="0"/>
        <v>3567</v>
      </c>
      <c r="N163" s="17">
        <f t="shared" si="1"/>
        <v>0</v>
      </c>
      <c r="O163" s="18"/>
      <c r="P163" s="18"/>
      <c r="Q163" s="18"/>
      <c r="R163" s="18"/>
      <c r="S163" s="18"/>
      <c r="T163" s="14">
        <f t="shared" si="2"/>
        <v>3567</v>
      </c>
      <c r="U163" s="19">
        <v>1191</v>
      </c>
      <c r="V163" s="14">
        <f t="shared" si="3"/>
        <v>4758</v>
      </c>
      <c r="W163" s="19">
        <v>914</v>
      </c>
      <c r="X163" s="14">
        <v>3844</v>
      </c>
    </row>
    <row r="164" spans="1:24" ht="22.5" customHeight="1">
      <c r="A164" s="80"/>
      <c r="B164" s="65" t="s">
        <v>20</v>
      </c>
      <c r="C164" s="66" t="s">
        <v>20</v>
      </c>
      <c r="D164" s="15" t="s">
        <v>20</v>
      </c>
      <c r="E164" s="67" t="s">
        <v>20</v>
      </c>
      <c r="F164" s="119" t="s">
        <v>164</v>
      </c>
      <c r="G164" s="91"/>
      <c r="H164" s="117"/>
      <c r="I164" s="101"/>
      <c r="J164" s="101"/>
      <c r="K164" s="101"/>
      <c r="L164" s="91"/>
      <c r="M164" s="68">
        <f t="shared" si="0"/>
        <v>0</v>
      </c>
      <c r="N164" s="69">
        <f t="shared" si="1"/>
        <v>0</v>
      </c>
      <c r="O164" s="70"/>
      <c r="P164" s="70"/>
      <c r="Q164" s="70"/>
      <c r="R164" s="70"/>
      <c r="S164" s="70"/>
      <c r="T164" s="71">
        <f t="shared" si="2"/>
        <v>0</v>
      </c>
      <c r="U164" s="71"/>
      <c r="V164" s="71">
        <f t="shared" si="3"/>
        <v>0</v>
      </c>
      <c r="W164" s="71"/>
      <c r="X164" s="71"/>
    </row>
    <row r="165" spans="1:24" ht="22.5" customHeight="1">
      <c r="A165" s="21"/>
      <c r="B165" s="44" t="s">
        <v>207</v>
      </c>
      <c r="C165" s="15"/>
      <c r="D165" s="15" t="s">
        <v>215</v>
      </c>
      <c r="E165" s="16" t="s">
        <v>225</v>
      </c>
      <c r="F165" s="103" t="s">
        <v>165</v>
      </c>
      <c r="G165" s="91"/>
      <c r="H165" s="112"/>
      <c r="I165" s="101"/>
      <c r="J165" s="101"/>
      <c r="K165" s="101"/>
      <c r="L165" s="91"/>
      <c r="M165" s="47">
        <f t="shared" si="0"/>
        <v>2342</v>
      </c>
      <c r="N165" s="17">
        <f t="shared" si="1"/>
        <v>0</v>
      </c>
      <c r="O165" s="18"/>
      <c r="P165" s="18"/>
      <c r="Q165" s="18"/>
      <c r="R165" s="18"/>
      <c r="S165" s="18"/>
      <c r="T165" s="14">
        <f t="shared" si="2"/>
        <v>2342</v>
      </c>
      <c r="U165" s="19">
        <v>781</v>
      </c>
      <c r="V165" s="14">
        <f t="shared" si="3"/>
        <v>3123</v>
      </c>
      <c r="W165" s="19">
        <v>605</v>
      </c>
      <c r="X165" s="14">
        <v>2518</v>
      </c>
    </row>
    <row r="166" spans="1:24" ht="22.5" customHeight="1">
      <c r="A166" s="21"/>
      <c r="B166" s="44" t="s">
        <v>207</v>
      </c>
      <c r="C166" s="15"/>
      <c r="D166" s="15" t="s">
        <v>224</v>
      </c>
      <c r="E166" s="16" t="s">
        <v>225</v>
      </c>
      <c r="F166" s="103" t="s">
        <v>166</v>
      </c>
      <c r="G166" s="91"/>
      <c r="H166" s="112"/>
      <c r="I166" s="101"/>
      <c r="J166" s="101"/>
      <c r="K166" s="101"/>
      <c r="L166" s="91"/>
      <c r="M166" s="47">
        <f t="shared" si="0"/>
        <v>3488</v>
      </c>
      <c r="N166" s="17">
        <f t="shared" si="1"/>
        <v>0</v>
      </c>
      <c r="O166" s="18"/>
      <c r="P166" s="18"/>
      <c r="Q166" s="18"/>
      <c r="R166" s="18"/>
      <c r="S166" s="18"/>
      <c r="T166" s="14">
        <f t="shared" si="2"/>
        <v>3488</v>
      </c>
      <c r="U166" s="19">
        <v>1166</v>
      </c>
      <c r="V166" s="14">
        <f t="shared" si="3"/>
        <v>4654</v>
      </c>
      <c r="W166" s="19">
        <v>898</v>
      </c>
      <c r="X166" s="14">
        <v>3756</v>
      </c>
    </row>
    <row r="167" spans="1:24" ht="22.5" customHeight="1">
      <c r="A167" s="80"/>
      <c r="B167" s="65" t="s">
        <v>20</v>
      </c>
      <c r="C167" s="66" t="s">
        <v>20</v>
      </c>
      <c r="D167" s="15" t="s">
        <v>20</v>
      </c>
      <c r="E167" s="67" t="s">
        <v>20</v>
      </c>
      <c r="F167" s="119" t="s">
        <v>167</v>
      </c>
      <c r="G167" s="91"/>
      <c r="H167" s="117"/>
      <c r="I167" s="101"/>
      <c r="J167" s="101"/>
      <c r="K167" s="101"/>
      <c r="L167" s="91"/>
      <c r="M167" s="68">
        <f t="shared" si="0"/>
        <v>0</v>
      </c>
      <c r="N167" s="69">
        <f t="shared" si="1"/>
        <v>0</v>
      </c>
      <c r="O167" s="70"/>
      <c r="P167" s="70"/>
      <c r="Q167" s="70"/>
      <c r="R167" s="70"/>
      <c r="S167" s="70"/>
      <c r="T167" s="71">
        <f t="shared" si="2"/>
        <v>0</v>
      </c>
      <c r="U167" s="71"/>
      <c r="V167" s="71">
        <f t="shared" si="3"/>
        <v>0</v>
      </c>
      <c r="W167" s="71"/>
      <c r="X167" s="71"/>
    </row>
    <row r="168" spans="1:24" ht="22.5" customHeight="1">
      <c r="A168" s="21"/>
      <c r="B168" s="44" t="s">
        <v>207</v>
      </c>
      <c r="C168" s="15"/>
      <c r="D168" s="15" t="s">
        <v>217</v>
      </c>
      <c r="E168" s="16" t="s">
        <v>225</v>
      </c>
      <c r="F168" s="103" t="s">
        <v>168</v>
      </c>
      <c r="G168" s="91"/>
      <c r="H168" s="112"/>
      <c r="I168" s="101"/>
      <c r="J168" s="101"/>
      <c r="K168" s="101"/>
      <c r="L168" s="91"/>
      <c r="M168" s="47">
        <f t="shared" si="0"/>
        <v>1953</v>
      </c>
      <c r="N168" s="17">
        <f t="shared" si="1"/>
        <v>0</v>
      </c>
      <c r="O168" s="18"/>
      <c r="P168" s="18"/>
      <c r="Q168" s="18"/>
      <c r="R168" s="18"/>
      <c r="S168" s="18"/>
      <c r="T168" s="14">
        <f t="shared" si="2"/>
        <v>1953</v>
      </c>
      <c r="U168" s="19">
        <v>650</v>
      </c>
      <c r="V168" s="14">
        <f t="shared" si="3"/>
        <v>2603</v>
      </c>
      <c r="W168" s="19">
        <v>484</v>
      </c>
      <c r="X168" s="14">
        <v>2119</v>
      </c>
    </row>
    <row r="169" spans="1:24" ht="22.5" customHeight="1">
      <c r="A169" s="80"/>
      <c r="B169" s="65" t="s">
        <v>20</v>
      </c>
      <c r="C169" s="66" t="s">
        <v>20</v>
      </c>
      <c r="D169" s="15" t="s">
        <v>20</v>
      </c>
      <c r="E169" s="67" t="s">
        <v>20</v>
      </c>
      <c r="F169" s="119" t="s">
        <v>169</v>
      </c>
      <c r="G169" s="91"/>
      <c r="H169" s="117"/>
      <c r="I169" s="101"/>
      <c r="J169" s="101"/>
      <c r="K169" s="101"/>
      <c r="L169" s="91"/>
      <c r="M169" s="68">
        <f t="shared" si="0"/>
        <v>0</v>
      </c>
      <c r="N169" s="69">
        <f t="shared" si="1"/>
        <v>0</v>
      </c>
      <c r="O169" s="70"/>
      <c r="P169" s="70"/>
      <c r="Q169" s="70"/>
      <c r="R169" s="70"/>
      <c r="S169" s="70"/>
      <c r="T169" s="71">
        <f t="shared" si="2"/>
        <v>0</v>
      </c>
      <c r="U169" s="71"/>
      <c r="V169" s="71">
        <f t="shared" si="3"/>
        <v>0</v>
      </c>
      <c r="W169" s="71"/>
      <c r="X169" s="71"/>
    </row>
    <row r="170" spans="1:24" ht="22.5" customHeight="1">
      <c r="A170" s="21"/>
      <c r="B170" s="44" t="s">
        <v>207</v>
      </c>
      <c r="C170" s="15"/>
      <c r="D170" s="15" t="s">
        <v>217</v>
      </c>
      <c r="E170" s="16" t="s">
        <v>225</v>
      </c>
      <c r="F170" s="103" t="s">
        <v>170</v>
      </c>
      <c r="G170" s="91"/>
      <c r="H170" s="112"/>
      <c r="I170" s="101"/>
      <c r="J170" s="101"/>
      <c r="K170" s="101"/>
      <c r="L170" s="91"/>
      <c r="M170" s="47">
        <f t="shared" si="0"/>
        <v>2342</v>
      </c>
      <c r="N170" s="17">
        <f t="shared" si="1"/>
        <v>0</v>
      </c>
      <c r="O170" s="18"/>
      <c r="P170" s="18"/>
      <c r="Q170" s="18"/>
      <c r="R170" s="18"/>
      <c r="S170" s="18"/>
      <c r="T170" s="14">
        <f t="shared" si="2"/>
        <v>2342</v>
      </c>
      <c r="U170" s="19">
        <v>781</v>
      </c>
      <c r="V170" s="14">
        <f t="shared" si="3"/>
        <v>3123</v>
      </c>
      <c r="W170" s="19">
        <v>605</v>
      </c>
      <c r="X170" s="14">
        <v>2518</v>
      </c>
    </row>
    <row r="171" spans="1:24" ht="22.5" customHeight="1">
      <c r="A171" s="21"/>
      <c r="B171" s="44" t="s">
        <v>207</v>
      </c>
      <c r="C171" s="15"/>
      <c r="D171" s="15" t="s">
        <v>13</v>
      </c>
      <c r="E171" s="16" t="s">
        <v>225</v>
      </c>
      <c r="F171" s="103" t="s">
        <v>171</v>
      </c>
      <c r="G171" s="91"/>
      <c r="H171" s="112"/>
      <c r="I171" s="101"/>
      <c r="J171" s="101"/>
      <c r="K171" s="101"/>
      <c r="L171" s="91"/>
      <c r="M171" s="47">
        <f t="shared" si="0"/>
        <v>1953</v>
      </c>
      <c r="N171" s="17">
        <f t="shared" si="1"/>
        <v>0</v>
      </c>
      <c r="O171" s="18"/>
      <c r="P171" s="18"/>
      <c r="Q171" s="18"/>
      <c r="R171" s="18"/>
      <c r="S171" s="18"/>
      <c r="T171" s="14">
        <f t="shared" si="2"/>
        <v>1953</v>
      </c>
      <c r="U171" s="19">
        <v>650</v>
      </c>
      <c r="V171" s="14">
        <f t="shared" si="3"/>
        <v>2603</v>
      </c>
      <c r="W171" s="19">
        <v>484</v>
      </c>
      <c r="X171" s="14">
        <v>2119</v>
      </c>
    </row>
    <row r="172" spans="1:24" ht="22.5" customHeight="1">
      <c r="A172" s="80"/>
      <c r="B172" s="65" t="s">
        <v>20</v>
      </c>
      <c r="C172" s="66" t="s">
        <v>20</v>
      </c>
      <c r="D172" s="15" t="s">
        <v>20</v>
      </c>
      <c r="E172" s="67" t="s">
        <v>20</v>
      </c>
      <c r="F172" s="119" t="s">
        <v>172</v>
      </c>
      <c r="G172" s="91"/>
      <c r="H172" s="117"/>
      <c r="I172" s="101"/>
      <c r="J172" s="101"/>
      <c r="K172" s="101"/>
      <c r="L172" s="91"/>
      <c r="M172" s="68">
        <f t="shared" si="0"/>
        <v>0</v>
      </c>
      <c r="N172" s="69">
        <f t="shared" si="1"/>
        <v>0</v>
      </c>
      <c r="O172" s="70"/>
      <c r="P172" s="70"/>
      <c r="Q172" s="70"/>
      <c r="R172" s="70"/>
      <c r="S172" s="70"/>
      <c r="T172" s="71">
        <f t="shared" si="2"/>
        <v>0</v>
      </c>
      <c r="U172" s="71"/>
      <c r="V172" s="71">
        <f t="shared" si="3"/>
        <v>0</v>
      </c>
      <c r="W172" s="71"/>
      <c r="X172" s="71"/>
    </row>
    <row r="173" spans="1:24" ht="22.5" customHeight="1">
      <c r="A173" s="80"/>
      <c r="B173" s="65" t="s">
        <v>20</v>
      </c>
      <c r="C173" s="66" t="s">
        <v>20</v>
      </c>
      <c r="D173" s="15" t="s">
        <v>20</v>
      </c>
      <c r="E173" s="67" t="s">
        <v>20</v>
      </c>
      <c r="F173" s="119" t="s">
        <v>173</v>
      </c>
      <c r="G173" s="91"/>
      <c r="H173" s="117"/>
      <c r="I173" s="101"/>
      <c r="J173" s="101"/>
      <c r="K173" s="101"/>
      <c r="L173" s="91"/>
      <c r="M173" s="68">
        <f t="shared" si="0"/>
        <v>0</v>
      </c>
      <c r="N173" s="69">
        <f t="shared" si="1"/>
        <v>0</v>
      </c>
      <c r="O173" s="70"/>
      <c r="P173" s="70"/>
      <c r="Q173" s="70"/>
      <c r="R173" s="70"/>
      <c r="S173" s="70"/>
      <c r="T173" s="71">
        <f t="shared" si="2"/>
        <v>0</v>
      </c>
      <c r="U173" s="71"/>
      <c r="V173" s="71">
        <f t="shared" si="3"/>
        <v>0</v>
      </c>
      <c r="W173" s="71"/>
      <c r="X173" s="71"/>
    </row>
    <row r="174" spans="1:24" ht="22.5" customHeight="1">
      <c r="A174" s="21"/>
      <c r="B174" s="44" t="s">
        <v>211</v>
      </c>
      <c r="C174" s="15"/>
      <c r="D174" s="15" t="s">
        <v>215</v>
      </c>
      <c r="E174" s="16" t="s">
        <v>225</v>
      </c>
      <c r="F174" s="103" t="s">
        <v>174</v>
      </c>
      <c r="G174" s="91"/>
      <c r="H174" s="112"/>
      <c r="I174" s="101"/>
      <c r="J174" s="101"/>
      <c r="K174" s="101"/>
      <c r="L174" s="91"/>
      <c r="M174" s="47">
        <f t="shared" si="0"/>
        <v>971</v>
      </c>
      <c r="N174" s="17">
        <f t="shared" si="1"/>
        <v>0</v>
      </c>
      <c r="O174" s="18"/>
      <c r="P174" s="18"/>
      <c r="Q174" s="18"/>
      <c r="R174" s="18"/>
      <c r="S174" s="18"/>
      <c r="T174" s="14">
        <f t="shared" si="2"/>
        <v>971</v>
      </c>
      <c r="U174" s="19">
        <v>321</v>
      </c>
      <c r="V174" s="14">
        <f t="shared" si="3"/>
        <v>1292</v>
      </c>
      <c r="W174" s="19">
        <v>232</v>
      </c>
      <c r="X174" s="14">
        <v>1060</v>
      </c>
    </row>
    <row r="175" spans="1:24" ht="22.5" customHeight="1">
      <c r="A175" s="21"/>
      <c r="B175" s="44" t="s">
        <v>207</v>
      </c>
      <c r="C175" s="15" t="s">
        <v>213</v>
      </c>
      <c r="D175" s="15" t="s">
        <v>175</v>
      </c>
      <c r="E175" s="16" t="s">
        <v>225</v>
      </c>
      <c r="F175" s="103" t="s">
        <v>176</v>
      </c>
      <c r="G175" s="91"/>
      <c r="H175" s="112"/>
      <c r="I175" s="101"/>
      <c r="J175" s="101"/>
      <c r="K175" s="101"/>
      <c r="L175" s="91"/>
      <c r="M175" s="47">
        <f t="shared" si="0"/>
        <v>2591</v>
      </c>
      <c r="N175" s="17">
        <f t="shared" si="1"/>
        <v>0</v>
      </c>
      <c r="O175" s="18"/>
      <c r="P175" s="18"/>
      <c r="Q175" s="18"/>
      <c r="R175" s="18"/>
      <c r="S175" s="18"/>
      <c r="T175" s="14">
        <f t="shared" si="2"/>
        <v>2591</v>
      </c>
      <c r="U175" s="19">
        <v>863</v>
      </c>
      <c r="V175" s="14">
        <f t="shared" si="3"/>
        <v>3454</v>
      </c>
      <c r="W175" s="19">
        <v>658</v>
      </c>
      <c r="X175" s="14">
        <v>2796</v>
      </c>
    </row>
    <row r="176" spans="1:24" ht="22.5" customHeight="1">
      <c r="A176" s="80"/>
      <c r="B176" s="65" t="s">
        <v>20</v>
      </c>
      <c r="C176" s="66" t="s">
        <v>20</v>
      </c>
      <c r="D176" s="15" t="s">
        <v>20</v>
      </c>
      <c r="E176" s="67" t="s">
        <v>20</v>
      </c>
      <c r="F176" s="119" t="s">
        <v>177</v>
      </c>
      <c r="G176" s="91"/>
      <c r="H176" s="117"/>
      <c r="I176" s="101"/>
      <c r="J176" s="101"/>
      <c r="K176" s="101"/>
      <c r="L176" s="91"/>
      <c r="M176" s="68">
        <f t="shared" si="0"/>
        <v>0</v>
      </c>
      <c r="N176" s="69">
        <f t="shared" si="1"/>
        <v>0</v>
      </c>
      <c r="O176" s="70"/>
      <c r="P176" s="70"/>
      <c r="Q176" s="70"/>
      <c r="R176" s="70"/>
      <c r="S176" s="70"/>
      <c r="T176" s="71">
        <f t="shared" si="2"/>
        <v>0</v>
      </c>
      <c r="U176" s="71"/>
      <c r="V176" s="71">
        <f t="shared" si="3"/>
        <v>0</v>
      </c>
      <c r="W176" s="71"/>
      <c r="X176" s="71"/>
    </row>
    <row r="177" spans="1:24" ht="22.5" customHeight="1">
      <c r="A177" s="21"/>
      <c r="B177" s="44" t="s">
        <v>207</v>
      </c>
      <c r="C177" s="15"/>
      <c r="D177" s="15" t="s">
        <v>45</v>
      </c>
      <c r="E177" s="16" t="s">
        <v>225</v>
      </c>
      <c r="F177" s="103" t="s">
        <v>178</v>
      </c>
      <c r="G177" s="91"/>
      <c r="H177" s="112"/>
      <c r="I177" s="101"/>
      <c r="J177" s="101"/>
      <c r="K177" s="101"/>
      <c r="L177" s="91"/>
      <c r="M177" s="47">
        <f t="shared" si="0"/>
        <v>3137</v>
      </c>
      <c r="N177" s="17">
        <f t="shared" si="1"/>
        <v>0</v>
      </c>
      <c r="O177" s="18"/>
      <c r="P177" s="18"/>
      <c r="Q177" s="18"/>
      <c r="R177" s="18"/>
      <c r="S177" s="18"/>
      <c r="T177" s="14">
        <f t="shared" si="2"/>
        <v>3137</v>
      </c>
      <c r="U177" s="19">
        <v>1047</v>
      </c>
      <c r="V177" s="14">
        <f t="shared" si="3"/>
        <v>4184</v>
      </c>
      <c r="W177" s="19">
        <v>748</v>
      </c>
      <c r="X177" s="14">
        <v>3436</v>
      </c>
    </row>
    <row r="178" spans="1:24" ht="22.5" customHeight="1">
      <c r="A178" s="21"/>
      <c r="B178" s="44" t="s">
        <v>207</v>
      </c>
      <c r="C178" s="15"/>
      <c r="D178" s="15" t="s">
        <v>23</v>
      </c>
      <c r="E178" s="16" t="s">
        <v>225</v>
      </c>
      <c r="F178" s="103" t="s">
        <v>179</v>
      </c>
      <c r="G178" s="91"/>
      <c r="H178" s="112"/>
      <c r="I178" s="101"/>
      <c r="J178" s="101"/>
      <c r="K178" s="101"/>
      <c r="L178" s="91"/>
      <c r="M178" s="47">
        <f t="shared" si="0"/>
        <v>2342</v>
      </c>
      <c r="N178" s="17">
        <f t="shared" si="1"/>
        <v>0</v>
      </c>
      <c r="O178" s="18"/>
      <c r="P178" s="18"/>
      <c r="Q178" s="18"/>
      <c r="R178" s="18"/>
      <c r="S178" s="18"/>
      <c r="T178" s="14">
        <f t="shared" si="2"/>
        <v>2342</v>
      </c>
      <c r="U178" s="19">
        <v>781</v>
      </c>
      <c r="V178" s="14">
        <f t="shared" si="3"/>
        <v>3123</v>
      </c>
      <c r="W178" s="19">
        <v>605</v>
      </c>
      <c r="X178" s="14">
        <v>2518</v>
      </c>
    </row>
    <row r="179" spans="1:24" ht="22.5" customHeight="1">
      <c r="A179" s="21"/>
      <c r="B179" s="44" t="s">
        <v>207</v>
      </c>
      <c r="C179" s="15"/>
      <c r="D179" s="15" t="s">
        <v>13</v>
      </c>
      <c r="E179" s="16" t="s">
        <v>225</v>
      </c>
      <c r="F179" s="103" t="s">
        <v>180</v>
      </c>
      <c r="G179" s="91"/>
      <c r="H179" s="112"/>
      <c r="I179" s="101"/>
      <c r="J179" s="101"/>
      <c r="K179" s="101"/>
      <c r="L179" s="91"/>
      <c r="M179" s="47">
        <f t="shared" si="0"/>
        <v>1953</v>
      </c>
      <c r="N179" s="17">
        <f t="shared" si="1"/>
        <v>0</v>
      </c>
      <c r="O179" s="18"/>
      <c r="P179" s="18"/>
      <c r="Q179" s="18"/>
      <c r="R179" s="18"/>
      <c r="S179" s="18"/>
      <c r="T179" s="14">
        <f t="shared" si="2"/>
        <v>1953</v>
      </c>
      <c r="U179" s="19">
        <v>650</v>
      </c>
      <c r="V179" s="14">
        <f t="shared" si="3"/>
        <v>2603</v>
      </c>
      <c r="W179" s="19">
        <v>484</v>
      </c>
      <c r="X179" s="14">
        <v>2119</v>
      </c>
    </row>
    <row r="180" spans="1:24" ht="22.5" customHeight="1">
      <c r="A180" s="21"/>
      <c r="B180" s="44" t="s">
        <v>207</v>
      </c>
      <c r="C180" s="15"/>
      <c r="D180" s="15" t="s">
        <v>224</v>
      </c>
      <c r="E180" s="16" t="s">
        <v>225</v>
      </c>
      <c r="F180" s="103" t="s">
        <v>181</v>
      </c>
      <c r="G180" s="91"/>
      <c r="H180" s="112"/>
      <c r="I180" s="101"/>
      <c r="J180" s="101"/>
      <c r="K180" s="101"/>
      <c r="L180" s="91"/>
      <c r="M180" s="47">
        <f t="shared" si="0"/>
        <v>4759</v>
      </c>
      <c r="N180" s="17">
        <f t="shared" si="1"/>
        <v>75</v>
      </c>
      <c r="O180" s="18"/>
      <c r="P180" s="18"/>
      <c r="Q180" s="18"/>
      <c r="R180" s="18"/>
      <c r="S180" s="18">
        <v>75</v>
      </c>
      <c r="T180" s="14">
        <f t="shared" si="2"/>
        <v>4834</v>
      </c>
      <c r="U180" s="19">
        <v>1614</v>
      </c>
      <c r="V180" s="14">
        <f t="shared" si="3"/>
        <v>6448</v>
      </c>
      <c r="W180" s="19">
        <v>1330</v>
      </c>
      <c r="X180" s="14">
        <v>5118</v>
      </c>
    </row>
    <row r="181" spans="1:24" ht="22.5" customHeight="1">
      <c r="A181" s="21"/>
      <c r="B181" s="44" t="s">
        <v>207</v>
      </c>
      <c r="C181" s="15"/>
      <c r="D181" s="15" t="s">
        <v>175</v>
      </c>
      <c r="E181" s="16" t="s">
        <v>225</v>
      </c>
      <c r="F181" s="103" t="s">
        <v>182</v>
      </c>
      <c r="G181" s="91"/>
      <c r="H181" s="112"/>
      <c r="I181" s="101"/>
      <c r="J181" s="101"/>
      <c r="K181" s="101"/>
      <c r="L181" s="91"/>
      <c r="M181" s="47">
        <f t="shared" si="0"/>
        <v>4734</v>
      </c>
      <c r="N181" s="17">
        <f t="shared" si="1"/>
        <v>100</v>
      </c>
      <c r="O181" s="18"/>
      <c r="P181" s="18"/>
      <c r="Q181" s="18"/>
      <c r="R181" s="18"/>
      <c r="S181" s="18">
        <v>100</v>
      </c>
      <c r="T181" s="14">
        <f t="shared" si="2"/>
        <v>4834</v>
      </c>
      <c r="U181" s="19">
        <v>1614</v>
      </c>
      <c r="V181" s="14">
        <f t="shared" si="3"/>
        <v>6448</v>
      </c>
      <c r="W181" s="19">
        <v>1330</v>
      </c>
      <c r="X181" s="14">
        <v>5118</v>
      </c>
    </row>
    <row r="182" spans="1:24" ht="22.5" customHeight="1">
      <c r="A182" s="80"/>
      <c r="B182" s="65" t="s">
        <v>20</v>
      </c>
      <c r="C182" s="66" t="s">
        <v>20</v>
      </c>
      <c r="D182" s="15" t="s">
        <v>20</v>
      </c>
      <c r="E182" s="67" t="s">
        <v>20</v>
      </c>
      <c r="F182" s="119" t="s">
        <v>183</v>
      </c>
      <c r="G182" s="91"/>
      <c r="H182" s="117"/>
      <c r="I182" s="101"/>
      <c r="J182" s="101"/>
      <c r="K182" s="101"/>
      <c r="L182" s="91"/>
      <c r="M182" s="68">
        <f t="shared" si="0"/>
        <v>0</v>
      </c>
      <c r="N182" s="69">
        <f t="shared" si="1"/>
        <v>0</v>
      </c>
      <c r="O182" s="70"/>
      <c r="P182" s="70"/>
      <c r="Q182" s="70"/>
      <c r="R182" s="70"/>
      <c r="S182" s="70"/>
      <c r="T182" s="71">
        <f t="shared" si="2"/>
        <v>0</v>
      </c>
      <c r="U182" s="71"/>
      <c r="V182" s="71">
        <f t="shared" si="3"/>
        <v>0</v>
      </c>
      <c r="W182" s="71"/>
      <c r="X182" s="71"/>
    </row>
    <row r="183" spans="1:24" ht="22.5" customHeight="1">
      <c r="A183" s="80"/>
      <c r="B183" s="65" t="s">
        <v>20</v>
      </c>
      <c r="C183" s="66" t="s">
        <v>20</v>
      </c>
      <c r="D183" s="15" t="s">
        <v>20</v>
      </c>
      <c r="E183" s="67" t="s">
        <v>20</v>
      </c>
      <c r="F183" s="119" t="s">
        <v>184</v>
      </c>
      <c r="G183" s="91"/>
      <c r="H183" s="117"/>
      <c r="I183" s="101"/>
      <c r="J183" s="101"/>
      <c r="K183" s="101"/>
      <c r="L183" s="91"/>
      <c r="M183" s="68">
        <f t="shared" si="0"/>
        <v>0</v>
      </c>
      <c r="N183" s="69">
        <f t="shared" si="1"/>
        <v>0</v>
      </c>
      <c r="O183" s="70"/>
      <c r="P183" s="70"/>
      <c r="Q183" s="70"/>
      <c r="R183" s="70"/>
      <c r="S183" s="70"/>
      <c r="T183" s="71">
        <f t="shared" si="2"/>
        <v>0</v>
      </c>
      <c r="U183" s="71"/>
      <c r="V183" s="71">
        <f t="shared" si="3"/>
        <v>0</v>
      </c>
      <c r="W183" s="71"/>
      <c r="X183" s="71"/>
    </row>
    <row r="184" spans="1:24" ht="22.5" customHeight="1">
      <c r="A184" s="21"/>
      <c r="B184" s="44" t="s">
        <v>207</v>
      </c>
      <c r="C184" s="15"/>
      <c r="D184" s="15" t="s">
        <v>216</v>
      </c>
      <c r="E184" s="16" t="s">
        <v>225</v>
      </c>
      <c r="F184" s="103" t="s">
        <v>185</v>
      </c>
      <c r="G184" s="91"/>
      <c r="H184" s="112"/>
      <c r="I184" s="101"/>
      <c r="J184" s="101"/>
      <c r="K184" s="101"/>
      <c r="L184" s="91"/>
      <c r="M184" s="47">
        <f t="shared" si="0"/>
        <v>1539</v>
      </c>
      <c r="N184" s="17">
        <f t="shared" si="1"/>
        <v>0</v>
      </c>
      <c r="O184" s="18"/>
      <c r="P184" s="18"/>
      <c r="Q184" s="18"/>
      <c r="R184" s="18"/>
      <c r="S184" s="18"/>
      <c r="T184" s="14">
        <f t="shared" si="2"/>
        <v>1539</v>
      </c>
      <c r="U184" s="19">
        <v>511</v>
      </c>
      <c r="V184" s="14">
        <f t="shared" si="3"/>
        <v>2050</v>
      </c>
      <c r="W184" s="19">
        <v>397</v>
      </c>
      <c r="X184" s="14">
        <v>1653</v>
      </c>
    </row>
    <row r="185" spans="1:24" ht="22.5" customHeight="1">
      <c r="A185" s="21"/>
      <c r="B185" s="44" t="s">
        <v>207</v>
      </c>
      <c r="C185" s="15"/>
      <c r="D185" s="15" t="s">
        <v>17</v>
      </c>
      <c r="E185" s="16" t="s">
        <v>225</v>
      </c>
      <c r="F185" s="103" t="s">
        <v>186</v>
      </c>
      <c r="G185" s="91"/>
      <c r="H185" s="112"/>
      <c r="I185" s="101"/>
      <c r="J185" s="101"/>
      <c r="K185" s="101"/>
      <c r="L185" s="91"/>
      <c r="M185" s="47">
        <f t="shared" si="0"/>
        <v>1743</v>
      </c>
      <c r="N185" s="17">
        <f t="shared" si="1"/>
        <v>0</v>
      </c>
      <c r="O185" s="18"/>
      <c r="P185" s="18"/>
      <c r="Q185" s="18"/>
      <c r="R185" s="18"/>
      <c r="S185" s="18"/>
      <c r="T185" s="14">
        <f t="shared" si="2"/>
        <v>1743</v>
      </c>
      <c r="U185" s="19">
        <v>577</v>
      </c>
      <c r="V185" s="14">
        <f t="shared" si="3"/>
        <v>2320</v>
      </c>
      <c r="W185" s="19">
        <v>453</v>
      </c>
      <c r="X185" s="14">
        <v>1867</v>
      </c>
    </row>
    <row r="186" spans="1:24" ht="22.5" customHeight="1">
      <c r="A186" s="80"/>
      <c r="B186" s="65" t="s">
        <v>20</v>
      </c>
      <c r="C186" s="66" t="s">
        <v>20</v>
      </c>
      <c r="D186" s="15" t="s">
        <v>20</v>
      </c>
      <c r="E186" s="67" t="s">
        <v>20</v>
      </c>
      <c r="F186" s="119" t="s">
        <v>187</v>
      </c>
      <c r="G186" s="91"/>
      <c r="H186" s="117"/>
      <c r="I186" s="101"/>
      <c r="J186" s="101"/>
      <c r="K186" s="101"/>
      <c r="L186" s="91"/>
      <c r="M186" s="68">
        <f t="shared" si="0"/>
        <v>0</v>
      </c>
      <c r="N186" s="69">
        <f t="shared" si="1"/>
        <v>0</v>
      </c>
      <c r="O186" s="70"/>
      <c r="P186" s="70"/>
      <c r="Q186" s="70"/>
      <c r="R186" s="70"/>
      <c r="S186" s="70"/>
      <c r="T186" s="71">
        <f t="shared" si="2"/>
        <v>0</v>
      </c>
      <c r="U186" s="71"/>
      <c r="V186" s="71">
        <f t="shared" si="3"/>
        <v>0</v>
      </c>
      <c r="W186" s="71"/>
      <c r="X186" s="71"/>
    </row>
    <row r="187" spans="1:24" ht="22.5" customHeight="1">
      <c r="A187" s="80"/>
      <c r="B187" s="65" t="s">
        <v>20</v>
      </c>
      <c r="C187" s="66" t="s">
        <v>20</v>
      </c>
      <c r="D187" s="15" t="s">
        <v>20</v>
      </c>
      <c r="E187" s="67" t="s">
        <v>20</v>
      </c>
      <c r="F187" s="119" t="s">
        <v>188</v>
      </c>
      <c r="G187" s="91"/>
      <c r="H187" s="117"/>
      <c r="I187" s="101"/>
      <c r="J187" s="101"/>
      <c r="K187" s="101"/>
      <c r="L187" s="91"/>
      <c r="M187" s="68">
        <f t="shared" si="0"/>
        <v>0</v>
      </c>
      <c r="N187" s="69">
        <f t="shared" si="1"/>
        <v>0</v>
      </c>
      <c r="O187" s="70"/>
      <c r="P187" s="70"/>
      <c r="Q187" s="70"/>
      <c r="R187" s="70"/>
      <c r="S187" s="70"/>
      <c r="T187" s="71">
        <f t="shared" si="2"/>
        <v>0</v>
      </c>
      <c r="U187" s="71"/>
      <c r="V187" s="71">
        <f t="shared" si="3"/>
        <v>0</v>
      </c>
      <c r="W187" s="71"/>
      <c r="X187" s="71"/>
    </row>
    <row r="188" spans="1:24" ht="22.5" customHeight="1">
      <c r="A188" s="80"/>
      <c r="B188" s="65" t="s">
        <v>20</v>
      </c>
      <c r="C188" s="66" t="s">
        <v>20</v>
      </c>
      <c r="D188" s="15" t="s">
        <v>20</v>
      </c>
      <c r="E188" s="67" t="s">
        <v>20</v>
      </c>
      <c r="F188" s="119" t="s">
        <v>189</v>
      </c>
      <c r="G188" s="91"/>
      <c r="H188" s="117"/>
      <c r="I188" s="101"/>
      <c r="J188" s="101"/>
      <c r="K188" s="101"/>
      <c r="L188" s="91"/>
      <c r="M188" s="68">
        <f t="shared" si="0"/>
        <v>0</v>
      </c>
      <c r="N188" s="69">
        <f t="shared" si="1"/>
        <v>0</v>
      </c>
      <c r="O188" s="70"/>
      <c r="P188" s="70"/>
      <c r="Q188" s="70"/>
      <c r="R188" s="70"/>
      <c r="S188" s="70"/>
      <c r="T188" s="71">
        <f t="shared" si="2"/>
        <v>0</v>
      </c>
      <c r="U188" s="71"/>
      <c r="V188" s="71">
        <f t="shared" si="3"/>
        <v>0</v>
      </c>
      <c r="W188" s="71"/>
      <c r="X188" s="71"/>
    </row>
    <row r="189" spans="1:24" ht="22.5" customHeight="1">
      <c r="A189" s="80"/>
      <c r="B189" s="65" t="s">
        <v>20</v>
      </c>
      <c r="C189" s="66" t="s">
        <v>20</v>
      </c>
      <c r="D189" s="15" t="s">
        <v>20</v>
      </c>
      <c r="E189" s="67" t="s">
        <v>20</v>
      </c>
      <c r="F189" s="119" t="s">
        <v>190</v>
      </c>
      <c r="G189" s="91"/>
      <c r="H189" s="117"/>
      <c r="I189" s="101"/>
      <c r="J189" s="101"/>
      <c r="K189" s="101"/>
      <c r="L189" s="91"/>
      <c r="M189" s="68">
        <f t="shared" si="0"/>
        <v>0</v>
      </c>
      <c r="N189" s="69">
        <f t="shared" si="1"/>
        <v>0</v>
      </c>
      <c r="O189" s="70"/>
      <c r="P189" s="70"/>
      <c r="Q189" s="70"/>
      <c r="R189" s="70"/>
      <c r="S189" s="70"/>
      <c r="T189" s="71">
        <f t="shared" si="2"/>
        <v>0</v>
      </c>
      <c r="U189" s="71"/>
      <c r="V189" s="71">
        <f t="shared" si="3"/>
        <v>0</v>
      </c>
      <c r="W189" s="71"/>
      <c r="X189" s="71"/>
    </row>
    <row r="190" spans="1:24" ht="22.5" customHeight="1">
      <c r="A190" s="21"/>
      <c r="B190" s="44" t="s">
        <v>211</v>
      </c>
      <c r="C190" s="15"/>
      <c r="D190" s="15" t="s">
        <v>13</v>
      </c>
      <c r="E190" s="16" t="s">
        <v>225</v>
      </c>
      <c r="F190" s="103" t="s">
        <v>191</v>
      </c>
      <c r="G190" s="91"/>
      <c r="H190" s="112"/>
      <c r="I190" s="101"/>
      <c r="J190" s="101"/>
      <c r="K190" s="101"/>
      <c r="L190" s="91"/>
      <c r="M190" s="47">
        <f t="shared" si="0"/>
        <v>888</v>
      </c>
      <c r="N190" s="17">
        <f t="shared" si="1"/>
        <v>0</v>
      </c>
      <c r="O190" s="18"/>
      <c r="P190" s="18"/>
      <c r="Q190" s="18"/>
      <c r="R190" s="18"/>
      <c r="S190" s="18"/>
      <c r="T190" s="14">
        <f t="shared" si="2"/>
        <v>888</v>
      </c>
      <c r="U190" s="19">
        <v>293</v>
      </c>
      <c r="V190" s="14">
        <f t="shared" si="3"/>
        <v>1181</v>
      </c>
      <c r="W190" s="19">
        <v>215</v>
      </c>
      <c r="X190" s="14">
        <v>966</v>
      </c>
    </row>
    <row r="191" spans="1:24" ht="22.5" customHeight="1">
      <c r="A191" s="21"/>
      <c r="B191" s="44" t="s">
        <v>207</v>
      </c>
      <c r="C191" s="15"/>
      <c r="D191" s="15" t="s">
        <v>175</v>
      </c>
      <c r="E191" s="16" t="s">
        <v>225</v>
      </c>
      <c r="F191" s="103" t="s">
        <v>192</v>
      </c>
      <c r="G191" s="91"/>
      <c r="H191" s="112"/>
      <c r="I191" s="101"/>
      <c r="J191" s="101"/>
      <c r="K191" s="101"/>
      <c r="L191" s="91"/>
      <c r="M191" s="47">
        <f t="shared" si="0"/>
        <v>2373</v>
      </c>
      <c r="N191" s="17">
        <f t="shared" si="1"/>
        <v>0</v>
      </c>
      <c r="O191" s="18"/>
      <c r="P191" s="18"/>
      <c r="Q191" s="18"/>
      <c r="R191" s="18"/>
      <c r="S191" s="18"/>
      <c r="T191" s="14">
        <f t="shared" si="2"/>
        <v>2373</v>
      </c>
      <c r="U191" s="19">
        <v>787</v>
      </c>
      <c r="V191" s="14">
        <f t="shared" si="3"/>
        <v>3160</v>
      </c>
      <c r="W191" s="19">
        <v>636</v>
      </c>
      <c r="X191" s="14">
        <v>2524</v>
      </c>
    </row>
    <row r="192" spans="1:24" ht="22.5" customHeight="1">
      <c r="A192" s="21"/>
      <c r="B192" s="44" t="s">
        <v>211</v>
      </c>
      <c r="C192" s="15"/>
      <c r="D192" s="15" t="s">
        <v>13</v>
      </c>
      <c r="E192" s="16" t="s">
        <v>225</v>
      </c>
      <c r="F192" s="103" t="s">
        <v>193</v>
      </c>
      <c r="G192" s="91"/>
      <c r="H192" s="112"/>
      <c r="I192" s="101"/>
      <c r="J192" s="101"/>
      <c r="K192" s="101"/>
      <c r="L192" s="91"/>
      <c r="M192" s="47">
        <f t="shared" si="0"/>
        <v>888</v>
      </c>
      <c r="N192" s="17">
        <f t="shared" si="1"/>
        <v>0</v>
      </c>
      <c r="O192" s="18"/>
      <c r="P192" s="18"/>
      <c r="Q192" s="18"/>
      <c r="R192" s="18"/>
      <c r="S192" s="18"/>
      <c r="T192" s="14">
        <f t="shared" si="2"/>
        <v>888</v>
      </c>
      <c r="U192" s="19">
        <v>293</v>
      </c>
      <c r="V192" s="14">
        <f t="shared" si="3"/>
        <v>1181</v>
      </c>
      <c r="W192" s="19">
        <v>215</v>
      </c>
      <c r="X192" s="14">
        <v>966</v>
      </c>
    </row>
    <row r="193" spans="1:24" ht="22.5" customHeight="1">
      <c r="A193" s="21"/>
      <c r="B193" s="44" t="s">
        <v>207</v>
      </c>
      <c r="C193" s="15"/>
      <c r="D193" s="15" t="s">
        <v>216</v>
      </c>
      <c r="E193" s="16" t="s">
        <v>225</v>
      </c>
      <c r="F193" s="103" t="s">
        <v>194</v>
      </c>
      <c r="G193" s="91"/>
      <c r="H193" s="112"/>
      <c r="I193" s="101"/>
      <c r="J193" s="101"/>
      <c r="K193" s="101"/>
      <c r="L193" s="91"/>
      <c r="M193" s="47">
        <f t="shared" si="0"/>
        <v>2438</v>
      </c>
      <c r="N193" s="17">
        <f t="shared" si="1"/>
        <v>0</v>
      </c>
      <c r="O193" s="18"/>
      <c r="P193" s="18"/>
      <c r="Q193" s="18"/>
      <c r="R193" s="18"/>
      <c r="S193" s="18"/>
      <c r="T193" s="14">
        <f t="shared" si="2"/>
        <v>2438</v>
      </c>
      <c r="U193" s="19">
        <v>813</v>
      </c>
      <c r="V193" s="14">
        <f t="shared" si="3"/>
        <v>3251</v>
      </c>
      <c r="W193" s="19">
        <v>626</v>
      </c>
      <c r="X193" s="14">
        <v>2625</v>
      </c>
    </row>
    <row r="194" spans="1:24" ht="22.5" customHeight="1">
      <c r="A194" s="21"/>
      <c r="B194" s="44" t="s">
        <v>207</v>
      </c>
      <c r="C194" s="15"/>
      <c r="D194" s="15" t="s">
        <v>17</v>
      </c>
      <c r="E194" s="16" t="s">
        <v>225</v>
      </c>
      <c r="F194" s="103" t="s">
        <v>195</v>
      </c>
      <c r="G194" s="91"/>
      <c r="H194" s="112"/>
      <c r="I194" s="101"/>
      <c r="J194" s="101"/>
      <c r="K194" s="101"/>
      <c r="L194" s="91"/>
      <c r="M194" s="47">
        <f t="shared" si="0"/>
        <v>1743</v>
      </c>
      <c r="N194" s="17">
        <f t="shared" si="1"/>
        <v>0</v>
      </c>
      <c r="O194" s="18"/>
      <c r="P194" s="18"/>
      <c r="Q194" s="18"/>
      <c r="R194" s="18"/>
      <c r="S194" s="18"/>
      <c r="T194" s="14">
        <f t="shared" si="2"/>
        <v>1743</v>
      </c>
      <c r="U194" s="19">
        <v>568</v>
      </c>
      <c r="V194" s="14">
        <f t="shared" si="3"/>
        <v>2311</v>
      </c>
      <c r="W194" s="19">
        <v>544</v>
      </c>
      <c r="X194" s="14">
        <v>1767</v>
      </c>
    </row>
    <row r="195" spans="1:24" ht="22.5" customHeight="1">
      <c r="A195" s="21"/>
      <c r="B195" s="44" t="s">
        <v>207</v>
      </c>
      <c r="C195" s="15"/>
      <c r="D195" s="15" t="s">
        <v>13</v>
      </c>
      <c r="E195" s="16" t="s">
        <v>225</v>
      </c>
      <c r="F195" s="103" t="s">
        <v>196</v>
      </c>
      <c r="G195" s="91"/>
      <c r="H195" s="112"/>
      <c r="I195" s="101"/>
      <c r="J195" s="101"/>
      <c r="K195" s="101"/>
      <c r="L195" s="91"/>
      <c r="M195" s="47">
        <f t="shared" si="0"/>
        <v>1789</v>
      </c>
      <c r="N195" s="17">
        <f t="shared" si="1"/>
        <v>0</v>
      </c>
      <c r="O195" s="18"/>
      <c r="P195" s="18"/>
      <c r="Q195" s="18"/>
      <c r="R195" s="18"/>
      <c r="S195" s="18"/>
      <c r="T195" s="14">
        <f t="shared" si="2"/>
        <v>1789</v>
      </c>
      <c r="U195" s="19">
        <v>595</v>
      </c>
      <c r="V195" s="14">
        <f t="shared" si="3"/>
        <v>2384</v>
      </c>
      <c r="W195" s="19">
        <v>449</v>
      </c>
      <c r="X195" s="14">
        <v>1935</v>
      </c>
    </row>
    <row r="196" spans="1:24" ht="22.5" customHeight="1">
      <c r="A196" s="80"/>
      <c r="B196" s="65" t="s">
        <v>207</v>
      </c>
      <c r="C196" s="66"/>
      <c r="D196" s="15" t="s">
        <v>13</v>
      </c>
      <c r="E196" s="67" t="s">
        <v>20</v>
      </c>
      <c r="F196" s="119" t="s">
        <v>197</v>
      </c>
      <c r="G196" s="91"/>
      <c r="H196" s="117"/>
      <c r="I196" s="101"/>
      <c r="J196" s="101"/>
      <c r="K196" s="101"/>
      <c r="L196" s="91"/>
      <c r="M196" s="68">
        <f t="shared" si="0"/>
        <v>0</v>
      </c>
      <c r="N196" s="69">
        <f t="shared" si="1"/>
        <v>0</v>
      </c>
      <c r="O196" s="70"/>
      <c r="P196" s="70"/>
      <c r="Q196" s="70"/>
      <c r="R196" s="70"/>
      <c r="S196" s="70"/>
      <c r="T196" s="71">
        <f t="shared" si="2"/>
        <v>0</v>
      </c>
      <c r="U196" s="71"/>
      <c r="V196" s="71">
        <f t="shared" si="3"/>
        <v>0</v>
      </c>
      <c r="W196" s="71"/>
      <c r="X196" s="71">
        <v>0</v>
      </c>
    </row>
    <row r="197" spans="1:24" ht="22.5" customHeight="1">
      <c r="A197" s="21"/>
      <c r="B197" s="44" t="s">
        <v>211</v>
      </c>
      <c r="C197" s="15"/>
      <c r="D197" s="15" t="s">
        <v>13</v>
      </c>
      <c r="E197" s="16" t="s">
        <v>225</v>
      </c>
      <c r="F197" s="103" t="s">
        <v>198</v>
      </c>
      <c r="G197" s="91"/>
      <c r="H197" s="112"/>
      <c r="I197" s="101"/>
      <c r="J197" s="101"/>
      <c r="K197" s="101"/>
      <c r="L197" s="91"/>
      <c r="M197" s="47">
        <f t="shared" si="0"/>
        <v>888</v>
      </c>
      <c r="N197" s="17">
        <f t="shared" si="1"/>
        <v>0</v>
      </c>
      <c r="O197" s="18"/>
      <c r="P197" s="18"/>
      <c r="Q197" s="18"/>
      <c r="R197" s="18"/>
      <c r="S197" s="18"/>
      <c r="T197" s="14">
        <f t="shared" si="2"/>
        <v>888</v>
      </c>
      <c r="U197" s="19">
        <v>293</v>
      </c>
      <c r="V197" s="14">
        <f t="shared" si="3"/>
        <v>1181</v>
      </c>
      <c r="W197" s="19">
        <v>215</v>
      </c>
      <c r="X197" s="14">
        <v>966</v>
      </c>
    </row>
    <row r="198" spans="1:24" ht="22.5" customHeight="1">
      <c r="A198" s="21"/>
      <c r="B198" s="44" t="s">
        <v>207</v>
      </c>
      <c r="C198" s="15"/>
      <c r="D198" s="15" t="s">
        <v>175</v>
      </c>
      <c r="E198" s="16" t="s">
        <v>225</v>
      </c>
      <c r="F198" s="103" t="s">
        <v>199</v>
      </c>
      <c r="G198" s="91"/>
      <c r="H198" s="112"/>
      <c r="I198" s="101"/>
      <c r="J198" s="101"/>
      <c r="K198" s="101"/>
      <c r="L198" s="91"/>
      <c r="M198" s="47">
        <f t="shared" si="0"/>
        <v>1364</v>
      </c>
      <c r="N198" s="17">
        <f t="shared" si="1"/>
        <v>1500</v>
      </c>
      <c r="O198" s="18"/>
      <c r="P198" s="18"/>
      <c r="Q198" s="18">
        <v>1500</v>
      </c>
      <c r="R198" s="18"/>
      <c r="S198" s="18"/>
      <c r="T198" s="14">
        <f t="shared" si="2"/>
        <v>2864</v>
      </c>
      <c r="U198" s="19">
        <v>953</v>
      </c>
      <c r="V198" s="14">
        <f t="shared" si="3"/>
        <v>3817</v>
      </c>
      <c r="W198" s="19">
        <v>765</v>
      </c>
      <c r="X198" s="14">
        <v>3052</v>
      </c>
    </row>
    <row r="199" spans="1:24" ht="22.5" customHeight="1">
      <c r="A199" s="21"/>
      <c r="B199" s="44" t="s">
        <v>207</v>
      </c>
      <c r="C199" s="15"/>
      <c r="D199" s="15" t="s">
        <v>13</v>
      </c>
      <c r="E199" s="16" t="s">
        <v>225</v>
      </c>
      <c r="F199" s="103" t="s">
        <v>200</v>
      </c>
      <c r="G199" s="91"/>
      <c r="H199" s="112"/>
      <c r="I199" s="101"/>
      <c r="J199" s="101"/>
      <c r="K199" s="101"/>
      <c r="L199" s="91"/>
      <c r="M199" s="47">
        <f t="shared" si="0"/>
        <v>1953</v>
      </c>
      <c r="N199" s="17">
        <f t="shared" si="1"/>
        <v>0</v>
      </c>
      <c r="O199" s="18"/>
      <c r="P199" s="18"/>
      <c r="Q199" s="18"/>
      <c r="R199" s="18"/>
      <c r="S199" s="18"/>
      <c r="T199" s="14">
        <f t="shared" si="2"/>
        <v>1953</v>
      </c>
      <c r="U199" s="19">
        <v>650</v>
      </c>
      <c r="V199" s="14">
        <f t="shared" si="3"/>
        <v>2603</v>
      </c>
      <c r="W199" s="19">
        <v>484</v>
      </c>
      <c r="X199" s="14">
        <v>2119</v>
      </c>
    </row>
    <row r="200" spans="1:24" ht="22.5" customHeight="1">
      <c r="A200" s="21"/>
      <c r="B200" s="44" t="s">
        <v>207</v>
      </c>
      <c r="C200" s="15"/>
      <c r="D200" s="15" t="s">
        <v>13</v>
      </c>
      <c r="E200" s="16" t="s">
        <v>225</v>
      </c>
      <c r="F200" s="103" t="s">
        <v>201</v>
      </c>
      <c r="G200" s="91"/>
      <c r="H200" s="112"/>
      <c r="I200" s="101"/>
      <c r="J200" s="101"/>
      <c r="K200" s="101"/>
      <c r="L200" s="91"/>
      <c r="M200" s="47">
        <f t="shared" si="0"/>
        <v>1953</v>
      </c>
      <c r="N200" s="17">
        <f t="shared" si="1"/>
        <v>0</v>
      </c>
      <c r="O200" s="18"/>
      <c r="P200" s="18"/>
      <c r="Q200" s="18"/>
      <c r="R200" s="18"/>
      <c r="S200" s="18"/>
      <c r="T200" s="14">
        <f t="shared" si="2"/>
        <v>1953</v>
      </c>
      <c r="U200" s="19">
        <v>650</v>
      </c>
      <c r="V200" s="14">
        <f t="shared" si="3"/>
        <v>2603</v>
      </c>
      <c r="W200" s="19">
        <v>484</v>
      </c>
      <c r="X200" s="14">
        <v>2119</v>
      </c>
    </row>
    <row r="201" spans="1:24" ht="22.5" customHeight="1">
      <c r="A201" s="21"/>
      <c r="B201" s="44" t="s">
        <v>207</v>
      </c>
      <c r="C201" s="15"/>
      <c r="D201" s="15" t="s">
        <v>175</v>
      </c>
      <c r="E201" s="16" t="s">
        <v>225</v>
      </c>
      <c r="F201" s="103" t="s">
        <v>202</v>
      </c>
      <c r="G201" s="91"/>
      <c r="H201" s="112"/>
      <c r="I201" s="101"/>
      <c r="J201" s="101"/>
      <c r="K201" s="101"/>
      <c r="L201" s="91"/>
      <c r="M201" s="47">
        <f t="shared" si="0"/>
        <v>2197</v>
      </c>
      <c r="N201" s="17">
        <f t="shared" si="1"/>
        <v>0</v>
      </c>
      <c r="O201" s="18"/>
      <c r="P201" s="18"/>
      <c r="Q201" s="18"/>
      <c r="R201" s="18"/>
      <c r="S201" s="18"/>
      <c r="T201" s="14">
        <f t="shared" si="2"/>
        <v>2197</v>
      </c>
      <c r="U201" s="19">
        <v>733</v>
      </c>
      <c r="V201" s="14">
        <f t="shared" si="3"/>
        <v>2930</v>
      </c>
      <c r="W201" s="19">
        <v>551</v>
      </c>
      <c r="X201" s="14">
        <v>2379</v>
      </c>
    </row>
    <row r="202" spans="1:24" ht="22.5" customHeight="1">
      <c r="A202" s="81"/>
      <c r="B202" s="82" t="s">
        <v>220</v>
      </c>
      <c r="C202" s="83" t="s">
        <v>220</v>
      </c>
      <c r="D202" s="15" t="s">
        <v>220</v>
      </c>
      <c r="E202" s="84" t="s">
        <v>220</v>
      </c>
      <c r="F202" s="122" t="s">
        <v>203</v>
      </c>
      <c r="G202" s="91"/>
      <c r="H202" s="121"/>
      <c r="I202" s="101"/>
      <c r="J202" s="101"/>
      <c r="K202" s="101"/>
      <c r="L202" s="91"/>
      <c r="M202" s="85">
        <f t="shared" si="0"/>
        <v>0</v>
      </c>
      <c r="N202" s="86">
        <f t="shared" si="1"/>
        <v>0</v>
      </c>
      <c r="O202" s="87"/>
      <c r="P202" s="87"/>
      <c r="Q202" s="87"/>
      <c r="R202" s="87"/>
      <c r="S202" s="87"/>
      <c r="T202" s="88">
        <f t="shared" si="2"/>
        <v>0</v>
      </c>
      <c r="U202" s="88"/>
      <c r="V202" s="88">
        <f t="shared" si="3"/>
        <v>0</v>
      </c>
      <c r="W202" s="88"/>
      <c r="X202" s="88"/>
    </row>
    <row r="203" spans="1:24" ht="22.5" customHeight="1">
      <c r="A203" s="21"/>
      <c r="B203" s="44" t="s">
        <v>207</v>
      </c>
      <c r="C203" s="15"/>
      <c r="D203" s="15" t="s">
        <v>214</v>
      </c>
      <c r="E203" s="16" t="s">
        <v>225</v>
      </c>
      <c r="F203" s="103" t="s">
        <v>204</v>
      </c>
      <c r="G203" s="91"/>
      <c r="H203" s="112"/>
      <c r="I203" s="101"/>
      <c r="J203" s="101"/>
      <c r="K203" s="101"/>
      <c r="L203" s="91"/>
      <c r="M203" s="47">
        <f t="shared" si="0"/>
        <v>2468</v>
      </c>
      <c r="N203" s="17">
        <f t="shared" si="1"/>
        <v>50</v>
      </c>
      <c r="O203" s="18">
        <v>50</v>
      </c>
      <c r="P203" s="18"/>
      <c r="Q203" s="18"/>
      <c r="R203" s="18"/>
      <c r="S203" s="18"/>
      <c r="T203" s="14">
        <f t="shared" si="2"/>
        <v>2518</v>
      </c>
      <c r="U203" s="19">
        <v>837</v>
      </c>
      <c r="V203" s="14">
        <f t="shared" si="3"/>
        <v>3355</v>
      </c>
      <c r="W203" s="19">
        <v>642</v>
      </c>
      <c r="X203" s="14">
        <v>2713</v>
      </c>
    </row>
    <row r="204" spans="1:24" ht="22.5" customHeight="1">
      <c r="A204" s="21"/>
      <c r="B204" s="45" t="s">
        <v>211</v>
      </c>
      <c r="C204" s="22"/>
      <c r="D204" s="22" t="s">
        <v>13</v>
      </c>
      <c r="E204" s="23" t="s">
        <v>225</v>
      </c>
      <c r="F204" s="104" t="s">
        <v>205</v>
      </c>
      <c r="G204" s="93"/>
      <c r="H204" s="115"/>
      <c r="I204" s="102"/>
      <c r="J204" s="102"/>
      <c r="K204" s="102"/>
      <c r="L204" s="93"/>
      <c r="M204" s="58">
        <f t="shared" si="0"/>
        <v>888</v>
      </c>
      <c r="N204" s="24">
        <f t="shared" si="1"/>
        <v>0</v>
      </c>
      <c r="O204" s="25"/>
      <c r="P204" s="25"/>
      <c r="Q204" s="25"/>
      <c r="R204" s="25"/>
      <c r="S204" s="25"/>
      <c r="T204" s="59">
        <f t="shared" si="2"/>
        <v>888</v>
      </c>
      <c r="U204" s="26">
        <v>293</v>
      </c>
      <c r="V204" s="59">
        <f t="shared" si="3"/>
        <v>1181</v>
      </c>
      <c r="W204" s="26">
        <v>215</v>
      </c>
      <c r="X204" s="59">
        <v>966</v>
      </c>
    </row>
    <row r="205" spans="1:24" ht="4.5" customHeight="1">
      <c r="A205" s="2"/>
      <c r="B205" s="27"/>
      <c r="C205" s="27"/>
      <c r="D205" s="28"/>
      <c r="E205" s="28"/>
      <c r="F205" s="28"/>
      <c r="G205" s="21"/>
      <c r="H205" s="3"/>
      <c r="I205" s="3"/>
      <c r="J205" s="3"/>
      <c r="K205" s="3"/>
      <c r="L205" s="3"/>
      <c r="M205" s="48"/>
      <c r="N205" s="7"/>
      <c r="O205" s="29"/>
      <c r="P205" s="29"/>
      <c r="Q205" s="29"/>
      <c r="R205" s="29"/>
      <c r="S205" s="29"/>
      <c r="T205" s="29"/>
      <c r="U205" s="7"/>
      <c r="V205" s="30"/>
      <c r="W205" s="30"/>
      <c r="X205" s="7"/>
    </row>
    <row r="206" spans="1:24" ht="22.5" customHeight="1">
      <c r="A206" s="2"/>
      <c r="B206" s="116" t="s">
        <v>206</v>
      </c>
      <c r="C206" s="94"/>
      <c r="D206" s="94"/>
      <c r="E206" s="94"/>
      <c r="F206" s="94"/>
      <c r="G206" s="94"/>
      <c r="H206" s="94"/>
      <c r="I206" s="94"/>
      <c r="J206" s="94"/>
      <c r="K206" s="94"/>
      <c r="L206" s="95"/>
      <c r="M206" s="60">
        <f t="shared" ref="M206:X206" si="4">SUBTOTAL(9,M7:M205)</f>
        <v>344852</v>
      </c>
      <c r="N206" s="61">
        <f t="shared" si="4"/>
        <v>6322</v>
      </c>
      <c r="O206" s="61">
        <f t="shared" si="4"/>
        <v>50</v>
      </c>
      <c r="P206" s="61">
        <f t="shared" si="4"/>
        <v>547</v>
      </c>
      <c r="Q206" s="61">
        <f t="shared" si="4"/>
        <v>1600</v>
      </c>
      <c r="R206" s="61">
        <f t="shared" si="4"/>
        <v>2450</v>
      </c>
      <c r="S206" s="61">
        <f t="shared" si="4"/>
        <v>1675</v>
      </c>
      <c r="T206" s="61">
        <f t="shared" si="4"/>
        <v>351174</v>
      </c>
      <c r="U206" s="61">
        <f t="shared" si="4"/>
        <v>116905</v>
      </c>
      <c r="V206" s="61">
        <f t="shared" si="4"/>
        <v>468079</v>
      </c>
      <c r="W206" s="61">
        <f t="shared" si="4"/>
        <v>92493</v>
      </c>
      <c r="X206" s="61">
        <f t="shared" si="4"/>
        <v>375586</v>
      </c>
    </row>
    <row r="207" spans="1:24" ht="22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7.25" hidden="1" customHeight="1">
      <c r="A208" s="2"/>
      <c r="B208" s="111" t="s">
        <v>221</v>
      </c>
      <c r="C208" s="96"/>
      <c r="D208" s="96"/>
      <c r="E208" s="96"/>
      <c r="F208" s="96"/>
      <c r="G208" s="96"/>
      <c r="H208" s="96"/>
      <c r="I208" s="96"/>
      <c r="J208" s="96"/>
      <c r="K208" s="96"/>
      <c r="L208" s="96"/>
      <c r="M208" s="96"/>
      <c r="N208" s="111" t="s">
        <v>222</v>
      </c>
      <c r="O208" s="96"/>
      <c r="P208" s="96"/>
      <c r="Q208" s="96"/>
      <c r="R208" s="96"/>
      <c r="S208" s="96"/>
      <c r="T208" s="2"/>
      <c r="U208" s="111"/>
      <c r="V208" s="96"/>
      <c r="W208" s="96"/>
      <c r="X208" s="96"/>
    </row>
    <row r="209" spans="1:24" ht="24" hidden="1" customHeight="1">
      <c r="A209" s="2"/>
      <c r="B209" s="108">
        <f>O6</f>
        <v>0</v>
      </c>
      <c r="C209" s="97"/>
      <c r="D209" s="97"/>
      <c r="E209" s="98"/>
      <c r="F209" s="31"/>
      <c r="G209" s="32" t="str">
        <f>P6</f>
        <v>جزاءات</v>
      </c>
      <c r="H209" s="31"/>
      <c r="I209" s="32" t="str">
        <f>Q6</f>
        <v>عهد</v>
      </c>
      <c r="J209" s="31"/>
      <c r="K209" s="32" t="str">
        <f>R6</f>
        <v>سكن</v>
      </c>
      <c r="L209" s="3"/>
      <c r="M209" s="32" t="str">
        <f>S6</f>
        <v>ك . ع</v>
      </c>
      <c r="N209" s="30"/>
      <c r="O209" s="33" t="s">
        <v>11</v>
      </c>
      <c r="P209" s="29"/>
      <c r="Q209" s="33" t="s">
        <v>225</v>
      </c>
      <c r="R209" s="29"/>
      <c r="S209" s="54" t="s">
        <v>223</v>
      </c>
      <c r="T209" s="31"/>
      <c r="U209" s="33"/>
      <c r="V209" s="62" t="s">
        <v>225</v>
      </c>
      <c r="W209" s="34"/>
      <c r="X209" s="33"/>
    </row>
    <row r="210" spans="1:24" ht="24" hidden="1" customHeight="1">
      <c r="A210" s="21"/>
      <c r="B210" s="106">
        <f>SUM(O7:O205)</f>
        <v>50</v>
      </c>
      <c r="C210" s="96"/>
      <c r="D210" s="96"/>
      <c r="E210" s="96"/>
      <c r="F210" s="35"/>
      <c r="G210" s="36">
        <f>SUM(P7:P205)</f>
        <v>547</v>
      </c>
      <c r="H210" s="35"/>
      <c r="I210" s="36">
        <f>SUM(Q7:Q205)</f>
        <v>1600</v>
      </c>
      <c r="J210" s="36"/>
      <c r="K210" s="36">
        <f>SUM(R206)</f>
        <v>2450</v>
      </c>
      <c r="L210" s="21"/>
      <c r="M210" s="36">
        <f>SUM(S7:S205)</f>
        <v>1675</v>
      </c>
      <c r="N210" s="55"/>
      <c r="O210" s="56">
        <f>COUNTIF(E:E,"شركة")</f>
        <v>18</v>
      </c>
      <c r="P210" s="21"/>
      <c r="Q210" s="36">
        <f>COUNTIF(E:E,"بنك مصر")</f>
        <v>136</v>
      </c>
      <c r="R210" s="21"/>
      <c r="S210" s="56">
        <f>SUM(Q210+O210)</f>
        <v>154</v>
      </c>
      <c r="T210" s="37"/>
      <c r="U210" s="38"/>
      <c r="V210" s="21"/>
      <c r="W210" s="37"/>
      <c r="X210" s="56"/>
    </row>
    <row r="211" spans="1:24" ht="24" customHeight="1">
      <c r="A211" s="2"/>
      <c r="B211" s="49"/>
      <c r="C211" s="49"/>
      <c r="D211" s="49"/>
      <c r="E211" s="49"/>
      <c r="F211" s="50"/>
      <c r="G211" s="49"/>
      <c r="H211" s="50"/>
      <c r="I211" s="49"/>
      <c r="J211" s="49"/>
      <c r="K211" s="49"/>
      <c r="L211" s="49"/>
      <c r="M211" s="51"/>
      <c r="N211" s="49"/>
      <c r="O211" s="52"/>
      <c r="P211" s="52"/>
      <c r="Q211" s="49"/>
      <c r="R211" s="49"/>
      <c r="S211" s="49"/>
      <c r="T211" s="52"/>
      <c r="U211" s="53"/>
      <c r="V211" s="49"/>
      <c r="W211" s="52"/>
      <c r="X211" s="49"/>
    </row>
    <row r="212" spans="1:24" ht="22.5" customHeight="1">
      <c r="A212" s="2"/>
      <c r="B212" s="27"/>
      <c r="C212" s="27"/>
      <c r="D212" s="28"/>
      <c r="E212" s="28"/>
      <c r="F212" s="28"/>
      <c r="G212" s="21"/>
      <c r="H212" s="3"/>
      <c r="I212" s="3"/>
      <c r="J212" s="3"/>
      <c r="K212" s="3"/>
      <c r="L212" s="3"/>
      <c r="M212" s="30"/>
      <c r="N212" s="30"/>
      <c r="O212" s="29"/>
      <c r="P212" s="29"/>
      <c r="Q212" s="29"/>
      <c r="R212" s="29"/>
      <c r="S212" s="29"/>
      <c r="T212" s="29"/>
      <c r="U212" s="7"/>
      <c r="V212" s="7"/>
      <c r="W212" s="7"/>
      <c r="X212" s="7"/>
    </row>
    <row r="213" spans="1:24" ht="22.5" customHeight="1">
      <c r="A213" s="2"/>
      <c r="B213" s="27"/>
      <c r="C213" s="27"/>
      <c r="D213" s="28"/>
      <c r="E213" s="28"/>
      <c r="F213" s="28"/>
      <c r="G213" s="21"/>
      <c r="H213" s="3"/>
      <c r="I213" s="3"/>
      <c r="J213" s="3"/>
      <c r="K213" s="3"/>
      <c r="L213" s="3"/>
      <c r="M213" s="30"/>
      <c r="N213" s="30"/>
      <c r="O213" s="29"/>
      <c r="P213" s="29"/>
      <c r="Q213" s="29"/>
      <c r="R213" s="29"/>
      <c r="S213" s="29"/>
      <c r="T213" s="29"/>
      <c r="U213" s="7"/>
      <c r="V213" s="7"/>
      <c r="W213" s="7"/>
      <c r="X213" s="7"/>
    </row>
    <row r="214" spans="1:24" ht="22.5" customHeight="1">
      <c r="A214" s="2"/>
      <c r="B214" s="27"/>
      <c r="C214" s="27"/>
      <c r="D214" s="28"/>
      <c r="E214" s="28"/>
      <c r="F214" s="28"/>
      <c r="G214" s="21"/>
      <c r="H214" s="3"/>
      <c r="I214" s="3"/>
      <c r="J214" s="3"/>
      <c r="K214" s="3"/>
      <c r="L214" s="3"/>
      <c r="M214" s="30"/>
      <c r="N214" s="30"/>
      <c r="O214" s="29"/>
      <c r="P214" s="29"/>
      <c r="Q214" s="29"/>
      <c r="R214" s="29"/>
      <c r="S214" s="29"/>
      <c r="T214" s="29"/>
      <c r="U214" s="7"/>
      <c r="V214" s="7"/>
      <c r="W214" s="7"/>
      <c r="X214" s="7"/>
    </row>
  </sheetData>
  <autoFilter ref="A6:X204"/>
  <mergeCells count="423">
    <mergeCell ref="H36:L36"/>
    <mergeCell ref="H37:L37"/>
    <mergeCell ref="H29:L29"/>
    <mergeCell ref="H33:L33"/>
    <mergeCell ref="H34:L34"/>
    <mergeCell ref="H35:L35"/>
    <mergeCell ref="H30:L30"/>
    <mergeCell ref="H31:L31"/>
    <mergeCell ref="H32:L32"/>
    <mergeCell ref="H42:L42"/>
    <mergeCell ref="H43:L43"/>
    <mergeCell ref="H39:L39"/>
    <mergeCell ref="H40:L40"/>
    <mergeCell ref="H41:L41"/>
    <mergeCell ref="H38:L38"/>
    <mergeCell ref="H45:L45"/>
    <mergeCell ref="H46:L46"/>
    <mergeCell ref="H44:L44"/>
    <mergeCell ref="H54:L54"/>
    <mergeCell ref="H55:L55"/>
    <mergeCell ref="H47:L47"/>
    <mergeCell ref="H51:L51"/>
    <mergeCell ref="H52:L52"/>
    <mergeCell ref="H53:L53"/>
    <mergeCell ref="H48:L48"/>
    <mergeCell ref="H49:L49"/>
    <mergeCell ref="H50:L50"/>
    <mergeCell ref="H60:L60"/>
    <mergeCell ref="H61:L61"/>
    <mergeCell ref="H57:L57"/>
    <mergeCell ref="H58:L58"/>
    <mergeCell ref="H59:L59"/>
    <mergeCell ref="H56:L56"/>
    <mergeCell ref="H63:L63"/>
    <mergeCell ref="H64:L64"/>
    <mergeCell ref="H62:L62"/>
    <mergeCell ref="F81:G81"/>
    <mergeCell ref="F82:G82"/>
    <mergeCell ref="F83:G83"/>
    <mergeCell ref="F78:G78"/>
    <mergeCell ref="H72:L72"/>
    <mergeCell ref="H73:L73"/>
    <mergeCell ref="H65:L65"/>
    <mergeCell ref="H69:L69"/>
    <mergeCell ref="H70:L70"/>
    <mergeCell ref="H71:L71"/>
    <mergeCell ref="H66:L66"/>
    <mergeCell ref="H67:L67"/>
    <mergeCell ref="H68:L68"/>
    <mergeCell ref="F8:G8"/>
    <mergeCell ref="F9:G9"/>
    <mergeCell ref="B1:E1"/>
    <mergeCell ref="F1:G1"/>
    <mergeCell ref="B2:E2"/>
    <mergeCell ref="F2:G2"/>
    <mergeCell ref="B3:E3"/>
    <mergeCell ref="F3:G3"/>
    <mergeCell ref="B4:E4"/>
    <mergeCell ref="B5:E6"/>
    <mergeCell ref="F23:G23"/>
    <mergeCell ref="F18:G18"/>
    <mergeCell ref="H13:L13"/>
    <mergeCell ref="H14:L14"/>
    <mergeCell ref="H15:L15"/>
    <mergeCell ref="F16:G16"/>
    <mergeCell ref="H16:L16"/>
    <mergeCell ref="F17:G17"/>
    <mergeCell ref="H17:L17"/>
    <mergeCell ref="H120:L120"/>
    <mergeCell ref="V1:X2"/>
    <mergeCell ref="V3:X4"/>
    <mergeCell ref="F4:G4"/>
    <mergeCell ref="H3:U4"/>
    <mergeCell ref="H11:L11"/>
    <mergeCell ref="F7:G7"/>
    <mergeCell ref="H7:L7"/>
    <mergeCell ref="H8:L8"/>
    <mergeCell ref="O5:S5"/>
    <mergeCell ref="H9:L9"/>
    <mergeCell ref="H10:L10"/>
    <mergeCell ref="F10:G10"/>
    <mergeCell ref="T5:T6"/>
    <mergeCell ref="U5:U6"/>
    <mergeCell ref="W5:W6"/>
    <mergeCell ref="V5:V6"/>
    <mergeCell ref="X5:X6"/>
    <mergeCell ref="M5:M6"/>
    <mergeCell ref="H5:L6"/>
    <mergeCell ref="F5:G6"/>
    <mergeCell ref="F11:G11"/>
    <mergeCell ref="F12:G12"/>
    <mergeCell ref="H21:L21"/>
    <mergeCell ref="H97:L97"/>
    <mergeCell ref="H98:L98"/>
    <mergeCell ref="H102:L102"/>
    <mergeCell ref="H103:L103"/>
    <mergeCell ref="H104:L104"/>
    <mergeCell ref="H93:L93"/>
    <mergeCell ref="H94:L94"/>
    <mergeCell ref="H91:L91"/>
    <mergeCell ref="H92:L92"/>
    <mergeCell ref="H99:L99"/>
    <mergeCell ref="H100:L100"/>
    <mergeCell ref="H101:L101"/>
    <mergeCell ref="H109:L109"/>
    <mergeCell ref="H110:L110"/>
    <mergeCell ref="H114:L114"/>
    <mergeCell ref="H115:L115"/>
    <mergeCell ref="H116:L116"/>
    <mergeCell ref="H105:L105"/>
    <mergeCell ref="H106:L106"/>
    <mergeCell ref="H107:L107"/>
    <mergeCell ref="H111:L111"/>
    <mergeCell ref="H112:L112"/>
    <mergeCell ref="H113:L113"/>
    <mergeCell ref="H108:L108"/>
    <mergeCell ref="F51:G51"/>
    <mergeCell ref="F52:G52"/>
    <mergeCell ref="F48:G48"/>
    <mergeCell ref="F49:G49"/>
    <mergeCell ref="F50:G50"/>
    <mergeCell ref="F60:G60"/>
    <mergeCell ref="F61:G61"/>
    <mergeCell ref="F62:G62"/>
    <mergeCell ref="F53:G53"/>
    <mergeCell ref="F57:G57"/>
    <mergeCell ref="F58:G58"/>
    <mergeCell ref="F59:G59"/>
    <mergeCell ref="F54:G54"/>
    <mergeCell ref="F55:G55"/>
    <mergeCell ref="F56:G56"/>
    <mergeCell ref="F67:G67"/>
    <mergeCell ref="F68:G68"/>
    <mergeCell ref="F63:G63"/>
    <mergeCell ref="F64:G64"/>
    <mergeCell ref="F65:G65"/>
    <mergeCell ref="F69:G69"/>
    <mergeCell ref="F70:G70"/>
    <mergeCell ref="F71:G71"/>
    <mergeCell ref="F66:G66"/>
    <mergeCell ref="F95:G95"/>
    <mergeCell ref="F96:G96"/>
    <mergeCell ref="F97:G97"/>
    <mergeCell ref="F98:G98"/>
    <mergeCell ref="F102:G102"/>
    <mergeCell ref="F85:G85"/>
    <mergeCell ref="F86:G86"/>
    <mergeCell ref="F72:G72"/>
    <mergeCell ref="F73:G73"/>
    <mergeCell ref="F74:G74"/>
    <mergeCell ref="F87:G87"/>
    <mergeCell ref="F88:G88"/>
    <mergeCell ref="F89:G89"/>
    <mergeCell ref="F84:G84"/>
    <mergeCell ref="F90:G90"/>
    <mergeCell ref="F79:G79"/>
    <mergeCell ref="F80:G80"/>
    <mergeCell ref="F75:G75"/>
    <mergeCell ref="F76:G76"/>
    <mergeCell ref="F77:G77"/>
    <mergeCell ref="F103:G103"/>
    <mergeCell ref="F104:G104"/>
    <mergeCell ref="F93:G93"/>
    <mergeCell ref="F94:G94"/>
    <mergeCell ref="F91:G91"/>
    <mergeCell ref="F92:G92"/>
    <mergeCell ref="F99:G99"/>
    <mergeCell ref="F100:G100"/>
    <mergeCell ref="F101:G101"/>
    <mergeCell ref="F109:G109"/>
    <mergeCell ref="F110:G110"/>
    <mergeCell ref="F114:G114"/>
    <mergeCell ref="F115:G115"/>
    <mergeCell ref="F116:G116"/>
    <mergeCell ref="F105:G105"/>
    <mergeCell ref="F106:G106"/>
    <mergeCell ref="F107:G107"/>
    <mergeCell ref="F111:G111"/>
    <mergeCell ref="F112:G112"/>
    <mergeCell ref="F113:G113"/>
    <mergeCell ref="F108:G108"/>
    <mergeCell ref="F135:G135"/>
    <mergeCell ref="F136:G136"/>
    <mergeCell ref="F137:G137"/>
    <mergeCell ref="F141:G141"/>
    <mergeCell ref="H175:L175"/>
    <mergeCell ref="H176:L176"/>
    <mergeCell ref="H171:L171"/>
    <mergeCell ref="H172:L172"/>
    <mergeCell ref="H173:L173"/>
    <mergeCell ref="H144:L144"/>
    <mergeCell ref="H145:L145"/>
    <mergeCell ref="H146:L146"/>
    <mergeCell ref="H162:L162"/>
    <mergeCell ref="H163:L163"/>
    <mergeCell ref="H164:L164"/>
    <mergeCell ref="F165:G165"/>
    <mergeCell ref="F166:G166"/>
    <mergeCell ref="F162:G162"/>
    <mergeCell ref="F163:G163"/>
    <mergeCell ref="F164:G164"/>
    <mergeCell ref="F167:G167"/>
    <mergeCell ref="H178:L178"/>
    <mergeCell ref="H179:L179"/>
    <mergeCell ref="H174:L174"/>
    <mergeCell ref="H151:L151"/>
    <mergeCell ref="H152:L152"/>
    <mergeCell ref="H147:L147"/>
    <mergeCell ref="H148:L148"/>
    <mergeCell ref="H149:L149"/>
    <mergeCell ref="H153:L153"/>
    <mergeCell ref="H154:L154"/>
    <mergeCell ref="H155:L155"/>
    <mergeCell ref="H159:L159"/>
    <mergeCell ref="H160:L160"/>
    <mergeCell ref="H156:L156"/>
    <mergeCell ref="H157:L157"/>
    <mergeCell ref="H158:L158"/>
    <mergeCell ref="H168:L168"/>
    <mergeCell ref="H169:L169"/>
    <mergeCell ref="H170:L170"/>
    <mergeCell ref="H161:L161"/>
    <mergeCell ref="H165:L165"/>
    <mergeCell ref="H166:L166"/>
    <mergeCell ref="H167:L167"/>
    <mergeCell ref="F147:G147"/>
    <mergeCell ref="F148:G148"/>
    <mergeCell ref="F144:G144"/>
    <mergeCell ref="F145:G145"/>
    <mergeCell ref="F146:G146"/>
    <mergeCell ref="F156:G156"/>
    <mergeCell ref="F157:G157"/>
    <mergeCell ref="F149:G149"/>
    <mergeCell ref="F153:G153"/>
    <mergeCell ref="F154:G154"/>
    <mergeCell ref="F155:G155"/>
    <mergeCell ref="F151:G151"/>
    <mergeCell ref="F152:G152"/>
    <mergeCell ref="F187:G187"/>
    <mergeCell ref="H187:L187"/>
    <mergeCell ref="F191:G191"/>
    <mergeCell ref="F189:G189"/>
    <mergeCell ref="F190:G190"/>
    <mergeCell ref="F184:G184"/>
    <mergeCell ref="F185:G185"/>
    <mergeCell ref="H189:L189"/>
    <mergeCell ref="H190:L190"/>
    <mergeCell ref="H191:L191"/>
    <mergeCell ref="F186:G186"/>
    <mergeCell ref="H186:L186"/>
    <mergeCell ref="H184:L184"/>
    <mergeCell ref="H185:L185"/>
    <mergeCell ref="F188:G188"/>
    <mergeCell ref="H188:L188"/>
    <mergeCell ref="F192:G192"/>
    <mergeCell ref="F194:G194"/>
    <mergeCell ref="F195:G195"/>
    <mergeCell ref="F196:G196"/>
    <mergeCell ref="F193:G193"/>
    <mergeCell ref="B209:E209"/>
    <mergeCell ref="B210:E210"/>
    <mergeCell ref="F204:G204"/>
    <mergeCell ref="F201:G201"/>
    <mergeCell ref="F200:G200"/>
    <mergeCell ref="H193:L193"/>
    <mergeCell ref="H194:L194"/>
    <mergeCell ref="H204:L204"/>
    <mergeCell ref="B206:L206"/>
    <mergeCell ref="B208:M208"/>
    <mergeCell ref="N208:S208"/>
    <mergeCell ref="U208:X208"/>
    <mergeCell ref="H201:L201"/>
    <mergeCell ref="H202:L202"/>
    <mergeCell ref="H203:L203"/>
    <mergeCell ref="F202:G202"/>
    <mergeCell ref="F203:G203"/>
    <mergeCell ref="F198:G198"/>
    <mergeCell ref="F199:G199"/>
    <mergeCell ref="H198:L198"/>
    <mergeCell ref="H199:L199"/>
    <mergeCell ref="H200:L200"/>
    <mergeCell ref="H195:L195"/>
    <mergeCell ref="H196:L196"/>
    <mergeCell ref="F197:G197"/>
    <mergeCell ref="H197:L197"/>
    <mergeCell ref="H192:L192"/>
    <mergeCell ref="H78:L78"/>
    <mergeCell ref="H79:L79"/>
    <mergeCell ref="H75:L75"/>
    <mergeCell ref="H76:L76"/>
    <mergeCell ref="H77:L77"/>
    <mergeCell ref="H74:L74"/>
    <mergeCell ref="H81:L81"/>
    <mergeCell ref="H82:L82"/>
    <mergeCell ref="H80:L80"/>
    <mergeCell ref="H90:L90"/>
    <mergeCell ref="H83:L83"/>
    <mergeCell ref="H87:L87"/>
    <mergeCell ref="H88:L88"/>
    <mergeCell ref="H89:L89"/>
    <mergeCell ref="H84:L84"/>
    <mergeCell ref="H85:L85"/>
    <mergeCell ref="H86:L86"/>
    <mergeCell ref="H95:L95"/>
    <mergeCell ref="H96:L96"/>
    <mergeCell ref="H135:L135"/>
    <mergeCell ref="H183:L183"/>
    <mergeCell ref="H180:L180"/>
    <mergeCell ref="H181:L181"/>
    <mergeCell ref="H12:L12"/>
    <mergeCell ref="F24:G24"/>
    <mergeCell ref="F25:G25"/>
    <mergeCell ref="H27:L27"/>
    <mergeCell ref="F28:G28"/>
    <mergeCell ref="H28:L28"/>
    <mergeCell ref="F29:G29"/>
    <mergeCell ref="H24:L24"/>
    <mergeCell ref="H25:L25"/>
    <mergeCell ref="H26:L26"/>
    <mergeCell ref="F27:G27"/>
    <mergeCell ref="F26:G26"/>
    <mergeCell ref="H22:L22"/>
    <mergeCell ref="H23:L23"/>
    <mergeCell ref="H18:L18"/>
    <mergeCell ref="H19:L19"/>
    <mergeCell ref="H20:L20"/>
    <mergeCell ref="F19:G19"/>
    <mergeCell ref="F20:G20"/>
    <mergeCell ref="F15:G15"/>
    <mergeCell ref="F13:G13"/>
    <mergeCell ref="F14:G14"/>
    <mergeCell ref="F21:G21"/>
    <mergeCell ref="F22:G22"/>
    <mergeCell ref="F33:G33"/>
    <mergeCell ref="F34:G34"/>
    <mergeCell ref="F30:G30"/>
    <mergeCell ref="F31:G31"/>
    <mergeCell ref="F32:G32"/>
    <mergeCell ref="F45:G45"/>
    <mergeCell ref="F46:G46"/>
    <mergeCell ref="F47:G47"/>
    <mergeCell ref="F44:G44"/>
    <mergeCell ref="F35:G35"/>
    <mergeCell ref="F39:G39"/>
    <mergeCell ref="F40:G40"/>
    <mergeCell ref="F41:G41"/>
    <mergeCell ref="F36:G36"/>
    <mergeCell ref="F37:G37"/>
    <mergeCell ref="F38:G38"/>
    <mergeCell ref="F42:G42"/>
    <mergeCell ref="F43:G43"/>
    <mergeCell ref="F140:G140"/>
    <mergeCell ref="H140:L140"/>
    <mergeCell ref="H136:L136"/>
    <mergeCell ref="H137:L137"/>
    <mergeCell ref="H141:L141"/>
    <mergeCell ref="H142:L142"/>
    <mergeCell ref="H143:L143"/>
    <mergeCell ref="F138:G138"/>
    <mergeCell ref="H138:L138"/>
    <mergeCell ref="F139:G139"/>
    <mergeCell ref="H139:L139"/>
    <mergeCell ref="F142:G142"/>
    <mergeCell ref="F143:G143"/>
    <mergeCell ref="F117:G117"/>
    <mergeCell ref="F118:G118"/>
    <mergeCell ref="F119:G119"/>
    <mergeCell ref="F123:G123"/>
    <mergeCell ref="F124:G124"/>
    <mergeCell ref="F125:G125"/>
    <mergeCell ref="F120:G120"/>
    <mergeCell ref="F132:G132"/>
    <mergeCell ref="H132:L132"/>
    <mergeCell ref="F129:G129"/>
    <mergeCell ref="F130:G130"/>
    <mergeCell ref="F131:G131"/>
    <mergeCell ref="H129:L129"/>
    <mergeCell ref="H130:L130"/>
    <mergeCell ref="H126:L126"/>
    <mergeCell ref="H127:L127"/>
    <mergeCell ref="H128:L128"/>
    <mergeCell ref="H121:L121"/>
    <mergeCell ref="H122:L122"/>
    <mergeCell ref="H117:L117"/>
    <mergeCell ref="H118:L118"/>
    <mergeCell ref="H119:L119"/>
    <mergeCell ref="H123:L123"/>
    <mergeCell ref="H124:L124"/>
    <mergeCell ref="F133:G133"/>
    <mergeCell ref="H133:L133"/>
    <mergeCell ref="F134:G134"/>
    <mergeCell ref="H134:L134"/>
    <mergeCell ref="F121:G121"/>
    <mergeCell ref="F122:G122"/>
    <mergeCell ref="H131:L131"/>
    <mergeCell ref="F126:G126"/>
    <mergeCell ref="F127:G127"/>
    <mergeCell ref="F128:G128"/>
    <mergeCell ref="H125:L125"/>
    <mergeCell ref="F150:G150"/>
    <mergeCell ref="H150:L150"/>
    <mergeCell ref="F174:G174"/>
    <mergeCell ref="F175:G175"/>
    <mergeCell ref="F176:G176"/>
    <mergeCell ref="F177:G177"/>
    <mergeCell ref="F178:G178"/>
    <mergeCell ref="F179:G179"/>
    <mergeCell ref="F183:G183"/>
    <mergeCell ref="F180:G180"/>
    <mergeCell ref="F171:G171"/>
    <mergeCell ref="F172:G172"/>
    <mergeCell ref="F173:G173"/>
    <mergeCell ref="F168:G168"/>
    <mergeCell ref="F169:G169"/>
    <mergeCell ref="F170:G170"/>
    <mergeCell ref="F159:G159"/>
    <mergeCell ref="F158:G158"/>
    <mergeCell ref="F160:G160"/>
    <mergeCell ref="F161:G161"/>
    <mergeCell ref="H182:L182"/>
    <mergeCell ref="F181:G181"/>
    <mergeCell ref="F182:G182"/>
    <mergeCell ref="H177:L177"/>
  </mergeCells>
  <printOptions horizontalCentered="1"/>
  <pageMargins left="0" right="0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2021-3</vt:lpstr>
      <vt:lpstr>'2021-3'!Print_Titles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 Company</dc:creator>
  <cp:lastModifiedBy>LEADERS</cp:lastModifiedBy>
  <cp:lastPrinted>2021-03-25T22:33:46Z</cp:lastPrinted>
  <dcterms:created xsi:type="dcterms:W3CDTF">2020-04-15T10:24:20Z</dcterms:created>
  <dcterms:modified xsi:type="dcterms:W3CDTF">2021-03-25T22:33:47Z</dcterms:modified>
</cp:coreProperties>
</file>