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2021-3" sheetId="9" r:id="rId1"/>
  </sheets>
  <definedNames>
    <definedName name="_xlnm._FilterDatabase" localSheetId="0" hidden="1">'2021-3'!$A$6:$S$186</definedName>
    <definedName name="_xlnm.Print_Titles" localSheetId="0">'2021-3'!$1:$6</definedName>
  </definedNames>
  <calcPr calcId="124519"/>
</workbook>
</file>

<file path=xl/calcChain.xml><?xml version="1.0" encoding="utf-8"?>
<calcChain xmlns="http://schemas.openxmlformats.org/spreadsheetml/2006/main">
  <c r="B192" i="9"/>
  <c r="K188"/>
  <c r="M188"/>
  <c r="R188"/>
  <c r="L192"/>
  <c r="J192"/>
  <c r="H192"/>
  <c r="H191"/>
  <c r="B191"/>
  <c r="S188"/>
  <c r="P188"/>
  <c r="N188"/>
  <c r="L188"/>
  <c r="J188"/>
  <c r="Q186"/>
  <c r="O186" s="1"/>
  <c r="I186"/>
  <c r="Q185"/>
  <c r="O185" s="1"/>
  <c r="I185"/>
  <c r="Q184"/>
  <c r="O184" s="1"/>
  <c r="I184"/>
  <c r="Q183"/>
  <c r="O183" s="1"/>
  <c r="I183"/>
  <c r="Q182"/>
  <c r="O182" s="1"/>
  <c r="I182"/>
  <c r="Q181"/>
  <c r="O181" s="1"/>
  <c r="I181"/>
  <c r="Q180"/>
  <c r="O180" s="1"/>
  <c r="I180"/>
  <c r="Q179"/>
  <c r="O179" s="1"/>
  <c r="I179"/>
  <c r="Q178"/>
  <c r="O178" s="1"/>
  <c r="I178"/>
  <c r="Q177"/>
  <c r="O177" s="1"/>
  <c r="I177"/>
  <c r="Q176"/>
  <c r="O176" s="1"/>
  <c r="I176"/>
  <c r="Q175"/>
  <c r="O175" s="1"/>
  <c r="I175"/>
  <c r="Q174"/>
  <c r="O174" s="1"/>
  <c r="I174"/>
  <c r="Q173"/>
  <c r="O173" s="1"/>
  <c r="I173"/>
  <c r="Q172"/>
  <c r="O172" s="1"/>
  <c r="I172"/>
  <c r="Q171"/>
  <c r="O171" s="1"/>
  <c r="I171"/>
  <c r="Q170"/>
  <c r="O170" s="1"/>
  <c r="I170"/>
  <c r="Q169"/>
  <c r="O169" s="1"/>
  <c r="I169"/>
  <c r="Q168"/>
  <c r="O168" s="1"/>
  <c r="I168"/>
  <c r="Q167"/>
  <c r="O167" s="1"/>
  <c r="I167"/>
  <c r="Q166"/>
  <c r="O166" s="1"/>
  <c r="I166"/>
  <c r="Q165"/>
  <c r="O165" s="1"/>
  <c r="H165" s="1"/>
  <c r="I165"/>
  <c r="Q164"/>
  <c r="O164" s="1"/>
  <c r="I164"/>
  <c r="Q163"/>
  <c r="O163" s="1"/>
  <c r="I163"/>
  <c r="Q162"/>
  <c r="O162" s="1"/>
  <c r="I162"/>
  <c r="Q161"/>
  <c r="O161" s="1"/>
  <c r="I161"/>
  <c r="Q160"/>
  <c r="O160" s="1"/>
  <c r="I160"/>
  <c r="Q159"/>
  <c r="O159" s="1"/>
  <c r="I159"/>
  <c r="Q158"/>
  <c r="O158" s="1"/>
  <c r="I158"/>
  <c r="Q157"/>
  <c r="O157" s="1"/>
  <c r="I157"/>
  <c r="Q156"/>
  <c r="O156" s="1"/>
  <c r="I156"/>
  <c r="Q155"/>
  <c r="O155" s="1"/>
  <c r="I155"/>
  <c r="Q154"/>
  <c r="O154" s="1"/>
  <c r="I154"/>
  <c r="Q153"/>
  <c r="O153" s="1"/>
  <c r="I153"/>
  <c r="Q152"/>
  <c r="O152" s="1"/>
  <c r="I152"/>
  <c r="Q151"/>
  <c r="O151" s="1"/>
  <c r="H151" s="1"/>
  <c r="I151"/>
  <c r="Q150"/>
  <c r="O150" s="1"/>
  <c r="I150"/>
  <c r="Q149"/>
  <c r="O149" s="1"/>
  <c r="H149" s="1"/>
  <c r="I149"/>
  <c r="Q148"/>
  <c r="O148" s="1"/>
  <c r="I148"/>
  <c r="Q147"/>
  <c r="O147" s="1"/>
  <c r="I147"/>
  <c r="Q146"/>
  <c r="O146" s="1"/>
  <c r="I146"/>
  <c r="Q145"/>
  <c r="O145" s="1"/>
  <c r="I145"/>
  <c r="Q144"/>
  <c r="O144" s="1"/>
  <c r="I144"/>
  <c r="Q143"/>
  <c r="O143" s="1"/>
  <c r="I143"/>
  <c r="Q142"/>
  <c r="O142" s="1"/>
  <c r="I142"/>
  <c r="Q141"/>
  <c r="O141" s="1"/>
  <c r="H141" s="1"/>
  <c r="I141"/>
  <c r="Q140"/>
  <c r="O140" s="1"/>
  <c r="I140"/>
  <c r="Q139"/>
  <c r="O139" s="1"/>
  <c r="I139"/>
  <c r="Q138"/>
  <c r="O138" s="1"/>
  <c r="I138"/>
  <c r="Q137"/>
  <c r="O137" s="1"/>
  <c r="I137"/>
  <c r="Q136"/>
  <c r="O136" s="1"/>
  <c r="I136"/>
  <c r="Q135"/>
  <c r="O135" s="1"/>
  <c r="I135"/>
  <c r="Q134"/>
  <c r="O134" s="1"/>
  <c r="I134"/>
  <c r="Q133"/>
  <c r="O133" s="1"/>
  <c r="I133"/>
  <c r="Q132"/>
  <c r="O132" s="1"/>
  <c r="I132"/>
  <c r="Q131"/>
  <c r="O131" s="1"/>
  <c r="I131"/>
  <c r="Q130"/>
  <c r="O130" s="1"/>
  <c r="I130"/>
  <c r="Q129"/>
  <c r="O129" s="1"/>
  <c r="H129" s="1"/>
  <c r="I129"/>
  <c r="Q128"/>
  <c r="O128" s="1"/>
  <c r="I128"/>
  <c r="Q127"/>
  <c r="O127" s="1"/>
  <c r="I127"/>
  <c r="Q126"/>
  <c r="O126"/>
  <c r="I126"/>
  <c r="Q125"/>
  <c r="O125" s="1"/>
  <c r="H125" s="1"/>
  <c r="I125"/>
  <c r="Q124"/>
  <c r="O124" s="1"/>
  <c r="I124"/>
  <c r="Q123"/>
  <c r="O123" s="1"/>
  <c r="I123"/>
  <c r="Q122"/>
  <c r="O122" s="1"/>
  <c r="I122"/>
  <c r="Q121"/>
  <c r="O121" s="1"/>
  <c r="I121"/>
  <c r="Q120"/>
  <c r="O120" s="1"/>
  <c r="I120"/>
  <c r="Q119"/>
  <c r="O119" s="1"/>
  <c r="I119"/>
  <c r="Q118"/>
  <c r="O118" s="1"/>
  <c r="I118"/>
  <c r="Q117"/>
  <c r="O117" s="1"/>
  <c r="I117"/>
  <c r="Q116"/>
  <c r="O116" s="1"/>
  <c r="I116"/>
  <c r="Q115"/>
  <c r="O115" s="1"/>
  <c r="I115"/>
  <c r="Q114"/>
  <c r="O114" s="1"/>
  <c r="I114"/>
  <c r="Q113"/>
  <c r="O113" s="1"/>
  <c r="I113"/>
  <c r="Q112"/>
  <c r="O112" s="1"/>
  <c r="I112"/>
  <c r="Q111"/>
  <c r="O111" s="1"/>
  <c r="I111"/>
  <c r="Q110"/>
  <c r="O110" s="1"/>
  <c r="I110"/>
  <c r="Q109"/>
  <c r="O109" s="1"/>
  <c r="I109"/>
  <c r="Q108"/>
  <c r="O108" s="1"/>
  <c r="I108"/>
  <c r="Q107"/>
  <c r="O107" s="1"/>
  <c r="I107"/>
  <c r="Q106"/>
  <c r="O106" s="1"/>
  <c r="I106"/>
  <c r="Q105"/>
  <c r="O105" s="1"/>
  <c r="H105" s="1"/>
  <c r="I105"/>
  <c r="Q104"/>
  <c r="O104" s="1"/>
  <c r="I104"/>
  <c r="Q103"/>
  <c r="O103" s="1"/>
  <c r="I103"/>
  <c r="Q102"/>
  <c r="O102" s="1"/>
  <c r="I102"/>
  <c r="Q101"/>
  <c r="O101" s="1"/>
  <c r="I101"/>
  <c r="Q100"/>
  <c r="O100" s="1"/>
  <c r="I100"/>
  <c r="Q99"/>
  <c r="O99" s="1"/>
  <c r="I99"/>
  <c r="Q98"/>
  <c r="O98" s="1"/>
  <c r="I98"/>
  <c r="Q97"/>
  <c r="O97" s="1"/>
  <c r="I97"/>
  <c r="Q96"/>
  <c r="O96" s="1"/>
  <c r="I96"/>
  <c r="Q95"/>
  <c r="O95" s="1"/>
  <c r="I95"/>
  <c r="Q94"/>
  <c r="O94" s="1"/>
  <c r="I94"/>
  <c r="Q93"/>
  <c r="O93" s="1"/>
  <c r="H93" s="1"/>
  <c r="I93"/>
  <c r="Q92"/>
  <c r="O92" s="1"/>
  <c r="I92"/>
  <c r="Q91"/>
  <c r="O91" s="1"/>
  <c r="I91"/>
  <c r="Q90"/>
  <c r="O90" s="1"/>
  <c r="I90"/>
  <c r="Q89"/>
  <c r="O89" s="1"/>
  <c r="H89" s="1"/>
  <c r="I89"/>
  <c r="Q88"/>
  <c r="O88" s="1"/>
  <c r="I88"/>
  <c r="Q87"/>
  <c r="O87" s="1"/>
  <c r="I87"/>
  <c r="Q86"/>
  <c r="O86" s="1"/>
  <c r="I86"/>
  <c r="Q85"/>
  <c r="O85" s="1"/>
  <c r="I85"/>
  <c r="Q84"/>
  <c r="O84" s="1"/>
  <c r="I84"/>
  <c r="Q83"/>
  <c r="O83" s="1"/>
  <c r="I83"/>
  <c r="Q82"/>
  <c r="O82" s="1"/>
  <c r="I82"/>
  <c r="Q81"/>
  <c r="O81" s="1"/>
  <c r="H81" s="1"/>
  <c r="I81"/>
  <c r="Q80"/>
  <c r="O80" s="1"/>
  <c r="I80"/>
  <c r="Q79"/>
  <c r="O79" s="1"/>
  <c r="I79"/>
  <c r="Q78"/>
  <c r="O78" s="1"/>
  <c r="I78"/>
  <c r="Q77"/>
  <c r="O77" s="1"/>
  <c r="H77" s="1"/>
  <c r="I77"/>
  <c r="Q76"/>
  <c r="O76" s="1"/>
  <c r="I76"/>
  <c r="Q75"/>
  <c r="O75" s="1"/>
  <c r="I75"/>
  <c r="Q74"/>
  <c r="O74" s="1"/>
  <c r="I74"/>
  <c r="Q73"/>
  <c r="O73" s="1"/>
  <c r="I73"/>
  <c r="Q72"/>
  <c r="O72" s="1"/>
  <c r="I72"/>
  <c r="Q71"/>
  <c r="O71" s="1"/>
  <c r="I71"/>
  <c r="Q70"/>
  <c r="O70" s="1"/>
  <c r="I70"/>
  <c r="Q69"/>
  <c r="O69" s="1"/>
  <c r="H69" s="1"/>
  <c r="I69"/>
  <c r="Q68"/>
  <c r="O68" s="1"/>
  <c r="I68"/>
  <c r="Q67"/>
  <c r="O67" s="1"/>
  <c r="I67"/>
  <c r="Q66"/>
  <c r="O66" s="1"/>
  <c r="I66"/>
  <c r="Q65"/>
  <c r="O65" s="1"/>
  <c r="I65"/>
  <c r="Q64"/>
  <c r="O64" s="1"/>
  <c r="I64"/>
  <c r="Q63"/>
  <c r="O63" s="1"/>
  <c r="I63"/>
  <c r="Q62"/>
  <c r="O62" s="1"/>
  <c r="I62"/>
  <c r="Q61"/>
  <c r="O61" s="1"/>
  <c r="I61"/>
  <c r="Q60"/>
  <c r="O60" s="1"/>
  <c r="I60"/>
  <c r="Q59"/>
  <c r="O59" s="1"/>
  <c r="I59"/>
  <c r="Q58"/>
  <c r="O58" s="1"/>
  <c r="I58"/>
  <c r="Q57"/>
  <c r="O57" s="1"/>
  <c r="I57"/>
  <c r="Q56"/>
  <c r="O56" s="1"/>
  <c r="I56"/>
  <c r="Q55"/>
  <c r="O55" s="1"/>
  <c r="I55"/>
  <c r="Q54"/>
  <c r="O54" s="1"/>
  <c r="I54"/>
  <c r="Q53"/>
  <c r="O53" s="1"/>
  <c r="I53"/>
  <c r="Q52"/>
  <c r="O52" s="1"/>
  <c r="I52"/>
  <c r="Q51"/>
  <c r="O51" s="1"/>
  <c r="I51"/>
  <c r="Q50"/>
  <c r="O50" s="1"/>
  <c r="I50"/>
  <c r="Q49"/>
  <c r="O49" s="1"/>
  <c r="I49"/>
  <c r="Q48"/>
  <c r="O48" s="1"/>
  <c r="I48"/>
  <c r="Q47"/>
  <c r="O47" s="1"/>
  <c r="I47"/>
  <c r="Q46"/>
  <c r="O46" s="1"/>
  <c r="I46"/>
  <c r="Q45"/>
  <c r="O45" s="1"/>
  <c r="I45"/>
  <c r="Q44"/>
  <c r="O44" s="1"/>
  <c r="I44"/>
  <c r="Q43"/>
  <c r="O43" s="1"/>
  <c r="I43"/>
  <c r="Q42"/>
  <c r="O42" s="1"/>
  <c r="I42"/>
  <c r="Q41"/>
  <c r="O41" s="1"/>
  <c r="I41"/>
  <c r="Q40"/>
  <c r="O40" s="1"/>
  <c r="I40"/>
  <c r="Q39"/>
  <c r="O39" s="1"/>
  <c r="I39"/>
  <c r="Q38"/>
  <c r="O38" s="1"/>
  <c r="I38"/>
  <c r="Q37"/>
  <c r="O37" s="1"/>
  <c r="I37"/>
  <c r="Q36"/>
  <c r="O36" s="1"/>
  <c r="I36"/>
  <c r="Q35"/>
  <c r="O35" s="1"/>
  <c r="I35"/>
  <c r="Q34"/>
  <c r="O34" s="1"/>
  <c r="I34"/>
  <c r="Q33"/>
  <c r="O33" s="1"/>
  <c r="I33"/>
  <c r="Q32"/>
  <c r="O32" s="1"/>
  <c r="I32"/>
  <c r="Q31"/>
  <c r="O31" s="1"/>
  <c r="I31"/>
  <c r="Q30"/>
  <c r="O30" s="1"/>
  <c r="I30"/>
  <c r="Q29"/>
  <c r="O29" s="1"/>
  <c r="I29"/>
  <c r="Q28"/>
  <c r="O28" s="1"/>
  <c r="I28"/>
  <c r="Q27"/>
  <c r="O27" s="1"/>
  <c r="I27"/>
  <c r="Q26"/>
  <c r="O26" s="1"/>
  <c r="I26"/>
  <c r="Q25"/>
  <c r="O25" s="1"/>
  <c r="I25"/>
  <c r="Q24"/>
  <c r="O24" s="1"/>
  <c r="I24"/>
  <c r="Q23"/>
  <c r="O23" s="1"/>
  <c r="I23"/>
  <c r="Q22"/>
  <c r="O22" s="1"/>
  <c r="I22"/>
  <c r="Q21"/>
  <c r="O21" s="1"/>
  <c r="I21"/>
  <c r="Q20"/>
  <c r="O20" s="1"/>
  <c r="I20"/>
  <c r="Q19"/>
  <c r="O19" s="1"/>
  <c r="I19"/>
  <c r="Q18"/>
  <c r="O18" s="1"/>
  <c r="I18"/>
  <c r="Q17"/>
  <c r="O17" s="1"/>
  <c r="I17"/>
  <c r="Q16"/>
  <c r="O16" s="1"/>
  <c r="I16"/>
  <c r="Q15"/>
  <c r="O15" s="1"/>
  <c r="I15"/>
  <c r="Q14"/>
  <c r="O14" s="1"/>
  <c r="I14"/>
  <c r="Q13"/>
  <c r="O13" s="1"/>
  <c r="I13"/>
  <c r="Q12"/>
  <c r="O12" s="1"/>
  <c r="I12"/>
  <c r="Q11"/>
  <c r="O11" s="1"/>
  <c r="I11"/>
  <c r="Q10"/>
  <c r="O10" s="1"/>
  <c r="I10"/>
  <c r="Q9"/>
  <c r="O9" s="1"/>
  <c r="I9"/>
  <c r="Q8"/>
  <c r="O8" s="1"/>
  <c r="I8"/>
  <c r="Q7"/>
  <c r="O7" s="1"/>
  <c r="I7"/>
  <c r="B3"/>
  <c r="H172" l="1"/>
  <c r="H180"/>
  <c r="H184"/>
  <c r="H10"/>
  <c r="H12"/>
  <c r="H14"/>
  <c r="H20"/>
  <c r="H22"/>
  <c r="H24"/>
  <c r="H26"/>
  <c r="H32"/>
  <c r="H34"/>
  <c r="H36"/>
  <c r="H44"/>
  <c r="H46"/>
  <c r="H48"/>
  <c r="H62"/>
  <c r="H72"/>
  <c r="H74"/>
  <c r="H76"/>
  <c r="H94"/>
  <c r="H96"/>
  <c r="H98"/>
  <c r="H106"/>
  <c r="H108"/>
  <c r="H110"/>
  <c r="H120"/>
  <c r="H122"/>
  <c r="H124"/>
  <c r="H173"/>
  <c r="H177"/>
  <c r="H185"/>
  <c r="H9"/>
  <c r="H29"/>
  <c r="H31"/>
  <c r="H37"/>
  <c r="H41"/>
  <c r="H43"/>
  <c r="H49"/>
  <c r="H53"/>
  <c r="H57"/>
  <c r="H65"/>
  <c r="H136"/>
  <c r="H142"/>
  <c r="H144"/>
  <c r="H148"/>
  <c r="H154"/>
  <c r="H156"/>
  <c r="H158"/>
  <c r="H160"/>
  <c r="H168"/>
  <c r="H170"/>
  <c r="H82"/>
  <c r="H84"/>
  <c r="H86"/>
  <c r="H88"/>
  <c r="H113"/>
  <c r="H117"/>
  <c r="H132"/>
  <c r="H161"/>
  <c r="H17"/>
  <c r="H19"/>
  <c r="H58"/>
  <c r="H60"/>
  <c r="H101"/>
  <c r="H137"/>
  <c r="H139"/>
  <c r="H146"/>
  <c r="H153"/>
  <c r="H8"/>
  <c r="H13"/>
  <c r="H18"/>
  <c r="H25"/>
  <c r="H30"/>
  <c r="H42"/>
  <c r="H56"/>
  <c r="H61"/>
  <c r="H68"/>
  <c r="H75"/>
  <c r="H80"/>
  <c r="H85"/>
  <c r="H87"/>
  <c r="H92"/>
  <c r="H97"/>
  <c r="H104"/>
  <c r="H109"/>
  <c r="H116"/>
  <c r="H123"/>
  <c r="H128"/>
  <c r="H147"/>
  <c r="H159"/>
  <c r="H164"/>
  <c r="H171"/>
  <c r="H176"/>
  <c r="H11"/>
  <c r="H16"/>
  <c r="H21"/>
  <c r="H23"/>
  <c r="H28"/>
  <c r="H33"/>
  <c r="H40"/>
  <c r="H45"/>
  <c r="H52"/>
  <c r="H59"/>
  <c r="H64"/>
  <c r="H73"/>
  <c r="H78"/>
  <c r="H83"/>
  <c r="H90"/>
  <c r="H95"/>
  <c r="H100"/>
  <c r="H107"/>
  <c r="H112"/>
  <c r="H121"/>
  <c r="H126"/>
  <c r="H133"/>
  <c r="H138"/>
  <c r="H140"/>
  <c r="H145"/>
  <c r="H150"/>
  <c r="H152"/>
  <c r="H157"/>
  <c r="H162"/>
  <c r="H169"/>
  <c r="H174"/>
  <c r="H181"/>
  <c r="H186"/>
  <c r="I188"/>
  <c r="H7"/>
  <c r="H35"/>
  <c r="H38"/>
  <c r="H47"/>
  <c r="H50"/>
  <c r="H55"/>
  <c r="H67"/>
  <c r="H70"/>
  <c r="H79"/>
  <c r="H91"/>
  <c r="H103"/>
  <c r="H115"/>
  <c r="H118"/>
  <c r="H127"/>
  <c r="H130"/>
  <c r="H135"/>
  <c r="H163"/>
  <c r="H166"/>
  <c r="H175"/>
  <c r="H178"/>
  <c r="H183"/>
  <c r="H15"/>
  <c r="H27"/>
  <c r="H39"/>
  <c r="H51"/>
  <c r="H54"/>
  <c r="H63"/>
  <c r="H66"/>
  <c r="H71"/>
  <c r="H99"/>
  <c r="H102"/>
  <c r="H111"/>
  <c r="H114"/>
  <c r="H119"/>
  <c r="H131"/>
  <c r="H134"/>
  <c r="H143"/>
  <c r="H155"/>
  <c r="H167"/>
  <c r="H179"/>
  <c r="H182"/>
  <c r="O188"/>
  <c r="N192"/>
  <c r="Q188"/>
  <c r="B2" l="1"/>
  <c r="H188"/>
  <c r="B1"/>
  <c r="B4" s="1"/>
</calcChain>
</file>

<file path=xl/sharedStrings.xml><?xml version="1.0" encoding="utf-8"?>
<sst xmlns="http://schemas.openxmlformats.org/spreadsheetml/2006/main" count="806" uniqueCount="232">
  <si>
    <t>توقيع</t>
  </si>
  <si>
    <t>الصافي</t>
  </si>
  <si>
    <t>جملة</t>
  </si>
  <si>
    <t>اقساط اخري</t>
  </si>
  <si>
    <t xml:space="preserve">جملة </t>
  </si>
  <si>
    <t>المستقطع</t>
  </si>
  <si>
    <t>الجملة</t>
  </si>
  <si>
    <t>الاضافات</t>
  </si>
  <si>
    <t>الاساسي</t>
  </si>
  <si>
    <t>عهد</t>
  </si>
  <si>
    <t>شركة</t>
  </si>
  <si>
    <t>امن</t>
  </si>
  <si>
    <t>0000000129</t>
  </si>
  <si>
    <t>0000000107</t>
  </si>
  <si>
    <t>ش عاملين</t>
  </si>
  <si>
    <t>0000000134</t>
  </si>
  <si>
    <t>0000000070</t>
  </si>
  <si>
    <t>معاش</t>
  </si>
  <si>
    <t>0000000001</t>
  </si>
  <si>
    <t>0000000002</t>
  </si>
  <si>
    <t>ملكية</t>
  </si>
  <si>
    <t>0000000003</t>
  </si>
  <si>
    <t>0000000004</t>
  </si>
  <si>
    <t>انتاج ح</t>
  </si>
  <si>
    <t>0000000005</t>
  </si>
  <si>
    <t>ش تجارية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</si>
  <si>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</si>
  <si>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</si>
  <si>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</si>
  <si>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</si>
  <si>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</si>
  <si>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</si>
  <si>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</si>
  <si>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</si>
  <si>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</si>
  <si>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</si>
  <si>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</si>
  <si>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</si>
  <si>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</si>
  <si>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</si>
  <si>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</si>
  <si>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</si>
  <si>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ش مالية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</si>
  <si>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</si>
  <si>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</si>
  <si>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</si>
  <si>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</si>
  <si>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</si>
  <si>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</si>
  <si>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</si>
  <si>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</si>
  <si>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</si>
  <si>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</si>
  <si>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</si>
  <si>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</si>
  <si>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</si>
  <si>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</si>
  <si>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</si>
  <si>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</si>
  <si>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</si>
  <si>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</si>
  <si>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</si>
  <si>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بورسعيد</t>
  </si>
  <si>
    <t>0000000041</t>
  </si>
  <si>
    <t>مخازن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</si>
  <si>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</si>
  <si>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</si>
  <si>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</si>
  <si>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</si>
  <si>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</si>
  <si>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</si>
  <si>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</si>
  <si>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</si>
  <si>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</si>
  <si>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</si>
  <si>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</si>
  <si>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</si>
  <si>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</si>
  <si>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</si>
  <si>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</si>
  <si>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</si>
  <si>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</si>
  <si>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</si>
  <si>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</si>
  <si>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</si>
  <si>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</si>
  <si>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</si>
  <si>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</si>
  <si>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</si>
  <si>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</si>
  <si>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</si>
  <si>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</si>
  <si>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</si>
  <si>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معطل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</si>
  <si>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</si>
  <si>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</si>
  <si>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</si>
  <si>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</si>
  <si>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</si>
  <si>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</si>
  <si>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</si>
  <si>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ش قانونية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</si>
  <si>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</si>
  <si>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</si>
  <si>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</si>
  <si>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</si>
  <si>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</si>
  <si>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</si>
  <si>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</si>
  <si>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</si>
  <si>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</si>
  <si>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</si>
  <si>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</si>
  <si>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</si>
  <si>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</si>
  <si>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</si>
  <si>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</si>
  <si>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</si>
  <si>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</si>
  <si>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</si>
  <si>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</si>
  <si>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</si>
  <si>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</si>
  <si>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</si>
  <si>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</si>
  <si>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</si>
  <si>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</si>
  <si>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</si>
  <si>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</si>
  <si>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</si>
  <si>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</si>
  <si>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</si>
  <si>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</si>
  <si>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</si>
  <si>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</si>
  <si>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</si>
  <si>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</si>
  <si>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</si>
  <si>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</si>
  <si>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</si>
  <si>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</si>
  <si>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</si>
  <si>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</si>
  <si>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</si>
  <si>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</si>
  <si>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</si>
  <si>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</si>
  <si>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</si>
  <si>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</si>
  <si>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</si>
  <si>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</si>
  <si>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</si>
  <si>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0000000130</t>
  </si>
  <si>
    <t>0000000131</t>
  </si>
  <si>
    <t>0000000132</t>
  </si>
  <si>
    <t>0000000133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</si>
  <si>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</si>
  <si>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</si>
  <si>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</si>
  <si>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</si>
  <si>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</si>
  <si>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</si>
  <si>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</si>
  <si>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</si>
  <si>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</si>
  <si>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</si>
  <si>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</si>
  <si>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</si>
  <si>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</si>
  <si>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</si>
  <si>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</si>
  <si>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</si>
  <si>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مصنع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</si>
  <si>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</si>
  <si>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</si>
  <si>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</si>
  <si>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</si>
  <si>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</si>
  <si>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</si>
  <si>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</si>
  <si>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</si>
  <si>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</si>
  <si>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</si>
  <si>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</si>
  <si>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</si>
  <si>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</si>
  <si>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</si>
  <si>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</si>
  <si>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</si>
  <si>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</si>
  <si>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</si>
  <si>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</si>
  <si>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</si>
  <si>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</si>
  <si>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</si>
  <si>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</si>
  <si>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</si>
  <si>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</si>
  <si>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</si>
  <si>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</si>
  <si>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</si>
  <si>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</si>
  <si>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</si>
  <si>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الاجمالــــــــــــــــي</t>
  </si>
  <si>
    <t>معين</t>
  </si>
  <si>
    <t>الادارة</t>
  </si>
  <si>
    <t>خفير</t>
  </si>
  <si>
    <t>البيض</t>
  </si>
  <si>
    <t>عقد</t>
  </si>
  <si>
    <t>محاسب</t>
  </si>
  <si>
    <t>مهندس</t>
  </si>
  <si>
    <t>ارنب</t>
  </si>
  <si>
    <t>التسويق</t>
  </si>
  <si>
    <t>فندق</t>
  </si>
  <si>
    <t>ش هندسية</t>
  </si>
  <si>
    <t>جزاءات</t>
  </si>
  <si>
    <t>سكن</t>
  </si>
  <si>
    <t>ترك الخدمة</t>
  </si>
  <si>
    <t>الخصــــــــــــــــــــــــــومـــــــــــــــــــــــات</t>
  </si>
  <si>
    <t>عــــــــــــدد الموظفيـــــن</t>
  </si>
  <si>
    <t>الاجمالي</t>
  </si>
  <si>
    <t>المجزر</t>
  </si>
  <si>
    <t>بنك مصر</t>
  </si>
  <si>
    <t>الشــــــــــركة</t>
  </si>
  <si>
    <t>بنـك مصــــر</t>
  </si>
  <si>
    <t>بنـك زراعي</t>
  </si>
  <si>
    <t>الاجمــــــــــالي</t>
  </si>
  <si>
    <t>ك . ع</t>
  </si>
  <si>
    <t>كود الموظف</t>
  </si>
  <si>
    <t>الاســـــــــــــــــم</t>
  </si>
  <si>
    <t>اسم الشركة</t>
  </si>
  <si>
    <t xml:space="preserve">تقرير مرتبات شهر      لسنة </t>
  </si>
</sst>
</file>

<file path=xl/styles.xml><?xml version="1.0" encoding="utf-8"?>
<styleSheet xmlns="http://schemas.openxmlformats.org/spreadsheetml/2006/main">
  <fonts count="31">
    <font>
      <sz val="11"/>
      <color rgb="FF000000"/>
      <name val="Arial"/>
    </font>
    <font>
      <sz val="14"/>
      <color rgb="FF000000"/>
      <name val="Mohammad bold art 1"/>
    </font>
    <font>
      <sz val="18"/>
      <color rgb="FF000000"/>
      <name val="Arial"/>
    </font>
    <font>
      <sz val="11"/>
      <name val="Arial"/>
    </font>
    <font>
      <sz val="14"/>
      <color rgb="FF000000"/>
      <name val="Arial"/>
    </font>
    <font>
      <sz val="14"/>
      <color rgb="FFFFFFFF"/>
      <name val="Arial"/>
    </font>
    <font>
      <sz val="12"/>
      <color rgb="FFFFFFFF"/>
      <name val="Arial"/>
    </font>
    <font>
      <sz val="12"/>
      <color rgb="FF000000"/>
      <name val="Mohammad bold art 1"/>
    </font>
    <font>
      <sz val="11"/>
      <color rgb="FF000000"/>
      <name val="Mohammad bold art 1"/>
    </font>
    <font>
      <sz val="10"/>
      <color rgb="FF000000"/>
      <name val="Mohammad bold art 1"/>
    </font>
    <font>
      <sz val="9"/>
      <color rgb="FF000000"/>
      <name val="Mohammad bold art 1"/>
    </font>
    <font>
      <sz val="8"/>
      <color rgb="FFFFFFFF"/>
      <name val="Arial"/>
    </font>
    <font>
      <sz val="8"/>
      <name val="Arial"/>
    </font>
    <font>
      <sz val="12"/>
      <color rgb="FF000000"/>
      <name val="Arial"/>
    </font>
    <font>
      <sz val="10"/>
      <name val="Mohammad bold art 1"/>
    </font>
    <font>
      <i/>
      <sz val="12"/>
      <color rgb="FF000000"/>
      <name val="Arial"/>
    </font>
    <font>
      <i/>
      <u/>
      <sz val="12"/>
      <color rgb="FF000000"/>
      <name val="Mohammad bold art 1"/>
    </font>
    <font>
      <i/>
      <u/>
      <sz val="12"/>
      <color rgb="FF000000"/>
      <name val="Mohammad bold art 1"/>
    </font>
    <font>
      <i/>
      <u/>
      <sz val="14"/>
      <color rgb="FF000000"/>
      <name val="Mohammad bold art 1"/>
    </font>
    <font>
      <i/>
      <sz val="14"/>
      <color rgb="FF000000"/>
      <name val="Arial"/>
    </font>
    <font>
      <i/>
      <u/>
      <sz val="14"/>
      <color rgb="FF000000"/>
      <name val="Mohammad bold art 1"/>
    </font>
    <font>
      <i/>
      <u/>
      <sz val="14"/>
      <color rgb="FF000000"/>
      <name val="Mohammad bold art 1"/>
    </font>
    <font>
      <i/>
      <u/>
      <sz val="12"/>
      <color rgb="FF000000"/>
      <name val="Mohammad bold art 1"/>
    </font>
    <font>
      <sz val="8"/>
      <color rgb="FF000000"/>
      <name val="Arial"/>
    </font>
    <font>
      <sz val="12"/>
      <color rgb="FF000000"/>
      <name val="mohammad bold art 1"/>
      <charset val="178"/>
    </font>
    <font>
      <sz val="11"/>
      <name val="mohammad bold art 1"/>
      <charset val="178"/>
    </font>
    <font>
      <sz val="11"/>
      <color rgb="FF000000"/>
      <name val="mohammad bold art 1"/>
      <charset val="178"/>
    </font>
    <font>
      <sz val="12"/>
      <name val="Arial"/>
      <family val="2"/>
    </font>
    <font>
      <sz val="14"/>
      <color rgb="FF000000"/>
      <name val="mohammad bold art 1"/>
      <charset val="178"/>
    </font>
    <font>
      <sz val="16"/>
      <color rgb="FF000000"/>
      <name val="mohammad bold art 1"/>
      <charset val="178"/>
    </font>
    <font>
      <sz val="16"/>
      <name val="mohammad bold art 1"/>
      <charset val="178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rgb="FFFFFF99"/>
        <bgColor rgb="FFFFFF99"/>
      </patternFill>
    </fill>
    <fill>
      <patternFill patternType="solid">
        <fgColor rgb="FFFF8265"/>
        <bgColor rgb="FFFF8265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left" vertical="center" readingOrder="2"/>
    </xf>
    <xf numFmtId="1" fontId="6" fillId="0" borderId="0" xfId="0" applyNumberFormat="1" applyFont="1" applyAlignment="1">
      <alignment horizontal="center" vertical="center" readingOrder="2"/>
    </xf>
    <xf numFmtId="0" fontId="6" fillId="0" borderId="0" xfId="0" applyFont="1" applyAlignment="1">
      <alignment horizontal="center" vertical="center" readingOrder="2"/>
    </xf>
    <xf numFmtId="1" fontId="2" fillId="0" borderId="0" xfId="0" applyNumberFormat="1" applyFont="1" applyAlignment="1">
      <alignment horizontal="right" vertical="center" readingOrder="2"/>
    </xf>
    <xf numFmtId="0" fontId="13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vertical="center" textRotation="90" readingOrder="2"/>
    </xf>
    <xf numFmtId="0" fontId="4" fillId="0" borderId="0" xfId="0" applyFont="1" applyAlignment="1">
      <alignment horizontal="center" vertical="center" readingOrder="2"/>
    </xf>
    <xf numFmtId="1" fontId="4" fillId="0" borderId="0" xfId="0" applyNumberFormat="1" applyFont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0" fontId="14" fillId="3" borderId="14" xfId="0" applyFont="1" applyFill="1" applyBorder="1" applyAlignment="1">
      <alignment horizontal="center" vertical="center" readingOrder="2"/>
    </xf>
    <xf numFmtId="1" fontId="14" fillId="3" borderId="14" xfId="0" applyNumberFormat="1" applyFont="1" applyFill="1" applyBorder="1" applyAlignment="1">
      <alignment horizontal="center" vertical="center" readingOrder="2"/>
    </xf>
    <xf numFmtId="1" fontId="14" fillId="0" borderId="0" xfId="0" applyNumberFormat="1" applyFont="1" applyAlignment="1">
      <alignment horizontal="center" vertical="center" readingOrder="2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0" fontId="17" fillId="0" borderId="27" xfId="0" applyFont="1" applyBorder="1" applyAlignment="1">
      <alignment horizontal="center" vertical="center" readingOrder="1"/>
    </xf>
    <xf numFmtId="2" fontId="2" fillId="0" borderId="0" xfId="0" applyNumberFormat="1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readingOrder="1"/>
    </xf>
    <xf numFmtId="1" fontId="14" fillId="3" borderId="14" xfId="0" applyNumberFormat="1" applyFont="1" applyFill="1" applyBorder="1" applyAlignment="1">
      <alignment horizontal="right" vertical="center" readingOrder="2"/>
    </xf>
    <xf numFmtId="1" fontId="13" fillId="0" borderId="0" xfId="0" applyNumberFormat="1" applyFont="1" applyAlignment="1">
      <alignment horizontal="center" vertical="center" readingOrder="2"/>
    </xf>
    <xf numFmtId="0" fontId="22" fillId="0" borderId="27" xfId="0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readingOrder="2"/>
    </xf>
    <xf numFmtId="2" fontId="0" fillId="2" borderId="16" xfId="0" applyNumberFormat="1" applyFont="1" applyFill="1" applyBorder="1" applyAlignment="1">
      <alignment horizontal="center" vertical="center" readingOrder="2"/>
    </xf>
    <xf numFmtId="0" fontId="0" fillId="2" borderId="16" xfId="0" applyFont="1" applyFill="1" applyBorder="1" applyAlignment="1">
      <alignment horizontal="center" vertical="center" readingOrder="2"/>
    </xf>
    <xf numFmtId="1" fontId="14" fillId="3" borderId="13" xfId="0" applyNumberFormat="1" applyFont="1" applyFill="1" applyBorder="1" applyAlignment="1">
      <alignment horizontal="center" vertical="center" readingOrder="2"/>
    </xf>
    <xf numFmtId="0" fontId="23" fillId="0" borderId="0" xfId="0" applyFont="1" applyAlignment="1">
      <alignment horizontal="right" vertical="center" readingOrder="2"/>
    </xf>
    <xf numFmtId="0" fontId="2" fillId="4" borderId="28" xfId="0" applyFont="1" applyFill="1" applyBorder="1" applyAlignment="1">
      <alignment horizontal="right" vertical="center" readingOrder="2"/>
    </xf>
    <xf numFmtId="0" fontId="13" fillId="4" borderId="28" xfId="0" applyFont="1" applyFill="1" applyBorder="1" applyAlignment="1">
      <alignment horizontal="right" vertical="center" readingOrder="2"/>
    </xf>
    <xf numFmtId="0" fontId="13" fillId="4" borderId="28" xfId="0" applyFont="1" applyFill="1" applyBorder="1" applyAlignment="1">
      <alignment horizontal="center" vertical="center" readingOrder="2"/>
    </xf>
    <xf numFmtId="0" fontId="13" fillId="5" borderId="28" xfId="0" applyFont="1" applyFill="1" applyBorder="1" applyAlignment="1">
      <alignment horizontal="center" vertical="center" readingOrder="2"/>
    </xf>
    <xf numFmtId="0" fontId="26" fillId="2" borderId="15" xfId="0" applyFont="1" applyFill="1" applyBorder="1" applyAlignment="1">
      <alignment horizontal="center" wrapText="1" readingOrder="2"/>
    </xf>
    <xf numFmtId="0" fontId="26" fillId="2" borderId="8" xfId="0" applyFont="1" applyFill="1" applyBorder="1" applyAlignment="1">
      <alignment horizontal="center" vertical="top" readingOrder="2"/>
    </xf>
    <xf numFmtId="0" fontId="10" fillId="0" borderId="0" xfId="0" applyFont="1" applyAlignment="1">
      <alignment horizontal="left" vertical="center" readingOrder="1"/>
    </xf>
    <xf numFmtId="0" fontId="0" fillId="0" borderId="0" xfId="0" applyNumberFormat="1" applyFont="1" applyAlignment="1"/>
    <xf numFmtId="0" fontId="1" fillId="2" borderId="9" xfId="0" applyFont="1" applyFill="1" applyBorder="1" applyAlignment="1">
      <alignment horizontal="center" vertical="center" readingOrder="2"/>
    </xf>
    <xf numFmtId="0" fontId="3" fillId="0" borderId="10" xfId="0" applyFont="1" applyBorder="1"/>
    <xf numFmtId="0" fontId="3" fillId="0" borderId="11" xfId="0" applyFont="1" applyBorder="1"/>
    <xf numFmtId="0" fontId="7" fillId="0" borderId="0" xfId="0" applyFont="1" applyAlignment="1">
      <alignment horizontal="center" vertical="center" readingOrder="2"/>
    </xf>
    <xf numFmtId="0" fontId="0" fillId="0" borderId="0" xfId="0" applyFont="1" applyAlignment="1"/>
    <xf numFmtId="0" fontId="14" fillId="3" borderId="24" xfId="0" applyFont="1" applyFill="1" applyBorder="1" applyAlignment="1">
      <alignment horizontal="center" vertical="center" readingOrder="2"/>
    </xf>
    <xf numFmtId="0" fontId="3" fillId="0" borderId="25" xfId="0" applyFont="1" applyBorder="1"/>
    <xf numFmtId="0" fontId="3" fillId="0" borderId="26" xfId="0" applyFont="1" applyBorder="1"/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readingOrder="2"/>
    </xf>
    <xf numFmtId="0" fontId="3" fillId="0" borderId="5" xfId="0" applyFont="1" applyBorder="1"/>
    <xf numFmtId="1" fontId="24" fillId="2" borderId="9" xfId="0" applyNumberFormat="1" applyFont="1" applyFill="1" applyBorder="1" applyAlignment="1">
      <alignment horizontal="center" vertical="center" readingOrder="2"/>
    </xf>
    <xf numFmtId="0" fontId="27" fillId="0" borderId="10" xfId="0" applyFont="1" applyBorder="1"/>
    <xf numFmtId="0" fontId="27" fillId="0" borderId="11" xfId="0" applyFont="1" applyBorder="1"/>
    <xf numFmtId="1" fontId="24" fillId="2" borderId="8" xfId="0" applyNumberFormat="1" applyFont="1" applyFill="1" applyBorder="1" applyAlignment="1">
      <alignment horizontal="center" vertical="center" readingOrder="2"/>
    </xf>
    <xf numFmtId="1" fontId="24" fillId="2" borderId="23" xfId="0" applyNumberFormat="1" applyFont="1" applyFill="1" applyBorder="1" applyAlignment="1">
      <alignment horizontal="center" vertical="center" readingOrder="2"/>
    </xf>
    <xf numFmtId="1" fontId="26" fillId="2" borderId="8" xfId="0" applyNumberFormat="1" applyFont="1" applyFill="1" applyBorder="1" applyAlignment="1">
      <alignment horizontal="center" vertical="center" readingOrder="2"/>
    </xf>
    <xf numFmtId="1" fontId="26" fillId="2" borderId="23" xfId="0" applyNumberFormat="1" applyFont="1" applyFill="1" applyBorder="1" applyAlignment="1">
      <alignment horizontal="center" vertical="center" readingOrder="2"/>
    </xf>
    <xf numFmtId="0" fontId="26" fillId="2" borderId="6" xfId="0" applyFont="1" applyFill="1" applyBorder="1" applyAlignment="1">
      <alignment horizontal="center" vertical="center" readingOrder="2"/>
    </xf>
    <xf numFmtId="0" fontId="26" fillId="2" borderId="12" xfId="0" applyFont="1" applyFill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25" fillId="2" borderId="6" xfId="0" applyFont="1" applyFill="1" applyBorder="1" applyAlignment="1">
      <alignment horizontal="center" vertical="center" readingOrder="2"/>
    </xf>
    <xf numFmtId="0" fontId="25" fillId="2" borderId="27" xfId="0" applyFont="1" applyFill="1" applyBorder="1" applyAlignment="1">
      <alignment horizontal="center" vertical="center" readingOrder="2"/>
    </xf>
    <xf numFmtId="0" fontId="25" fillId="2" borderId="7" xfId="0" applyFont="1" applyFill="1" applyBorder="1" applyAlignment="1">
      <alignment horizontal="center" vertical="center" readingOrder="2"/>
    </xf>
    <xf numFmtId="0" fontId="25" fillId="2" borderId="12" xfId="0" applyFont="1" applyFill="1" applyBorder="1" applyAlignment="1">
      <alignment horizontal="center" vertical="center" readingOrder="2"/>
    </xf>
    <xf numFmtId="0" fontId="25" fillId="2" borderId="25" xfId="0" applyFont="1" applyFill="1" applyBorder="1" applyAlignment="1">
      <alignment horizontal="center" vertical="center" readingOrder="2"/>
    </xf>
    <xf numFmtId="0" fontId="25" fillId="2" borderId="26" xfId="0" applyFont="1" applyFill="1" applyBorder="1" applyAlignment="1">
      <alignment horizontal="center" vertical="center" readingOrder="2"/>
    </xf>
    <xf numFmtId="1" fontId="12" fillId="0" borderId="29" xfId="0" applyNumberFormat="1" applyFont="1" applyFill="1" applyBorder="1" applyAlignment="1">
      <alignment horizontal="center" vertical="center" textRotation="90" readingOrder="2"/>
    </xf>
    <xf numFmtId="1" fontId="12" fillId="0" borderId="30" xfId="0" applyNumberFormat="1" applyFont="1" applyFill="1" applyBorder="1" applyAlignment="1">
      <alignment horizontal="center" vertical="center" textRotation="90" readingOrder="2"/>
    </xf>
    <xf numFmtId="1" fontId="12" fillId="0" borderId="18" xfId="0" applyNumberFormat="1" applyFont="1" applyFill="1" applyBorder="1" applyAlignment="1">
      <alignment horizontal="center" vertical="center" textRotation="90" readingOrder="2"/>
    </xf>
    <xf numFmtId="1" fontId="12" fillId="0" borderId="31" xfId="0" applyNumberFormat="1" applyFont="1" applyFill="1" applyBorder="1" applyAlignment="1">
      <alignment horizontal="center" vertical="center" textRotation="90" readingOrder="2"/>
    </xf>
    <xf numFmtId="2" fontId="13" fillId="0" borderId="17" xfId="0" applyNumberFormat="1" applyFont="1" applyFill="1" applyBorder="1" applyAlignment="1">
      <alignment horizontal="center" vertical="center" readingOrder="2"/>
    </xf>
    <xf numFmtId="1" fontId="13" fillId="0" borderId="17" xfId="0" applyNumberFormat="1" applyFont="1" applyFill="1" applyBorder="1" applyAlignment="1">
      <alignment horizontal="center" vertical="center" readingOrder="2"/>
    </xf>
    <xf numFmtId="0" fontId="13" fillId="0" borderId="19" xfId="0" applyFont="1" applyFill="1" applyBorder="1" applyAlignment="1">
      <alignment horizontal="center" vertical="center" readingOrder="2"/>
    </xf>
    <xf numFmtId="1" fontId="13" fillId="0" borderId="19" xfId="0" applyNumberFormat="1" applyFont="1" applyFill="1" applyBorder="1" applyAlignment="1">
      <alignment horizontal="center" vertical="center" readingOrder="2"/>
    </xf>
    <xf numFmtId="1" fontId="12" fillId="0" borderId="1" xfId="0" applyNumberFormat="1" applyFont="1" applyFill="1" applyBorder="1" applyAlignment="1">
      <alignment horizontal="center" vertical="center" textRotation="90" readingOrder="2"/>
    </xf>
    <xf numFmtId="1" fontId="12" fillId="0" borderId="2" xfId="0" applyNumberFormat="1" applyFont="1" applyFill="1" applyBorder="1" applyAlignment="1">
      <alignment horizontal="center" vertical="center" textRotation="90" readingOrder="2"/>
    </xf>
    <xf numFmtId="1" fontId="13" fillId="0" borderId="20" xfId="0" applyNumberFormat="1" applyFont="1" applyFill="1" applyBorder="1" applyAlignment="1">
      <alignment horizontal="center" vertical="center" readingOrder="2"/>
    </xf>
    <xf numFmtId="1" fontId="12" fillId="0" borderId="3" xfId="0" applyNumberFormat="1" applyFont="1" applyFill="1" applyBorder="1" applyAlignment="1">
      <alignment horizontal="center" vertical="center" textRotation="90" readingOrder="2"/>
    </xf>
    <xf numFmtId="1" fontId="12" fillId="0" borderId="21" xfId="0" applyNumberFormat="1" applyFont="1" applyFill="1" applyBorder="1" applyAlignment="1">
      <alignment horizontal="center" vertical="center" textRotation="90" readingOrder="2"/>
    </xf>
    <xf numFmtId="1" fontId="12" fillId="0" borderId="4" xfId="0" applyNumberFormat="1" applyFont="1" applyFill="1" applyBorder="1" applyAlignment="1">
      <alignment horizontal="center" vertical="center" textRotation="90" readingOrder="2"/>
    </xf>
    <xf numFmtId="2" fontId="13" fillId="0" borderId="15" xfId="0" applyNumberFormat="1" applyFont="1" applyFill="1" applyBorder="1" applyAlignment="1">
      <alignment horizontal="center" vertical="center" readingOrder="2"/>
    </xf>
    <xf numFmtId="1" fontId="13" fillId="0" borderId="23" xfId="0" applyNumberFormat="1" applyFont="1" applyFill="1" applyBorder="1" applyAlignment="1">
      <alignment horizontal="center" vertical="center" readingOrder="2"/>
    </xf>
    <xf numFmtId="0" fontId="13" fillId="0" borderId="22" xfId="0" applyFont="1" applyFill="1" applyBorder="1" applyAlignment="1">
      <alignment horizontal="center" vertical="center" readingOrder="2"/>
    </xf>
    <xf numFmtId="1" fontId="13" fillId="0" borderId="22" xfId="0" applyNumberFormat="1" applyFont="1" applyFill="1" applyBorder="1" applyAlignment="1">
      <alignment horizontal="center" vertical="center" readingOrder="2"/>
    </xf>
    <xf numFmtId="49" fontId="13" fillId="0" borderId="1" xfId="0" applyNumberFormat="1" applyFont="1" applyFill="1" applyBorder="1" applyAlignment="1">
      <alignment horizontal="center" vertical="center" readingOrder="2"/>
    </xf>
    <xf numFmtId="49" fontId="13" fillId="0" borderId="3" xfId="0" applyNumberFormat="1" applyFont="1" applyFill="1" applyBorder="1" applyAlignment="1">
      <alignment horizontal="center" vertical="center" readingOrder="2"/>
    </xf>
    <xf numFmtId="0" fontId="28" fillId="2" borderId="8" xfId="0" applyFont="1" applyFill="1" applyBorder="1" applyAlignment="1">
      <alignment horizontal="center" vertical="center" readingOrder="2"/>
    </xf>
    <xf numFmtId="0" fontId="28" fillId="2" borderId="23" xfId="0" applyFont="1" applyFill="1" applyBorder="1" applyAlignment="1">
      <alignment horizontal="center" vertical="center" readingOrder="2"/>
    </xf>
    <xf numFmtId="0" fontId="3" fillId="0" borderId="19" xfId="0" applyFont="1" applyFill="1" applyBorder="1"/>
    <xf numFmtId="0" fontId="3" fillId="0" borderId="22" xfId="0" applyFont="1" applyFill="1" applyBorder="1"/>
    <xf numFmtId="0" fontId="24" fillId="0" borderId="0" xfId="0" applyFont="1" applyAlignment="1">
      <alignment horizontal="center" vertical="center" readingOrder="2"/>
    </xf>
    <xf numFmtId="0" fontId="29" fillId="0" borderId="28" xfId="0" applyFont="1" applyBorder="1" applyAlignment="1">
      <alignment horizontal="center"/>
    </xf>
    <xf numFmtId="0" fontId="30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6"/>
  <sheetViews>
    <sheetView tabSelected="1" workbookViewId="0">
      <pane ySplit="6" topLeftCell="A7" activePane="bottomLeft" state="frozen"/>
      <selection pane="bottomLeft" activeCell="O10" sqref="O10"/>
    </sheetView>
  </sheetViews>
  <sheetFormatPr defaultColWidth="12.625" defaultRowHeight="15" customHeight="1"/>
  <cols>
    <col min="1" max="1" width="0.375" customWidth="1"/>
    <col min="2" max="5" width="1.625" customWidth="1"/>
    <col min="6" max="6" width="12.75" customWidth="1"/>
    <col min="7" max="7" width="27.25" customWidth="1"/>
    <col min="8" max="8" width="9.375" customWidth="1"/>
    <col min="9" max="9" width="6.875" customWidth="1"/>
    <col min="10" max="14" width="6" customWidth="1"/>
    <col min="15" max="19" width="8" customWidth="1"/>
  </cols>
  <sheetData>
    <row r="1" spans="1:20" ht="10.5" customHeight="1">
      <c r="A1" s="2"/>
      <c r="B1" s="64">
        <f>SUMIF(E6:E1048557,"شركة",H6:H1048557)</f>
        <v>0</v>
      </c>
      <c r="C1" s="48"/>
      <c r="D1" s="48"/>
      <c r="E1" s="48"/>
      <c r="F1" s="42" t="s">
        <v>223</v>
      </c>
      <c r="G1" s="4"/>
      <c r="H1" s="2"/>
      <c r="I1" s="2"/>
      <c r="J1" s="6"/>
      <c r="K1" s="6"/>
      <c r="L1" s="6"/>
      <c r="M1" s="6"/>
      <c r="N1" s="2"/>
      <c r="O1" s="6"/>
      <c r="P1" s="7"/>
      <c r="Q1" s="95" t="s">
        <v>230</v>
      </c>
      <c r="R1" s="48"/>
      <c r="S1" s="48"/>
    </row>
    <row r="2" spans="1:20" ht="10.5" customHeight="1">
      <c r="A2" s="35"/>
      <c r="B2" s="64">
        <f>SUMIF(E6:E1048557,"بنك مصر",H6:H1048557)</f>
        <v>300890</v>
      </c>
      <c r="C2" s="48"/>
      <c r="D2" s="48"/>
      <c r="E2" s="48"/>
      <c r="F2" s="42" t="s">
        <v>224</v>
      </c>
      <c r="G2" s="4"/>
      <c r="H2" s="5"/>
      <c r="I2" s="5"/>
      <c r="J2" s="6"/>
      <c r="K2" s="6"/>
      <c r="L2" s="6"/>
      <c r="M2" s="6"/>
      <c r="N2" s="6"/>
      <c r="O2" s="6"/>
      <c r="P2" s="7"/>
      <c r="Q2" s="48"/>
      <c r="R2" s="48"/>
      <c r="S2" s="48"/>
    </row>
    <row r="3" spans="1:20" ht="10.5" customHeight="1">
      <c r="A3" s="2"/>
      <c r="B3" s="64">
        <f>SUMIF(E7:E1048576,"بنك زراعي",H7:H1048576)</f>
        <v>0</v>
      </c>
      <c r="C3" s="48"/>
      <c r="D3" s="48"/>
      <c r="E3" s="48"/>
      <c r="F3" s="42" t="s">
        <v>225</v>
      </c>
      <c r="G3" s="96" t="s">
        <v>231</v>
      </c>
      <c r="H3" s="96"/>
      <c r="I3" s="96"/>
      <c r="J3" s="96"/>
      <c r="K3" s="96"/>
      <c r="L3" s="96"/>
      <c r="M3" s="96"/>
      <c r="N3" s="96"/>
      <c r="O3" s="96"/>
      <c r="P3" s="96"/>
      <c r="Q3" s="53"/>
      <c r="R3" s="48"/>
      <c r="S3" s="48"/>
      <c r="T3" s="43"/>
    </row>
    <row r="4" spans="1:20" ht="10.5" customHeight="1" thickBot="1">
      <c r="A4" s="2"/>
      <c r="B4" s="64">
        <f>SUM(B1:E3)</f>
        <v>300890</v>
      </c>
      <c r="C4" s="48"/>
      <c r="D4" s="48"/>
      <c r="E4" s="48"/>
      <c r="F4" s="42" t="s">
        <v>226</v>
      </c>
      <c r="G4" s="97"/>
      <c r="H4" s="97"/>
      <c r="I4" s="97"/>
      <c r="J4" s="97"/>
      <c r="K4" s="97"/>
      <c r="L4" s="97"/>
      <c r="M4" s="97"/>
      <c r="N4" s="97"/>
      <c r="O4" s="97"/>
      <c r="P4" s="97"/>
      <c r="Q4" s="54"/>
      <c r="R4" s="54"/>
      <c r="S4" s="54"/>
    </row>
    <row r="5" spans="1:20" ht="15.75" customHeight="1" thickBot="1">
      <c r="A5" s="2"/>
      <c r="B5" s="65" t="s">
        <v>0</v>
      </c>
      <c r="C5" s="66"/>
      <c r="D5" s="66"/>
      <c r="E5" s="67"/>
      <c r="F5" s="62" t="s">
        <v>228</v>
      </c>
      <c r="G5" s="91" t="s">
        <v>229</v>
      </c>
      <c r="H5" s="60" t="s">
        <v>1</v>
      </c>
      <c r="I5" s="41" t="s">
        <v>2</v>
      </c>
      <c r="J5" s="55" t="s">
        <v>3</v>
      </c>
      <c r="K5" s="56"/>
      <c r="L5" s="56"/>
      <c r="M5" s="56"/>
      <c r="N5" s="57"/>
      <c r="O5" s="58" t="s">
        <v>4</v>
      </c>
      <c r="P5" s="58" t="s">
        <v>5</v>
      </c>
      <c r="Q5" s="58" t="s">
        <v>6</v>
      </c>
      <c r="R5" s="58" t="s">
        <v>7</v>
      </c>
      <c r="S5" s="58" t="s">
        <v>8</v>
      </c>
    </row>
    <row r="6" spans="1:20" ht="15.75" customHeight="1" thickBot="1">
      <c r="A6" s="1"/>
      <c r="B6" s="68"/>
      <c r="C6" s="69"/>
      <c r="D6" s="69"/>
      <c r="E6" s="70"/>
      <c r="F6" s="63"/>
      <c r="G6" s="92"/>
      <c r="H6" s="61"/>
      <c r="I6" s="40" t="s">
        <v>3</v>
      </c>
      <c r="J6" s="31"/>
      <c r="K6" s="31" t="s">
        <v>215</v>
      </c>
      <c r="L6" s="31" t="s">
        <v>9</v>
      </c>
      <c r="M6" s="31" t="s">
        <v>216</v>
      </c>
      <c r="N6" s="31" t="s">
        <v>227</v>
      </c>
      <c r="O6" s="59"/>
      <c r="P6" s="59"/>
      <c r="Q6" s="59"/>
      <c r="R6" s="59"/>
      <c r="S6" s="59"/>
    </row>
    <row r="7" spans="1:20" ht="24" customHeight="1">
      <c r="A7" s="36"/>
      <c r="B7" s="71" t="s">
        <v>17</v>
      </c>
      <c r="C7" s="72" t="s">
        <v>17</v>
      </c>
      <c r="D7" s="73" t="s">
        <v>17</v>
      </c>
      <c r="E7" s="74" t="s">
        <v>17</v>
      </c>
      <c r="F7" s="89" t="s">
        <v>18</v>
      </c>
      <c r="G7" s="93"/>
      <c r="H7" s="75">
        <f t="shared" ref="H7:H186" si="0">SUM(O7-I7)</f>
        <v>0</v>
      </c>
      <c r="I7" s="76">
        <f t="shared" ref="I7:I186" si="1">SUM(J7:N7)</f>
        <v>0</v>
      </c>
      <c r="J7" s="77"/>
      <c r="K7" s="77"/>
      <c r="L7" s="77"/>
      <c r="M7" s="77"/>
      <c r="N7" s="77"/>
      <c r="O7" s="78">
        <f t="shared" ref="O7:O186" si="2">SUM(Q7-P7)</f>
        <v>0</v>
      </c>
      <c r="P7" s="78"/>
      <c r="Q7" s="78">
        <f t="shared" ref="Q7:Q186" si="3">SUM(R7:S7)</f>
        <v>0</v>
      </c>
      <c r="R7" s="78"/>
      <c r="S7" s="78"/>
    </row>
    <row r="8" spans="1:20" ht="24" customHeight="1">
      <c r="A8" s="8"/>
      <c r="B8" s="79" t="s">
        <v>208</v>
      </c>
      <c r="C8" s="73"/>
      <c r="D8" s="73" t="s">
        <v>214</v>
      </c>
      <c r="E8" s="80" t="s">
        <v>222</v>
      </c>
      <c r="F8" s="89" t="s">
        <v>19</v>
      </c>
      <c r="G8" s="93"/>
      <c r="H8" s="75">
        <f t="shared" si="0"/>
        <v>922</v>
      </c>
      <c r="I8" s="81">
        <f t="shared" si="1"/>
        <v>0</v>
      </c>
      <c r="J8" s="77"/>
      <c r="K8" s="77"/>
      <c r="L8" s="77"/>
      <c r="M8" s="77"/>
      <c r="N8" s="77"/>
      <c r="O8" s="78">
        <f t="shared" si="2"/>
        <v>922</v>
      </c>
      <c r="P8" s="78">
        <v>302</v>
      </c>
      <c r="Q8" s="78">
        <f t="shared" si="3"/>
        <v>1224</v>
      </c>
      <c r="R8" s="78">
        <v>220</v>
      </c>
      <c r="S8" s="78">
        <v>1004</v>
      </c>
    </row>
    <row r="9" spans="1:20" ht="24" customHeight="1">
      <c r="A9" s="8"/>
      <c r="B9" s="79" t="s">
        <v>208</v>
      </c>
      <c r="C9" s="73"/>
      <c r="D9" s="73" t="s">
        <v>20</v>
      </c>
      <c r="E9" s="80" t="s">
        <v>222</v>
      </c>
      <c r="F9" s="89" t="s">
        <v>21</v>
      </c>
      <c r="G9" s="93"/>
      <c r="H9" s="75">
        <f t="shared" si="0"/>
        <v>971</v>
      </c>
      <c r="I9" s="81">
        <f t="shared" si="1"/>
        <v>0</v>
      </c>
      <c r="J9" s="77"/>
      <c r="K9" s="77"/>
      <c r="L9" s="77"/>
      <c r="M9" s="77"/>
      <c r="N9" s="77"/>
      <c r="O9" s="78">
        <f t="shared" si="2"/>
        <v>971</v>
      </c>
      <c r="P9" s="78">
        <v>321</v>
      </c>
      <c r="Q9" s="78">
        <f t="shared" si="3"/>
        <v>1292</v>
      </c>
      <c r="R9" s="78">
        <v>232</v>
      </c>
      <c r="S9" s="78">
        <v>1060</v>
      </c>
    </row>
    <row r="10" spans="1:20" ht="24" customHeight="1">
      <c r="A10" s="8"/>
      <c r="B10" s="79" t="s">
        <v>204</v>
      </c>
      <c r="C10" s="73"/>
      <c r="D10" s="73" t="s">
        <v>20</v>
      </c>
      <c r="E10" s="80" t="s">
        <v>222</v>
      </c>
      <c r="F10" s="89" t="s">
        <v>22</v>
      </c>
      <c r="G10" s="93"/>
      <c r="H10" s="75">
        <f t="shared" si="0"/>
        <v>2417</v>
      </c>
      <c r="I10" s="81">
        <f t="shared" si="1"/>
        <v>0</v>
      </c>
      <c r="J10" s="77"/>
      <c r="K10" s="77"/>
      <c r="L10" s="77"/>
      <c r="M10" s="77"/>
      <c r="N10" s="77"/>
      <c r="O10" s="78">
        <f t="shared" si="2"/>
        <v>2417</v>
      </c>
      <c r="P10" s="78">
        <v>805</v>
      </c>
      <c r="Q10" s="78">
        <f t="shared" si="3"/>
        <v>3222</v>
      </c>
      <c r="R10" s="78">
        <v>622</v>
      </c>
      <c r="S10" s="78">
        <v>2600</v>
      </c>
    </row>
    <row r="11" spans="1:20" ht="24" customHeight="1">
      <c r="A11" s="8"/>
      <c r="B11" s="79" t="s">
        <v>204</v>
      </c>
      <c r="C11" s="73"/>
      <c r="D11" s="73" t="s">
        <v>23</v>
      </c>
      <c r="E11" s="80" t="s">
        <v>222</v>
      </c>
      <c r="F11" s="89" t="s">
        <v>24</v>
      </c>
      <c r="G11" s="93"/>
      <c r="H11" s="75">
        <f t="shared" si="0"/>
        <v>3489</v>
      </c>
      <c r="I11" s="81">
        <f t="shared" si="1"/>
        <v>200</v>
      </c>
      <c r="J11" s="77"/>
      <c r="K11" s="77"/>
      <c r="L11" s="77"/>
      <c r="M11" s="77"/>
      <c r="N11" s="77">
        <v>200</v>
      </c>
      <c r="O11" s="78">
        <f t="shared" si="2"/>
        <v>3689</v>
      </c>
      <c r="P11" s="78">
        <v>1231</v>
      </c>
      <c r="Q11" s="78">
        <f t="shared" si="3"/>
        <v>4920</v>
      </c>
      <c r="R11" s="78">
        <v>1189</v>
      </c>
      <c r="S11" s="78">
        <v>3731</v>
      </c>
    </row>
    <row r="12" spans="1:20" ht="24" customHeight="1">
      <c r="A12" s="8"/>
      <c r="B12" s="79" t="s">
        <v>204</v>
      </c>
      <c r="C12" s="73" t="s">
        <v>209</v>
      </c>
      <c r="D12" s="73" t="s">
        <v>25</v>
      </c>
      <c r="E12" s="80" t="s">
        <v>222</v>
      </c>
      <c r="F12" s="89" t="s">
        <v>26</v>
      </c>
      <c r="G12" s="93"/>
      <c r="H12" s="75">
        <f t="shared" si="0"/>
        <v>3854</v>
      </c>
      <c r="I12" s="81">
        <f t="shared" si="1"/>
        <v>100</v>
      </c>
      <c r="J12" s="77"/>
      <c r="K12" s="77"/>
      <c r="L12" s="77"/>
      <c r="M12" s="77"/>
      <c r="N12" s="77">
        <v>100</v>
      </c>
      <c r="O12" s="78">
        <f t="shared" si="2"/>
        <v>3954</v>
      </c>
      <c r="P12" s="78">
        <v>1319</v>
      </c>
      <c r="Q12" s="78">
        <f t="shared" si="3"/>
        <v>5273</v>
      </c>
      <c r="R12" s="78">
        <v>1244</v>
      </c>
      <c r="S12" s="78">
        <v>4029</v>
      </c>
    </row>
    <row r="13" spans="1:20" ht="24" customHeight="1">
      <c r="A13" s="8"/>
      <c r="B13" s="79" t="s">
        <v>204</v>
      </c>
      <c r="C13" s="73" t="s">
        <v>210</v>
      </c>
      <c r="D13" s="73" t="s">
        <v>20</v>
      </c>
      <c r="E13" s="80" t="s">
        <v>222</v>
      </c>
      <c r="F13" s="89" t="s">
        <v>27</v>
      </c>
      <c r="G13" s="93"/>
      <c r="H13" s="75">
        <f t="shared" si="0"/>
        <v>2370</v>
      </c>
      <c r="I13" s="81">
        <f t="shared" si="1"/>
        <v>0</v>
      </c>
      <c r="J13" s="77"/>
      <c r="K13" s="77"/>
      <c r="L13" s="77"/>
      <c r="M13" s="77"/>
      <c r="N13" s="77"/>
      <c r="O13" s="78">
        <f t="shared" si="2"/>
        <v>2370</v>
      </c>
      <c r="P13" s="78">
        <v>787</v>
      </c>
      <c r="Q13" s="78">
        <f t="shared" si="3"/>
        <v>3157</v>
      </c>
      <c r="R13" s="78">
        <v>611</v>
      </c>
      <c r="S13" s="78">
        <v>2546</v>
      </c>
    </row>
    <row r="14" spans="1:20" ht="24" customHeight="1">
      <c r="A14" s="8"/>
      <c r="B14" s="79" t="s">
        <v>204</v>
      </c>
      <c r="C14" s="73"/>
      <c r="D14" s="73" t="s">
        <v>207</v>
      </c>
      <c r="E14" s="80" t="s">
        <v>222</v>
      </c>
      <c r="F14" s="89" t="s">
        <v>28</v>
      </c>
      <c r="G14" s="93"/>
      <c r="H14" s="75">
        <f t="shared" si="0"/>
        <v>2636</v>
      </c>
      <c r="I14" s="81">
        <f t="shared" si="1"/>
        <v>0</v>
      </c>
      <c r="J14" s="77"/>
      <c r="K14" s="77"/>
      <c r="L14" s="77"/>
      <c r="M14" s="77"/>
      <c r="N14" s="77"/>
      <c r="O14" s="78">
        <f t="shared" si="2"/>
        <v>2636</v>
      </c>
      <c r="P14" s="78">
        <v>868</v>
      </c>
      <c r="Q14" s="78">
        <f t="shared" si="3"/>
        <v>3504</v>
      </c>
      <c r="R14" s="78">
        <v>708</v>
      </c>
      <c r="S14" s="78">
        <v>2796</v>
      </c>
    </row>
    <row r="15" spans="1:20" ht="24" customHeight="1">
      <c r="A15" s="8"/>
      <c r="B15" s="79" t="s">
        <v>208</v>
      </c>
      <c r="C15" s="73"/>
      <c r="D15" s="73" t="s">
        <v>207</v>
      </c>
      <c r="E15" s="80" t="s">
        <v>222</v>
      </c>
      <c r="F15" s="89" t="s">
        <v>29</v>
      </c>
      <c r="G15" s="93"/>
      <c r="H15" s="75">
        <f t="shared" si="0"/>
        <v>922</v>
      </c>
      <c r="I15" s="81">
        <f t="shared" si="1"/>
        <v>0</v>
      </c>
      <c r="J15" s="77"/>
      <c r="K15" s="77"/>
      <c r="L15" s="77"/>
      <c r="M15" s="77"/>
      <c r="N15" s="77"/>
      <c r="O15" s="78">
        <f t="shared" si="2"/>
        <v>922</v>
      </c>
      <c r="P15" s="78">
        <v>302</v>
      </c>
      <c r="Q15" s="78">
        <f t="shared" si="3"/>
        <v>1224</v>
      </c>
      <c r="R15" s="78">
        <v>220</v>
      </c>
      <c r="S15" s="78">
        <v>1004</v>
      </c>
    </row>
    <row r="16" spans="1:20" ht="24" customHeight="1">
      <c r="A16" s="37"/>
      <c r="B16" s="71" t="s">
        <v>17</v>
      </c>
      <c r="C16" s="72" t="s">
        <v>17</v>
      </c>
      <c r="D16" s="73" t="s">
        <v>17</v>
      </c>
      <c r="E16" s="74" t="s">
        <v>17</v>
      </c>
      <c r="F16" s="89" t="s">
        <v>30</v>
      </c>
      <c r="G16" s="93"/>
      <c r="H16" s="75">
        <f t="shared" si="0"/>
        <v>0</v>
      </c>
      <c r="I16" s="76">
        <f t="shared" si="1"/>
        <v>0</v>
      </c>
      <c r="J16" s="77"/>
      <c r="K16" s="77"/>
      <c r="L16" s="77"/>
      <c r="M16" s="77"/>
      <c r="N16" s="77"/>
      <c r="O16" s="78">
        <f t="shared" si="2"/>
        <v>0</v>
      </c>
      <c r="P16" s="78"/>
      <c r="Q16" s="78">
        <f t="shared" si="3"/>
        <v>0</v>
      </c>
      <c r="R16" s="78"/>
      <c r="S16" s="78"/>
    </row>
    <row r="17" spans="1:19" ht="24" customHeight="1">
      <c r="A17" s="8"/>
      <c r="B17" s="79" t="s">
        <v>204</v>
      </c>
      <c r="C17" s="73"/>
      <c r="D17" s="73" t="s">
        <v>20</v>
      </c>
      <c r="E17" s="80" t="s">
        <v>222</v>
      </c>
      <c r="F17" s="89" t="s">
        <v>31</v>
      </c>
      <c r="G17" s="93"/>
      <c r="H17" s="75">
        <f t="shared" si="0"/>
        <v>1571</v>
      </c>
      <c r="I17" s="81">
        <f t="shared" si="1"/>
        <v>0</v>
      </c>
      <c r="J17" s="77"/>
      <c r="K17" s="77"/>
      <c r="L17" s="77"/>
      <c r="M17" s="77"/>
      <c r="N17" s="77"/>
      <c r="O17" s="78">
        <f t="shared" si="2"/>
        <v>1571</v>
      </c>
      <c r="P17" s="78">
        <v>519</v>
      </c>
      <c r="Q17" s="78">
        <f t="shared" si="3"/>
        <v>2090</v>
      </c>
      <c r="R17" s="78">
        <v>323</v>
      </c>
      <c r="S17" s="78">
        <v>1767</v>
      </c>
    </row>
    <row r="18" spans="1:19" ht="24" customHeight="1">
      <c r="A18" s="37"/>
      <c r="B18" s="71" t="s">
        <v>17</v>
      </c>
      <c r="C18" s="72" t="s">
        <v>17</v>
      </c>
      <c r="D18" s="73" t="s">
        <v>17</v>
      </c>
      <c r="E18" s="74" t="s">
        <v>17</v>
      </c>
      <c r="F18" s="89" t="s">
        <v>32</v>
      </c>
      <c r="G18" s="93"/>
      <c r="H18" s="75">
        <f t="shared" si="0"/>
        <v>0</v>
      </c>
      <c r="I18" s="76">
        <f t="shared" si="1"/>
        <v>0</v>
      </c>
      <c r="J18" s="77"/>
      <c r="K18" s="77"/>
      <c r="L18" s="77"/>
      <c r="M18" s="77"/>
      <c r="N18" s="77"/>
      <c r="O18" s="78">
        <f t="shared" si="2"/>
        <v>0</v>
      </c>
      <c r="P18" s="78"/>
      <c r="Q18" s="78">
        <f t="shared" si="3"/>
        <v>0</v>
      </c>
      <c r="R18" s="78"/>
      <c r="S18" s="78"/>
    </row>
    <row r="19" spans="1:19" ht="24" customHeight="1">
      <c r="A19" s="8"/>
      <c r="B19" s="79" t="s">
        <v>204</v>
      </c>
      <c r="C19" s="73"/>
      <c r="D19" s="73" t="s">
        <v>20</v>
      </c>
      <c r="E19" s="80" t="s">
        <v>222</v>
      </c>
      <c r="F19" s="89" t="s">
        <v>33</v>
      </c>
      <c r="G19" s="93"/>
      <c r="H19" s="75">
        <f t="shared" si="0"/>
        <v>3927</v>
      </c>
      <c r="I19" s="81">
        <f t="shared" si="1"/>
        <v>50</v>
      </c>
      <c r="J19" s="77"/>
      <c r="K19" s="77"/>
      <c r="L19" s="77"/>
      <c r="M19" s="77"/>
      <c r="N19" s="77">
        <v>50</v>
      </c>
      <c r="O19" s="78">
        <f t="shared" si="2"/>
        <v>3977</v>
      </c>
      <c r="P19" s="78">
        <v>1331</v>
      </c>
      <c r="Q19" s="78">
        <f t="shared" si="3"/>
        <v>5308</v>
      </c>
      <c r="R19" s="78">
        <v>952</v>
      </c>
      <c r="S19" s="78">
        <v>4356</v>
      </c>
    </row>
    <row r="20" spans="1:19" ht="24" customHeight="1">
      <c r="A20" s="8"/>
      <c r="B20" s="79" t="s">
        <v>204</v>
      </c>
      <c r="C20" s="73"/>
      <c r="D20" s="73" t="s">
        <v>207</v>
      </c>
      <c r="E20" s="80" t="s">
        <v>222</v>
      </c>
      <c r="F20" s="89" t="s">
        <v>34</v>
      </c>
      <c r="G20" s="93"/>
      <c r="H20" s="75">
        <f t="shared" si="0"/>
        <v>3398</v>
      </c>
      <c r="I20" s="81">
        <f t="shared" si="1"/>
        <v>350</v>
      </c>
      <c r="J20" s="77"/>
      <c r="K20" s="77"/>
      <c r="L20" s="77"/>
      <c r="M20" s="77">
        <v>350</v>
      </c>
      <c r="N20" s="77"/>
      <c r="O20" s="78">
        <f t="shared" si="2"/>
        <v>3748</v>
      </c>
      <c r="P20" s="78">
        <v>1252</v>
      </c>
      <c r="Q20" s="78">
        <f t="shared" si="3"/>
        <v>5000</v>
      </c>
      <c r="R20" s="78">
        <v>1203</v>
      </c>
      <c r="S20" s="78">
        <v>3797</v>
      </c>
    </row>
    <row r="21" spans="1:19" ht="24" customHeight="1">
      <c r="A21" s="8"/>
      <c r="B21" s="79" t="s">
        <v>204</v>
      </c>
      <c r="C21" s="73"/>
      <c r="D21" s="73" t="s">
        <v>20</v>
      </c>
      <c r="E21" s="80" t="s">
        <v>222</v>
      </c>
      <c r="F21" s="89" t="s">
        <v>35</v>
      </c>
      <c r="G21" s="93"/>
      <c r="H21" s="75">
        <f t="shared" si="0"/>
        <v>3634</v>
      </c>
      <c r="I21" s="81">
        <f t="shared" si="1"/>
        <v>400</v>
      </c>
      <c r="J21" s="77"/>
      <c r="K21" s="77"/>
      <c r="L21" s="77"/>
      <c r="M21" s="77">
        <v>350</v>
      </c>
      <c r="N21" s="77">
        <v>50</v>
      </c>
      <c r="O21" s="78">
        <f t="shared" si="2"/>
        <v>4034</v>
      </c>
      <c r="P21" s="78">
        <v>1347</v>
      </c>
      <c r="Q21" s="78">
        <f t="shared" si="3"/>
        <v>5381</v>
      </c>
      <c r="R21" s="78">
        <v>1262</v>
      </c>
      <c r="S21" s="78">
        <v>4119</v>
      </c>
    </row>
    <row r="22" spans="1:19" ht="24" customHeight="1">
      <c r="A22" s="8"/>
      <c r="B22" s="79" t="s">
        <v>208</v>
      </c>
      <c r="C22" s="73"/>
      <c r="D22" s="73" t="s">
        <v>211</v>
      </c>
      <c r="E22" s="80" t="s">
        <v>222</v>
      </c>
      <c r="F22" s="89" t="s">
        <v>36</v>
      </c>
      <c r="G22" s="93"/>
      <c r="H22" s="75">
        <f t="shared" si="0"/>
        <v>922</v>
      </c>
      <c r="I22" s="81">
        <f t="shared" si="1"/>
        <v>0</v>
      </c>
      <c r="J22" s="77"/>
      <c r="K22" s="77"/>
      <c r="L22" s="77"/>
      <c r="M22" s="77"/>
      <c r="N22" s="77"/>
      <c r="O22" s="78">
        <f t="shared" si="2"/>
        <v>922</v>
      </c>
      <c r="P22" s="78">
        <v>302</v>
      </c>
      <c r="Q22" s="78">
        <f t="shared" si="3"/>
        <v>1224</v>
      </c>
      <c r="R22" s="78">
        <v>220</v>
      </c>
      <c r="S22" s="78">
        <v>1004</v>
      </c>
    </row>
    <row r="23" spans="1:19" ht="24" customHeight="1">
      <c r="A23" s="37"/>
      <c r="B23" s="71" t="s">
        <v>17</v>
      </c>
      <c r="C23" s="72" t="s">
        <v>17</v>
      </c>
      <c r="D23" s="73" t="s">
        <v>17</v>
      </c>
      <c r="E23" s="74" t="s">
        <v>17</v>
      </c>
      <c r="F23" s="89" t="s">
        <v>37</v>
      </c>
      <c r="G23" s="93"/>
      <c r="H23" s="75">
        <f t="shared" si="0"/>
        <v>0</v>
      </c>
      <c r="I23" s="76">
        <f t="shared" si="1"/>
        <v>0</v>
      </c>
      <c r="J23" s="77"/>
      <c r="K23" s="77"/>
      <c r="L23" s="77"/>
      <c r="M23" s="77"/>
      <c r="N23" s="77"/>
      <c r="O23" s="78">
        <f t="shared" si="2"/>
        <v>0</v>
      </c>
      <c r="P23" s="78"/>
      <c r="Q23" s="78">
        <f t="shared" si="3"/>
        <v>0</v>
      </c>
      <c r="R23" s="78"/>
      <c r="S23" s="78"/>
    </row>
    <row r="24" spans="1:19" ht="24" customHeight="1">
      <c r="A24" s="37"/>
      <c r="B24" s="71" t="s">
        <v>17</v>
      </c>
      <c r="C24" s="72" t="s">
        <v>17</v>
      </c>
      <c r="D24" s="73" t="s">
        <v>17</v>
      </c>
      <c r="E24" s="74" t="s">
        <v>17</v>
      </c>
      <c r="F24" s="89" t="s">
        <v>38</v>
      </c>
      <c r="G24" s="93"/>
      <c r="H24" s="75">
        <f t="shared" si="0"/>
        <v>0</v>
      </c>
      <c r="I24" s="76">
        <f t="shared" si="1"/>
        <v>0</v>
      </c>
      <c r="J24" s="77"/>
      <c r="K24" s="77"/>
      <c r="L24" s="77"/>
      <c r="M24" s="77"/>
      <c r="N24" s="77"/>
      <c r="O24" s="78">
        <f t="shared" si="2"/>
        <v>0</v>
      </c>
      <c r="P24" s="78"/>
      <c r="Q24" s="78">
        <f t="shared" si="3"/>
        <v>0</v>
      </c>
      <c r="R24" s="78"/>
      <c r="S24" s="78"/>
    </row>
    <row r="25" spans="1:19" ht="24" customHeight="1">
      <c r="A25" s="8"/>
      <c r="B25" s="79" t="s">
        <v>204</v>
      </c>
      <c r="C25" s="73"/>
      <c r="D25" s="73" t="s">
        <v>20</v>
      </c>
      <c r="E25" s="80" t="s">
        <v>222</v>
      </c>
      <c r="F25" s="89" t="s">
        <v>39</v>
      </c>
      <c r="G25" s="93"/>
      <c r="H25" s="75">
        <f t="shared" si="0"/>
        <v>2283</v>
      </c>
      <c r="I25" s="81">
        <f t="shared" si="1"/>
        <v>0</v>
      </c>
      <c r="J25" s="77"/>
      <c r="K25" s="77"/>
      <c r="L25" s="77"/>
      <c r="M25" s="77"/>
      <c r="N25" s="77"/>
      <c r="O25" s="78">
        <f t="shared" si="2"/>
        <v>2283</v>
      </c>
      <c r="P25" s="78">
        <v>757</v>
      </c>
      <c r="Q25" s="78">
        <f t="shared" si="3"/>
        <v>3040</v>
      </c>
      <c r="R25" s="78">
        <v>567</v>
      </c>
      <c r="S25" s="78">
        <v>2473</v>
      </c>
    </row>
    <row r="26" spans="1:19" ht="24" customHeight="1">
      <c r="A26" s="37"/>
      <c r="B26" s="71" t="s">
        <v>17</v>
      </c>
      <c r="C26" s="72" t="s">
        <v>17</v>
      </c>
      <c r="D26" s="73" t="s">
        <v>17</v>
      </c>
      <c r="E26" s="74" t="s">
        <v>17</v>
      </c>
      <c r="F26" s="89" t="s">
        <v>40</v>
      </c>
      <c r="G26" s="93"/>
      <c r="H26" s="75">
        <f t="shared" si="0"/>
        <v>0</v>
      </c>
      <c r="I26" s="76">
        <f t="shared" si="1"/>
        <v>0</v>
      </c>
      <c r="J26" s="77"/>
      <c r="K26" s="77"/>
      <c r="L26" s="77"/>
      <c r="M26" s="77"/>
      <c r="N26" s="77"/>
      <c r="O26" s="78">
        <f t="shared" si="2"/>
        <v>0</v>
      </c>
      <c r="P26" s="78"/>
      <c r="Q26" s="78">
        <f t="shared" si="3"/>
        <v>0</v>
      </c>
      <c r="R26" s="78"/>
      <c r="S26" s="78"/>
    </row>
    <row r="27" spans="1:19" ht="24" customHeight="1">
      <c r="A27" s="8"/>
      <c r="B27" s="79" t="s">
        <v>204</v>
      </c>
      <c r="C27" s="73"/>
      <c r="D27" s="73" t="s">
        <v>214</v>
      </c>
      <c r="E27" s="80" t="s">
        <v>222</v>
      </c>
      <c r="F27" s="89" t="s">
        <v>41</v>
      </c>
      <c r="G27" s="93"/>
      <c r="H27" s="75">
        <f t="shared" si="0"/>
        <v>3039</v>
      </c>
      <c r="I27" s="81">
        <f t="shared" si="1"/>
        <v>0</v>
      </c>
      <c r="J27" s="77"/>
      <c r="K27" s="77"/>
      <c r="L27" s="77"/>
      <c r="M27" s="77"/>
      <c r="N27" s="77"/>
      <c r="O27" s="78">
        <f t="shared" si="2"/>
        <v>3039</v>
      </c>
      <c r="P27" s="78">
        <v>1015</v>
      </c>
      <c r="Q27" s="78">
        <f t="shared" si="3"/>
        <v>4054</v>
      </c>
      <c r="R27" s="78">
        <v>753</v>
      </c>
      <c r="S27" s="78">
        <v>3301</v>
      </c>
    </row>
    <row r="28" spans="1:19" ht="24" customHeight="1">
      <c r="A28" s="8"/>
      <c r="B28" s="79" t="s">
        <v>204</v>
      </c>
      <c r="C28" s="73" t="s">
        <v>209</v>
      </c>
      <c r="D28" s="73" t="s">
        <v>42</v>
      </c>
      <c r="E28" s="80" t="s">
        <v>222</v>
      </c>
      <c r="F28" s="89" t="s">
        <v>43</v>
      </c>
      <c r="G28" s="93"/>
      <c r="H28" s="75">
        <f t="shared" si="0"/>
        <v>2327</v>
      </c>
      <c r="I28" s="81">
        <f t="shared" si="1"/>
        <v>200</v>
      </c>
      <c r="J28" s="77"/>
      <c r="K28" s="77"/>
      <c r="L28" s="77">
        <v>100</v>
      </c>
      <c r="M28" s="77"/>
      <c r="N28" s="77">
        <v>100</v>
      </c>
      <c r="O28" s="78">
        <f t="shared" si="2"/>
        <v>2527</v>
      </c>
      <c r="P28" s="78">
        <v>834</v>
      </c>
      <c r="Q28" s="78">
        <f t="shared" si="3"/>
        <v>3361</v>
      </c>
      <c r="R28" s="78">
        <v>736</v>
      </c>
      <c r="S28" s="78">
        <v>2625</v>
      </c>
    </row>
    <row r="29" spans="1:19" ht="24" customHeight="1">
      <c r="A29" s="8"/>
      <c r="B29" s="79" t="s">
        <v>204</v>
      </c>
      <c r="C29" s="73"/>
      <c r="D29" s="73" t="s">
        <v>64</v>
      </c>
      <c r="E29" s="80" t="s">
        <v>222</v>
      </c>
      <c r="F29" s="89" t="s">
        <v>44</v>
      </c>
      <c r="G29" s="93"/>
      <c r="H29" s="75">
        <f t="shared" si="0"/>
        <v>2342</v>
      </c>
      <c r="I29" s="81">
        <f t="shared" si="1"/>
        <v>0</v>
      </c>
      <c r="J29" s="77"/>
      <c r="K29" s="77"/>
      <c r="L29" s="77"/>
      <c r="M29" s="77"/>
      <c r="N29" s="77"/>
      <c r="O29" s="78">
        <f t="shared" si="2"/>
        <v>2342</v>
      </c>
      <c r="P29" s="78">
        <v>781</v>
      </c>
      <c r="Q29" s="78">
        <f t="shared" si="3"/>
        <v>3123</v>
      </c>
      <c r="R29" s="78">
        <v>605</v>
      </c>
      <c r="S29" s="78">
        <v>2518</v>
      </c>
    </row>
    <row r="30" spans="1:19" ht="24" customHeight="1">
      <c r="A30" s="8"/>
      <c r="B30" s="79" t="s">
        <v>208</v>
      </c>
      <c r="C30" s="73" t="s">
        <v>209</v>
      </c>
      <c r="D30" s="73" t="s">
        <v>42</v>
      </c>
      <c r="E30" s="80" t="s">
        <v>222</v>
      </c>
      <c r="F30" s="89" t="s">
        <v>45</v>
      </c>
      <c r="G30" s="93"/>
      <c r="H30" s="75">
        <f t="shared" si="0"/>
        <v>971</v>
      </c>
      <c r="I30" s="81">
        <f t="shared" si="1"/>
        <v>0</v>
      </c>
      <c r="J30" s="77"/>
      <c r="K30" s="77"/>
      <c r="L30" s="77"/>
      <c r="M30" s="77"/>
      <c r="N30" s="77"/>
      <c r="O30" s="78">
        <f t="shared" si="2"/>
        <v>971</v>
      </c>
      <c r="P30" s="78">
        <v>321</v>
      </c>
      <c r="Q30" s="78">
        <f t="shared" si="3"/>
        <v>1292</v>
      </c>
      <c r="R30" s="78">
        <v>232</v>
      </c>
      <c r="S30" s="78">
        <v>1060</v>
      </c>
    </row>
    <row r="31" spans="1:19" ht="24" customHeight="1">
      <c r="A31" s="37"/>
      <c r="B31" s="71" t="s">
        <v>17</v>
      </c>
      <c r="C31" s="72" t="s">
        <v>17</v>
      </c>
      <c r="D31" s="73" t="s">
        <v>17</v>
      </c>
      <c r="E31" s="74" t="s">
        <v>17</v>
      </c>
      <c r="F31" s="89" t="s">
        <v>46</v>
      </c>
      <c r="G31" s="93"/>
      <c r="H31" s="75">
        <f t="shared" si="0"/>
        <v>0</v>
      </c>
      <c r="I31" s="76">
        <f t="shared" si="1"/>
        <v>0</v>
      </c>
      <c r="J31" s="77"/>
      <c r="K31" s="77"/>
      <c r="L31" s="77"/>
      <c r="M31" s="77"/>
      <c r="N31" s="77"/>
      <c r="O31" s="78">
        <f t="shared" si="2"/>
        <v>0</v>
      </c>
      <c r="P31" s="78"/>
      <c r="Q31" s="78">
        <f t="shared" si="3"/>
        <v>0</v>
      </c>
      <c r="R31" s="78"/>
      <c r="S31" s="78"/>
    </row>
    <row r="32" spans="1:19" ht="24" customHeight="1">
      <c r="A32" s="8"/>
      <c r="B32" s="79" t="s">
        <v>204</v>
      </c>
      <c r="C32" s="73"/>
      <c r="D32" s="73" t="s">
        <v>20</v>
      </c>
      <c r="E32" s="80" t="s">
        <v>222</v>
      </c>
      <c r="F32" s="89" t="s">
        <v>47</v>
      </c>
      <c r="G32" s="93"/>
      <c r="H32" s="75">
        <f t="shared" si="0"/>
        <v>1826</v>
      </c>
      <c r="I32" s="81">
        <f t="shared" si="1"/>
        <v>0</v>
      </c>
      <c r="J32" s="77"/>
      <c r="K32" s="77"/>
      <c r="L32" s="77"/>
      <c r="M32" s="77"/>
      <c r="N32" s="77"/>
      <c r="O32" s="78">
        <f t="shared" si="2"/>
        <v>1826</v>
      </c>
      <c r="P32" s="78">
        <v>605</v>
      </c>
      <c r="Q32" s="78">
        <f t="shared" si="3"/>
        <v>2431</v>
      </c>
      <c r="R32" s="78">
        <v>521</v>
      </c>
      <c r="S32" s="78">
        <v>1910</v>
      </c>
    </row>
    <row r="33" spans="1:19" ht="24" customHeight="1">
      <c r="A33" s="8"/>
      <c r="B33" s="79" t="s">
        <v>204</v>
      </c>
      <c r="C33" s="73" t="s">
        <v>209</v>
      </c>
      <c r="D33" s="73" t="s">
        <v>42</v>
      </c>
      <c r="E33" s="80" t="s">
        <v>222</v>
      </c>
      <c r="F33" s="89" t="s">
        <v>48</v>
      </c>
      <c r="G33" s="93"/>
      <c r="H33" s="75">
        <f t="shared" si="0"/>
        <v>2370</v>
      </c>
      <c r="I33" s="81">
        <f t="shared" si="1"/>
        <v>0</v>
      </c>
      <c r="J33" s="77"/>
      <c r="K33" s="77"/>
      <c r="L33" s="77"/>
      <c r="M33" s="77"/>
      <c r="N33" s="77"/>
      <c r="O33" s="78">
        <f t="shared" si="2"/>
        <v>2370</v>
      </c>
      <c r="P33" s="78">
        <v>787</v>
      </c>
      <c r="Q33" s="78">
        <f t="shared" si="3"/>
        <v>3157</v>
      </c>
      <c r="R33" s="78">
        <v>611</v>
      </c>
      <c r="S33" s="78">
        <v>2546</v>
      </c>
    </row>
    <row r="34" spans="1:19" ht="24" customHeight="1">
      <c r="A34" s="8"/>
      <c r="B34" s="79" t="s">
        <v>204</v>
      </c>
      <c r="C34" s="73"/>
      <c r="D34" s="73" t="s">
        <v>205</v>
      </c>
      <c r="E34" s="80" t="s">
        <v>222</v>
      </c>
      <c r="F34" s="89" t="s">
        <v>49</v>
      </c>
      <c r="G34" s="93"/>
      <c r="H34" s="75">
        <f t="shared" si="0"/>
        <v>2182</v>
      </c>
      <c r="I34" s="81">
        <f t="shared" si="1"/>
        <v>0</v>
      </c>
      <c r="J34" s="77"/>
      <c r="K34" s="77"/>
      <c r="L34" s="77"/>
      <c r="M34" s="77"/>
      <c r="N34" s="77"/>
      <c r="O34" s="78">
        <f t="shared" si="2"/>
        <v>2182</v>
      </c>
      <c r="P34" s="78">
        <v>724</v>
      </c>
      <c r="Q34" s="78">
        <f t="shared" si="3"/>
        <v>2906</v>
      </c>
      <c r="R34" s="78">
        <v>546</v>
      </c>
      <c r="S34" s="78">
        <v>2360</v>
      </c>
    </row>
    <row r="35" spans="1:19" ht="24" customHeight="1">
      <c r="A35" s="8"/>
      <c r="B35" s="79" t="s">
        <v>204</v>
      </c>
      <c r="C35" s="73"/>
      <c r="D35" s="73" t="s">
        <v>205</v>
      </c>
      <c r="E35" s="80" t="s">
        <v>222</v>
      </c>
      <c r="F35" s="89" t="s">
        <v>50</v>
      </c>
      <c r="G35" s="93"/>
      <c r="H35" s="75">
        <f t="shared" si="0"/>
        <v>1803</v>
      </c>
      <c r="I35" s="81">
        <f t="shared" si="1"/>
        <v>0</v>
      </c>
      <c r="J35" s="77"/>
      <c r="K35" s="77"/>
      <c r="L35" s="77"/>
      <c r="M35" s="77"/>
      <c r="N35" s="77"/>
      <c r="O35" s="78">
        <f t="shared" si="2"/>
        <v>1803</v>
      </c>
      <c r="P35" s="78">
        <v>598</v>
      </c>
      <c r="Q35" s="78">
        <f t="shared" si="3"/>
        <v>2401</v>
      </c>
      <c r="R35" s="78">
        <v>451</v>
      </c>
      <c r="S35" s="78">
        <v>1950</v>
      </c>
    </row>
    <row r="36" spans="1:19" ht="24" customHeight="1">
      <c r="A36" s="8"/>
      <c r="B36" s="79" t="s">
        <v>204</v>
      </c>
      <c r="C36" s="73"/>
      <c r="D36" s="73" t="s">
        <v>211</v>
      </c>
      <c r="E36" s="80" t="s">
        <v>222</v>
      </c>
      <c r="F36" s="89" t="s">
        <v>51</v>
      </c>
      <c r="G36" s="93"/>
      <c r="H36" s="75">
        <f t="shared" si="0"/>
        <v>2518</v>
      </c>
      <c r="I36" s="81">
        <f t="shared" si="1"/>
        <v>0</v>
      </c>
      <c r="J36" s="77"/>
      <c r="K36" s="77"/>
      <c r="L36" s="77"/>
      <c r="M36" s="77"/>
      <c r="N36" s="77"/>
      <c r="O36" s="78">
        <f t="shared" si="2"/>
        <v>2518</v>
      </c>
      <c r="P36" s="78">
        <v>837</v>
      </c>
      <c r="Q36" s="78">
        <f t="shared" si="3"/>
        <v>3355</v>
      </c>
      <c r="R36" s="78">
        <v>642</v>
      </c>
      <c r="S36" s="78">
        <v>2713</v>
      </c>
    </row>
    <row r="37" spans="1:19" ht="24" customHeight="1">
      <c r="A37" s="8"/>
      <c r="B37" s="71" t="s">
        <v>204</v>
      </c>
      <c r="C37" s="72"/>
      <c r="D37" s="73" t="s">
        <v>214</v>
      </c>
      <c r="E37" s="74" t="s">
        <v>93</v>
      </c>
      <c r="F37" s="89" t="s">
        <v>52</v>
      </c>
      <c r="G37" s="93"/>
      <c r="H37" s="75">
        <f t="shared" si="0"/>
        <v>0</v>
      </c>
      <c r="I37" s="76">
        <f t="shared" si="1"/>
        <v>0</v>
      </c>
      <c r="J37" s="77"/>
      <c r="K37" s="77"/>
      <c r="L37" s="77"/>
      <c r="M37" s="77"/>
      <c r="N37" s="77"/>
      <c r="O37" s="78">
        <f t="shared" si="2"/>
        <v>0</v>
      </c>
      <c r="P37" s="78"/>
      <c r="Q37" s="78">
        <f t="shared" si="3"/>
        <v>0</v>
      </c>
      <c r="R37" s="78"/>
      <c r="S37" s="78"/>
    </row>
    <row r="38" spans="1:19" ht="24" customHeight="1">
      <c r="A38" s="8"/>
      <c r="B38" s="79" t="s">
        <v>204</v>
      </c>
      <c r="C38" s="73" t="s">
        <v>209</v>
      </c>
      <c r="D38" s="73" t="s">
        <v>42</v>
      </c>
      <c r="E38" s="80" t="s">
        <v>222</v>
      </c>
      <c r="F38" s="89" t="s">
        <v>53</v>
      </c>
      <c r="G38" s="93"/>
      <c r="H38" s="75">
        <f t="shared" si="0"/>
        <v>1634</v>
      </c>
      <c r="I38" s="81">
        <f t="shared" si="1"/>
        <v>0</v>
      </c>
      <c r="J38" s="77"/>
      <c r="K38" s="77"/>
      <c r="L38" s="77"/>
      <c r="M38" s="77"/>
      <c r="N38" s="77"/>
      <c r="O38" s="78">
        <f t="shared" si="2"/>
        <v>1634</v>
      </c>
      <c r="P38" s="78">
        <v>541</v>
      </c>
      <c r="Q38" s="78">
        <f t="shared" si="3"/>
        <v>2175</v>
      </c>
      <c r="R38" s="78">
        <v>430</v>
      </c>
      <c r="S38" s="78">
        <v>1745</v>
      </c>
    </row>
    <row r="39" spans="1:19" ht="24" customHeight="1">
      <c r="A39" s="8"/>
      <c r="B39" s="71" t="s">
        <v>93</v>
      </c>
      <c r="C39" s="72" t="s">
        <v>93</v>
      </c>
      <c r="D39" s="73" t="s">
        <v>93</v>
      </c>
      <c r="E39" s="74" t="s">
        <v>93</v>
      </c>
      <c r="F39" s="89" t="s">
        <v>54</v>
      </c>
      <c r="G39" s="93"/>
      <c r="H39" s="75">
        <f t="shared" si="0"/>
        <v>0</v>
      </c>
      <c r="I39" s="76">
        <f t="shared" si="1"/>
        <v>0</v>
      </c>
      <c r="J39" s="77"/>
      <c r="K39" s="77"/>
      <c r="L39" s="77"/>
      <c r="M39" s="77"/>
      <c r="N39" s="77"/>
      <c r="O39" s="78">
        <f t="shared" si="2"/>
        <v>0</v>
      </c>
      <c r="P39" s="78"/>
      <c r="Q39" s="78">
        <f t="shared" si="3"/>
        <v>0</v>
      </c>
      <c r="R39" s="78"/>
      <c r="S39" s="78"/>
    </row>
    <row r="40" spans="1:19" ht="24" customHeight="1">
      <c r="A40" s="37"/>
      <c r="B40" s="71" t="s">
        <v>17</v>
      </c>
      <c r="C40" s="72" t="s">
        <v>17</v>
      </c>
      <c r="D40" s="73" t="s">
        <v>17</v>
      </c>
      <c r="E40" s="74" t="s">
        <v>17</v>
      </c>
      <c r="F40" s="89" t="s">
        <v>55</v>
      </c>
      <c r="G40" s="93"/>
      <c r="H40" s="75">
        <f t="shared" si="0"/>
        <v>0</v>
      </c>
      <c r="I40" s="76">
        <f t="shared" si="1"/>
        <v>0</v>
      </c>
      <c r="J40" s="77"/>
      <c r="K40" s="77"/>
      <c r="L40" s="77"/>
      <c r="M40" s="77"/>
      <c r="N40" s="77"/>
      <c r="O40" s="78">
        <f t="shared" si="2"/>
        <v>0</v>
      </c>
      <c r="P40" s="78"/>
      <c r="Q40" s="78">
        <f t="shared" si="3"/>
        <v>0</v>
      </c>
      <c r="R40" s="78"/>
      <c r="S40" s="78"/>
    </row>
    <row r="41" spans="1:19" ht="24" customHeight="1">
      <c r="A41" s="9"/>
      <c r="B41" s="79" t="s">
        <v>204</v>
      </c>
      <c r="C41" s="73"/>
      <c r="D41" s="73" t="s">
        <v>20</v>
      </c>
      <c r="E41" s="80" t="s">
        <v>222</v>
      </c>
      <c r="F41" s="89" t="s">
        <v>56</v>
      </c>
      <c r="G41" s="93"/>
      <c r="H41" s="75">
        <f t="shared" si="0"/>
        <v>3376</v>
      </c>
      <c r="I41" s="81">
        <f t="shared" si="1"/>
        <v>0</v>
      </c>
      <c r="J41" s="77"/>
      <c r="K41" s="77"/>
      <c r="L41" s="77"/>
      <c r="M41" s="77"/>
      <c r="N41" s="77"/>
      <c r="O41" s="78">
        <f t="shared" si="2"/>
        <v>3376</v>
      </c>
      <c r="P41" s="78">
        <v>1129</v>
      </c>
      <c r="Q41" s="78">
        <f t="shared" si="3"/>
        <v>4505</v>
      </c>
      <c r="R41" s="78">
        <v>875</v>
      </c>
      <c r="S41" s="78">
        <v>3630</v>
      </c>
    </row>
    <row r="42" spans="1:19" ht="24" customHeight="1">
      <c r="A42" s="9"/>
      <c r="B42" s="79" t="s">
        <v>204</v>
      </c>
      <c r="C42" s="73"/>
      <c r="D42" s="73" t="s">
        <v>20</v>
      </c>
      <c r="E42" s="80" t="s">
        <v>222</v>
      </c>
      <c r="F42" s="89" t="s">
        <v>57</v>
      </c>
      <c r="G42" s="93"/>
      <c r="H42" s="75">
        <f t="shared" si="0"/>
        <v>3204</v>
      </c>
      <c r="I42" s="81">
        <f t="shared" si="1"/>
        <v>75</v>
      </c>
      <c r="J42" s="77"/>
      <c r="K42" s="77"/>
      <c r="L42" s="77"/>
      <c r="M42" s="77"/>
      <c r="N42" s="77">
        <v>75</v>
      </c>
      <c r="O42" s="78">
        <f t="shared" si="2"/>
        <v>3279</v>
      </c>
      <c r="P42" s="78">
        <v>1096</v>
      </c>
      <c r="Q42" s="78">
        <f t="shared" si="3"/>
        <v>4375</v>
      </c>
      <c r="R42" s="78">
        <v>769</v>
      </c>
      <c r="S42" s="78">
        <v>3606</v>
      </c>
    </row>
    <row r="43" spans="1:19" ht="24" customHeight="1">
      <c r="A43" s="9"/>
      <c r="B43" s="79" t="s">
        <v>204</v>
      </c>
      <c r="C43" s="73"/>
      <c r="D43" s="73" t="s">
        <v>20</v>
      </c>
      <c r="E43" s="80" t="s">
        <v>222</v>
      </c>
      <c r="F43" s="89" t="s">
        <v>58</v>
      </c>
      <c r="G43" s="93"/>
      <c r="H43" s="75">
        <f t="shared" si="0"/>
        <v>1654</v>
      </c>
      <c r="I43" s="81">
        <f t="shared" si="1"/>
        <v>0</v>
      </c>
      <c r="J43" s="77"/>
      <c r="K43" s="77"/>
      <c r="L43" s="77"/>
      <c r="M43" s="77"/>
      <c r="N43" s="77"/>
      <c r="O43" s="78">
        <f t="shared" si="2"/>
        <v>1654</v>
      </c>
      <c r="P43" s="78">
        <v>548</v>
      </c>
      <c r="Q43" s="78">
        <f t="shared" si="3"/>
        <v>2202</v>
      </c>
      <c r="R43" s="78">
        <v>435</v>
      </c>
      <c r="S43" s="78">
        <v>1767</v>
      </c>
    </row>
    <row r="44" spans="1:19" ht="24" customHeight="1">
      <c r="A44" s="9"/>
      <c r="B44" s="79" t="s">
        <v>204</v>
      </c>
      <c r="C44" s="73"/>
      <c r="D44" s="73" t="s">
        <v>172</v>
      </c>
      <c r="E44" s="80" t="s">
        <v>222</v>
      </c>
      <c r="F44" s="89" t="s">
        <v>59</v>
      </c>
      <c r="G44" s="93"/>
      <c r="H44" s="75">
        <f t="shared" si="0"/>
        <v>2790</v>
      </c>
      <c r="I44" s="81">
        <f t="shared" si="1"/>
        <v>75</v>
      </c>
      <c r="J44" s="77"/>
      <c r="K44" s="77"/>
      <c r="L44" s="77"/>
      <c r="M44" s="77"/>
      <c r="N44" s="77">
        <v>75</v>
      </c>
      <c r="O44" s="78">
        <f t="shared" si="2"/>
        <v>2865</v>
      </c>
      <c r="P44" s="78">
        <v>944</v>
      </c>
      <c r="Q44" s="78">
        <f t="shared" si="3"/>
        <v>3809</v>
      </c>
      <c r="R44" s="78">
        <v>856</v>
      </c>
      <c r="S44" s="78">
        <v>2953</v>
      </c>
    </row>
    <row r="45" spans="1:19" ht="24" customHeight="1">
      <c r="A45" s="38"/>
      <c r="B45" s="71" t="s">
        <v>17</v>
      </c>
      <c r="C45" s="72" t="s">
        <v>17</v>
      </c>
      <c r="D45" s="73" t="s">
        <v>17</v>
      </c>
      <c r="E45" s="74" t="s">
        <v>17</v>
      </c>
      <c r="F45" s="89" t="s">
        <v>60</v>
      </c>
      <c r="G45" s="93"/>
      <c r="H45" s="75">
        <f t="shared" si="0"/>
        <v>0</v>
      </c>
      <c r="I45" s="76">
        <f t="shared" si="1"/>
        <v>0</v>
      </c>
      <c r="J45" s="77"/>
      <c r="K45" s="77"/>
      <c r="L45" s="77"/>
      <c r="M45" s="77"/>
      <c r="N45" s="77"/>
      <c r="O45" s="78">
        <f t="shared" si="2"/>
        <v>0</v>
      </c>
      <c r="P45" s="78"/>
      <c r="Q45" s="78">
        <f t="shared" si="3"/>
        <v>0</v>
      </c>
      <c r="R45" s="78"/>
      <c r="S45" s="78"/>
    </row>
    <row r="46" spans="1:19" ht="24" customHeight="1">
      <c r="A46" s="9"/>
      <c r="B46" s="79" t="s">
        <v>204</v>
      </c>
      <c r="C46" s="73"/>
      <c r="D46" s="73" t="s">
        <v>23</v>
      </c>
      <c r="E46" s="80" t="s">
        <v>222</v>
      </c>
      <c r="F46" s="89" t="s">
        <v>61</v>
      </c>
      <c r="G46" s="93"/>
      <c r="H46" s="75">
        <f t="shared" si="0"/>
        <v>2438</v>
      </c>
      <c r="I46" s="81">
        <f t="shared" si="1"/>
        <v>0</v>
      </c>
      <c r="J46" s="77"/>
      <c r="K46" s="77"/>
      <c r="L46" s="77"/>
      <c r="M46" s="77"/>
      <c r="N46" s="77"/>
      <c r="O46" s="78">
        <f t="shared" si="2"/>
        <v>2438</v>
      </c>
      <c r="P46" s="78">
        <v>813</v>
      </c>
      <c r="Q46" s="78">
        <f t="shared" si="3"/>
        <v>3251</v>
      </c>
      <c r="R46" s="78">
        <v>626</v>
      </c>
      <c r="S46" s="78">
        <v>2625</v>
      </c>
    </row>
    <row r="47" spans="1:19" ht="24" customHeight="1">
      <c r="A47" s="9"/>
      <c r="B47" s="71" t="s">
        <v>17</v>
      </c>
      <c r="C47" s="72" t="s">
        <v>17</v>
      </c>
      <c r="D47" s="72" t="s">
        <v>17</v>
      </c>
      <c r="E47" s="74" t="s">
        <v>17</v>
      </c>
      <c r="F47" s="89" t="s">
        <v>63</v>
      </c>
      <c r="G47" s="93"/>
      <c r="H47" s="75">
        <f t="shared" si="0"/>
        <v>0</v>
      </c>
      <c r="I47" s="76">
        <f t="shared" si="1"/>
        <v>0</v>
      </c>
      <c r="J47" s="77"/>
      <c r="K47" s="77"/>
      <c r="L47" s="77"/>
      <c r="M47" s="77"/>
      <c r="N47" s="77"/>
      <c r="O47" s="78">
        <f t="shared" si="2"/>
        <v>0</v>
      </c>
      <c r="P47" s="78"/>
      <c r="Q47" s="78">
        <f t="shared" si="3"/>
        <v>0</v>
      </c>
      <c r="R47" s="78"/>
      <c r="S47" s="78">
        <v>0</v>
      </c>
    </row>
    <row r="48" spans="1:19" ht="24" customHeight="1">
      <c r="A48" s="9"/>
      <c r="B48" s="79" t="s">
        <v>204</v>
      </c>
      <c r="C48" s="73"/>
      <c r="D48" s="73" t="s">
        <v>64</v>
      </c>
      <c r="E48" s="80" t="s">
        <v>222</v>
      </c>
      <c r="F48" s="89" t="s">
        <v>65</v>
      </c>
      <c r="G48" s="93"/>
      <c r="H48" s="75">
        <f t="shared" si="0"/>
        <v>2048</v>
      </c>
      <c r="I48" s="81">
        <f t="shared" si="1"/>
        <v>0</v>
      </c>
      <c r="J48" s="77"/>
      <c r="K48" s="77"/>
      <c r="L48" s="77"/>
      <c r="M48" s="77"/>
      <c r="N48" s="77"/>
      <c r="O48" s="78">
        <f t="shared" si="2"/>
        <v>2048</v>
      </c>
      <c r="P48" s="78">
        <v>681</v>
      </c>
      <c r="Q48" s="78">
        <f t="shared" si="3"/>
        <v>2729</v>
      </c>
      <c r="R48" s="78">
        <v>518</v>
      </c>
      <c r="S48" s="78">
        <v>2211</v>
      </c>
    </row>
    <row r="49" spans="1:19" ht="24" customHeight="1">
      <c r="A49" s="9"/>
      <c r="B49" s="79" t="s">
        <v>204</v>
      </c>
      <c r="C49" s="73"/>
      <c r="D49" s="73" t="s">
        <v>214</v>
      </c>
      <c r="E49" s="80" t="s">
        <v>222</v>
      </c>
      <c r="F49" s="89" t="s">
        <v>66</v>
      </c>
      <c r="G49" s="93"/>
      <c r="H49" s="75">
        <f t="shared" si="0"/>
        <v>2283</v>
      </c>
      <c r="I49" s="81">
        <f t="shared" si="1"/>
        <v>0</v>
      </c>
      <c r="J49" s="77"/>
      <c r="K49" s="77"/>
      <c r="L49" s="77"/>
      <c r="M49" s="77"/>
      <c r="N49" s="77"/>
      <c r="O49" s="78">
        <f t="shared" si="2"/>
        <v>2283</v>
      </c>
      <c r="P49" s="78">
        <v>757</v>
      </c>
      <c r="Q49" s="78">
        <f t="shared" si="3"/>
        <v>3040</v>
      </c>
      <c r="R49" s="78">
        <v>567</v>
      </c>
      <c r="S49" s="78">
        <v>2473</v>
      </c>
    </row>
    <row r="50" spans="1:19" ht="24" customHeight="1">
      <c r="A50" s="9"/>
      <c r="B50" s="79" t="s">
        <v>204</v>
      </c>
      <c r="C50" s="73"/>
      <c r="D50" s="73" t="s">
        <v>214</v>
      </c>
      <c r="E50" s="80" t="s">
        <v>222</v>
      </c>
      <c r="F50" s="89" t="s">
        <v>67</v>
      </c>
      <c r="G50" s="93"/>
      <c r="H50" s="75">
        <f t="shared" si="0"/>
        <v>1668</v>
      </c>
      <c r="I50" s="81">
        <f t="shared" si="1"/>
        <v>0</v>
      </c>
      <c r="J50" s="77"/>
      <c r="K50" s="77"/>
      <c r="L50" s="77"/>
      <c r="M50" s="77"/>
      <c r="N50" s="77"/>
      <c r="O50" s="78">
        <f t="shared" si="2"/>
        <v>1668</v>
      </c>
      <c r="P50" s="78">
        <v>555</v>
      </c>
      <c r="Q50" s="78">
        <f t="shared" si="3"/>
        <v>2223</v>
      </c>
      <c r="R50" s="78">
        <v>424</v>
      </c>
      <c r="S50" s="78">
        <v>1799</v>
      </c>
    </row>
    <row r="51" spans="1:19" ht="24" customHeight="1">
      <c r="A51" s="38"/>
      <c r="B51" s="71" t="s">
        <v>17</v>
      </c>
      <c r="C51" s="72" t="s">
        <v>17</v>
      </c>
      <c r="D51" s="73" t="s">
        <v>17</v>
      </c>
      <c r="E51" s="74" t="s">
        <v>17</v>
      </c>
      <c r="F51" s="89" t="s">
        <v>68</v>
      </c>
      <c r="G51" s="93"/>
      <c r="H51" s="75">
        <f t="shared" si="0"/>
        <v>0</v>
      </c>
      <c r="I51" s="76">
        <f t="shared" si="1"/>
        <v>0</v>
      </c>
      <c r="J51" s="77"/>
      <c r="K51" s="77"/>
      <c r="L51" s="77"/>
      <c r="M51" s="77"/>
      <c r="N51" s="77"/>
      <c r="O51" s="78">
        <f t="shared" si="2"/>
        <v>0</v>
      </c>
      <c r="P51" s="78"/>
      <c r="Q51" s="78">
        <f t="shared" si="3"/>
        <v>0</v>
      </c>
      <c r="R51" s="78"/>
      <c r="S51" s="78"/>
    </row>
    <row r="52" spans="1:19" ht="24" customHeight="1">
      <c r="A52" s="9"/>
      <c r="B52" s="79" t="s">
        <v>204</v>
      </c>
      <c r="C52" s="73"/>
      <c r="D52" s="73" t="s">
        <v>214</v>
      </c>
      <c r="E52" s="80" t="s">
        <v>222</v>
      </c>
      <c r="F52" s="89" t="s">
        <v>69</v>
      </c>
      <c r="G52" s="93"/>
      <c r="H52" s="75">
        <f t="shared" si="0"/>
        <v>2104</v>
      </c>
      <c r="I52" s="81">
        <f t="shared" si="1"/>
        <v>350</v>
      </c>
      <c r="J52" s="77"/>
      <c r="K52" s="77"/>
      <c r="L52" s="77"/>
      <c r="M52" s="77">
        <v>350</v>
      </c>
      <c r="N52" s="77"/>
      <c r="O52" s="78">
        <f t="shared" si="2"/>
        <v>2454</v>
      </c>
      <c r="P52" s="78">
        <v>817</v>
      </c>
      <c r="Q52" s="78">
        <f t="shared" si="3"/>
        <v>3271</v>
      </c>
      <c r="R52" s="78">
        <v>628</v>
      </c>
      <c r="S52" s="78">
        <v>2643</v>
      </c>
    </row>
    <row r="53" spans="1:19" ht="24" customHeight="1">
      <c r="A53" s="9"/>
      <c r="B53" s="79" t="s">
        <v>204</v>
      </c>
      <c r="C53" s="73"/>
      <c r="D53" s="73" t="s">
        <v>214</v>
      </c>
      <c r="E53" s="80" t="s">
        <v>222</v>
      </c>
      <c r="F53" s="89" t="s">
        <v>70</v>
      </c>
      <c r="G53" s="93"/>
      <c r="H53" s="75">
        <f t="shared" si="0"/>
        <v>2340</v>
      </c>
      <c r="I53" s="81">
        <f t="shared" si="1"/>
        <v>0</v>
      </c>
      <c r="J53" s="77"/>
      <c r="K53" s="77"/>
      <c r="L53" s="77"/>
      <c r="M53" s="77"/>
      <c r="N53" s="77"/>
      <c r="O53" s="78">
        <f t="shared" si="2"/>
        <v>2340</v>
      </c>
      <c r="P53" s="78">
        <v>780</v>
      </c>
      <c r="Q53" s="78">
        <f t="shared" si="3"/>
        <v>3120</v>
      </c>
      <c r="R53" s="78">
        <v>565</v>
      </c>
      <c r="S53" s="78">
        <v>2555</v>
      </c>
    </row>
    <row r="54" spans="1:19" ht="24" customHeight="1">
      <c r="A54" s="9"/>
      <c r="B54" s="79" t="s">
        <v>204</v>
      </c>
      <c r="C54" s="73"/>
      <c r="D54" s="73" t="s">
        <v>214</v>
      </c>
      <c r="E54" s="80" t="s">
        <v>222</v>
      </c>
      <c r="F54" s="89" t="s">
        <v>71</v>
      </c>
      <c r="G54" s="93"/>
      <c r="H54" s="75">
        <f t="shared" si="0"/>
        <v>1539</v>
      </c>
      <c r="I54" s="81">
        <f t="shared" si="1"/>
        <v>0</v>
      </c>
      <c r="J54" s="77"/>
      <c r="K54" s="77"/>
      <c r="L54" s="77"/>
      <c r="M54" s="77"/>
      <c r="N54" s="77"/>
      <c r="O54" s="78">
        <f t="shared" si="2"/>
        <v>1539</v>
      </c>
      <c r="P54" s="78">
        <v>511</v>
      </c>
      <c r="Q54" s="78">
        <f t="shared" si="3"/>
        <v>2050</v>
      </c>
      <c r="R54" s="78">
        <v>397</v>
      </c>
      <c r="S54" s="78">
        <v>1653</v>
      </c>
    </row>
    <row r="55" spans="1:19" ht="24" customHeight="1">
      <c r="A55" s="9"/>
      <c r="B55" s="79" t="s">
        <v>204</v>
      </c>
      <c r="C55" s="73" t="s">
        <v>210</v>
      </c>
      <c r="D55" s="73" t="s">
        <v>211</v>
      </c>
      <c r="E55" s="80" t="s">
        <v>222</v>
      </c>
      <c r="F55" s="89" t="s">
        <v>72</v>
      </c>
      <c r="G55" s="93"/>
      <c r="H55" s="75">
        <f t="shared" si="0"/>
        <v>2591</v>
      </c>
      <c r="I55" s="81">
        <f t="shared" si="1"/>
        <v>0</v>
      </c>
      <c r="J55" s="77"/>
      <c r="K55" s="77"/>
      <c r="L55" s="77"/>
      <c r="M55" s="77"/>
      <c r="N55" s="77"/>
      <c r="O55" s="78">
        <f t="shared" si="2"/>
        <v>2591</v>
      </c>
      <c r="P55" s="78">
        <v>863</v>
      </c>
      <c r="Q55" s="78">
        <f t="shared" si="3"/>
        <v>3454</v>
      </c>
      <c r="R55" s="78">
        <v>658</v>
      </c>
      <c r="S55" s="78">
        <v>2796</v>
      </c>
    </row>
    <row r="56" spans="1:19" ht="24" customHeight="1">
      <c r="A56" s="9"/>
      <c r="B56" s="79" t="s">
        <v>204</v>
      </c>
      <c r="C56" s="73"/>
      <c r="D56" s="73" t="s">
        <v>211</v>
      </c>
      <c r="E56" s="80" t="s">
        <v>222</v>
      </c>
      <c r="F56" s="89" t="s">
        <v>73</v>
      </c>
      <c r="G56" s="93"/>
      <c r="H56" s="75">
        <f t="shared" si="0"/>
        <v>2049</v>
      </c>
      <c r="I56" s="81">
        <f t="shared" si="1"/>
        <v>0</v>
      </c>
      <c r="J56" s="77"/>
      <c r="K56" s="77"/>
      <c r="L56" s="77"/>
      <c r="M56" s="77"/>
      <c r="N56" s="77"/>
      <c r="O56" s="78">
        <f t="shared" si="2"/>
        <v>2049</v>
      </c>
      <c r="P56" s="78">
        <v>681</v>
      </c>
      <c r="Q56" s="78">
        <f t="shared" si="3"/>
        <v>2730</v>
      </c>
      <c r="R56" s="78">
        <v>518</v>
      </c>
      <c r="S56" s="78">
        <v>2212</v>
      </c>
    </row>
    <row r="57" spans="1:19" ht="24" customHeight="1">
      <c r="A57" s="9"/>
      <c r="B57" s="79" t="s">
        <v>204</v>
      </c>
      <c r="C57" s="73"/>
      <c r="D57" s="73" t="s">
        <v>11</v>
      </c>
      <c r="E57" s="80" t="s">
        <v>222</v>
      </c>
      <c r="F57" s="89" t="s">
        <v>74</v>
      </c>
      <c r="G57" s="93"/>
      <c r="H57" s="75">
        <f t="shared" si="0"/>
        <v>2507</v>
      </c>
      <c r="I57" s="81">
        <f t="shared" si="1"/>
        <v>547</v>
      </c>
      <c r="J57" s="77"/>
      <c r="K57" s="77">
        <v>547</v>
      </c>
      <c r="L57" s="77"/>
      <c r="M57" s="77"/>
      <c r="N57" s="77"/>
      <c r="O57" s="78">
        <f t="shared" si="2"/>
        <v>3054</v>
      </c>
      <c r="P57" s="78">
        <v>1019</v>
      </c>
      <c r="Q57" s="78">
        <f t="shared" si="3"/>
        <v>4073</v>
      </c>
      <c r="R57" s="78">
        <v>730</v>
      </c>
      <c r="S57" s="78">
        <v>3343</v>
      </c>
    </row>
    <row r="58" spans="1:19" ht="24" customHeight="1">
      <c r="A58" s="9"/>
      <c r="B58" s="79" t="s">
        <v>204</v>
      </c>
      <c r="C58" s="73"/>
      <c r="D58" s="73" t="s">
        <v>20</v>
      </c>
      <c r="E58" s="80" t="s">
        <v>222</v>
      </c>
      <c r="F58" s="89" t="s">
        <v>75</v>
      </c>
      <c r="G58" s="93"/>
      <c r="H58" s="75">
        <f t="shared" si="0"/>
        <v>2342</v>
      </c>
      <c r="I58" s="81">
        <f t="shared" si="1"/>
        <v>0</v>
      </c>
      <c r="J58" s="77"/>
      <c r="K58" s="77"/>
      <c r="L58" s="77"/>
      <c r="M58" s="77"/>
      <c r="N58" s="77"/>
      <c r="O58" s="78">
        <f t="shared" si="2"/>
        <v>2342</v>
      </c>
      <c r="P58" s="78">
        <v>781</v>
      </c>
      <c r="Q58" s="78">
        <f t="shared" si="3"/>
        <v>3123</v>
      </c>
      <c r="R58" s="78">
        <v>605</v>
      </c>
      <c r="S58" s="78">
        <v>2518</v>
      </c>
    </row>
    <row r="59" spans="1:19" ht="24" customHeight="1">
      <c r="A59" s="9"/>
      <c r="B59" s="79" t="s">
        <v>204</v>
      </c>
      <c r="C59" s="73" t="s">
        <v>210</v>
      </c>
      <c r="D59" s="73" t="s">
        <v>214</v>
      </c>
      <c r="E59" s="80" t="s">
        <v>222</v>
      </c>
      <c r="F59" s="89" t="s">
        <v>76</v>
      </c>
      <c r="G59" s="93"/>
      <c r="H59" s="75">
        <f t="shared" si="0"/>
        <v>4342</v>
      </c>
      <c r="I59" s="81">
        <f t="shared" si="1"/>
        <v>150</v>
      </c>
      <c r="J59" s="77"/>
      <c r="K59" s="77"/>
      <c r="L59" s="77"/>
      <c r="M59" s="77"/>
      <c r="N59" s="77">
        <v>150</v>
      </c>
      <c r="O59" s="78">
        <f t="shared" si="2"/>
        <v>4492</v>
      </c>
      <c r="P59" s="78">
        <v>1499</v>
      </c>
      <c r="Q59" s="78">
        <f t="shared" si="3"/>
        <v>5991</v>
      </c>
      <c r="R59" s="78">
        <v>1358</v>
      </c>
      <c r="S59" s="78">
        <v>4633</v>
      </c>
    </row>
    <row r="60" spans="1:19" ht="24" customHeight="1">
      <c r="A60" s="9"/>
      <c r="B60" s="79" t="s">
        <v>204</v>
      </c>
      <c r="C60" s="73"/>
      <c r="D60" s="73" t="s">
        <v>214</v>
      </c>
      <c r="E60" s="80" t="s">
        <v>222</v>
      </c>
      <c r="F60" s="89" t="s">
        <v>77</v>
      </c>
      <c r="G60" s="93"/>
      <c r="H60" s="75">
        <f t="shared" si="0"/>
        <v>2283</v>
      </c>
      <c r="I60" s="81">
        <f t="shared" si="1"/>
        <v>0</v>
      </c>
      <c r="J60" s="77"/>
      <c r="K60" s="77"/>
      <c r="L60" s="77"/>
      <c r="M60" s="77"/>
      <c r="N60" s="77"/>
      <c r="O60" s="78">
        <f t="shared" si="2"/>
        <v>2283</v>
      </c>
      <c r="P60" s="78">
        <v>758</v>
      </c>
      <c r="Q60" s="78">
        <f t="shared" si="3"/>
        <v>3041</v>
      </c>
      <c r="R60" s="78">
        <v>568</v>
      </c>
      <c r="S60" s="78">
        <v>2473</v>
      </c>
    </row>
    <row r="61" spans="1:19" ht="24" customHeight="1">
      <c r="A61" s="9"/>
      <c r="B61" s="79" t="s">
        <v>204</v>
      </c>
      <c r="C61" s="73"/>
      <c r="D61" s="73" t="s">
        <v>211</v>
      </c>
      <c r="E61" s="80" t="s">
        <v>222</v>
      </c>
      <c r="F61" s="89" t="s">
        <v>78</v>
      </c>
      <c r="G61" s="93"/>
      <c r="H61" s="75">
        <f t="shared" si="0"/>
        <v>2342</v>
      </c>
      <c r="I61" s="81">
        <f t="shared" si="1"/>
        <v>0</v>
      </c>
      <c r="J61" s="77"/>
      <c r="K61" s="77"/>
      <c r="L61" s="77"/>
      <c r="M61" s="77"/>
      <c r="N61" s="77"/>
      <c r="O61" s="78">
        <f t="shared" si="2"/>
        <v>2342</v>
      </c>
      <c r="P61" s="78">
        <v>778</v>
      </c>
      <c r="Q61" s="78">
        <f t="shared" si="3"/>
        <v>3120</v>
      </c>
      <c r="R61" s="78">
        <v>565</v>
      </c>
      <c r="S61" s="78">
        <v>2555</v>
      </c>
    </row>
    <row r="62" spans="1:19" ht="24" customHeight="1">
      <c r="A62" s="9"/>
      <c r="B62" s="79" t="s">
        <v>204</v>
      </c>
      <c r="C62" s="73"/>
      <c r="D62" s="73" t="s">
        <v>211</v>
      </c>
      <c r="E62" s="80" t="s">
        <v>222</v>
      </c>
      <c r="F62" s="89" t="s">
        <v>79</v>
      </c>
      <c r="G62" s="93"/>
      <c r="H62" s="75">
        <f t="shared" si="0"/>
        <v>2283</v>
      </c>
      <c r="I62" s="81">
        <f t="shared" si="1"/>
        <v>0</v>
      </c>
      <c r="J62" s="77"/>
      <c r="K62" s="77"/>
      <c r="L62" s="77"/>
      <c r="M62" s="77"/>
      <c r="N62" s="77"/>
      <c r="O62" s="78">
        <f t="shared" si="2"/>
        <v>2283</v>
      </c>
      <c r="P62" s="78">
        <v>758</v>
      </c>
      <c r="Q62" s="78">
        <f t="shared" si="3"/>
        <v>3041</v>
      </c>
      <c r="R62" s="78">
        <v>568</v>
      </c>
      <c r="S62" s="78">
        <v>2473</v>
      </c>
    </row>
    <row r="63" spans="1:19" ht="24" customHeight="1">
      <c r="A63" s="38"/>
      <c r="B63" s="71" t="s">
        <v>17</v>
      </c>
      <c r="C63" s="72" t="s">
        <v>17</v>
      </c>
      <c r="D63" s="73" t="s">
        <v>17</v>
      </c>
      <c r="E63" s="74" t="s">
        <v>17</v>
      </c>
      <c r="F63" s="89" t="s">
        <v>80</v>
      </c>
      <c r="G63" s="93"/>
      <c r="H63" s="75">
        <f t="shared" si="0"/>
        <v>0</v>
      </c>
      <c r="I63" s="76">
        <f t="shared" si="1"/>
        <v>0</v>
      </c>
      <c r="J63" s="77"/>
      <c r="K63" s="77"/>
      <c r="L63" s="77"/>
      <c r="M63" s="77"/>
      <c r="N63" s="77"/>
      <c r="O63" s="78">
        <f t="shared" si="2"/>
        <v>0</v>
      </c>
      <c r="P63" s="78"/>
      <c r="Q63" s="78">
        <f t="shared" si="3"/>
        <v>0</v>
      </c>
      <c r="R63" s="78"/>
      <c r="S63" s="78"/>
    </row>
    <row r="64" spans="1:19" ht="24" customHeight="1">
      <c r="A64" s="38"/>
      <c r="B64" s="71" t="s">
        <v>17</v>
      </c>
      <c r="C64" s="72" t="s">
        <v>17</v>
      </c>
      <c r="D64" s="73" t="s">
        <v>17</v>
      </c>
      <c r="E64" s="74" t="s">
        <v>17</v>
      </c>
      <c r="F64" s="89" t="s">
        <v>81</v>
      </c>
      <c r="G64" s="93"/>
      <c r="H64" s="75">
        <f t="shared" si="0"/>
        <v>0</v>
      </c>
      <c r="I64" s="76">
        <f t="shared" si="1"/>
        <v>0</v>
      </c>
      <c r="J64" s="77"/>
      <c r="K64" s="77"/>
      <c r="L64" s="77"/>
      <c r="M64" s="77"/>
      <c r="N64" s="77"/>
      <c r="O64" s="78">
        <f t="shared" si="2"/>
        <v>0</v>
      </c>
      <c r="P64" s="78"/>
      <c r="Q64" s="78">
        <f t="shared" si="3"/>
        <v>0</v>
      </c>
      <c r="R64" s="78"/>
      <c r="S64" s="78"/>
    </row>
    <row r="65" spans="1:19" ht="24" customHeight="1">
      <c r="A65" s="9"/>
      <c r="B65" s="79" t="s">
        <v>204</v>
      </c>
      <c r="C65" s="73"/>
      <c r="D65" s="73" t="s">
        <v>211</v>
      </c>
      <c r="E65" s="80" t="s">
        <v>222</v>
      </c>
      <c r="F65" s="89" t="s">
        <v>82</v>
      </c>
      <c r="G65" s="93"/>
      <c r="H65" s="75">
        <f t="shared" si="0"/>
        <v>1694</v>
      </c>
      <c r="I65" s="81">
        <f t="shared" si="1"/>
        <v>0</v>
      </c>
      <c r="J65" s="77"/>
      <c r="K65" s="77"/>
      <c r="L65" s="77"/>
      <c r="M65" s="77"/>
      <c r="N65" s="77"/>
      <c r="O65" s="78">
        <f t="shared" si="2"/>
        <v>1694</v>
      </c>
      <c r="P65" s="78">
        <v>563</v>
      </c>
      <c r="Q65" s="78">
        <f t="shared" si="3"/>
        <v>2257</v>
      </c>
      <c r="R65" s="78">
        <v>444</v>
      </c>
      <c r="S65" s="78">
        <v>1813</v>
      </c>
    </row>
    <row r="66" spans="1:19" ht="24" customHeight="1">
      <c r="A66" s="9"/>
      <c r="B66" s="79" t="s">
        <v>204</v>
      </c>
      <c r="C66" s="73"/>
      <c r="D66" s="73" t="s">
        <v>211</v>
      </c>
      <c r="E66" s="80" t="s">
        <v>222</v>
      </c>
      <c r="F66" s="89" t="s">
        <v>83</v>
      </c>
      <c r="G66" s="93"/>
      <c r="H66" s="75">
        <f t="shared" si="0"/>
        <v>2197</v>
      </c>
      <c r="I66" s="81">
        <f t="shared" si="1"/>
        <v>0</v>
      </c>
      <c r="J66" s="77"/>
      <c r="K66" s="77"/>
      <c r="L66" s="77"/>
      <c r="M66" s="77"/>
      <c r="N66" s="77"/>
      <c r="O66" s="78">
        <f t="shared" si="2"/>
        <v>2197</v>
      </c>
      <c r="P66" s="78">
        <v>733</v>
      </c>
      <c r="Q66" s="78">
        <f t="shared" si="3"/>
        <v>2930</v>
      </c>
      <c r="R66" s="78">
        <v>551</v>
      </c>
      <c r="S66" s="78">
        <v>2379</v>
      </c>
    </row>
    <row r="67" spans="1:19" ht="24" customHeight="1">
      <c r="A67" s="9"/>
      <c r="B67" s="79" t="s">
        <v>204</v>
      </c>
      <c r="C67" s="73" t="s">
        <v>206</v>
      </c>
      <c r="D67" s="73" t="s">
        <v>11</v>
      </c>
      <c r="E67" s="80" t="s">
        <v>222</v>
      </c>
      <c r="F67" s="89" t="s">
        <v>84</v>
      </c>
      <c r="G67" s="93"/>
      <c r="H67" s="75">
        <f t="shared" si="0"/>
        <v>1975</v>
      </c>
      <c r="I67" s="81">
        <f t="shared" si="1"/>
        <v>0</v>
      </c>
      <c r="J67" s="77"/>
      <c r="K67" s="77"/>
      <c r="L67" s="77"/>
      <c r="M67" s="77"/>
      <c r="N67" s="77"/>
      <c r="O67" s="78">
        <f t="shared" si="2"/>
        <v>1975</v>
      </c>
      <c r="P67" s="78">
        <v>659</v>
      </c>
      <c r="Q67" s="78">
        <f t="shared" si="3"/>
        <v>2634</v>
      </c>
      <c r="R67" s="78">
        <v>504</v>
      </c>
      <c r="S67" s="78">
        <v>2130</v>
      </c>
    </row>
    <row r="68" spans="1:19" ht="24" customHeight="1">
      <c r="A68" s="9"/>
      <c r="B68" s="79" t="s">
        <v>204</v>
      </c>
      <c r="C68" s="73"/>
      <c r="D68" s="73" t="s">
        <v>64</v>
      </c>
      <c r="E68" s="80" t="s">
        <v>222</v>
      </c>
      <c r="F68" s="89" t="s">
        <v>85</v>
      </c>
      <c r="G68" s="93"/>
      <c r="H68" s="75">
        <f t="shared" si="0"/>
        <v>1654</v>
      </c>
      <c r="I68" s="81">
        <f t="shared" si="1"/>
        <v>0</v>
      </c>
      <c r="J68" s="77"/>
      <c r="K68" s="77"/>
      <c r="L68" s="77"/>
      <c r="M68" s="77"/>
      <c r="N68" s="77"/>
      <c r="O68" s="78">
        <f t="shared" si="2"/>
        <v>1654</v>
      </c>
      <c r="P68" s="78">
        <v>548</v>
      </c>
      <c r="Q68" s="78">
        <f t="shared" si="3"/>
        <v>2202</v>
      </c>
      <c r="R68" s="78">
        <v>435</v>
      </c>
      <c r="S68" s="78">
        <v>1767</v>
      </c>
    </row>
    <row r="69" spans="1:19" ht="24" customHeight="1">
      <c r="A69" s="9"/>
      <c r="B69" s="79" t="s">
        <v>204</v>
      </c>
      <c r="C69" s="73"/>
      <c r="D69" s="73" t="s">
        <v>211</v>
      </c>
      <c r="E69" s="80" t="s">
        <v>222</v>
      </c>
      <c r="F69" s="89" t="s">
        <v>86</v>
      </c>
      <c r="G69" s="93"/>
      <c r="H69" s="75">
        <f t="shared" si="0"/>
        <v>1694</v>
      </c>
      <c r="I69" s="81">
        <f t="shared" si="1"/>
        <v>0</v>
      </c>
      <c r="J69" s="77"/>
      <c r="K69" s="77"/>
      <c r="L69" s="77"/>
      <c r="M69" s="77"/>
      <c r="N69" s="77"/>
      <c r="O69" s="78">
        <f t="shared" si="2"/>
        <v>1694</v>
      </c>
      <c r="P69" s="78">
        <v>563</v>
      </c>
      <c r="Q69" s="78">
        <f t="shared" si="3"/>
        <v>2257</v>
      </c>
      <c r="R69" s="78">
        <v>444</v>
      </c>
      <c r="S69" s="78">
        <v>1813</v>
      </c>
    </row>
    <row r="70" spans="1:19" ht="24" customHeight="1">
      <c r="A70" s="9"/>
      <c r="B70" s="79" t="s">
        <v>204</v>
      </c>
      <c r="C70" s="73"/>
      <c r="D70" s="73" t="s">
        <v>211</v>
      </c>
      <c r="E70" s="80" t="s">
        <v>222</v>
      </c>
      <c r="F70" s="89" t="s">
        <v>87</v>
      </c>
      <c r="G70" s="93"/>
      <c r="H70" s="75">
        <f t="shared" si="0"/>
        <v>1654</v>
      </c>
      <c r="I70" s="81">
        <f t="shared" si="1"/>
        <v>0</v>
      </c>
      <c r="J70" s="77"/>
      <c r="K70" s="77"/>
      <c r="L70" s="77"/>
      <c r="M70" s="77"/>
      <c r="N70" s="77"/>
      <c r="O70" s="78">
        <f t="shared" si="2"/>
        <v>1654</v>
      </c>
      <c r="P70" s="78">
        <v>548</v>
      </c>
      <c r="Q70" s="78">
        <f t="shared" si="3"/>
        <v>2202</v>
      </c>
      <c r="R70" s="78">
        <v>435</v>
      </c>
      <c r="S70" s="78">
        <v>1767</v>
      </c>
    </row>
    <row r="71" spans="1:19" ht="24" customHeight="1">
      <c r="A71" s="9"/>
      <c r="B71" s="79" t="s">
        <v>204</v>
      </c>
      <c r="C71" s="73"/>
      <c r="D71" s="73" t="s">
        <v>211</v>
      </c>
      <c r="E71" s="80" t="s">
        <v>222</v>
      </c>
      <c r="F71" s="89" t="s">
        <v>88</v>
      </c>
      <c r="G71" s="93"/>
      <c r="H71" s="75">
        <f t="shared" si="0"/>
        <v>1743</v>
      </c>
      <c r="I71" s="81">
        <f t="shared" si="1"/>
        <v>0</v>
      </c>
      <c r="J71" s="77"/>
      <c r="K71" s="77"/>
      <c r="L71" s="77"/>
      <c r="M71" s="77"/>
      <c r="N71" s="77"/>
      <c r="O71" s="78">
        <f t="shared" si="2"/>
        <v>1743</v>
      </c>
      <c r="P71" s="78">
        <v>578</v>
      </c>
      <c r="Q71" s="78">
        <f t="shared" si="3"/>
        <v>2321</v>
      </c>
      <c r="R71" s="78">
        <v>454</v>
      </c>
      <c r="S71" s="78">
        <v>1867</v>
      </c>
    </row>
    <row r="72" spans="1:19" ht="24" customHeight="1">
      <c r="A72" s="9"/>
      <c r="B72" s="79" t="s">
        <v>204</v>
      </c>
      <c r="C72" s="73"/>
      <c r="D72" s="73" t="s">
        <v>211</v>
      </c>
      <c r="E72" s="80" t="s">
        <v>222</v>
      </c>
      <c r="F72" s="89" t="s">
        <v>89</v>
      </c>
      <c r="G72" s="93"/>
      <c r="H72" s="75">
        <f t="shared" si="0"/>
        <v>1654</v>
      </c>
      <c r="I72" s="81">
        <f t="shared" si="1"/>
        <v>0</v>
      </c>
      <c r="J72" s="77"/>
      <c r="K72" s="77"/>
      <c r="L72" s="77"/>
      <c r="M72" s="77"/>
      <c r="N72" s="77"/>
      <c r="O72" s="78">
        <f t="shared" si="2"/>
        <v>1654</v>
      </c>
      <c r="P72" s="78">
        <v>548</v>
      </c>
      <c r="Q72" s="78">
        <f t="shared" si="3"/>
        <v>2202</v>
      </c>
      <c r="R72" s="78">
        <v>435</v>
      </c>
      <c r="S72" s="78">
        <v>1767</v>
      </c>
    </row>
    <row r="73" spans="1:19" ht="24" customHeight="1">
      <c r="A73" s="9"/>
      <c r="B73" s="79" t="s">
        <v>204</v>
      </c>
      <c r="C73" s="73"/>
      <c r="D73" s="73" t="s">
        <v>211</v>
      </c>
      <c r="E73" s="80" t="s">
        <v>222</v>
      </c>
      <c r="F73" s="89" t="s">
        <v>90</v>
      </c>
      <c r="G73" s="93"/>
      <c r="H73" s="75">
        <f t="shared" si="0"/>
        <v>2637</v>
      </c>
      <c r="I73" s="81">
        <f t="shared" si="1"/>
        <v>0</v>
      </c>
      <c r="J73" s="77"/>
      <c r="K73" s="77"/>
      <c r="L73" s="77"/>
      <c r="M73" s="77"/>
      <c r="N73" s="77"/>
      <c r="O73" s="78">
        <f t="shared" si="2"/>
        <v>2637</v>
      </c>
      <c r="P73" s="78">
        <v>867</v>
      </c>
      <c r="Q73" s="78">
        <f t="shared" si="3"/>
        <v>3504</v>
      </c>
      <c r="R73" s="78">
        <v>708</v>
      </c>
      <c r="S73" s="78">
        <v>2796</v>
      </c>
    </row>
    <row r="74" spans="1:19" ht="24" customHeight="1">
      <c r="A74" s="38"/>
      <c r="B74" s="71" t="s">
        <v>17</v>
      </c>
      <c r="C74" s="72" t="s">
        <v>17</v>
      </c>
      <c r="D74" s="73" t="s">
        <v>17</v>
      </c>
      <c r="E74" s="74" t="s">
        <v>17</v>
      </c>
      <c r="F74" s="89" t="s">
        <v>91</v>
      </c>
      <c r="G74" s="93"/>
      <c r="H74" s="75">
        <f t="shared" si="0"/>
        <v>0</v>
      </c>
      <c r="I74" s="76">
        <f t="shared" si="1"/>
        <v>0</v>
      </c>
      <c r="J74" s="77"/>
      <c r="K74" s="77"/>
      <c r="L74" s="77"/>
      <c r="M74" s="77"/>
      <c r="N74" s="77"/>
      <c r="O74" s="78">
        <f t="shared" si="2"/>
        <v>0</v>
      </c>
      <c r="P74" s="78"/>
      <c r="Q74" s="78">
        <f t="shared" si="3"/>
        <v>0</v>
      </c>
      <c r="R74" s="78"/>
      <c r="S74" s="78"/>
    </row>
    <row r="75" spans="1:19" ht="24" customHeight="1">
      <c r="A75" s="9"/>
      <c r="B75" s="79" t="s">
        <v>204</v>
      </c>
      <c r="C75" s="73"/>
      <c r="D75" s="73" t="s">
        <v>23</v>
      </c>
      <c r="E75" s="80" t="s">
        <v>222</v>
      </c>
      <c r="F75" s="89" t="s">
        <v>92</v>
      </c>
      <c r="G75" s="93"/>
      <c r="H75" s="75">
        <f t="shared" si="0"/>
        <v>2340</v>
      </c>
      <c r="I75" s="81">
        <f t="shared" si="1"/>
        <v>0</v>
      </c>
      <c r="J75" s="77"/>
      <c r="K75" s="77"/>
      <c r="L75" s="77"/>
      <c r="M75" s="77"/>
      <c r="N75" s="77"/>
      <c r="O75" s="78">
        <f t="shared" si="2"/>
        <v>2340</v>
      </c>
      <c r="P75" s="78">
        <v>780</v>
      </c>
      <c r="Q75" s="78">
        <f t="shared" si="3"/>
        <v>3120</v>
      </c>
      <c r="R75" s="78">
        <v>565</v>
      </c>
      <c r="S75" s="78">
        <v>2555</v>
      </c>
    </row>
    <row r="76" spans="1:19" ht="24" customHeight="1">
      <c r="A76" s="9"/>
      <c r="B76" s="71" t="s">
        <v>93</v>
      </c>
      <c r="C76" s="72" t="s">
        <v>93</v>
      </c>
      <c r="D76" s="73" t="s">
        <v>93</v>
      </c>
      <c r="E76" s="74" t="s">
        <v>93</v>
      </c>
      <c r="F76" s="89" t="s">
        <v>16</v>
      </c>
      <c r="G76" s="93"/>
      <c r="H76" s="75">
        <f t="shared" si="0"/>
        <v>0</v>
      </c>
      <c r="I76" s="76">
        <f t="shared" si="1"/>
        <v>0</v>
      </c>
      <c r="J76" s="77"/>
      <c r="K76" s="77"/>
      <c r="L76" s="77"/>
      <c r="M76" s="77"/>
      <c r="N76" s="77"/>
      <c r="O76" s="78">
        <f t="shared" si="2"/>
        <v>0</v>
      </c>
      <c r="P76" s="78"/>
      <c r="Q76" s="78">
        <f t="shared" si="3"/>
        <v>0</v>
      </c>
      <c r="R76" s="78"/>
      <c r="S76" s="78"/>
    </row>
    <row r="77" spans="1:19" ht="24" customHeight="1">
      <c r="A77" s="38"/>
      <c r="B77" s="71" t="s">
        <v>17</v>
      </c>
      <c r="C77" s="72" t="s">
        <v>17</v>
      </c>
      <c r="D77" s="73" t="s">
        <v>17</v>
      </c>
      <c r="E77" s="74" t="s">
        <v>17</v>
      </c>
      <c r="F77" s="89" t="s">
        <v>94</v>
      </c>
      <c r="G77" s="93"/>
      <c r="H77" s="75">
        <f t="shared" si="0"/>
        <v>0</v>
      </c>
      <c r="I77" s="76">
        <f t="shared" si="1"/>
        <v>0</v>
      </c>
      <c r="J77" s="77"/>
      <c r="K77" s="77"/>
      <c r="L77" s="77"/>
      <c r="M77" s="77"/>
      <c r="N77" s="77"/>
      <c r="O77" s="78">
        <f t="shared" si="2"/>
        <v>0</v>
      </c>
      <c r="P77" s="78"/>
      <c r="Q77" s="78">
        <f t="shared" si="3"/>
        <v>0</v>
      </c>
      <c r="R77" s="78"/>
      <c r="S77" s="78"/>
    </row>
    <row r="78" spans="1:19" ht="24" customHeight="1">
      <c r="A78" s="9"/>
      <c r="B78" s="79" t="s">
        <v>204</v>
      </c>
      <c r="C78" s="73"/>
      <c r="D78" s="73" t="s">
        <v>211</v>
      </c>
      <c r="E78" s="80" t="s">
        <v>222</v>
      </c>
      <c r="F78" s="89" t="s">
        <v>95</v>
      </c>
      <c r="G78" s="93"/>
      <c r="H78" s="75">
        <f t="shared" si="0"/>
        <v>1977</v>
      </c>
      <c r="I78" s="81">
        <f t="shared" si="1"/>
        <v>0</v>
      </c>
      <c r="J78" s="77"/>
      <c r="K78" s="77"/>
      <c r="L78" s="77"/>
      <c r="M78" s="77"/>
      <c r="N78" s="77"/>
      <c r="O78" s="78">
        <f t="shared" si="2"/>
        <v>1977</v>
      </c>
      <c r="P78" s="78">
        <v>657</v>
      </c>
      <c r="Q78" s="78">
        <f t="shared" si="3"/>
        <v>2634</v>
      </c>
      <c r="R78" s="78">
        <v>504</v>
      </c>
      <c r="S78" s="78">
        <v>2130</v>
      </c>
    </row>
    <row r="79" spans="1:19" ht="24" customHeight="1">
      <c r="A79" s="38"/>
      <c r="B79" s="71" t="s">
        <v>17</v>
      </c>
      <c r="C79" s="72" t="s">
        <v>17</v>
      </c>
      <c r="D79" s="73" t="s">
        <v>17</v>
      </c>
      <c r="E79" s="74" t="s">
        <v>17</v>
      </c>
      <c r="F79" s="89" t="s">
        <v>96</v>
      </c>
      <c r="G79" s="93"/>
      <c r="H79" s="75">
        <f t="shared" si="0"/>
        <v>0</v>
      </c>
      <c r="I79" s="76">
        <f t="shared" si="1"/>
        <v>0</v>
      </c>
      <c r="J79" s="77"/>
      <c r="K79" s="77"/>
      <c r="L79" s="77"/>
      <c r="M79" s="77"/>
      <c r="N79" s="77"/>
      <c r="O79" s="78">
        <f t="shared" si="2"/>
        <v>0</v>
      </c>
      <c r="P79" s="78"/>
      <c r="Q79" s="78">
        <f t="shared" si="3"/>
        <v>0</v>
      </c>
      <c r="R79" s="78"/>
      <c r="S79" s="78"/>
    </row>
    <row r="80" spans="1:19" ht="24" customHeight="1">
      <c r="A80" s="9"/>
      <c r="B80" s="79" t="s">
        <v>204</v>
      </c>
      <c r="C80" s="73"/>
      <c r="D80" s="73" t="s">
        <v>20</v>
      </c>
      <c r="E80" s="80" t="s">
        <v>222</v>
      </c>
      <c r="F80" s="89" t="s">
        <v>97</v>
      </c>
      <c r="G80" s="93"/>
      <c r="H80" s="75">
        <f t="shared" si="0"/>
        <v>1743</v>
      </c>
      <c r="I80" s="81">
        <f t="shared" si="1"/>
        <v>0</v>
      </c>
      <c r="J80" s="77"/>
      <c r="K80" s="77"/>
      <c r="L80" s="77"/>
      <c r="M80" s="77"/>
      <c r="N80" s="77"/>
      <c r="O80" s="78">
        <f t="shared" si="2"/>
        <v>1743</v>
      </c>
      <c r="P80" s="78">
        <v>577</v>
      </c>
      <c r="Q80" s="78">
        <f t="shared" si="3"/>
        <v>2320</v>
      </c>
      <c r="R80" s="78">
        <v>453</v>
      </c>
      <c r="S80" s="78">
        <v>1867</v>
      </c>
    </row>
    <row r="81" spans="1:19" ht="24" customHeight="1">
      <c r="A81" s="9"/>
      <c r="B81" s="79" t="s">
        <v>204</v>
      </c>
      <c r="C81" s="73"/>
      <c r="D81" s="73" t="s">
        <v>20</v>
      </c>
      <c r="E81" s="80" t="s">
        <v>222</v>
      </c>
      <c r="F81" s="89" t="s">
        <v>98</v>
      </c>
      <c r="G81" s="93"/>
      <c r="H81" s="75">
        <f t="shared" si="0"/>
        <v>1654</v>
      </c>
      <c r="I81" s="81">
        <f t="shared" si="1"/>
        <v>0</v>
      </c>
      <c r="J81" s="77"/>
      <c r="K81" s="77"/>
      <c r="L81" s="77"/>
      <c r="M81" s="77"/>
      <c r="N81" s="77"/>
      <c r="O81" s="78">
        <f t="shared" si="2"/>
        <v>1654</v>
      </c>
      <c r="P81" s="78">
        <v>548</v>
      </c>
      <c r="Q81" s="78">
        <f t="shared" si="3"/>
        <v>2202</v>
      </c>
      <c r="R81" s="78">
        <v>435</v>
      </c>
      <c r="S81" s="78">
        <v>1767</v>
      </c>
    </row>
    <row r="82" spans="1:19" ht="24" customHeight="1">
      <c r="A82" s="9"/>
      <c r="B82" s="79" t="s">
        <v>204</v>
      </c>
      <c r="C82" s="73"/>
      <c r="D82" s="73" t="s">
        <v>101</v>
      </c>
      <c r="E82" s="80" t="s">
        <v>222</v>
      </c>
      <c r="F82" s="89" t="s">
        <v>99</v>
      </c>
      <c r="G82" s="93"/>
      <c r="H82" s="75">
        <f t="shared" si="0"/>
        <v>1713</v>
      </c>
      <c r="I82" s="81">
        <f t="shared" si="1"/>
        <v>0</v>
      </c>
      <c r="J82" s="77"/>
      <c r="K82" s="77"/>
      <c r="L82" s="77"/>
      <c r="M82" s="77"/>
      <c r="N82" s="77"/>
      <c r="O82" s="78">
        <f t="shared" si="2"/>
        <v>1713</v>
      </c>
      <c r="P82" s="78">
        <v>569</v>
      </c>
      <c r="Q82" s="78">
        <f t="shared" si="3"/>
        <v>2282</v>
      </c>
      <c r="R82" s="78">
        <v>469</v>
      </c>
      <c r="S82" s="78">
        <v>1813</v>
      </c>
    </row>
    <row r="83" spans="1:19" ht="24" customHeight="1">
      <c r="A83" s="9"/>
      <c r="B83" s="79" t="s">
        <v>204</v>
      </c>
      <c r="C83" s="73"/>
      <c r="D83" s="73" t="s">
        <v>101</v>
      </c>
      <c r="E83" s="80" t="s">
        <v>222</v>
      </c>
      <c r="F83" s="89" t="s">
        <v>100</v>
      </c>
      <c r="G83" s="93"/>
      <c r="H83" s="75">
        <f t="shared" si="0"/>
        <v>3376</v>
      </c>
      <c r="I83" s="81">
        <f t="shared" si="1"/>
        <v>0</v>
      </c>
      <c r="J83" s="77"/>
      <c r="K83" s="77"/>
      <c r="L83" s="77"/>
      <c r="M83" s="77"/>
      <c r="N83" s="77"/>
      <c r="O83" s="78">
        <f t="shared" si="2"/>
        <v>3376</v>
      </c>
      <c r="P83" s="78">
        <v>1129</v>
      </c>
      <c r="Q83" s="78">
        <f t="shared" si="3"/>
        <v>4505</v>
      </c>
      <c r="R83" s="78">
        <v>875</v>
      </c>
      <c r="S83" s="78">
        <v>3630</v>
      </c>
    </row>
    <row r="84" spans="1:19" ht="24" customHeight="1">
      <c r="A84" s="9"/>
      <c r="B84" s="79" t="s">
        <v>204</v>
      </c>
      <c r="C84" s="73"/>
      <c r="D84" s="73" t="s">
        <v>101</v>
      </c>
      <c r="E84" s="80" t="s">
        <v>222</v>
      </c>
      <c r="F84" s="89" t="s">
        <v>102</v>
      </c>
      <c r="G84" s="93"/>
      <c r="H84" s="75">
        <f t="shared" si="0"/>
        <v>3617</v>
      </c>
      <c r="I84" s="81">
        <f t="shared" si="1"/>
        <v>450</v>
      </c>
      <c r="J84" s="77"/>
      <c r="K84" s="77"/>
      <c r="L84" s="77"/>
      <c r="M84" s="77">
        <v>350</v>
      </c>
      <c r="N84" s="77">
        <v>100</v>
      </c>
      <c r="O84" s="78">
        <f t="shared" si="2"/>
        <v>4067</v>
      </c>
      <c r="P84" s="78">
        <v>1360</v>
      </c>
      <c r="Q84" s="78">
        <f t="shared" si="3"/>
        <v>5427</v>
      </c>
      <c r="R84" s="78">
        <v>1308</v>
      </c>
      <c r="S84" s="78">
        <v>4119</v>
      </c>
    </row>
    <row r="85" spans="1:19" ht="24" customHeight="1">
      <c r="A85" s="38"/>
      <c r="B85" s="71" t="s">
        <v>17</v>
      </c>
      <c r="C85" s="72" t="s">
        <v>17</v>
      </c>
      <c r="D85" s="73" t="s">
        <v>17</v>
      </c>
      <c r="E85" s="74" t="s">
        <v>17</v>
      </c>
      <c r="F85" s="89" t="s">
        <v>103</v>
      </c>
      <c r="G85" s="93"/>
      <c r="H85" s="75">
        <f t="shared" si="0"/>
        <v>0</v>
      </c>
      <c r="I85" s="76">
        <f t="shared" si="1"/>
        <v>0</v>
      </c>
      <c r="J85" s="77"/>
      <c r="K85" s="77"/>
      <c r="L85" s="77"/>
      <c r="M85" s="77"/>
      <c r="N85" s="77"/>
      <c r="O85" s="78">
        <f t="shared" si="2"/>
        <v>0</v>
      </c>
      <c r="P85" s="78"/>
      <c r="Q85" s="78">
        <f t="shared" si="3"/>
        <v>0</v>
      </c>
      <c r="R85" s="78"/>
      <c r="S85" s="78"/>
    </row>
    <row r="86" spans="1:19" ht="24" customHeight="1">
      <c r="A86" s="9"/>
      <c r="B86" s="79" t="s">
        <v>204</v>
      </c>
      <c r="C86" s="73"/>
      <c r="D86" s="73" t="s">
        <v>213</v>
      </c>
      <c r="E86" s="80" t="s">
        <v>222</v>
      </c>
      <c r="F86" s="89" t="s">
        <v>104</v>
      </c>
      <c r="G86" s="93"/>
      <c r="H86" s="75">
        <f t="shared" si="0"/>
        <v>3039</v>
      </c>
      <c r="I86" s="81">
        <f t="shared" si="1"/>
        <v>0</v>
      </c>
      <c r="J86" s="77"/>
      <c r="K86" s="77"/>
      <c r="L86" s="77"/>
      <c r="M86" s="77"/>
      <c r="N86" s="77"/>
      <c r="O86" s="78">
        <f t="shared" si="2"/>
        <v>3039</v>
      </c>
      <c r="P86" s="78">
        <v>1015</v>
      </c>
      <c r="Q86" s="78">
        <f t="shared" si="3"/>
        <v>4054</v>
      </c>
      <c r="R86" s="78">
        <v>753</v>
      </c>
      <c r="S86" s="78">
        <v>3301</v>
      </c>
    </row>
    <row r="87" spans="1:19" ht="24" customHeight="1">
      <c r="A87" s="9"/>
      <c r="B87" s="79" t="s">
        <v>208</v>
      </c>
      <c r="C87" s="73"/>
      <c r="D87" s="73" t="s">
        <v>11</v>
      </c>
      <c r="E87" s="80" t="s">
        <v>222</v>
      </c>
      <c r="F87" s="89" t="s">
        <v>105</v>
      </c>
      <c r="G87" s="93"/>
      <c r="H87" s="75">
        <f t="shared" si="0"/>
        <v>888</v>
      </c>
      <c r="I87" s="81">
        <f t="shared" si="1"/>
        <v>0</v>
      </c>
      <c r="J87" s="77"/>
      <c r="K87" s="77"/>
      <c r="L87" s="77"/>
      <c r="M87" s="77"/>
      <c r="N87" s="77"/>
      <c r="O87" s="78">
        <f t="shared" si="2"/>
        <v>888</v>
      </c>
      <c r="P87" s="78">
        <v>293</v>
      </c>
      <c r="Q87" s="78">
        <f t="shared" si="3"/>
        <v>1181</v>
      </c>
      <c r="R87" s="78">
        <v>215</v>
      </c>
      <c r="S87" s="78">
        <v>966</v>
      </c>
    </row>
    <row r="88" spans="1:19" ht="24" customHeight="1">
      <c r="A88" s="9"/>
      <c r="B88" s="79" t="s">
        <v>204</v>
      </c>
      <c r="C88" s="73"/>
      <c r="D88" s="73" t="s">
        <v>211</v>
      </c>
      <c r="E88" s="80" t="s">
        <v>222</v>
      </c>
      <c r="F88" s="89" t="s">
        <v>106</v>
      </c>
      <c r="G88" s="93"/>
      <c r="H88" s="75">
        <f t="shared" si="0"/>
        <v>2415</v>
      </c>
      <c r="I88" s="81">
        <f t="shared" si="1"/>
        <v>0</v>
      </c>
      <c r="J88" s="77"/>
      <c r="K88" s="77"/>
      <c r="L88" s="77"/>
      <c r="M88" s="77"/>
      <c r="N88" s="77"/>
      <c r="O88" s="78">
        <f t="shared" si="2"/>
        <v>2415</v>
      </c>
      <c r="P88" s="78">
        <v>804</v>
      </c>
      <c r="Q88" s="78">
        <f t="shared" si="3"/>
        <v>3219</v>
      </c>
      <c r="R88" s="78">
        <v>596</v>
      </c>
      <c r="S88" s="78">
        <v>2623</v>
      </c>
    </row>
    <row r="89" spans="1:19" ht="24" customHeight="1">
      <c r="A89" s="9"/>
      <c r="B89" s="79" t="s">
        <v>204</v>
      </c>
      <c r="C89" s="73"/>
      <c r="D89" s="73" t="s">
        <v>211</v>
      </c>
      <c r="E89" s="80" t="s">
        <v>222</v>
      </c>
      <c r="F89" s="89" t="s">
        <v>107</v>
      </c>
      <c r="G89" s="93"/>
      <c r="H89" s="75">
        <f t="shared" si="0"/>
        <v>1654</v>
      </c>
      <c r="I89" s="81">
        <f t="shared" si="1"/>
        <v>0</v>
      </c>
      <c r="J89" s="77"/>
      <c r="K89" s="77"/>
      <c r="L89" s="77"/>
      <c r="M89" s="77"/>
      <c r="N89" s="77"/>
      <c r="O89" s="78">
        <f t="shared" si="2"/>
        <v>1654</v>
      </c>
      <c r="P89" s="78">
        <v>548</v>
      </c>
      <c r="Q89" s="78">
        <f t="shared" si="3"/>
        <v>2202</v>
      </c>
      <c r="R89" s="78">
        <v>435</v>
      </c>
      <c r="S89" s="78">
        <v>1767</v>
      </c>
    </row>
    <row r="90" spans="1:19" ht="24" customHeight="1">
      <c r="A90" s="9"/>
      <c r="B90" s="79" t="s">
        <v>204</v>
      </c>
      <c r="C90" s="73"/>
      <c r="D90" s="73" t="s">
        <v>211</v>
      </c>
      <c r="E90" s="80" t="s">
        <v>222</v>
      </c>
      <c r="F90" s="89" t="s">
        <v>108</v>
      </c>
      <c r="G90" s="93"/>
      <c r="H90" s="75">
        <f t="shared" si="0"/>
        <v>2283</v>
      </c>
      <c r="I90" s="81">
        <f t="shared" si="1"/>
        <v>0</v>
      </c>
      <c r="J90" s="77"/>
      <c r="K90" s="77"/>
      <c r="L90" s="77"/>
      <c r="M90" s="77"/>
      <c r="N90" s="77"/>
      <c r="O90" s="78">
        <f t="shared" si="2"/>
        <v>2283</v>
      </c>
      <c r="P90" s="78">
        <v>758</v>
      </c>
      <c r="Q90" s="78">
        <f t="shared" si="3"/>
        <v>3041</v>
      </c>
      <c r="R90" s="78">
        <v>568</v>
      </c>
      <c r="S90" s="78">
        <v>2473</v>
      </c>
    </row>
    <row r="91" spans="1:19" ht="24" customHeight="1">
      <c r="A91" s="9"/>
      <c r="B91" s="79" t="s">
        <v>204</v>
      </c>
      <c r="C91" s="73"/>
      <c r="D91" s="73" t="s">
        <v>64</v>
      </c>
      <c r="E91" s="80" t="s">
        <v>222</v>
      </c>
      <c r="F91" s="89" t="s">
        <v>109</v>
      </c>
      <c r="G91" s="93"/>
      <c r="H91" s="75">
        <f t="shared" si="0"/>
        <v>4607</v>
      </c>
      <c r="I91" s="81">
        <f t="shared" si="1"/>
        <v>100</v>
      </c>
      <c r="J91" s="77"/>
      <c r="K91" s="77"/>
      <c r="L91" s="77"/>
      <c r="M91" s="77"/>
      <c r="N91" s="77">
        <v>100</v>
      </c>
      <c r="O91" s="78">
        <f t="shared" si="2"/>
        <v>4707</v>
      </c>
      <c r="P91" s="78">
        <v>1573</v>
      </c>
      <c r="Q91" s="78">
        <f t="shared" si="3"/>
        <v>6280</v>
      </c>
      <c r="R91" s="78">
        <v>1304</v>
      </c>
      <c r="S91" s="78">
        <v>4976</v>
      </c>
    </row>
    <row r="92" spans="1:19" ht="24" customHeight="1">
      <c r="A92" s="9"/>
      <c r="B92" s="79" t="s">
        <v>204</v>
      </c>
      <c r="C92" s="73"/>
      <c r="D92" s="73" t="s">
        <v>207</v>
      </c>
      <c r="E92" s="80" t="s">
        <v>222</v>
      </c>
      <c r="F92" s="89" t="s">
        <v>110</v>
      </c>
      <c r="G92" s="93"/>
      <c r="H92" s="75">
        <f t="shared" si="0"/>
        <v>2340</v>
      </c>
      <c r="I92" s="81">
        <f t="shared" si="1"/>
        <v>0</v>
      </c>
      <c r="J92" s="77"/>
      <c r="K92" s="77"/>
      <c r="L92" s="77"/>
      <c r="M92" s="77"/>
      <c r="N92" s="77"/>
      <c r="O92" s="78">
        <f t="shared" si="2"/>
        <v>2340</v>
      </c>
      <c r="P92" s="78">
        <v>780</v>
      </c>
      <c r="Q92" s="78">
        <f t="shared" si="3"/>
        <v>3120</v>
      </c>
      <c r="R92" s="78">
        <v>565</v>
      </c>
      <c r="S92" s="78">
        <v>2555</v>
      </c>
    </row>
    <row r="93" spans="1:19" ht="24" customHeight="1">
      <c r="A93" s="9"/>
      <c r="B93" s="79" t="s">
        <v>204</v>
      </c>
      <c r="C93" s="73"/>
      <c r="D93" s="73" t="s">
        <v>62</v>
      </c>
      <c r="E93" s="80" t="s">
        <v>222</v>
      </c>
      <c r="F93" s="89" t="s">
        <v>111</v>
      </c>
      <c r="G93" s="93"/>
      <c r="H93" s="75">
        <f t="shared" si="0"/>
        <v>2557</v>
      </c>
      <c r="I93" s="81">
        <f t="shared" si="1"/>
        <v>350</v>
      </c>
      <c r="J93" s="77"/>
      <c r="K93" s="77"/>
      <c r="L93" s="77"/>
      <c r="M93" s="77">
        <v>350</v>
      </c>
      <c r="N93" s="77"/>
      <c r="O93" s="78">
        <f t="shared" si="2"/>
        <v>2907</v>
      </c>
      <c r="P93" s="78">
        <v>971</v>
      </c>
      <c r="Q93" s="78">
        <f t="shared" si="3"/>
        <v>3878</v>
      </c>
      <c r="R93" s="78">
        <v>826</v>
      </c>
      <c r="S93" s="78">
        <v>3052</v>
      </c>
    </row>
    <row r="94" spans="1:19" ht="24" customHeight="1">
      <c r="A94" s="9"/>
      <c r="B94" s="79" t="s">
        <v>204</v>
      </c>
      <c r="C94" s="73"/>
      <c r="D94" s="73" t="s">
        <v>211</v>
      </c>
      <c r="E94" s="80" t="s">
        <v>222</v>
      </c>
      <c r="F94" s="89" t="s">
        <v>112</v>
      </c>
      <c r="G94" s="93"/>
      <c r="H94" s="75">
        <f t="shared" si="0"/>
        <v>2637</v>
      </c>
      <c r="I94" s="81">
        <f t="shared" si="1"/>
        <v>0</v>
      </c>
      <c r="J94" s="77"/>
      <c r="K94" s="77"/>
      <c r="L94" s="77"/>
      <c r="M94" s="77"/>
      <c r="N94" s="77"/>
      <c r="O94" s="78">
        <f t="shared" si="2"/>
        <v>2637</v>
      </c>
      <c r="P94" s="78">
        <v>867</v>
      </c>
      <c r="Q94" s="78">
        <f t="shared" si="3"/>
        <v>3504</v>
      </c>
      <c r="R94" s="78">
        <v>708</v>
      </c>
      <c r="S94" s="78">
        <v>2796</v>
      </c>
    </row>
    <row r="95" spans="1:19" ht="24" customHeight="1">
      <c r="A95" s="9"/>
      <c r="B95" s="79" t="s">
        <v>204</v>
      </c>
      <c r="C95" s="73"/>
      <c r="D95" s="73" t="s">
        <v>23</v>
      </c>
      <c r="E95" s="80" t="s">
        <v>222</v>
      </c>
      <c r="F95" s="89" t="s">
        <v>113</v>
      </c>
      <c r="G95" s="93"/>
      <c r="H95" s="75">
        <f t="shared" si="0"/>
        <v>1847</v>
      </c>
      <c r="I95" s="81">
        <f t="shared" si="1"/>
        <v>0</v>
      </c>
      <c r="J95" s="77"/>
      <c r="K95" s="77"/>
      <c r="L95" s="77"/>
      <c r="M95" s="77"/>
      <c r="N95" s="77"/>
      <c r="O95" s="78">
        <f t="shared" si="2"/>
        <v>1847</v>
      </c>
      <c r="P95" s="78">
        <v>615</v>
      </c>
      <c r="Q95" s="78">
        <f t="shared" si="3"/>
        <v>2462</v>
      </c>
      <c r="R95" s="78">
        <v>527</v>
      </c>
      <c r="S95" s="78">
        <v>1935</v>
      </c>
    </row>
    <row r="96" spans="1:19" ht="24" customHeight="1">
      <c r="A96" s="9"/>
      <c r="B96" s="79" t="s">
        <v>204</v>
      </c>
      <c r="C96" s="73"/>
      <c r="D96" s="73" t="s">
        <v>23</v>
      </c>
      <c r="E96" s="80" t="s">
        <v>222</v>
      </c>
      <c r="F96" s="89" t="s">
        <v>114</v>
      </c>
      <c r="G96" s="93"/>
      <c r="H96" s="75">
        <f t="shared" si="0"/>
        <v>1663</v>
      </c>
      <c r="I96" s="81">
        <f t="shared" si="1"/>
        <v>0</v>
      </c>
      <c r="J96" s="77"/>
      <c r="K96" s="77"/>
      <c r="L96" s="77"/>
      <c r="M96" s="77"/>
      <c r="N96" s="77"/>
      <c r="O96" s="78">
        <f t="shared" si="2"/>
        <v>1663</v>
      </c>
      <c r="P96" s="78">
        <v>554</v>
      </c>
      <c r="Q96" s="78">
        <f t="shared" si="3"/>
        <v>2217</v>
      </c>
      <c r="R96" s="78">
        <v>423</v>
      </c>
      <c r="S96" s="78">
        <v>1794</v>
      </c>
    </row>
    <row r="97" spans="1:19" ht="24" customHeight="1">
      <c r="A97" s="9"/>
      <c r="B97" s="79" t="s">
        <v>204</v>
      </c>
      <c r="C97" s="73"/>
      <c r="D97" s="73" t="s">
        <v>214</v>
      </c>
      <c r="E97" s="80" t="s">
        <v>222</v>
      </c>
      <c r="F97" s="89" t="s">
        <v>115</v>
      </c>
      <c r="G97" s="93"/>
      <c r="H97" s="75">
        <f t="shared" si="0"/>
        <v>2283</v>
      </c>
      <c r="I97" s="81">
        <f t="shared" si="1"/>
        <v>0</v>
      </c>
      <c r="J97" s="77"/>
      <c r="K97" s="77"/>
      <c r="L97" s="77"/>
      <c r="M97" s="77"/>
      <c r="N97" s="77"/>
      <c r="O97" s="78">
        <f t="shared" si="2"/>
        <v>2283</v>
      </c>
      <c r="P97" s="78">
        <v>757</v>
      </c>
      <c r="Q97" s="78">
        <f t="shared" si="3"/>
        <v>3040</v>
      </c>
      <c r="R97" s="78">
        <v>567</v>
      </c>
      <c r="S97" s="78">
        <v>2473</v>
      </c>
    </row>
    <row r="98" spans="1:19" ht="24" customHeight="1">
      <c r="A98" s="9"/>
      <c r="B98" s="79" t="s">
        <v>204</v>
      </c>
      <c r="C98" s="73"/>
      <c r="D98" s="73" t="s">
        <v>14</v>
      </c>
      <c r="E98" s="80" t="s">
        <v>222</v>
      </c>
      <c r="F98" s="89" t="s">
        <v>116</v>
      </c>
      <c r="G98" s="93"/>
      <c r="H98" s="75">
        <f t="shared" si="0"/>
        <v>1977</v>
      </c>
      <c r="I98" s="81">
        <f t="shared" si="1"/>
        <v>0</v>
      </c>
      <c r="J98" s="77"/>
      <c r="K98" s="77"/>
      <c r="L98" s="77"/>
      <c r="M98" s="77"/>
      <c r="N98" s="77"/>
      <c r="O98" s="78">
        <f t="shared" si="2"/>
        <v>1977</v>
      </c>
      <c r="P98" s="78">
        <v>657</v>
      </c>
      <c r="Q98" s="78">
        <f t="shared" si="3"/>
        <v>2634</v>
      </c>
      <c r="R98" s="78">
        <v>504</v>
      </c>
      <c r="S98" s="78">
        <v>2130</v>
      </c>
    </row>
    <row r="99" spans="1:19" ht="24" customHeight="1">
      <c r="A99" s="9"/>
      <c r="B99" s="79" t="s">
        <v>204</v>
      </c>
      <c r="C99" s="73"/>
      <c r="D99" s="73" t="s">
        <v>211</v>
      </c>
      <c r="E99" s="80" t="s">
        <v>222</v>
      </c>
      <c r="F99" s="89" t="s">
        <v>117</v>
      </c>
      <c r="G99" s="93"/>
      <c r="H99" s="75">
        <f t="shared" si="0"/>
        <v>2327</v>
      </c>
      <c r="I99" s="81">
        <f t="shared" si="1"/>
        <v>0</v>
      </c>
      <c r="J99" s="77"/>
      <c r="K99" s="77"/>
      <c r="L99" s="77"/>
      <c r="M99" s="77"/>
      <c r="N99" s="77"/>
      <c r="O99" s="78">
        <f t="shared" si="2"/>
        <v>2327</v>
      </c>
      <c r="P99" s="78">
        <v>774</v>
      </c>
      <c r="Q99" s="78">
        <f t="shared" si="3"/>
        <v>3101</v>
      </c>
      <c r="R99" s="78">
        <v>577</v>
      </c>
      <c r="S99" s="78">
        <v>2524</v>
      </c>
    </row>
    <row r="100" spans="1:19" ht="24" customHeight="1">
      <c r="A100" s="9"/>
      <c r="B100" s="79" t="s">
        <v>204</v>
      </c>
      <c r="C100" s="73"/>
      <c r="D100" s="73" t="s">
        <v>213</v>
      </c>
      <c r="E100" s="80" t="s">
        <v>222</v>
      </c>
      <c r="F100" s="89" t="s">
        <v>118</v>
      </c>
      <c r="G100" s="93"/>
      <c r="H100" s="75">
        <f t="shared" si="0"/>
        <v>1682</v>
      </c>
      <c r="I100" s="81">
        <f t="shared" si="1"/>
        <v>0</v>
      </c>
      <c r="J100" s="77"/>
      <c r="K100" s="77"/>
      <c r="L100" s="77"/>
      <c r="M100" s="77"/>
      <c r="N100" s="77"/>
      <c r="O100" s="78">
        <f t="shared" si="2"/>
        <v>1682</v>
      </c>
      <c r="P100" s="78">
        <v>560</v>
      </c>
      <c r="Q100" s="78">
        <f t="shared" si="3"/>
        <v>2242</v>
      </c>
      <c r="R100" s="78">
        <v>442</v>
      </c>
      <c r="S100" s="78">
        <v>1800</v>
      </c>
    </row>
    <row r="101" spans="1:19" ht="24" customHeight="1">
      <c r="A101" s="9"/>
      <c r="B101" s="79" t="s">
        <v>204</v>
      </c>
      <c r="C101" s="73" t="s">
        <v>209</v>
      </c>
      <c r="D101" s="73" t="s">
        <v>42</v>
      </c>
      <c r="E101" s="80" t="s">
        <v>222</v>
      </c>
      <c r="F101" s="89" t="s">
        <v>119</v>
      </c>
      <c r="G101" s="93"/>
      <c r="H101" s="75">
        <f t="shared" si="0"/>
        <v>1977</v>
      </c>
      <c r="I101" s="81">
        <f t="shared" si="1"/>
        <v>0</v>
      </c>
      <c r="J101" s="77"/>
      <c r="K101" s="77"/>
      <c r="L101" s="77"/>
      <c r="M101" s="77"/>
      <c r="N101" s="77"/>
      <c r="O101" s="78">
        <f t="shared" si="2"/>
        <v>1977</v>
      </c>
      <c r="P101" s="78">
        <v>657</v>
      </c>
      <c r="Q101" s="78">
        <f t="shared" si="3"/>
        <v>2634</v>
      </c>
      <c r="R101" s="78">
        <v>504</v>
      </c>
      <c r="S101" s="78">
        <v>2130</v>
      </c>
    </row>
    <row r="102" spans="1:19" ht="24" customHeight="1">
      <c r="A102" s="9"/>
      <c r="B102" s="79" t="s">
        <v>204</v>
      </c>
      <c r="C102" s="73"/>
      <c r="D102" s="73" t="s">
        <v>213</v>
      </c>
      <c r="E102" s="80" t="s">
        <v>222</v>
      </c>
      <c r="F102" s="89" t="s">
        <v>120</v>
      </c>
      <c r="G102" s="93"/>
      <c r="H102" s="75">
        <f t="shared" si="0"/>
        <v>1682</v>
      </c>
      <c r="I102" s="81">
        <f t="shared" si="1"/>
        <v>0</v>
      </c>
      <c r="J102" s="77"/>
      <c r="K102" s="77"/>
      <c r="L102" s="77"/>
      <c r="M102" s="77"/>
      <c r="N102" s="77"/>
      <c r="O102" s="78">
        <f t="shared" si="2"/>
        <v>1682</v>
      </c>
      <c r="P102" s="78">
        <v>560</v>
      </c>
      <c r="Q102" s="78">
        <f t="shared" si="3"/>
        <v>2242</v>
      </c>
      <c r="R102" s="78">
        <v>442</v>
      </c>
      <c r="S102" s="78">
        <v>1800</v>
      </c>
    </row>
    <row r="103" spans="1:19" ht="24" customHeight="1">
      <c r="A103" s="38"/>
      <c r="B103" s="71" t="s">
        <v>17</v>
      </c>
      <c r="C103" s="72" t="s">
        <v>17</v>
      </c>
      <c r="D103" s="73" t="s">
        <v>17</v>
      </c>
      <c r="E103" s="74" t="s">
        <v>17</v>
      </c>
      <c r="F103" s="89" t="s">
        <v>121</v>
      </c>
      <c r="G103" s="93"/>
      <c r="H103" s="75">
        <f t="shared" si="0"/>
        <v>0</v>
      </c>
      <c r="I103" s="76">
        <f t="shared" si="1"/>
        <v>0</v>
      </c>
      <c r="J103" s="77"/>
      <c r="K103" s="77"/>
      <c r="L103" s="77"/>
      <c r="M103" s="77"/>
      <c r="N103" s="77"/>
      <c r="O103" s="78">
        <f t="shared" si="2"/>
        <v>0</v>
      </c>
      <c r="P103" s="78"/>
      <c r="Q103" s="78">
        <f t="shared" si="3"/>
        <v>0</v>
      </c>
      <c r="R103" s="78"/>
      <c r="S103" s="78"/>
    </row>
    <row r="104" spans="1:19" ht="24" customHeight="1">
      <c r="A104" s="9"/>
      <c r="B104" s="79" t="s">
        <v>208</v>
      </c>
      <c r="C104" s="73"/>
      <c r="D104" s="73" t="s">
        <v>211</v>
      </c>
      <c r="E104" s="80" t="s">
        <v>222</v>
      </c>
      <c r="F104" s="89" t="s">
        <v>122</v>
      </c>
      <c r="G104" s="93"/>
      <c r="H104" s="75">
        <f t="shared" si="0"/>
        <v>922</v>
      </c>
      <c r="I104" s="81">
        <f t="shared" si="1"/>
        <v>0</v>
      </c>
      <c r="J104" s="77"/>
      <c r="K104" s="77"/>
      <c r="L104" s="77"/>
      <c r="M104" s="77"/>
      <c r="N104" s="77"/>
      <c r="O104" s="78">
        <f t="shared" si="2"/>
        <v>922</v>
      </c>
      <c r="P104" s="78">
        <v>302</v>
      </c>
      <c r="Q104" s="78">
        <f t="shared" si="3"/>
        <v>1224</v>
      </c>
      <c r="R104" s="78">
        <v>220</v>
      </c>
      <c r="S104" s="78">
        <v>1004</v>
      </c>
    </row>
    <row r="105" spans="1:19" ht="24" customHeight="1">
      <c r="A105" s="9"/>
      <c r="B105" s="79" t="s">
        <v>208</v>
      </c>
      <c r="C105" s="73"/>
      <c r="D105" s="73" t="s">
        <v>211</v>
      </c>
      <c r="E105" s="80" t="s">
        <v>222</v>
      </c>
      <c r="F105" s="89" t="s">
        <v>123</v>
      </c>
      <c r="G105" s="93"/>
      <c r="H105" s="75">
        <f t="shared" si="0"/>
        <v>922</v>
      </c>
      <c r="I105" s="81">
        <f t="shared" si="1"/>
        <v>0</v>
      </c>
      <c r="J105" s="77"/>
      <c r="K105" s="77"/>
      <c r="L105" s="77"/>
      <c r="M105" s="77"/>
      <c r="N105" s="77"/>
      <c r="O105" s="78">
        <f t="shared" si="2"/>
        <v>922</v>
      </c>
      <c r="P105" s="78">
        <v>302</v>
      </c>
      <c r="Q105" s="78">
        <f t="shared" si="3"/>
        <v>1224</v>
      </c>
      <c r="R105" s="78">
        <v>220</v>
      </c>
      <c r="S105" s="78">
        <v>1004</v>
      </c>
    </row>
    <row r="106" spans="1:19" ht="24" customHeight="1">
      <c r="A106" s="39"/>
      <c r="B106" s="71" t="s">
        <v>217</v>
      </c>
      <c r="C106" s="72" t="s">
        <v>217</v>
      </c>
      <c r="D106" s="73" t="s">
        <v>217</v>
      </c>
      <c r="E106" s="74" t="s">
        <v>217</v>
      </c>
      <c r="F106" s="89" t="s">
        <v>124</v>
      </c>
      <c r="G106" s="93"/>
      <c r="H106" s="75">
        <f t="shared" si="0"/>
        <v>0</v>
      </c>
      <c r="I106" s="76">
        <f t="shared" si="1"/>
        <v>0</v>
      </c>
      <c r="J106" s="77"/>
      <c r="K106" s="77"/>
      <c r="L106" s="77"/>
      <c r="M106" s="77"/>
      <c r="N106" s="77"/>
      <c r="O106" s="78">
        <f t="shared" si="2"/>
        <v>0</v>
      </c>
      <c r="P106" s="78"/>
      <c r="Q106" s="78">
        <f t="shared" si="3"/>
        <v>0</v>
      </c>
      <c r="R106" s="78"/>
      <c r="S106" s="78"/>
    </row>
    <row r="107" spans="1:19" ht="24" customHeight="1">
      <c r="A107" s="9"/>
      <c r="B107" s="79" t="s">
        <v>208</v>
      </c>
      <c r="C107" s="73"/>
      <c r="D107" s="73" t="s">
        <v>211</v>
      </c>
      <c r="E107" s="80" t="s">
        <v>222</v>
      </c>
      <c r="F107" s="89" t="s">
        <v>125</v>
      </c>
      <c r="G107" s="93"/>
      <c r="H107" s="75">
        <f t="shared" si="0"/>
        <v>922</v>
      </c>
      <c r="I107" s="81">
        <f t="shared" si="1"/>
        <v>0</v>
      </c>
      <c r="J107" s="77"/>
      <c r="K107" s="77"/>
      <c r="L107" s="77"/>
      <c r="M107" s="77"/>
      <c r="N107" s="77"/>
      <c r="O107" s="78">
        <f t="shared" si="2"/>
        <v>922</v>
      </c>
      <c r="P107" s="78">
        <v>302</v>
      </c>
      <c r="Q107" s="78">
        <f t="shared" si="3"/>
        <v>1224</v>
      </c>
      <c r="R107" s="78">
        <v>220</v>
      </c>
      <c r="S107" s="78">
        <v>1004</v>
      </c>
    </row>
    <row r="108" spans="1:19" ht="24" customHeight="1">
      <c r="A108" s="9"/>
      <c r="B108" s="79" t="s">
        <v>204</v>
      </c>
      <c r="C108" s="73"/>
      <c r="D108" s="73" t="s">
        <v>172</v>
      </c>
      <c r="E108" s="80" t="s">
        <v>222</v>
      </c>
      <c r="F108" s="89" t="s">
        <v>126</v>
      </c>
      <c r="G108" s="93"/>
      <c r="H108" s="75">
        <f t="shared" si="0"/>
        <v>1977</v>
      </c>
      <c r="I108" s="81">
        <f t="shared" si="1"/>
        <v>0</v>
      </c>
      <c r="J108" s="77"/>
      <c r="K108" s="77"/>
      <c r="L108" s="77"/>
      <c r="M108" s="77"/>
      <c r="N108" s="77"/>
      <c r="O108" s="78">
        <f t="shared" si="2"/>
        <v>1977</v>
      </c>
      <c r="P108" s="78">
        <v>657</v>
      </c>
      <c r="Q108" s="78">
        <f t="shared" si="3"/>
        <v>2634</v>
      </c>
      <c r="R108" s="78">
        <v>504</v>
      </c>
      <c r="S108" s="78">
        <v>2130</v>
      </c>
    </row>
    <row r="109" spans="1:19" ht="24" customHeight="1">
      <c r="A109" s="9"/>
      <c r="B109" s="79" t="s">
        <v>204</v>
      </c>
      <c r="C109" s="73"/>
      <c r="D109" s="73" t="s">
        <v>20</v>
      </c>
      <c r="E109" s="80" t="s">
        <v>222</v>
      </c>
      <c r="F109" s="89" t="s">
        <v>127</v>
      </c>
      <c r="G109" s="93"/>
      <c r="H109" s="75">
        <f t="shared" si="0"/>
        <v>1855</v>
      </c>
      <c r="I109" s="81">
        <f t="shared" si="1"/>
        <v>0</v>
      </c>
      <c r="J109" s="77"/>
      <c r="K109" s="77"/>
      <c r="L109" s="77"/>
      <c r="M109" s="77"/>
      <c r="N109" s="77"/>
      <c r="O109" s="78">
        <f t="shared" si="2"/>
        <v>1855</v>
      </c>
      <c r="P109" s="78">
        <v>617</v>
      </c>
      <c r="Q109" s="78">
        <f t="shared" si="3"/>
        <v>2472</v>
      </c>
      <c r="R109" s="78">
        <v>478</v>
      </c>
      <c r="S109" s="78">
        <v>1994</v>
      </c>
    </row>
    <row r="110" spans="1:19" ht="24" customHeight="1">
      <c r="A110" s="9"/>
      <c r="B110" s="79" t="s">
        <v>204</v>
      </c>
      <c r="C110" s="73"/>
      <c r="D110" s="73" t="s">
        <v>172</v>
      </c>
      <c r="E110" s="80" t="s">
        <v>222</v>
      </c>
      <c r="F110" s="89" t="s">
        <v>128</v>
      </c>
      <c r="G110" s="93"/>
      <c r="H110" s="75">
        <f t="shared" si="0"/>
        <v>2283</v>
      </c>
      <c r="I110" s="81">
        <f t="shared" si="1"/>
        <v>0</v>
      </c>
      <c r="J110" s="77"/>
      <c r="K110" s="77"/>
      <c r="L110" s="77"/>
      <c r="M110" s="77"/>
      <c r="N110" s="77"/>
      <c r="O110" s="78">
        <f t="shared" si="2"/>
        <v>2283</v>
      </c>
      <c r="P110" s="78">
        <v>757</v>
      </c>
      <c r="Q110" s="78">
        <f t="shared" si="3"/>
        <v>3040</v>
      </c>
      <c r="R110" s="78">
        <v>567</v>
      </c>
      <c r="S110" s="78">
        <v>2473</v>
      </c>
    </row>
    <row r="111" spans="1:19" ht="24" customHeight="1">
      <c r="A111" s="9"/>
      <c r="B111" s="79" t="s">
        <v>204</v>
      </c>
      <c r="C111" s="73"/>
      <c r="D111" s="73" t="s">
        <v>207</v>
      </c>
      <c r="E111" s="80" t="s">
        <v>222</v>
      </c>
      <c r="F111" s="89" t="s">
        <v>129</v>
      </c>
      <c r="G111" s="93"/>
      <c r="H111" s="75">
        <f t="shared" si="0"/>
        <v>3376</v>
      </c>
      <c r="I111" s="81">
        <f t="shared" si="1"/>
        <v>0</v>
      </c>
      <c r="J111" s="77"/>
      <c r="K111" s="77"/>
      <c r="L111" s="77"/>
      <c r="M111" s="77"/>
      <c r="N111" s="77"/>
      <c r="O111" s="78">
        <f t="shared" si="2"/>
        <v>3376</v>
      </c>
      <c r="P111" s="78">
        <v>1129</v>
      </c>
      <c r="Q111" s="78">
        <f t="shared" si="3"/>
        <v>4505</v>
      </c>
      <c r="R111" s="78">
        <v>875</v>
      </c>
      <c r="S111" s="78">
        <v>3630</v>
      </c>
    </row>
    <row r="112" spans="1:19" ht="24" customHeight="1">
      <c r="A112" s="9"/>
      <c r="B112" s="79" t="s">
        <v>204</v>
      </c>
      <c r="C112" s="73"/>
      <c r="D112" s="73" t="s">
        <v>212</v>
      </c>
      <c r="E112" s="80" t="s">
        <v>222</v>
      </c>
      <c r="F112" s="89" t="s">
        <v>130</v>
      </c>
      <c r="G112" s="93"/>
      <c r="H112" s="75">
        <f t="shared" si="0"/>
        <v>2348</v>
      </c>
      <c r="I112" s="81">
        <f t="shared" si="1"/>
        <v>0</v>
      </c>
      <c r="J112" s="77"/>
      <c r="K112" s="77"/>
      <c r="L112" s="77"/>
      <c r="M112" s="77"/>
      <c r="N112" s="77"/>
      <c r="O112" s="78">
        <f t="shared" si="2"/>
        <v>2348</v>
      </c>
      <c r="P112" s="78">
        <v>782</v>
      </c>
      <c r="Q112" s="78">
        <f t="shared" si="3"/>
        <v>3130</v>
      </c>
      <c r="R112" s="78">
        <v>606</v>
      </c>
      <c r="S112" s="78">
        <v>2524</v>
      </c>
    </row>
    <row r="113" spans="1:19" ht="24" customHeight="1">
      <c r="A113" s="38"/>
      <c r="B113" s="71" t="s">
        <v>17</v>
      </c>
      <c r="C113" s="72" t="s">
        <v>17</v>
      </c>
      <c r="D113" s="72" t="s">
        <v>17</v>
      </c>
      <c r="E113" s="74" t="s">
        <v>17</v>
      </c>
      <c r="F113" s="89" t="s">
        <v>13</v>
      </c>
      <c r="G113" s="93"/>
      <c r="H113" s="75">
        <f t="shared" si="0"/>
        <v>0</v>
      </c>
      <c r="I113" s="76">
        <f t="shared" si="1"/>
        <v>0</v>
      </c>
      <c r="J113" s="77"/>
      <c r="K113" s="77"/>
      <c r="L113" s="77"/>
      <c r="M113" s="77"/>
      <c r="N113" s="77"/>
      <c r="O113" s="78">
        <f t="shared" si="2"/>
        <v>0</v>
      </c>
      <c r="P113" s="78"/>
      <c r="Q113" s="78">
        <f t="shared" si="3"/>
        <v>0</v>
      </c>
      <c r="R113" s="78"/>
      <c r="S113" s="78"/>
    </row>
    <row r="114" spans="1:19" ht="24" customHeight="1">
      <c r="A114" s="38"/>
      <c r="B114" s="71" t="s">
        <v>17</v>
      </c>
      <c r="C114" s="72" t="s">
        <v>17</v>
      </c>
      <c r="D114" s="73" t="s">
        <v>17</v>
      </c>
      <c r="E114" s="74" t="s">
        <v>17</v>
      </c>
      <c r="F114" s="89" t="s">
        <v>131</v>
      </c>
      <c r="G114" s="93"/>
      <c r="H114" s="75">
        <f t="shared" si="0"/>
        <v>0</v>
      </c>
      <c r="I114" s="76">
        <f t="shared" si="1"/>
        <v>0</v>
      </c>
      <c r="J114" s="77"/>
      <c r="K114" s="77"/>
      <c r="L114" s="77"/>
      <c r="M114" s="77"/>
      <c r="N114" s="77"/>
      <c r="O114" s="78">
        <f t="shared" si="2"/>
        <v>0</v>
      </c>
      <c r="P114" s="78"/>
      <c r="Q114" s="78">
        <f t="shared" si="3"/>
        <v>0</v>
      </c>
      <c r="R114" s="78"/>
      <c r="S114" s="78"/>
    </row>
    <row r="115" spans="1:19" ht="24" customHeight="1">
      <c r="A115" s="9"/>
      <c r="B115" s="79" t="s">
        <v>204</v>
      </c>
      <c r="C115" s="73"/>
      <c r="D115" s="73" t="s">
        <v>101</v>
      </c>
      <c r="E115" s="80" t="s">
        <v>222</v>
      </c>
      <c r="F115" s="89" t="s">
        <v>132</v>
      </c>
      <c r="G115" s="93"/>
      <c r="H115" s="75">
        <f t="shared" si="0"/>
        <v>2342</v>
      </c>
      <c r="I115" s="81">
        <f t="shared" si="1"/>
        <v>0</v>
      </c>
      <c r="J115" s="77"/>
      <c r="K115" s="77"/>
      <c r="L115" s="77"/>
      <c r="M115" s="77"/>
      <c r="N115" s="77"/>
      <c r="O115" s="78">
        <f t="shared" si="2"/>
        <v>2342</v>
      </c>
      <c r="P115" s="78">
        <v>781</v>
      </c>
      <c r="Q115" s="78">
        <f t="shared" si="3"/>
        <v>3123</v>
      </c>
      <c r="R115" s="78">
        <v>605</v>
      </c>
      <c r="S115" s="78">
        <v>2518</v>
      </c>
    </row>
    <row r="116" spans="1:19" ht="24" customHeight="1">
      <c r="A116" s="9"/>
      <c r="B116" s="79" t="s">
        <v>204</v>
      </c>
      <c r="C116" s="73"/>
      <c r="D116" s="73" t="s">
        <v>221</v>
      </c>
      <c r="E116" s="80" t="s">
        <v>222</v>
      </c>
      <c r="F116" s="89" t="s">
        <v>133</v>
      </c>
      <c r="G116" s="93"/>
      <c r="H116" s="75">
        <f t="shared" si="0"/>
        <v>2342</v>
      </c>
      <c r="I116" s="81">
        <f t="shared" si="1"/>
        <v>0</v>
      </c>
      <c r="J116" s="77"/>
      <c r="K116" s="77"/>
      <c r="L116" s="77"/>
      <c r="M116" s="77"/>
      <c r="N116" s="77"/>
      <c r="O116" s="78">
        <f t="shared" si="2"/>
        <v>2342</v>
      </c>
      <c r="P116" s="78">
        <v>781</v>
      </c>
      <c r="Q116" s="78">
        <f t="shared" si="3"/>
        <v>3123</v>
      </c>
      <c r="R116" s="78">
        <v>605</v>
      </c>
      <c r="S116" s="78">
        <v>2518</v>
      </c>
    </row>
    <row r="117" spans="1:19" ht="24" customHeight="1">
      <c r="A117" s="9"/>
      <c r="B117" s="79" t="s">
        <v>204</v>
      </c>
      <c r="C117" s="73" t="s">
        <v>210</v>
      </c>
      <c r="D117" s="73" t="s">
        <v>211</v>
      </c>
      <c r="E117" s="80" t="s">
        <v>222</v>
      </c>
      <c r="F117" s="89" t="s">
        <v>134</v>
      </c>
      <c r="G117" s="93"/>
      <c r="H117" s="75">
        <f t="shared" si="0"/>
        <v>2518</v>
      </c>
      <c r="I117" s="81">
        <f t="shared" si="1"/>
        <v>0</v>
      </c>
      <c r="J117" s="77"/>
      <c r="K117" s="77"/>
      <c r="L117" s="77"/>
      <c r="M117" s="77"/>
      <c r="N117" s="77"/>
      <c r="O117" s="78">
        <f t="shared" si="2"/>
        <v>2518</v>
      </c>
      <c r="P117" s="78">
        <v>837</v>
      </c>
      <c r="Q117" s="78">
        <f t="shared" si="3"/>
        <v>3355</v>
      </c>
      <c r="R117" s="78">
        <v>642</v>
      </c>
      <c r="S117" s="78">
        <v>2713</v>
      </c>
    </row>
    <row r="118" spans="1:19" ht="24" customHeight="1">
      <c r="A118" s="9"/>
      <c r="B118" s="79" t="s">
        <v>204</v>
      </c>
      <c r="C118" s="73"/>
      <c r="D118" s="73" t="s">
        <v>42</v>
      </c>
      <c r="E118" s="80" t="s">
        <v>222</v>
      </c>
      <c r="F118" s="89" t="s">
        <v>135</v>
      </c>
      <c r="G118" s="93"/>
      <c r="H118" s="75">
        <f t="shared" si="0"/>
        <v>3754</v>
      </c>
      <c r="I118" s="81">
        <f t="shared" si="1"/>
        <v>200</v>
      </c>
      <c r="J118" s="77"/>
      <c r="K118" s="77"/>
      <c r="L118" s="77"/>
      <c r="M118" s="77"/>
      <c r="N118" s="77">
        <v>200</v>
      </c>
      <c r="O118" s="78">
        <f t="shared" si="2"/>
        <v>3954</v>
      </c>
      <c r="P118" s="78">
        <v>1319</v>
      </c>
      <c r="Q118" s="78">
        <f t="shared" si="3"/>
        <v>5273</v>
      </c>
      <c r="R118" s="78">
        <v>1244</v>
      </c>
      <c r="S118" s="78">
        <v>4029</v>
      </c>
    </row>
    <row r="119" spans="1:19" ht="24" customHeight="1">
      <c r="A119" s="9"/>
      <c r="B119" s="79" t="s">
        <v>204</v>
      </c>
      <c r="C119" s="73" t="s">
        <v>209</v>
      </c>
      <c r="D119" s="73" t="s">
        <v>211</v>
      </c>
      <c r="E119" s="80" t="s">
        <v>222</v>
      </c>
      <c r="F119" s="89" t="s">
        <v>136</v>
      </c>
      <c r="G119" s="93"/>
      <c r="H119" s="75">
        <f t="shared" si="0"/>
        <v>2591</v>
      </c>
      <c r="I119" s="81">
        <f t="shared" si="1"/>
        <v>0</v>
      </c>
      <c r="J119" s="77"/>
      <c r="K119" s="77"/>
      <c r="L119" s="77"/>
      <c r="M119" s="77"/>
      <c r="N119" s="77"/>
      <c r="O119" s="78">
        <f t="shared" si="2"/>
        <v>2591</v>
      </c>
      <c r="P119" s="78">
        <v>863</v>
      </c>
      <c r="Q119" s="78">
        <f t="shared" si="3"/>
        <v>3454</v>
      </c>
      <c r="R119" s="78">
        <v>658</v>
      </c>
      <c r="S119" s="78">
        <v>2796</v>
      </c>
    </row>
    <row r="120" spans="1:19" ht="24" customHeight="1">
      <c r="A120" s="9"/>
      <c r="B120" s="79" t="s">
        <v>204</v>
      </c>
      <c r="C120" s="73"/>
      <c r="D120" s="73" t="s">
        <v>213</v>
      </c>
      <c r="E120" s="80" t="s">
        <v>222</v>
      </c>
      <c r="F120" s="89" t="s">
        <v>137</v>
      </c>
      <c r="G120" s="93"/>
      <c r="H120" s="75">
        <f t="shared" si="0"/>
        <v>2370</v>
      </c>
      <c r="I120" s="81">
        <f t="shared" si="1"/>
        <v>0</v>
      </c>
      <c r="J120" s="77"/>
      <c r="K120" s="77"/>
      <c r="L120" s="77"/>
      <c r="M120" s="77"/>
      <c r="N120" s="77"/>
      <c r="O120" s="78">
        <f t="shared" si="2"/>
        <v>2370</v>
      </c>
      <c r="P120" s="78">
        <v>787</v>
      </c>
      <c r="Q120" s="78">
        <f t="shared" si="3"/>
        <v>3157</v>
      </c>
      <c r="R120" s="78">
        <v>611</v>
      </c>
      <c r="S120" s="78">
        <v>2546</v>
      </c>
    </row>
    <row r="121" spans="1:19" ht="24" customHeight="1">
      <c r="A121" s="38"/>
      <c r="B121" s="71" t="s">
        <v>17</v>
      </c>
      <c r="C121" s="72" t="s">
        <v>17</v>
      </c>
      <c r="D121" s="73" t="s">
        <v>17</v>
      </c>
      <c r="E121" s="74" t="s">
        <v>17</v>
      </c>
      <c r="F121" s="89" t="s">
        <v>138</v>
      </c>
      <c r="G121" s="93"/>
      <c r="H121" s="75">
        <f t="shared" si="0"/>
        <v>0</v>
      </c>
      <c r="I121" s="76">
        <f t="shared" si="1"/>
        <v>0</v>
      </c>
      <c r="J121" s="77"/>
      <c r="K121" s="77"/>
      <c r="L121" s="77"/>
      <c r="M121" s="77"/>
      <c r="N121" s="77"/>
      <c r="O121" s="78">
        <f t="shared" si="2"/>
        <v>0</v>
      </c>
      <c r="P121" s="78"/>
      <c r="Q121" s="78">
        <f t="shared" si="3"/>
        <v>0</v>
      </c>
      <c r="R121" s="78"/>
      <c r="S121" s="78"/>
    </row>
    <row r="122" spans="1:19" ht="24" customHeight="1">
      <c r="A122" s="9"/>
      <c r="B122" s="79" t="s">
        <v>204</v>
      </c>
      <c r="C122" s="73"/>
      <c r="D122" s="73" t="s">
        <v>214</v>
      </c>
      <c r="E122" s="80" t="s">
        <v>222</v>
      </c>
      <c r="F122" s="89" t="s">
        <v>139</v>
      </c>
      <c r="G122" s="93"/>
      <c r="H122" s="75">
        <f t="shared" si="0"/>
        <v>1654</v>
      </c>
      <c r="I122" s="81">
        <f t="shared" si="1"/>
        <v>0</v>
      </c>
      <c r="J122" s="77"/>
      <c r="K122" s="77"/>
      <c r="L122" s="77"/>
      <c r="M122" s="77"/>
      <c r="N122" s="77"/>
      <c r="O122" s="78">
        <f t="shared" si="2"/>
        <v>1654</v>
      </c>
      <c r="P122" s="78">
        <v>548</v>
      </c>
      <c r="Q122" s="78">
        <f t="shared" si="3"/>
        <v>2202</v>
      </c>
      <c r="R122" s="78">
        <v>435</v>
      </c>
      <c r="S122" s="78">
        <v>1767</v>
      </c>
    </row>
    <row r="123" spans="1:19" ht="24" customHeight="1">
      <c r="A123" s="9"/>
      <c r="B123" s="79" t="s">
        <v>204</v>
      </c>
      <c r="C123" s="73"/>
      <c r="D123" s="73" t="s">
        <v>211</v>
      </c>
      <c r="E123" s="80" t="s">
        <v>222</v>
      </c>
      <c r="F123" s="89" t="s">
        <v>140</v>
      </c>
      <c r="G123" s="93"/>
      <c r="H123" s="75">
        <f t="shared" si="0"/>
        <v>1654</v>
      </c>
      <c r="I123" s="81">
        <f t="shared" si="1"/>
        <v>0</v>
      </c>
      <c r="J123" s="77"/>
      <c r="K123" s="77"/>
      <c r="L123" s="77"/>
      <c r="M123" s="77"/>
      <c r="N123" s="77"/>
      <c r="O123" s="78">
        <f t="shared" si="2"/>
        <v>1654</v>
      </c>
      <c r="P123" s="78">
        <v>548</v>
      </c>
      <c r="Q123" s="78">
        <f t="shared" si="3"/>
        <v>2202</v>
      </c>
      <c r="R123" s="78">
        <v>435</v>
      </c>
      <c r="S123" s="78">
        <v>1767</v>
      </c>
    </row>
    <row r="124" spans="1:19" ht="24" customHeight="1">
      <c r="A124" s="9"/>
      <c r="B124" s="79" t="s">
        <v>204</v>
      </c>
      <c r="C124" s="73"/>
      <c r="D124" s="73" t="s">
        <v>20</v>
      </c>
      <c r="E124" s="80" t="s">
        <v>222</v>
      </c>
      <c r="F124" s="89" t="s">
        <v>141</v>
      </c>
      <c r="G124" s="93"/>
      <c r="H124" s="75">
        <f t="shared" si="0"/>
        <v>2528</v>
      </c>
      <c r="I124" s="81">
        <f t="shared" si="1"/>
        <v>0</v>
      </c>
      <c r="J124" s="77"/>
      <c r="K124" s="77"/>
      <c r="L124" s="77"/>
      <c r="M124" s="77"/>
      <c r="N124" s="77"/>
      <c r="O124" s="78">
        <f t="shared" si="2"/>
        <v>2528</v>
      </c>
      <c r="P124" s="78">
        <v>926</v>
      </c>
      <c r="Q124" s="78">
        <f t="shared" si="3"/>
        <v>3454</v>
      </c>
      <c r="R124" s="78">
        <v>725</v>
      </c>
      <c r="S124" s="78">
        <v>2729</v>
      </c>
    </row>
    <row r="125" spans="1:19" ht="24" customHeight="1">
      <c r="A125" s="9"/>
      <c r="B125" s="79" t="s">
        <v>204</v>
      </c>
      <c r="C125" s="73" t="s">
        <v>209</v>
      </c>
      <c r="D125" s="73" t="s">
        <v>42</v>
      </c>
      <c r="E125" s="80" t="s">
        <v>222</v>
      </c>
      <c r="F125" s="89" t="s">
        <v>142</v>
      </c>
      <c r="G125" s="93"/>
      <c r="H125" s="75">
        <f t="shared" si="0"/>
        <v>3936</v>
      </c>
      <c r="I125" s="81">
        <f t="shared" si="1"/>
        <v>100</v>
      </c>
      <c r="J125" s="77"/>
      <c r="K125" s="77"/>
      <c r="L125" s="77"/>
      <c r="M125" s="77"/>
      <c r="N125" s="77">
        <v>100</v>
      </c>
      <c r="O125" s="78">
        <f t="shared" si="2"/>
        <v>4036</v>
      </c>
      <c r="P125" s="78">
        <v>1346</v>
      </c>
      <c r="Q125" s="78">
        <f t="shared" si="3"/>
        <v>5382</v>
      </c>
      <c r="R125" s="78">
        <v>1263</v>
      </c>
      <c r="S125" s="78">
        <v>4119</v>
      </c>
    </row>
    <row r="126" spans="1:19" ht="24" customHeight="1">
      <c r="A126" s="9"/>
      <c r="B126" s="79" t="s">
        <v>204</v>
      </c>
      <c r="C126" s="73"/>
      <c r="D126" s="73" t="s">
        <v>212</v>
      </c>
      <c r="E126" s="80" t="s">
        <v>222</v>
      </c>
      <c r="F126" s="89" t="s">
        <v>143</v>
      </c>
      <c r="G126" s="93"/>
      <c r="H126" s="75">
        <f t="shared" si="0"/>
        <v>1977</v>
      </c>
      <c r="I126" s="81">
        <f t="shared" si="1"/>
        <v>0</v>
      </c>
      <c r="J126" s="77"/>
      <c r="K126" s="77"/>
      <c r="L126" s="77"/>
      <c r="M126" s="77"/>
      <c r="N126" s="77"/>
      <c r="O126" s="78">
        <f t="shared" si="2"/>
        <v>1977</v>
      </c>
      <c r="P126" s="78">
        <v>657</v>
      </c>
      <c r="Q126" s="78">
        <f t="shared" si="3"/>
        <v>2634</v>
      </c>
      <c r="R126" s="78">
        <v>504</v>
      </c>
      <c r="S126" s="78">
        <v>2130</v>
      </c>
    </row>
    <row r="127" spans="1:19" ht="24" customHeight="1">
      <c r="A127" s="9"/>
      <c r="B127" s="79" t="s">
        <v>204</v>
      </c>
      <c r="C127" s="73"/>
      <c r="D127" s="73" t="s">
        <v>221</v>
      </c>
      <c r="E127" s="80" t="s">
        <v>222</v>
      </c>
      <c r="F127" s="89" t="s">
        <v>144</v>
      </c>
      <c r="G127" s="93"/>
      <c r="H127" s="75">
        <f t="shared" si="0"/>
        <v>1682</v>
      </c>
      <c r="I127" s="81">
        <f t="shared" si="1"/>
        <v>0</v>
      </c>
      <c r="J127" s="77"/>
      <c r="K127" s="77"/>
      <c r="L127" s="77"/>
      <c r="M127" s="77"/>
      <c r="N127" s="77"/>
      <c r="O127" s="78">
        <f t="shared" si="2"/>
        <v>1682</v>
      </c>
      <c r="P127" s="78">
        <v>560</v>
      </c>
      <c r="Q127" s="78">
        <f t="shared" si="3"/>
        <v>2242</v>
      </c>
      <c r="R127" s="78">
        <v>442</v>
      </c>
      <c r="S127" s="78">
        <v>1800</v>
      </c>
    </row>
    <row r="128" spans="1:19" ht="24" customHeight="1">
      <c r="A128" s="9"/>
      <c r="B128" s="79" t="s">
        <v>208</v>
      </c>
      <c r="C128" s="73"/>
      <c r="D128" s="73" t="s">
        <v>207</v>
      </c>
      <c r="E128" s="80" t="s">
        <v>222</v>
      </c>
      <c r="F128" s="89" t="s">
        <v>145</v>
      </c>
      <c r="G128" s="93"/>
      <c r="H128" s="75">
        <f t="shared" si="0"/>
        <v>922</v>
      </c>
      <c r="I128" s="81">
        <f t="shared" si="1"/>
        <v>0</v>
      </c>
      <c r="J128" s="77"/>
      <c r="K128" s="77"/>
      <c r="L128" s="77"/>
      <c r="M128" s="77"/>
      <c r="N128" s="77"/>
      <c r="O128" s="78">
        <f t="shared" si="2"/>
        <v>922</v>
      </c>
      <c r="P128" s="78">
        <v>302</v>
      </c>
      <c r="Q128" s="78">
        <f t="shared" si="3"/>
        <v>1224</v>
      </c>
      <c r="R128" s="78">
        <v>220</v>
      </c>
      <c r="S128" s="78">
        <v>1004</v>
      </c>
    </row>
    <row r="129" spans="1:19" ht="24" customHeight="1">
      <c r="A129" s="9"/>
      <c r="B129" s="79" t="s">
        <v>204</v>
      </c>
      <c r="C129" s="73"/>
      <c r="D129" s="73" t="s">
        <v>213</v>
      </c>
      <c r="E129" s="80" t="s">
        <v>222</v>
      </c>
      <c r="F129" s="89" t="s">
        <v>146</v>
      </c>
      <c r="G129" s="93"/>
      <c r="H129" s="75">
        <f t="shared" si="0"/>
        <v>1654</v>
      </c>
      <c r="I129" s="81">
        <f t="shared" si="1"/>
        <v>0</v>
      </c>
      <c r="J129" s="77"/>
      <c r="K129" s="77"/>
      <c r="L129" s="77"/>
      <c r="M129" s="77"/>
      <c r="N129" s="77"/>
      <c r="O129" s="78">
        <f t="shared" si="2"/>
        <v>1654</v>
      </c>
      <c r="P129" s="78">
        <v>548</v>
      </c>
      <c r="Q129" s="78">
        <f t="shared" si="3"/>
        <v>2202</v>
      </c>
      <c r="R129" s="78">
        <v>435</v>
      </c>
      <c r="S129" s="78">
        <v>1767</v>
      </c>
    </row>
    <row r="130" spans="1:19" ht="24" customHeight="1">
      <c r="A130" s="9"/>
      <c r="B130" s="79" t="s">
        <v>204</v>
      </c>
      <c r="C130" s="73"/>
      <c r="D130" s="73" t="s">
        <v>172</v>
      </c>
      <c r="E130" s="80" t="s">
        <v>222</v>
      </c>
      <c r="F130" s="89" t="s">
        <v>147</v>
      </c>
      <c r="G130" s="93"/>
      <c r="H130" s="75">
        <f t="shared" si="0"/>
        <v>2049</v>
      </c>
      <c r="I130" s="81">
        <f t="shared" si="1"/>
        <v>0</v>
      </c>
      <c r="J130" s="77"/>
      <c r="K130" s="77"/>
      <c r="L130" s="77"/>
      <c r="M130" s="77"/>
      <c r="N130" s="77"/>
      <c r="O130" s="78">
        <f t="shared" si="2"/>
        <v>2049</v>
      </c>
      <c r="P130" s="78">
        <v>681</v>
      </c>
      <c r="Q130" s="78">
        <f t="shared" si="3"/>
        <v>2730</v>
      </c>
      <c r="R130" s="78">
        <v>518</v>
      </c>
      <c r="S130" s="78">
        <v>2212</v>
      </c>
    </row>
    <row r="131" spans="1:19" ht="24" customHeight="1">
      <c r="A131" s="9"/>
      <c r="B131" s="79" t="s">
        <v>204</v>
      </c>
      <c r="C131" s="73"/>
      <c r="D131" s="73" t="s">
        <v>172</v>
      </c>
      <c r="E131" s="80" t="s">
        <v>222</v>
      </c>
      <c r="F131" s="89" t="s">
        <v>148</v>
      </c>
      <c r="G131" s="93"/>
      <c r="H131" s="75">
        <f t="shared" si="0"/>
        <v>1977</v>
      </c>
      <c r="I131" s="81">
        <f t="shared" si="1"/>
        <v>0</v>
      </c>
      <c r="J131" s="77"/>
      <c r="K131" s="77"/>
      <c r="L131" s="77"/>
      <c r="M131" s="77"/>
      <c r="N131" s="77"/>
      <c r="O131" s="78">
        <f t="shared" si="2"/>
        <v>1977</v>
      </c>
      <c r="P131" s="78">
        <v>657</v>
      </c>
      <c r="Q131" s="78">
        <f t="shared" si="3"/>
        <v>2634</v>
      </c>
      <c r="R131" s="78">
        <v>504</v>
      </c>
      <c r="S131" s="78">
        <v>2130</v>
      </c>
    </row>
    <row r="132" spans="1:19" ht="24" customHeight="1">
      <c r="A132" s="9"/>
      <c r="B132" s="79" t="s">
        <v>204</v>
      </c>
      <c r="C132" s="73"/>
      <c r="D132" s="73" t="s">
        <v>11</v>
      </c>
      <c r="E132" s="80" t="s">
        <v>222</v>
      </c>
      <c r="F132" s="89" t="s">
        <v>149</v>
      </c>
      <c r="G132" s="93"/>
      <c r="H132" s="75">
        <f t="shared" si="0"/>
        <v>1953</v>
      </c>
      <c r="I132" s="81">
        <f t="shared" si="1"/>
        <v>0</v>
      </c>
      <c r="J132" s="77"/>
      <c r="K132" s="77"/>
      <c r="L132" s="77"/>
      <c r="M132" s="77"/>
      <c r="N132" s="77"/>
      <c r="O132" s="78">
        <f t="shared" si="2"/>
        <v>1953</v>
      </c>
      <c r="P132" s="78">
        <v>650</v>
      </c>
      <c r="Q132" s="78">
        <f t="shared" si="3"/>
        <v>2603</v>
      </c>
      <c r="R132" s="78">
        <v>484</v>
      </c>
      <c r="S132" s="78">
        <v>2119</v>
      </c>
    </row>
    <row r="133" spans="1:19" ht="24" customHeight="1">
      <c r="A133" s="9"/>
      <c r="B133" s="79" t="s">
        <v>204</v>
      </c>
      <c r="C133" s="73"/>
      <c r="D133" s="73" t="s">
        <v>11</v>
      </c>
      <c r="E133" s="80" t="s">
        <v>222</v>
      </c>
      <c r="F133" s="89" t="s">
        <v>150</v>
      </c>
      <c r="G133" s="93"/>
      <c r="H133" s="75">
        <f t="shared" si="0"/>
        <v>1803</v>
      </c>
      <c r="I133" s="81">
        <f t="shared" si="1"/>
        <v>0</v>
      </c>
      <c r="J133" s="77"/>
      <c r="K133" s="77"/>
      <c r="L133" s="77"/>
      <c r="M133" s="77"/>
      <c r="N133" s="77"/>
      <c r="O133" s="78">
        <f t="shared" si="2"/>
        <v>1803</v>
      </c>
      <c r="P133" s="78">
        <v>598</v>
      </c>
      <c r="Q133" s="78">
        <f t="shared" si="3"/>
        <v>2401</v>
      </c>
      <c r="R133" s="78">
        <v>451</v>
      </c>
      <c r="S133" s="78">
        <v>1950</v>
      </c>
    </row>
    <row r="134" spans="1:19" ht="24" customHeight="1">
      <c r="A134" s="9"/>
      <c r="B134" s="79" t="s">
        <v>204</v>
      </c>
      <c r="C134" s="73"/>
      <c r="D134" s="73" t="s">
        <v>20</v>
      </c>
      <c r="E134" s="80" t="s">
        <v>222</v>
      </c>
      <c r="F134" s="89" t="s">
        <v>151</v>
      </c>
      <c r="G134" s="93"/>
      <c r="H134" s="75">
        <f t="shared" si="0"/>
        <v>3376</v>
      </c>
      <c r="I134" s="81">
        <f t="shared" si="1"/>
        <v>0</v>
      </c>
      <c r="J134" s="77"/>
      <c r="K134" s="77"/>
      <c r="L134" s="77"/>
      <c r="M134" s="77"/>
      <c r="N134" s="77"/>
      <c r="O134" s="78">
        <f t="shared" si="2"/>
        <v>3376</v>
      </c>
      <c r="P134" s="78">
        <v>1129</v>
      </c>
      <c r="Q134" s="78">
        <f t="shared" si="3"/>
        <v>4505</v>
      </c>
      <c r="R134" s="78">
        <v>875</v>
      </c>
      <c r="S134" s="78">
        <v>3630</v>
      </c>
    </row>
    <row r="135" spans="1:19" ht="24" customHeight="1">
      <c r="A135" s="9"/>
      <c r="B135" s="71" t="s">
        <v>93</v>
      </c>
      <c r="C135" s="72" t="s">
        <v>93</v>
      </c>
      <c r="D135" s="73" t="s">
        <v>93</v>
      </c>
      <c r="E135" s="74" t="s">
        <v>93</v>
      </c>
      <c r="F135" s="89" t="s">
        <v>12</v>
      </c>
      <c r="G135" s="93"/>
      <c r="H135" s="75">
        <f t="shared" si="0"/>
        <v>0</v>
      </c>
      <c r="I135" s="76">
        <f t="shared" si="1"/>
        <v>0</v>
      </c>
      <c r="J135" s="77"/>
      <c r="K135" s="77"/>
      <c r="L135" s="77"/>
      <c r="M135" s="77"/>
      <c r="N135" s="77"/>
      <c r="O135" s="78">
        <f t="shared" si="2"/>
        <v>0</v>
      </c>
      <c r="P135" s="78"/>
      <c r="Q135" s="78">
        <f t="shared" si="3"/>
        <v>0</v>
      </c>
      <c r="R135" s="78"/>
      <c r="S135" s="78"/>
    </row>
    <row r="136" spans="1:19" ht="24" customHeight="1">
      <c r="A136" s="38"/>
      <c r="B136" s="71" t="s">
        <v>17</v>
      </c>
      <c r="C136" s="72" t="s">
        <v>17</v>
      </c>
      <c r="D136" s="73" t="s">
        <v>17</v>
      </c>
      <c r="E136" s="74" t="s">
        <v>17</v>
      </c>
      <c r="F136" s="89" t="s">
        <v>152</v>
      </c>
      <c r="G136" s="93"/>
      <c r="H136" s="75">
        <f t="shared" si="0"/>
        <v>0</v>
      </c>
      <c r="I136" s="76">
        <f t="shared" si="1"/>
        <v>0</v>
      </c>
      <c r="J136" s="77"/>
      <c r="K136" s="77"/>
      <c r="L136" s="77"/>
      <c r="M136" s="77"/>
      <c r="N136" s="77"/>
      <c r="O136" s="78">
        <f t="shared" si="2"/>
        <v>0</v>
      </c>
      <c r="P136" s="78"/>
      <c r="Q136" s="78">
        <f t="shared" si="3"/>
        <v>0</v>
      </c>
      <c r="R136" s="78"/>
      <c r="S136" s="78"/>
    </row>
    <row r="137" spans="1:19" ht="24" customHeight="1">
      <c r="A137" s="9"/>
      <c r="B137" s="79" t="s">
        <v>204</v>
      </c>
      <c r="C137" s="73" t="s">
        <v>210</v>
      </c>
      <c r="D137" s="73" t="s">
        <v>211</v>
      </c>
      <c r="E137" s="80" t="s">
        <v>222</v>
      </c>
      <c r="F137" s="89" t="s">
        <v>153</v>
      </c>
      <c r="G137" s="93"/>
      <c r="H137" s="75">
        <f t="shared" si="0"/>
        <v>2197</v>
      </c>
      <c r="I137" s="81">
        <f t="shared" si="1"/>
        <v>0</v>
      </c>
      <c r="J137" s="77"/>
      <c r="K137" s="77"/>
      <c r="L137" s="77"/>
      <c r="M137" s="77"/>
      <c r="N137" s="77"/>
      <c r="O137" s="78">
        <f t="shared" si="2"/>
        <v>2197</v>
      </c>
      <c r="P137" s="78">
        <v>733</v>
      </c>
      <c r="Q137" s="78">
        <f t="shared" si="3"/>
        <v>2930</v>
      </c>
      <c r="R137" s="78">
        <v>551</v>
      </c>
      <c r="S137" s="78">
        <v>2379</v>
      </c>
    </row>
    <row r="138" spans="1:19" ht="24" customHeight="1">
      <c r="A138" s="9"/>
      <c r="B138" s="79" t="s">
        <v>204</v>
      </c>
      <c r="C138" s="73"/>
      <c r="D138" s="73" t="s">
        <v>64</v>
      </c>
      <c r="E138" s="80" t="s">
        <v>222</v>
      </c>
      <c r="F138" s="89" t="s">
        <v>154</v>
      </c>
      <c r="G138" s="93"/>
      <c r="H138" s="75">
        <f t="shared" si="0"/>
        <v>1992</v>
      </c>
      <c r="I138" s="81">
        <f t="shared" si="1"/>
        <v>350</v>
      </c>
      <c r="J138" s="77"/>
      <c r="K138" s="77"/>
      <c r="L138" s="77"/>
      <c r="M138" s="77">
        <v>350</v>
      </c>
      <c r="N138" s="77"/>
      <c r="O138" s="78">
        <f t="shared" si="2"/>
        <v>2342</v>
      </c>
      <c r="P138" s="78">
        <v>781</v>
      </c>
      <c r="Q138" s="78">
        <f t="shared" si="3"/>
        <v>3123</v>
      </c>
      <c r="R138" s="78">
        <v>605</v>
      </c>
      <c r="S138" s="78">
        <v>2518</v>
      </c>
    </row>
    <row r="139" spans="1:19" ht="24" customHeight="1">
      <c r="A139" s="9"/>
      <c r="B139" s="79" t="s">
        <v>208</v>
      </c>
      <c r="C139" s="73"/>
      <c r="D139" s="73" t="s">
        <v>11</v>
      </c>
      <c r="E139" s="80" t="s">
        <v>222</v>
      </c>
      <c r="F139" s="89" t="s">
        <v>155</v>
      </c>
      <c r="G139" s="93"/>
      <c r="H139" s="75">
        <f t="shared" si="0"/>
        <v>888</v>
      </c>
      <c r="I139" s="81">
        <f t="shared" si="1"/>
        <v>0</v>
      </c>
      <c r="J139" s="77"/>
      <c r="K139" s="77"/>
      <c r="L139" s="77"/>
      <c r="M139" s="77"/>
      <c r="N139" s="77"/>
      <c r="O139" s="78">
        <f t="shared" si="2"/>
        <v>888</v>
      </c>
      <c r="P139" s="78">
        <v>293</v>
      </c>
      <c r="Q139" s="78">
        <f t="shared" si="3"/>
        <v>1181</v>
      </c>
      <c r="R139" s="78">
        <v>215</v>
      </c>
      <c r="S139" s="78">
        <v>966</v>
      </c>
    </row>
    <row r="140" spans="1:19" ht="24" customHeight="1">
      <c r="A140" s="9"/>
      <c r="B140" s="71" t="s">
        <v>93</v>
      </c>
      <c r="C140" s="72" t="s">
        <v>93</v>
      </c>
      <c r="D140" s="73" t="s">
        <v>93</v>
      </c>
      <c r="E140" s="74" t="s">
        <v>93</v>
      </c>
      <c r="F140" s="89" t="s">
        <v>15</v>
      </c>
      <c r="G140" s="93"/>
      <c r="H140" s="75">
        <f t="shared" si="0"/>
        <v>0</v>
      </c>
      <c r="I140" s="76">
        <f t="shared" si="1"/>
        <v>0</v>
      </c>
      <c r="J140" s="77"/>
      <c r="K140" s="77"/>
      <c r="L140" s="77"/>
      <c r="M140" s="77"/>
      <c r="N140" s="77"/>
      <c r="O140" s="78">
        <f t="shared" si="2"/>
        <v>0</v>
      </c>
      <c r="P140" s="78"/>
      <c r="Q140" s="78">
        <f t="shared" si="3"/>
        <v>0</v>
      </c>
      <c r="R140" s="78"/>
      <c r="S140" s="78"/>
    </row>
    <row r="141" spans="1:19" ht="24" customHeight="1">
      <c r="A141" s="9"/>
      <c r="B141" s="79" t="s">
        <v>204</v>
      </c>
      <c r="C141" s="73"/>
      <c r="D141" s="73" t="s">
        <v>212</v>
      </c>
      <c r="E141" s="80" t="s">
        <v>222</v>
      </c>
      <c r="F141" s="89" t="s">
        <v>156</v>
      </c>
      <c r="G141" s="93"/>
      <c r="H141" s="75">
        <f t="shared" si="0"/>
        <v>2864</v>
      </c>
      <c r="I141" s="81">
        <f t="shared" si="1"/>
        <v>0</v>
      </c>
      <c r="J141" s="77"/>
      <c r="K141" s="77"/>
      <c r="L141" s="77"/>
      <c r="M141" s="77"/>
      <c r="N141" s="77"/>
      <c r="O141" s="78">
        <f t="shared" si="2"/>
        <v>2864</v>
      </c>
      <c r="P141" s="78">
        <v>953</v>
      </c>
      <c r="Q141" s="78">
        <f t="shared" si="3"/>
        <v>3817</v>
      </c>
      <c r="R141" s="78">
        <v>765</v>
      </c>
      <c r="S141" s="78">
        <v>3052</v>
      </c>
    </row>
    <row r="142" spans="1:19" ht="24" customHeight="1">
      <c r="A142" s="9"/>
      <c r="B142" s="79" t="s">
        <v>204</v>
      </c>
      <c r="C142" s="73"/>
      <c r="D142" s="73" t="s">
        <v>212</v>
      </c>
      <c r="E142" s="80" t="s">
        <v>222</v>
      </c>
      <c r="F142" s="89" t="s">
        <v>157</v>
      </c>
      <c r="G142" s="93"/>
      <c r="H142" s="75">
        <f t="shared" si="0"/>
        <v>2327</v>
      </c>
      <c r="I142" s="81">
        <f t="shared" si="1"/>
        <v>0</v>
      </c>
      <c r="J142" s="77"/>
      <c r="K142" s="77"/>
      <c r="L142" s="77"/>
      <c r="M142" s="77"/>
      <c r="N142" s="77"/>
      <c r="O142" s="78">
        <f t="shared" si="2"/>
        <v>2327</v>
      </c>
      <c r="P142" s="78">
        <v>774</v>
      </c>
      <c r="Q142" s="78">
        <f t="shared" si="3"/>
        <v>3101</v>
      </c>
      <c r="R142" s="78">
        <v>577</v>
      </c>
      <c r="S142" s="78">
        <v>2524</v>
      </c>
    </row>
    <row r="143" spans="1:19" ht="24" customHeight="1">
      <c r="A143" s="38"/>
      <c r="B143" s="71" t="s">
        <v>17</v>
      </c>
      <c r="C143" s="72" t="s">
        <v>17</v>
      </c>
      <c r="D143" s="73" t="s">
        <v>17</v>
      </c>
      <c r="E143" s="74" t="s">
        <v>17</v>
      </c>
      <c r="F143" s="89" t="s">
        <v>158</v>
      </c>
      <c r="G143" s="93"/>
      <c r="H143" s="75">
        <f t="shared" si="0"/>
        <v>0</v>
      </c>
      <c r="I143" s="76">
        <f t="shared" si="1"/>
        <v>0</v>
      </c>
      <c r="J143" s="77"/>
      <c r="K143" s="77"/>
      <c r="L143" s="77"/>
      <c r="M143" s="77"/>
      <c r="N143" s="77"/>
      <c r="O143" s="78">
        <f t="shared" si="2"/>
        <v>0</v>
      </c>
      <c r="P143" s="78"/>
      <c r="Q143" s="78">
        <f t="shared" si="3"/>
        <v>0</v>
      </c>
      <c r="R143" s="78"/>
      <c r="S143" s="78"/>
    </row>
    <row r="144" spans="1:19" ht="24" customHeight="1">
      <c r="A144" s="38"/>
      <c r="B144" s="71" t="s">
        <v>17</v>
      </c>
      <c r="C144" s="72" t="s">
        <v>17</v>
      </c>
      <c r="D144" s="73" t="s">
        <v>17</v>
      </c>
      <c r="E144" s="74" t="s">
        <v>17</v>
      </c>
      <c r="F144" s="89" t="s">
        <v>159</v>
      </c>
      <c r="G144" s="93"/>
      <c r="H144" s="75">
        <f t="shared" si="0"/>
        <v>0</v>
      </c>
      <c r="I144" s="76">
        <f t="shared" si="1"/>
        <v>0</v>
      </c>
      <c r="J144" s="77"/>
      <c r="K144" s="77"/>
      <c r="L144" s="77"/>
      <c r="M144" s="77"/>
      <c r="N144" s="77"/>
      <c r="O144" s="78">
        <f t="shared" si="2"/>
        <v>0</v>
      </c>
      <c r="P144" s="78"/>
      <c r="Q144" s="78">
        <f t="shared" si="3"/>
        <v>0</v>
      </c>
      <c r="R144" s="78"/>
      <c r="S144" s="78"/>
    </row>
    <row r="145" spans="1:19" ht="24" customHeight="1">
      <c r="A145" s="9"/>
      <c r="B145" s="79" t="s">
        <v>204</v>
      </c>
      <c r="C145" s="73"/>
      <c r="D145" s="73" t="s">
        <v>212</v>
      </c>
      <c r="E145" s="80" t="s">
        <v>222</v>
      </c>
      <c r="F145" s="89" t="s">
        <v>160</v>
      </c>
      <c r="G145" s="93"/>
      <c r="H145" s="75">
        <f t="shared" si="0"/>
        <v>3567</v>
      </c>
      <c r="I145" s="81">
        <f t="shared" si="1"/>
        <v>0</v>
      </c>
      <c r="J145" s="77"/>
      <c r="K145" s="77"/>
      <c r="L145" s="77"/>
      <c r="M145" s="77"/>
      <c r="N145" s="77"/>
      <c r="O145" s="78">
        <f t="shared" si="2"/>
        <v>3567</v>
      </c>
      <c r="P145" s="78">
        <v>1191</v>
      </c>
      <c r="Q145" s="78">
        <f t="shared" si="3"/>
        <v>4758</v>
      </c>
      <c r="R145" s="78">
        <v>914</v>
      </c>
      <c r="S145" s="78">
        <v>3844</v>
      </c>
    </row>
    <row r="146" spans="1:19" ht="24" customHeight="1">
      <c r="A146" s="38"/>
      <c r="B146" s="71" t="s">
        <v>17</v>
      </c>
      <c r="C146" s="72" t="s">
        <v>17</v>
      </c>
      <c r="D146" s="73" t="s">
        <v>17</v>
      </c>
      <c r="E146" s="74" t="s">
        <v>17</v>
      </c>
      <c r="F146" s="89" t="s">
        <v>161</v>
      </c>
      <c r="G146" s="93"/>
      <c r="H146" s="75">
        <f t="shared" si="0"/>
        <v>0</v>
      </c>
      <c r="I146" s="76">
        <f t="shared" si="1"/>
        <v>0</v>
      </c>
      <c r="J146" s="77"/>
      <c r="K146" s="77"/>
      <c r="L146" s="77"/>
      <c r="M146" s="77"/>
      <c r="N146" s="77"/>
      <c r="O146" s="78">
        <f t="shared" si="2"/>
        <v>0</v>
      </c>
      <c r="P146" s="78"/>
      <c r="Q146" s="78">
        <f t="shared" si="3"/>
        <v>0</v>
      </c>
      <c r="R146" s="78"/>
      <c r="S146" s="78"/>
    </row>
    <row r="147" spans="1:19" ht="24" customHeight="1">
      <c r="A147" s="9"/>
      <c r="B147" s="79" t="s">
        <v>204</v>
      </c>
      <c r="C147" s="73"/>
      <c r="D147" s="73" t="s">
        <v>212</v>
      </c>
      <c r="E147" s="80" t="s">
        <v>222</v>
      </c>
      <c r="F147" s="89" t="s">
        <v>162</v>
      </c>
      <c r="G147" s="93"/>
      <c r="H147" s="75">
        <f t="shared" si="0"/>
        <v>2342</v>
      </c>
      <c r="I147" s="81">
        <f t="shared" si="1"/>
        <v>0</v>
      </c>
      <c r="J147" s="77"/>
      <c r="K147" s="77"/>
      <c r="L147" s="77"/>
      <c r="M147" s="77"/>
      <c r="N147" s="77"/>
      <c r="O147" s="78">
        <f t="shared" si="2"/>
        <v>2342</v>
      </c>
      <c r="P147" s="78">
        <v>781</v>
      </c>
      <c r="Q147" s="78">
        <f t="shared" si="3"/>
        <v>3123</v>
      </c>
      <c r="R147" s="78">
        <v>605</v>
      </c>
      <c r="S147" s="78">
        <v>2518</v>
      </c>
    </row>
    <row r="148" spans="1:19" ht="24" customHeight="1">
      <c r="A148" s="9"/>
      <c r="B148" s="79" t="s">
        <v>204</v>
      </c>
      <c r="C148" s="73"/>
      <c r="D148" s="73" t="s">
        <v>221</v>
      </c>
      <c r="E148" s="80" t="s">
        <v>222</v>
      </c>
      <c r="F148" s="89" t="s">
        <v>163</v>
      </c>
      <c r="G148" s="93"/>
      <c r="H148" s="75">
        <f t="shared" si="0"/>
        <v>3488</v>
      </c>
      <c r="I148" s="81">
        <f t="shared" si="1"/>
        <v>0</v>
      </c>
      <c r="J148" s="77"/>
      <c r="K148" s="77"/>
      <c r="L148" s="77"/>
      <c r="M148" s="77"/>
      <c r="N148" s="77"/>
      <c r="O148" s="78">
        <f t="shared" si="2"/>
        <v>3488</v>
      </c>
      <c r="P148" s="78">
        <v>1166</v>
      </c>
      <c r="Q148" s="78">
        <f t="shared" si="3"/>
        <v>4654</v>
      </c>
      <c r="R148" s="78">
        <v>898</v>
      </c>
      <c r="S148" s="78">
        <v>3756</v>
      </c>
    </row>
    <row r="149" spans="1:19" ht="24" customHeight="1">
      <c r="A149" s="38"/>
      <c r="B149" s="71" t="s">
        <v>17</v>
      </c>
      <c r="C149" s="72" t="s">
        <v>17</v>
      </c>
      <c r="D149" s="73" t="s">
        <v>17</v>
      </c>
      <c r="E149" s="74" t="s">
        <v>17</v>
      </c>
      <c r="F149" s="89" t="s">
        <v>164</v>
      </c>
      <c r="G149" s="93"/>
      <c r="H149" s="75">
        <f t="shared" si="0"/>
        <v>0</v>
      </c>
      <c r="I149" s="76">
        <f t="shared" si="1"/>
        <v>0</v>
      </c>
      <c r="J149" s="77"/>
      <c r="K149" s="77"/>
      <c r="L149" s="77"/>
      <c r="M149" s="77"/>
      <c r="N149" s="77"/>
      <c r="O149" s="78">
        <f t="shared" si="2"/>
        <v>0</v>
      </c>
      <c r="P149" s="78"/>
      <c r="Q149" s="78">
        <f t="shared" si="3"/>
        <v>0</v>
      </c>
      <c r="R149" s="78"/>
      <c r="S149" s="78"/>
    </row>
    <row r="150" spans="1:19" ht="24" customHeight="1">
      <c r="A150" s="9"/>
      <c r="B150" s="79" t="s">
        <v>204</v>
      </c>
      <c r="C150" s="73"/>
      <c r="D150" s="73" t="s">
        <v>214</v>
      </c>
      <c r="E150" s="80" t="s">
        <v>222</v>
      </c>
      <c r="F150" s="89" t="s">
        <v>165</v>
      </c>
      <c r="G150" s="93"/>
      <c r="H150" s="75">
        <f t="shared" si="0"/>
        <v>1953</v>
      </c>
      <c r="I150" s="81">
        <f t="shared" si="1"/>
        <v>0</v>
      </c>
      <c r="J150" s="77"/>
      <c r="K150" s="77"/>
      <c r="L150" s="77"/>
      <c r="M150" s="77"/>
      <c r="N150" s="77"/>
      <c r="O150" s="78">
        <f t="shared" si="2"/>
        <v>1953</v>
      </c>
      <c r="P150" s="78">
        <v>650</v>
      </c>
      <c r="Q150" s="78">
        <f t="shared" si="3"/>
        <v>2603</v>
      </c>
      <c r="R150" s="78">
        <v>484</v>
      </c>
      <c r="S150" s="78">
        <v>2119</v>
      </c>
    </row>
    <row r="151" spans="1:19" ht="24" customHeight="1">
      <c r="A151" s="38"/>
      <c r="B151" s="71" t="s">
        <v>17</v>
      </c>
      <c r="C151" s="72" t="s">
        <v>17</v>
      </c>
      <c r="D151" s="73" t="s">
        <v>17</v>
      </c>
      <c r="E151" s="74" t="s">
        <v>17</v>
      </c>
      <c r="F151" s="89" t="s">
        <v>166</v>
      </c>
      <c r="G151" s="93"/>
      <c r="H151" s="75">
        <f t="shared" si="0"/>
        <v>0</v>
      </c>
      <c r="I151" s="76">
        <f t="shared" si="1"/>
        <v>0</v>
      </c>
      <c r="J151" s="77"/>
      <c r="K151" s="77"/>
      <c r="L151" s="77"/>
      <c r="M151" s="77"/>
      <c r="N151" s="77"/>
      <c r="O151" s="78">
        <f t="shared" si="2"/>
        <v>0</v>
      </c>
      <c r="P151" s="78"/>
      <c r="Q151" s="78">
        <f t="shared" si="3"/>
        <v>0</v>
      </c>
      <c r="R151" s="78"/>
      <c r="S151" s="78"/>
    </row>
    <row r="152" spans="1:19" ht="24" customHeight="1">
      <c r="A152" s="9"/>
      <c r="B152" s="79" t="s">
        <v>204</v>
      </c>
      <c r="C152" s="73"/>
      <c r="D152" s="73" t="s">
        <v>214</v>
      </c>
      <c r="E152" s="80" t="s">
        <v>222</v>
      </c>
      <c r="F152" s="89" t="s">
        <v>167</v>
      </c>
      <c r="G152" s="93"/>
      <c r="H152" s="75">
        <f t="shared" si="0"/>
        <v>2342</v>
      </c>
      <c r="I152" s="81">
        <f t="shared" si="1"/>
        <v>0</v>
      </c>
      <c r="J152" s="77"/>
      <c r="K152" s="77"/>
      <c r="L152" s="77"/>
      <c r="M152" s="77"/>
      <c r="N152" s="77"/>
      <c r="O152" s="78">
        <f t="shared" si="2"/>
        <v>2342</v>
      </c>
      <c r="P152" s="78">
        <v>781</v>
      </c>
      <c r="Q152" s="78">
        <f t="shared" si="3"/>
        <v>3123</v>
      </c>
      <c r="R152" s="78">
        <v>605</v>
      </c>
      <c r="S152" s="78">
        <v>2518</v>
      </c>
    </row>
    <row r="153" spans="1:19" ht="24" customHeight="1">
      <c r="A153" s="9"/>
      <c r="B153" s="79" t="s">
        <v>204</v>
      </c>
      <c r="C153" s="73"/>
      <c r="D153" s="73" t="s">
        <v>11</v>
      </c>
      <c r="E153" s="80" t="s">
        <v>222</v>
      </c>
      <c r="F153" s="89" t="s">
        <v>168</v>
      </c>
      <c r="G153" s="93"/>
      <c r="H153" s="75">
        <f t="shared" si="0"/>
        <v>1953</v>
      </c>
      <c r="I153" s="81">
        <f t="shared" si="1"/>
        <v>0</v>
      </c>
      <c r="J153" s="77"/>
      <c r="K153" s="77"/>
      <c r="L153" s="77"/>
      <c r="M153" s="77"/>
      <c r="N153" s="77"/>
      <c r="O153" s="78">
        <f t="shared" si="2"/>
        <v>1953</v>
      </c>
      <c r="P153" s="78">
        <v>650</v>
      </c>
      <c r="Q153" s="78">
        <f t="shared" si="3"/>
        <v>2603</v>
      </c>
      <c r="R153" s="78">
        <v>484</v>
      </c>
      <c r="S153" s="78">
        <v>2119</v>
      </c>
    </row>
    <row r="154" spans="1:19" ht="24" customHeight="1">
      <c r="A154" s="38"/>
      <c r="B154" s="71" t="s">
        <v>17</v>
      </c>
      <c r="C154" s="72" t="s">
        <v>17</v>
      </c>
      <c r="D154" s="73" t="s">
        <v>17</v>
      </c>
      <c r="E154" s="74" t="s">
        <v>17</v>
      </c>
      <c r="F154" s="89" t="s">
        <v>169</v>
      </c>
      <c r="G154" s="93"/>
      <c r="H154" s="75">
        <f t="shared" si="0"/>
        <v>0</v>
      </c>
      <c r="I154" s="76">
        <f t="shared" si="1"/>
        <v>0</v>
      </c>
      <c r="J154" s="77"/>
      <c r="K154" s="77"/>
      <c r="L154" s="77"/>
      <c r="M154" s="77"/>
      <c r="N154" s="77"/>
      <c r="O154" s="78">
        <f t="shared" si="2"/>
        <v>0</v>
      </c>
      <c r="P154" s="78"/>
      <c r="Q154" s="78">
        <f t="shared" si="3"/>
        <v>0</v>
      </c>
      <c r="R154" s="78"/>
      <c r="S154" s="78"/>
    </row>
    <row r="155" spans="1:19" ht="24" customHeight="1">
      <c r="A155" s="38"/>
      <c r="B155" s="71" t="s">
        <v>17</v>
      </c>
      <c r="C155" s="72" t="s">
        <v>17</v>
      </c>
      <c r="D155" s="73" t="s">
        <v>17</v>
      </c>
      <c r="E155" s="74" t="s">
        <v>17</v>
      </c>
      <c r="F155" s="89" t="s">
        <v>170</v>
      </c>
      <c r="G155" s="93"/>
      <c r="H155" s="75">
        <f t="shared" si="0"/>
        <v>0</v>
      </c>
      <c r="I155" s="76">
        <f t="shared" si="1"/>
        <v>0</v>
      </c>
      <c r="J155" s="77"/>
      <c r="K155" s="77"/>
      <c r="L155" s="77"/>
      <c r="M155" s="77"/>
      <c r="N155" s="77"/>
      <c r="O155" s="78">
        <f t="shared" si="2"/>
        <v>0</v>
      </c>
      <c r="P155" s="78"/>
      <c r="Q155" s="78">
        <f t="shared" si="3"/>
        <v>0</v>
      </c>
      <c r="R155" s="78"/>
      <c r="S155" s="78"/>
    </row>
    <row r="156" spans="1:19" ht="24" customHeight="1">
      <c r="A156" s="9"/>
      <c r="B156" s="79" t="s">
        <v>208</v>
      </c>
      <c r="C156" s="73"/>
      <c r="D156" s="73" t="s">
        <v>212</v>
      </c>
      <c r="E156" s="80" t="s">
        <v>222</v>
      </c>
      <c r="F156" s="89" t="s">
        <v>171</v>
      </c>
      <c r="G156" s="93"/>
      <c r="H156" s="75">
        <f t="shared" si="0"/>
        <v>971</v>
      </c>
      <c r="I156" s="81">
        <f t="shared" si="1"/>
        <v>0</v>
      </c>
      <c r="J156" s="77"/>
      <c r="K156" s="77"/>
      <c r="L156" s="77"/>
      <c r="M156" s="77"/>
      <c r="N156" s="77"/>
      <c r="O156" s="78">
        <f t="shared" si="2"/>
        <v>971</v>
      </c>
      <c r="P156" s="78">
        <v>321</v>
      </c>
      <c r="Q156" s="78">
        <f t="shared" si="3"/>
        <v>1292</v>
      </c>
      <c r="R156" s="78">
        <v>232</v>
      </c>
      <c r="S156" s="78">
        <v>1060</v>
      </c>
    </row>
    <row r="157" spans="1:19" ht="24" customHeight="1">
      <c r="A157" s="9"/>
      <c r="B157" s="79" t="s">
        <v>204</v>
      </c>
      <c r="C157" s="73" t="s">
        <v>210</v>
      </c>
      <c r="D157" s="73" t="s">
        <v>172</v>
      </c>
      <c r="E157" s="80" t="s">
        <v>222</v>
      </c>
      <c r="F157" s="89" t="s">
        <v>173</v>
      </c>
      <c r="G157" s="93"/>
      <c r="H157" s="75">
        <f t="shared" si="0"/>
        <v>2591</v>
      </c>
      <c r="I157" s="81">
        <f t="shared" si="1"/>
        <v>0</v>
      </c>
      <c r="J157" s="77"/>
      <c r="K157" s="77"/>
      <c r="L157" s="77"/>
      <c r="M157" s="77"/>
      <c r="N157" s="77"/>
      <c r="O157" s="78">
        <f t="shared" si="2"/>
        <v>2591</v>
      </c>
      <c r="P157" s="78">
        <v>863</v>
      </c>
      <c r="Q157" s="78">
        <f t="shared" si="3"/>
        <v>3454</v>
      </c>
      <c r="R157" s="78">
        <v>658</v>
      </c>
      <c r="S157" s="78">
        <v>2796</v>
      </c>
    </row>
    <row r="158" spans="1:19" ht="24" customHeight="1">
      <c r="A158" s="38"/>
      <c r="B158" s="71" t="s">
        <v>17</v>
      </c>
      <c r="C158" s="72" t="s">
        <v>17</v>
      </c>
      <c r="D158" s="73" t="s">
        <v>17</v>
      </c>
      <c r="E158" s="74" t="s">
        <v>17</v>
      </c>
      <c r="F158" s="89" t="s">
        <v>174</v>
      </c>
      <c r="G158" s="93"/>
      <c r="H158" s="75">
        <f t="shared" si="0"/>
        <v>0</v>
      </c>
      <c r="I158" s="76">
        <f t="shared" si="1"/>
        <v>0</v>
      </c>
      <c r="J158" s="77"/>
      <c r="K158" s="77"/>
      <c r="L158" s="77"/>
      <c r="M158" s="77"/>
      <c r="N158" s="77"/>
      <c r="O158" s="78">
        <f t="shared" si="2"/>
        <v>0</v>
      </c>
      <c r="P158" s="78"/>
      <c r="Q158" s="78">
        <f t="shared" si="3"/>
        <v>0</v>
      </c>
      <c r="R158" s="78"/>
      <c r="S158" s="78"/>
    </row>
    <row r="159" spans="1:19" ht="24" customHeight="1">
      <c r="A159" s="9"/>
      <c r="B159" s="79" t="s">
        <v>204</v>
      </c>
      <c r="C159" s="73"/>
      <c r="D159" s="73" t="s">
        <v>42</v>
      </c>
      <c r="E159" s="80" t="s">
        <v>222</v>
      </c>
      <c r="F159" s="89" t="s">
        <v>175</v>
      </c>
      <c r="G159" s="93"/>
      <c r="H159" s="75">
        <f t="shared" si="0"/>
        <v>3137</v>
      </c>
      <c r="I159" s="81">
        <f t="shared" si="1"/>
        <v>0</v>
      </c>
      <c r="J159" s="77"/>
      <c r="K159" s="77"/>
      <c r="L159" s="77"/>
      <c r="M159" s="77"/>
      <c r="N159" s="77"/>
      <c r="O159" s="78">
        <f t="shared" si="2"/>
        <v>3137</v>
      </c>
      <c r="P159" s="78">
        <v>1047</v>
      </c>
      <c r="Q159" s="78">
        <f t="shared" si="3"/>
        <v>4184</v>
      </c>
      <c r="R159" s="78">
        <v>748</v>
      </c>
      <c r="S159" s="78">
        <v>3436</v>
      </c>
    </row>
    <row r="160" spans="1:19" ht="24" customHeight="1">
      <c r="A160" s="9"/>
      <c r="B160" s="79" t="s">
        <v>204</v>
      </c>
      <c r="C160" s="73"/>
      <c r="D160" s="73" t="s">
        <v>20</v>
      </c>
      <c r="E160" s="80" t="s">
        <v>222</v>
      </c>
      <c r="F160" s="89" t="s">
        <v>176</v>
      </c>
      <c r="G160" s="93"/>
      <c r="H160" s="75">
        <f t="shared" si="0"/>
        <v>2342</v>
      </c>
      <c r="I160" s="81">
        <f t="shared" si="1"/>
        <v>0</v>
      </c>
      <c r="J160" s="77"/>
      <c r="K160" s="77"/>
      <c r="L160" s="77"/>
      <c r="M160" s="77"/>
      <c r="N160" s="77"/>
      <c r="O160" s="78">
        <f t="shared" si="2"/>
        <v>2342</v>
      </c>
      <c r="P160" s="78">
        <v>781</v>
      </c>
      <c r="Q160" s="78">
        <f t="shared" si="3"/>
        <v>3123</v>
      </c>
      <c r="R160" s="78">
        <v>605</v>
      </c>
      <c r="S160" s="78">
        <v>2518</v>
      </c>
    </row>
    <row r="161" spans="1:19" ht="24" customHeight="1">
      <c r="A161" s="9"/>
      <c r="B161" s="79" t="s">
        <v>204</v>
      </c>
      <c r="C161" s="73"/>
      <c r="D161" s="73" t="s">
        <v>11</v>
      </c>
      <c r="E161" s="80" t="s">
        <v>222</v>
      </c>
      <c r="F161" s="89" t="s">
        <v>177</v>
      </c>
      <c r="G161" s="93"/>
      <c r="H161" s="75">
        <f t="shared" si="0"/>
        <v>1953</v>
      </c>
      <c r="I161" s="81">
        <f t="shared" si="1"/>
        <v>0</v>
      </c>
      <c r="J161" s="77"/>
      <c r="K161" s="77"/>
      <c r="L161" s="77"/>
      <c r="M161" s="77"/>
      <c r="N161" s="77"/>
      <c r="O161" s="78">
        <f t="shared" si="2"/>
        <v>1953</v>
      </c>
      <c r="P161" s="78">
        <v>650</v>
      </c>
      <c r="Q161" s="78">
        <f t="shared" si="3"/>
        <v>2603</v>
      </c>
      <c r="R161" s="78">
        <v>484</v>
      </c>
      <c r="S161" s="78">
        <v>2119</v>
      </c>
    </row>
    <row r="162" spans="1:19" ht="24" customHeight="1">
      <c r="A162" s="9"/>
      <c r="B162" s="79" t="s">
        <v>204</v>
      </c>
      <c r="C162" s="73"/>
      <c r="D162" s="73" t="s">
        <v>221</v>
      </c>
      <c r="E162" s="80" t="s">
        <v>222</v>
      </c>
      <c r="F162" s="89" t="s">
        <v>178</v>
      </c>
      <c r="G162" s="93"/>
      <c r="H162" s="75">
        <f t="shared" si="0"/>
        <v>4759</v>
      </c>
      <c r="I162" s="81">
        <f t="shared" si="1"/>
        <v>75</v>
      </c>
      <c r="J162" s="77"/>
      <c r="K162" s="77"/>
      <c r="L162" s="77"/>
      <c r="M162" s="77"/>
      <c r="N162" s="77">
        <v>75</v>
      </c>
      <c r="O162" s="78">
        <f t="shared" si="2"/>
        <v>4834</v>
      </c>
      <c r="P162" s="78">
        <v>1614</v>
      </c>
      <c r="Q162" s="78">
        <f t="shared" si="3"/>
        <v>6448</v>
      </c>
      <c r="R162" s="78">
        <v>1330</v>
      </c>
      <c r="S162" s="78">
        <v>5118</v>
      </c>
    </row>
    <row r="163" spans="1:19" ht="24" customHeight="1">
      <c r="A163" s="9"/>
      <c r="B163" s="79" t="s">
        <v>204</v>
      </c>
      <c r="C163" s="73"/>
      <c r="D163" s="73" t="s">
        <v>172</v>
      </c>
      <c r="E163" s="80" t="s">
        <v>222</v>
      </c>
      <c r="F163" s="89" t="s">
        <v>179</v>
      </c>
      <c r="G163" s="93"/>
      <c r="H163" s="75">
        <f t="shared" si="0"/>
        <v>4734</v>
      </c>
      <c r="I163" s="81">
        <f t="shared" si="1"/>
        <v>100</v>
      </c>
      <c r="J163" s="77"/>
      <c r="K163" s="77"/>
      <c r="L163" s="77"/>
      <c r="M163" s="77"/>
      <c r="N163" s="77">
        <v>100</v>
      </c>
      <c r="O163" s="78">
        <f t="shared" si="2"/>
        <v>4834</v>
      </c>
      <c r="P163" s="78">
        <v>1614</v>
      </c>
      <c r="Q163" s="78">
        <f t="shared" si="3"/>
        <v>6448</v>
      </c>
      <c r="R163" s="78">
        <v>1330</v>
      </c>
      <c r="S163" s="78">
        <v>5118</v>
      </c>
    </row>
    <row r="164" spans="1:19" ht="24" customHeight="1">
      <c r="A164" s="38"/>
      <c r="B164" s="71" t="s">
        <v>17</v>
      </c>
      <c r="C164" s="72" t="s">
        <v>17</v>
      </c>
      <c r="D164" s="73" t="s">
        <v>17</v>
      </c>
      <c r="E164" s="74" t="s">
        <v>17</v>
      </c>
      <c r="F164" s="89" t="s">
        <v>180</v>
      </c>
      <c r="G164" s="93"/>
      <c r="H164" s="75">
        <f t="shared" si="0"/>
        <v>0</v>
      </c>
      <c r="I164" s="76">
        <f t="shared" si="1"/>
        <v>0</v>
      </c>
      <c r="J164" s="77"/>
      <c r="K164" s="77"/>
      <c r="L164" s="77"/>
      <c r="M164" s="77"/>
      <c r="N164" s="77"/>
      <c r="O164" s="78">
        <f t="shared" si="2"/>
        <v>0</v>
      </c>
      <c r="P164" s="78"/>
      <c r="Q164" s="78">
        <f t="shared" si="3"/>
        <v>0</v>
      </c>
      <c r="R164" s="78"/>
      <c r="S164" s="78"/>
    </row>
    <row r="165" spans="1:19" ht="24" customHeight="1">
      <c r="A165" s="38"/>
      <c r="B165" s="71" t="s">
        <v>17</v>
      </c>
      <c r="C165" s="72" t="s">
        <v>17</v>
      </c>
      <c r="D165" s="73" t="s">
        <v>17</v>
      </c>
      <c r="E165" s="74" t="s">
        <v>17</v>
      </c>
      <c r="F165" s="89" t="s">
        <v>181</v>
      </c>
      <c r="G165" s="93"/>
      <c r="H165" s="75">
        <f t="shared" si="0"/>
        <v>0</v>
      </c>
      <c r="I165" s="76">
        <f t="shared" si="1"/>
        <v>0</v>
      </c>
      <c r="J165" s="77"/>
      <c r="K165" s="77"/>
      <c r="L165" s="77"/>
      <c r="M165" s="77"/>
      <c r="N165" s="77"/>
      <c r="O165" s="78">
        <f t="shared" si="2"/>
        <v>0</v>
      </c>
      <c r="P165" s="78"/>
      <c r="Q165" s="78">
        <f t="shared" si="3"/>
        <v>0</v>
      </c>
      <c r="R165" s="78"/>
      <c r="S165" s="78"/>
    </row>
    <row r="166" spans="1:19" ht="24" customHeight="1">
      <c r="A166" s="9"/>
      <c r="B166" s="79" t="s">
        <v>204</v>
      </c>
      <c r="C166" s="73"/>
      <c r="D166" s="73" t="s">
        <v>213</v>
      </c>
      <c r="E166" s="80" t="s">
        <v>222</v>
      </c>
      <c r="F166" s="89" t="s">
        <v>182</v>
      </c>
      <c r="G166" s="93"/>
      <c r="H166" s="75">
        <f t="shared" si="0"/>
        <v>1539</v>
      </c>
      <c r="I166" s="81">
        <f t="shared" si="1"/>
        <v>0</v>
      </c>
      <c r="J166" s="77"/>
      <c r="K166" s="77"/>
      <c r="L166" s="77"/>
      <c r="M166" s="77"/>
      <c r="N166" s="77"/>
      <c r="O166" s="78">
        <f t="shared" si="2"/>
        <v>1539</v>
      </c>
      <c r="P166" s="78">
        <v>511</v>
      </c>
      <c r="Q166" s="78">
        <f t="shared" si="3"/>
        <v>2050</v>
      </c>
      <c r="R166" s="78">
        <v>397</v>
      </c>
      <c r="S166" s="78">
        <v>1653</v>
      </c>
    </row>
    <row r="167" spans="1:19" ht="24" customHeight="1">
      <c r="A167" s="9"/>
      <c r="B167" s="79" t="s">
        <v>204</v>
      </c>
      <c r="C167" s="73"/>
      <c r="D167" s="73" t="s">
        <v>14</v>
      </c>
      <c r="E167" s="80" t="s">
        <v>222</v>
      </c>
      <c r="F167" s="89" t="s">
        <v>183</v>
      </c>
      <c r="G167" s="93"/>
      <c r="H167" s="75">
        <f t="shared" si="0"/>
        <v>1743</v>
      </c>
      <c r="I167" s="81">
        <f t="shared" si="1"/>
        <v>0</v>
      </c>
      <c r="J167" s="77"/>
      <c r="K167" s="77"/>
      <c r="L167" s="77"/>
      <c r="M167" s="77"/>
      <c r="N167" s="77"/>
      <c r="O167" s="78">
        <f t="shared" si="2"/>
        <v>1743</v>
      </c>
      <c r="P167" s="78">
        <v>577</v>
      </c>
      <c r="Q167" s="78">
        <f t="shared" si="3"/>
        <v>2320</v>
      </c>
      <c r="R167" s="78">
        <v>453</v>
      </c>
      <c r="S167" s="78">
        <v>1867</v>
      </c>
    </row>
    <row r="168" spans="1:19" ht="24" customHeight="1">
      <c r="A168" s="38"/>
      <c r="B168" s="71" t="s">
        <v>17</v>
      </c>
      <c r="C168" s="72" t="s">
        <v>17</v>
      </c>
      <c r="D168" s="73" t="s">
        <v>17</v>
      </c>
      <c r="E168" s="74" t="s">
        <v>17</v>
      </c>
      <c r="F168" s="89" t="s">
        <v>184</v>
      </c>
      <c r="G168" s="93"/>
      <c r="H168" s="75">
        <f t="shared" si="0"/>
        <v>0</v>
      </c>
      <c r="I168" s="76">
        <f t="shared" si="1"/>
        <v>0</v>
      </c>
      <c r="J168" s="77"/>
      <c r="K168" s="77"/>
      <c r="L168" s="77"/>
      <c r="M168" s="77"/>
      <c r="N168" s="77"/>
      <c r="O168" s="78">
        <f t="shared" si="2"/>
        <v>0</v>
      </c>
      <c r="P168" s="78"/>
      <c r="Q168" s="78">
        <f t="shared" si="3"/>
        <v>0</v>
      </c>
      <c r="R168" s="78"/>
      <c r="S168" s="78"/>
    </row>
    <row r="169" spans="1:19" ht="24" customHeight="1">
      <c r="A169" s="38"/>
      <c r="B169" s="71" t="s">
        <v>17</v>
      </c>
      <c r="C169" s="72" t="s">
        <v>17</v>
      </c>
      <c r="D169" s="73" t="s">
        <v>17</v>
      </c>
      <c r="E169" s="74" t="s">
        <v>17</v>
      </c>
      <c r="F169" s="89" t="s">
        <v>185</v>
      </c>
      <c r="G169" s="93"/>
      <c r="H169" s="75">
        <f t="shared" si="0"/>
        <v>0</v>
      </c>
      <c r="I169" s="76">
        <f t="shared" si="1"/>
        <v>0</v>
      </c>
      <c r="J169" s="77"/>
      <c r="K169" s="77"/>
      <c r="L169" s="77"/>
      <c r="M169" s="77"/>
      <c r="N169" s="77"/>
      <c r="O169" s="78">
        <f t="shared" si="2"/>
        <v>0</v>
      </c>
      <c r="P169" s="78"/>
      <c r="Q169" s="78">
        <f t="shared" si="3"/>
        <v>0</v>
      </c>
      <c r="R169" s="78"/>
      <c r="S169" s="78"/>
    </row>
    <row r="170" spans="1:19" ht="24" customHeight="1">
      <c r="A170" s="38"/>
      <c r="B170" s="71" t="s">
        <v>17</v>
      </c>
      <c r="C170" s="72" t="s">
        <v>17</v>
      </c>
      <c r="D170" s="73" t="s">
        <v>17</v>
      </c>
      <c r="E170" s="74" t="s">
        <v>17</v>
      </c>
      <c r="F170" s="89" t="s">
        <v>186</v>
      </c>
      <c r="G170" s="93"/>
      <c r="H170" s="75">
        <f t="shared" si="0"/>
        <v>0</v>
      </c>
      <c r="I170" s="76">
        <f t="shared" si="1"/>
        <v>0</v>
      </c>
      <c r="J170" s="77"/>
      <c r="K170" s="77"/>
      <c r="L170" s="77"/>
      <c r="M170" s="77"/>
      <c r="N170" s="77"/>
      <c r="O170" s="78">
        <f t="shared" si="2"/>
        <v>0</v>
      </c>
      <c r="P170" s="78"/>
      <c r="Q170" s="78">
        <f t="shared" si="3"/>
        <v>0</v>
      </c>
      <c r="R170" s="78"/>
      <c r="S170" s="78"/>
    </row>
    <row r="171" spans="1:19" ht="24" customHeight="1">
      <c r="A171" s="38"/>
      <c r="B171" s="71" t="s">
        <v>17</v>
      </c>
      <c r="C171" s="72" t="s">
        <v>17</v>
      </c>
      <c r="D171" s="73" t="s">
        <v>17</v>
      </c>
      <c r="E171" s="74" t="s">
        <v>17</v>
      </c>
      <c r="F171" s="89" t="s">
        <v>187</v>
      </c>
      <c r="G171" s="93"/>
      <c r="H171" s="75">
        <f t="shared" si="0"/>
        <v>0</v>
      </c>
      <c r="I171" s="76">
        <f t="shared" si="1"/>
        <v>0</v>
      </c>
      <c r="J171" s="77"/>
      <c r="K171" s="77"/>
      <c r="L171" s="77"/>
      <c r="M171" s="77"/>
      <c r="N171" s="77"/>
      <c r="O171" s="78">
        <f t="shared" si="2"/>
        <v>0</v>
      </c>
      <c r="P171" s="78"/>
      <c r="Q171" s="78">
        <f t="shared" si="3"/>
        <v>0</v>
      </c>
      <c r="R171" s="78"/>
      <c r="S171" s="78"/>
    </row>
    <row r="172" spans="1:19" ht="24" customHeight="1">
      <c r="A172" s="9"/>
      <c r="B172" s="79" t="s">
        <v>208</v>
      </c>
      <c r="C172" s="73"/>
      <c r="D172" s="73" t="s">
        <v>11</v>
      </c>
      <c r="E172" s="80" t="s">
        <v>222</v>
      </c>
      <c r="F172" s="89" t="s">
        <v>188</v>
      </c>
      <c r="G172" s="93"/>
      <c r="H172" s="75">
        <f t="shared" si="0"/>
        <v>888</v>
      </c>
      <c r="I172" s="81">
        <f t="shared" si="1"/>
        <v>0</v>
      </c>
      <c r="J172" s="77"/>
      <c r="K172" s="77"/>
      <c r="L172" s="77"/>
      <c r="M172" s="77"/>
      <c r="N172" s="77"/>
      <c r="O172" s="78">
        <f t="shared" si="2"/>
        <v>888</v>
      </c>
      <c r="P172" s="78">
        <v>293</v>
      </c>
      <c r="Q172" s="78">
        <f t="shared" si="3"/>
        <v>1181</v>
      </c>
      <c r="R172" s="78">
        <v>215</v>
      </c>
      <c r="S172" s="78">
        <v>966</v>
      </c>
    </row>
    <row r="173" spans="1:19" ht="24" customHeight="1">
      <c r="A173" s="9"/>
      <c r="B173" s="79" t="s">
        <v>204</v>
      </c>
      <c r="C173" s="73"/>
      <c r="D173" s="73" t="s">
        <v>172</v>
      </c>
      <c r="E173" s="80" t="s">
        <v>222</v>
      </c>
      <c r="F173" s="89" t="s">
        <v>189</v>
      </c>
      <c r="G173" s="93"/>
      <c r="H173" s="75">
        <f t="shared" si="0"/>
        <v>2373</v>
      </c>
      <c r="I173" s="81">
        <f t="shared" si="1"/>
        <v>0</v>
      </c>
      <c r="J173" s="77"/>
      <c r="K173" s="77"/>
      <c r="L173" s="77"/>
      <c r="M173" s="77"/>
      <c r="N173" s="77"/>
      <c r="O173" s="78">
        <f t="shared" si="2"/>
        <v>2373</v>
      </c>
      <c r="P173" s="78">
        <v>787</v>
      </c>
      <c r="Q173" s="78">
        <f t="shared" si="3"/>
        <v>3160</v>
      </c>
      <c r="R173" s="78">
        <v>636</v>
      </c>
      <c r="S173" s="78">
        <v>2524</v>
      </c>
    </row>
    <row r="174" spans="1:19" ht="24" customHeight="1">
      <c r="A174" s="9"/>
      <c r="B174" s="79" t="s">
        <v>208</v>
      </c>
      <c r="C174" s="73"/>
      <c r="D174" s="73" t="s">
        <v>11</v>
      </c>
      <c r="E174" s="80" t="s">
        <v>222</v>
      </c>
      <c r="F174" s="89" t="s">
        <v>190</v>
      </c>
      <c r="G174" s="93"/>
      <c r="H174" s="75">
        <f t="shared" si="0"/>
        <v>888</v>
      </c>
      <c r="I174" s="81">
        <f t="shared" si="1"/>
        <v>0</v>
      </c>
      <c r="J174" s="77"/>
      <c r="K174" s="77"/>
      <c r="L174" s="77"/>
      <c r="M174" s="77"/>
      <c r="N174" s="77"/>
      <c r="O174" s="78">
        <f t="shared" si="2"/>
        <v>888</v>
      </c>
      <c r="P174" s="78">
        <v>293</v>
      </c>
      <c r="Q174" s="78">
        <f t="shared" si="3"/>
        <v>1181</v>
      </c>
      <c r="R174" s="78">
        <v>215</v>
      </c>
      <c r="S174" s="78">
        <v>966</v>
      </c>
    </row>
    <row r="175" spans="1:19" ht="24" customHeight="1">
      <c r="A175" s="9"/>
      <c r="B175" s="79" t="s">
        <v>204</v>
      </c>
      <c r="C175" s="73"/>
      <c r="D175" s="73" t="s">
        <v>213</v>
      </c>
      <c r="E175" s="80" t="s">
        <v>222</v>
      </c>
      <c r="F175" s="89" t="s">
        <v>191</v>
      </c>
      <c r="G175" s="93"/>
      <c r="H175" s="75">
        <f t="shared" si="0"/>
        <v>2438</v>
      </c>
      <c r="I175" s="81">
        <f t="shared" si="1"/>
        <v>0</v>
      </c>
      <c r="J175" s="77"/>
      <c r="K175" s="77"/>
      <c r="L175" s="77"/>
      <c r="M175" s="77"/>
      <c r="N175" s="77"/>
      <c r="O175" s="78">
        <f t="shared" si="2"/>
        <v>2438</v>
      </c>
      <c r="P175" s="78">
        <v>813</v>
      </c>
      <c r="Q175" s="78">
        <f t="shared" si="3"/>
        <v>3251</v>
      </c>
      <c r="R175" s="78">
        <v>626</v>
      </c>
      <c r="S175" s="78">
        <v>2625</v>
      </c>
    </row>
    <row r="176" spans="1:19" ht="24" customHeight="1">
      <c r="A176" s="9"/>
      <c r="B176" s="79" t="s">
        <v>204</v>
      </c>
      <c r="C176" s="73"/>
      <c r="D176" s="73" t="s">
        <v>14</v>
      </c>
      <c r="E176" s="80" t="s">
        <v>222</v>
      </c>
      <c r="F176" s="89" t="s">
        <v>192</v>
      </c>
      <c r="G176" s="93"/>
      <c r="H176" s="75">
        <f t="shared" si="0"/>
        <v>1743</v>
      </c>
      <c r="I176" s="81">
        <f t="shared" si="1"/>
        <v>0</v>
      </c>
      <c r="J176" s="77"/>
      <c r="K176" s="77"/>
      <c r="L176" s="77"/>
      <c r="M176" s="77"/>
      <c r="N176" s="77"/>
      <c r="O176" s="78">
        <f t="shared" si="2"/>
        <v>1743</v>
      </c>
      <c r="P176" s="78">
        <v>568</v>
      </c>
      <c r="Q176" s="78">
        <f t="shared" si="3"/>
        <v>2311</v>
      </c>
      <c r="R176" s="78">
        <v>544</v>
      </c>
      <c r="S176" s="78">
        <v>1767</v>
      </c>
    </row>
    <row r="177" spans="1:19" ht="24" customHeight="1">
      <c r="A177" s="9"/>
      <c r="B177" s="79" t="s">
        <v>204</v>
      </c>
      <c r="C177" s="73"/>
      <c r="D177" s="73" t="s">
        <v>11</v>
      </c>
      <c r="E177" s="80" t="s">
        <v>222</v>
      </c>
      <c r="F177" s="89" t="s">
        <v>193</v>
      </c>
      <c r="G177" s="93"/>
      <c r="H177" s="75">
        <f t="shared" si="0"/>
        <v>1789</v>
      </c>
      <c r="I177" s="81">
        <f t="shared" si="1"/>
        <v>0</v>
      </c>
      <c r="J177" s="77"/>
      <c r="K177" s="77"/>
      <c r="L177" s="77"/>
      <c r="M177" s="77"/>
      <c r="N177" s="77"/>
      <c r="O177" s="78">
        <f t="shared" si="2"/>
        <v>1789</v>
      </c>
      <c r="P177" s="78">
        <v>595</v>
      </c>
      <c r="Q177" s="78">
        <f t="shared" si="3"/>
        <v>2384</v>
      </c>
      <c r="R177" s="78">
        <v>449</v>
      </c>
      <c r="S177" s="78">
        <v>1935</v>
      </c>
    </row>
    <row r="178" spans="1:19" ht="24" customHeight="1">
      <c r="A178" s="38"/>
      <c r="B178" s="71" t="s">
        <v>204</v>
      </c>
      <c r="C178" s="72"/>
      <c r="D178" s="73" t="s">
        <v>11</v>
      </c>
      <c r="E178" s="74" t="s">
        <v>17</v>
      </c>
      <c r="F178" s="89" t="s">
        <v>194</v>
      </c>
      <c r="G178" s="93"/>
      <c r="H178" s="75">
        <f t="shared" si="0"/>
        <v>0</v>
      </c>
      <c r="I178" s="76">
        <f t="shared" si="1"/>
        <v>0</v>
      </c>
      <c r="J178" s="77"/>
      <c r="K178" s="77"/>
      <c r="L178" s="77"/>
      <c r="M178" s="77"/>
      <c r="N178" s="77"/>
      <c r="O178" s="78">
        <f t="shared" si="2"/>
        <v>0</v>
      </c>
      <c r="P178" s="78"/>
      <c r="Q178" s="78">
        <f t="shared" si="3"/>
        <v>0</v>
      </c>
      <c r="R178" s="78"/>
      <c r="S178" s="78">
        <v>0</v>
      </c>
    </row>
    <row r="179" spans="1:19" ht="24" customHeight="1">
      <c r="A179" s="9"/>
      <c r="B179" s="79" t="s">
        <v>208</v>
      </c>
      <c r="C179" s="73"/>
      <c r="D179" s="73" t="s">
        <v>11</v>
      </c>
      <c r="E179" s="80" t="s">
        <v>222</v>
      </c>
      <c r="F179" s="89" t="s">
        <v>195</v>
      </c>
      <c r="G179" s="93"/>
      <c r="H179" s="75">
        <f t="shared" si="0"/>
        <v>888</v>
      </c>
      <c r="I179" s="81">
        <f t="shared" si="1"/>
        <v>0</v>
      </c>
      <c r="J179" s="77"/>
      <c r="K179" s="77"/>
      <c r="L179" s="77"/>
      <c r="M179" s="77"/>
      <c r="N179" s="77"/>
      <c r="O179" s="78">
        <f t="shared" si="2"/>
        <v>888</v>
      </c>
      <c r="P179" s="78">
        <v>293</v>
      </c>
      <c r="Q179" s="78">
        <f t="shared" si="3"/>
        <v>1181</v>
      </c>
      <c r="R179" s="78">
        <v>215</v>
      </c>
      <c r="S179" s="78">
        <v>966</v>
      </c>
    </row>
    <row r="180" spans="1:19" ht="24" customHeight="1">
      <c r="A180" s="9"/>
      <c r="B180" s="79" t="s">
        <v>204</v>
      </c>
      <c r="C180" s="73"/>
      <c r="D180" s="73" t="s">
        <v>172</v>
      </c>
      <c r="E180" s="80" t="s">
        <v>222</v>
      </c>
      <c r="F180" s="89" t="s">
        <v>196</v>
      </c>
      <c r="G180" s="93"/>
      <c r="H180" s="75">
        <f t="shared" si="0"/>
        <v>1364</v>
      </c>
      <c r="I180" s="81">
        <f t="shared" si="1"/>
        <v>1500</v>
      </c>
      <c r="J180" s="77"/>
      <c r="K180" s="77"/>
      <c r="L180" s="77">
        <v>1500</v>
      </c>
      <c r="M180" s="77"/>
      <c r="N180" s="77"/>
      <c r="O180" s="78">
        <f t="shared" si="2"/>
        <v>2864</v>
      </c>
      <c r="P180" s="78">
        <v>953</v>
      </c>
      <c r="Q180" s="78">
        <f t="shared" si="3"/>
        <v>3817</v>
      </c>
      <c r="R180" s="78">
        <v>765</v>
      </c>
      <c r="S180" s="78">
        <v>3052</v>
      </c>
    </row>
    <row r="181" spans="1:19" ht="24" customHeight="1">
      <c r="A181" s="9"/>
      <c r="B181" s="79" t="s">
        <v>204</v>
      </c>
      <c r="C181" s="73"/>
      <c r="D181" s="73" t="s">
        <v>11</v>
      </c>
      <c r="E181" s="80" t="s">
        <v>222</v>
      </c>
      <c r="F181" s="89" t="s">
        <v>197</v>
      </c>
      <c r="G181" s="93"/>
      <c r="H181" s="75">
        <f t="shared" si="0"/>
        <v>1953</v>
      </c>
      <c r="I181" s="81">
        <f t="shared" si="1"/>
        <v>0</v>
      </c>
      <c r="J181" s="77"/>
      <c r="K181" s="77"/>
      <c r="L181" s="77"/>
      <c r="M181" s="77"/>
      <c r="N181" s="77"/>
      <c r="O181" s="78">
        <f t="shared" si="2"/>
        <v>1953</v>
      </c>
      <c r="P181" s="78">
        <v>650</v>
      </c>
      <c r="Q181" s="78">
        <f t="shared" si="3"/>
        <v>2603</v>
      </c>
      <c r="R181" s="78">
        <v>484</v>
      </c>
      <c r="S181" s="78">
        <v>2119</v>
      </c>
    </row>
    <row r="182" spans="1:19" ht="24" customHeight="1">
      <c r="A182" s="9"/>
      <c r="B182" s="79" t="s">
        <v>204</v>
      </c>
      <c r="C182" s="73"/>
      <c r="D182" s="73" t="s">
        <v>11</v>
      </c>
      <c r="E182" s="80" t="s">
        <v>222</v>
      </c>
      <c r="F182" s="89" t="s">
        <v>198</v>
      </c>
      <c r="G182" s="93"/>
      <c r="H182" s="75">
        <f t="shared" si="0"/>
        <v>1953</v>
      </c>
      <c r="I182" s="81">
        <f t="shared" si="1"/>
        <v>0</v>
      </c>
      <c r="J182" s="77"/>
      <c r="K182" s="77"/>
      <c r="L182" s="77"/>
      <c r="M182" s="77"/>
      <c r="N182" s="77"/>
      <c r="O182" s="78">
        <f t="shared" si="2"/>
        <v>1953</v>
      </c>
      <c r="P182" s="78">
        <v>650</v>
      </c>
      <c r="Q182" s="78">
        <f t="shared" si="3"/>
        <v>2603</v>
      </c>
      <c r="R182" s="78">
        <v>484</v>
      </c>
      <c r="S182" s="78">
        <v>2119</v>
      </c>
    </row>
    <row r="183" spans="1:19" ht="24" customHeight="1">
      <c r="A183" s="9"/>
      <c r="B183" s="79" t="s">
        <v>204</v>
      </c>
      <c r="C183" s="73"/>
      <c r="D183" s="73" t="s">
        <v>172</v>
      </c>
      <c r="E183" s="80" t="s">
        <v>222</v>
      </c>
      <c r="F183" s="89" t="s">
        <v>199</v>
      </c>
      <c r="G183" s="93"/>
      <c r="H183" s="75">
        <f t="shared" si="0"/>
        <v>2197</v>
      </c>
      <c r="I183" s="81">
        <f t="shared" si="1"/>
        <v>0</v>
      </c>
      <c r="J183" s="77"/>
      <c r="K183" s="77"/>
      <c r="L183" s="77"/>
      <c r="M183" s="77"/>
      <c r="N183" s="77"/>
      <c r="O183" s="78">
        <f t="shared" si="2"/>
        <v>2197</v>
      </c>
      <c r="P183" s="78">
        <v>733</v>
      </c>
      <c r="Q183" s="78">
        <f t="shared" si="3"/>
        <v>2930</v>
      </c>
      <c r="R183" s="78">
        <v>551</v>
      </c>
      <c r="S183" s="78">
        <v>2379</v>
      </c>
    </row>
    <row r="184" spans="1:19" ht="24" customHeight="1">
      <c r="A184" s="39"/>
      <c r="B184" s="71" t="s">
        <v>217</v>
      </c>
      <c r="C184" s="72" t="s">
        <v>217</v>
      </c>
      <c r="D184" s="73" t="s">
        <v>217</v>
      </c>
      <c r="E184" s="74" t="s">
        <v>217</v>
      </c>
      <c r="F184" s="89" t="s">
        <v>200</v>
      </c>
      <c r="G184" s="93"/>
      <c r="H184" s="75">
        <f t="shared" si="0"/>
        <v>0</v>
      </c>
      <c r="I184" s="76">
        <f t="shared" si="1"/>
        <v>0</v>
      </c>
      <c r="J184" s="77"/>
      <c r="K184" s="77"/>
      <c r="L184" s="77"/>
      <c r="M184" s="77"/>
      <c r="N184" s="77"/>
      <c r="O184" s="78">
        <f t="shared" si="2"/>
        <v>0</v>
      </c>
      <c r="P184" s="78"/>
      <c r="Q184" s="78">
        <f t="shared" si="3"/>
        <v>0</v>
      </c>
      <c r="R184" s="78"/>
      <c r="S184" s="78"/>
    </row>
    <row r="185" spans="1:19" ht="24" customHeight="1">
      <c r="A185" s="9"/>
      <c r="B185" s="79" t="s">
        <v>204</v>
      </c>
      <c r="C185" s="73"/>
      <c r="D185" s="73" t="s">
        <v>211</v>
      </c>
      <c r="E185" s="80" t="s">
        <v>222</v>
      </c>
      <c r="F185" s="89" t="s">
        <v>201</v>
      </c>
      <c r="G185" s="93"/>
      <c r="H185" s="75">
        <f t="shared" si="0"/>
        <v>2468</v>
      </c>
      <c r="I185" s="81">
        <f t="shared" si="1"/>
        <v>50</v>
      </c>
      <c r="J185" s="77">
        <v>50</v>
      </c>
      <c r="K185" s="77"/>
      <c r="L185" s="77"/>
      <c r="M185" s="77"/>
      <c r="N185" s="77"/>
      <c r="O185" s="78">
        <f t="shared" si="2"/>
        <v>2518</v>
      </c>
      <c r="P185" s="78">
        <v>837</v>
      </c>
      <c r="Q185" s="78">
        <f t="shared" si="3"/>
        <v>3355</v>
      </c>
      <c r="R185" s="78">
        <v>642</v>
      </c>
      <c r="S185" s="78">
        <v>2713</v>
      </c>
    </row>
    <row r="186" spans="1:19" ht="24" customHeight="1" thickBot="1">
      <c r="A186" s="9"/>
      <c r="B186" s="82" t="s">
        <v>208</v>
      </c>
      <c r="C186" s="83"/>
      <c r="D186" s="83" t="s">
        <v>11</v>
      </c>
      <c r="E186" s="84" t="s">
        <v>222</v>
      </c>
      <c r="F186" s="90" t="s">
        <v>202</v>
      </c>
      <c r="G186" s="94"/>
      <c r="H186" s="85">
        <f t="shared" si="0"/>
        <v>888</v>
      </c>
      <c r="I186" s="86">
        <f t="shared" si="1"/>
        <v>0</v>
      </c>
      <c r="J186" s="87"/>
      <c r="K186" s="87"/>
      <c r="L186" s="87"/>
      <c r="M186" s="87"/>
      <c r="N186" s="87"/>
      <c r="O186" s="88">
        <f t="shared" si="2"/>
        <v>888</v>
      </c>
      <c r="P186" s="88">
        <v>293</v>
      </c>
      <c r="Q186" s="88">
        <f t="shared" si="3"/>
        <v>1181</v>
      </c>
      <c r="R186" s="88">
        <v>215</v>
      </c>
      <c r="S186" s="88">
        <v>966</v>
      </c>
    </row>
    <row r="187" spans="1:19" ht="4.5" customHeight="1" thickBot="1">
      <c r="A187" s="2"/>
      <c r="B187" s="10"/>
      <c r="C187" s="10"/>
      <c r="D187" s="11"/>
      <c r="E187" s="11"/>
      <c r="F187" s="11"/>
      <c r="G187" s="3"/>
      <c r="H187" s="22"/>
      <c r="I187" s="7"/>
      <c r="J187" s="12"/>
      <c r="K187" s="12"/>
      <c r="L187" s="12"/>
      <c r="M187" s="12"/>
      <c r="N187" s="12"/>
      <c r="O187" s="12"/>
      <c r="P187" s="7"/>
      <c r="Q187" s="13"/>
      <c r="R187" s="13"/>
      <c r="S187" s="7"/>
    </row>
    <row r="188" spans="1:19" ht="22.5" customHeight="1" thickBot="1">
      <c r="A188" s="2"/>
      <c r="B188" s="44" t="s">
        <v>203</v>
      </c>
      <c r="C188" s="45"/>
      <c r="D188" s="45"/>
      <c r="E188" s="45"/>
      <c r="F188" s="45"/>
      <c r="G188" s="46"/>
      <c r="H188" s="32">
        <f>SUBTOTAL(9,H7:H187)</f>
        <v>300890</v>
      </c>
      <c r="I188" s="33">
        <f>SUBTOTAL(9,I7:I187)</f>
        <v>5772</v>
      </c>
      <c r="J188" s="33">
        <f>SUBTOTAL(9,J7:J187)</f>
        <v>50</v>
      </c>
      <c r="K188" s="33">
        <f>SUBTOTAL(9,K7:K187)</f>
        <v>547</v>
      </c>
      <c r="L188" s="33">
        <f>SUBTOTAL(9,L7:L187)</f>
        <v>1600</v>
      </c>
      <c r="M188" s="33">
        <f>SUBTOTAL(9,M7:M187)</f>
        <v>2100</v>
      </c>
      <c r="N188" s="33">
        <f>SUBTOTAL(9,N7:N187)</f>
        <v>1475</v>
      </c>
      <c r="O188" s="33">
        <f>SUBTOTAL(9,O7:O187)</f>
        <v>306662</v>
      </c>
      <c r="P188" s="33">
        <f>SUBTOTAL(9,P7:P187)</f>
        <v>102079</v>
      </c>
      <c r="Q188" s="33">
        <f>SUBTOTAL(9,Q7:Q187)</f>
        <v>408741</v>
      </c>
      <c r="R188" s="33">
        <f>SUBTOTAL(9,R7:R187)</f>
        <v>80632</v>
      </c>
      <c r="S188" s="33">
        <f>SUBTOTAL(9,S7:S187)</f>
        <v>328109</v>
      </c>
    </row>
    <row r="189" spans="1:19" ht="22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7.25" hidden="1" customHeight="1">
      <c r="A190" s="2"/>
      <c r="B190" s="47" t="s">
        <v>218</v>
      </c>
      <c r="C190" s="48"/>
      <c r="D190" s="48"/>
      <c r="E190" s="48"/>
      <c r="F190" s="48"/>
      <c r="G190" s="48"/>
      <c r="H190" s="48"/>
      <c r="I190" s="47" t="s">
        <v>219</v>
      </c>
      <c r="J190" s="48"/>
      <c r="K190" s="48"/>
      <c r="L190" s="48"/>
      <c r="M190" s="48"/>
      <c r="N190" s="48"/>
      <c r="O190" s="2"/>
      <c r="P190" s="47"/>
      <c r="Q190" s="48"/>
      <c r="R190" s="48"/>
      <c r="S190" s="48"/>
    </row>
    <row r="191" spans="1:19" ht="24" hidden="1" customHeight="1">
      <c r="A191" s="2"/>
      <c r="B191" s="49">
        <f>J6</f>
        <v>0</v>
      </c>
      <c r="C191" s="50"/>
      <c r="D191" s="50"/>
      <c r="E191" s="51"/>
      <c r="F191" s="14"/>
      <c r="G191" s="3"/>
      <c r="H191" s="15" t="str">
        <f>N6</f>
        <v>ك . ع</v>
      </c>
      <c r="I191" s="13"/>
      <c r="J191" s="16" t="s">
        <v>10</v>
      </c>
      <c r="K191" s="12"/>
      <c r="L191" s="16" t="s">
        <v>222</v>
      </c>
      <c r="M191" s="12"/>
      <c r="N191" s="28" t="s">
        <v>220</v>
      </c>
      <c r="O191" s="14"/>
      <c r="P191" s="16"/>
      <c r="Q191" s="34" t="s">
        <v>222</v>
      </c>
      <c r="R191" s="17"/>
      <c r="S191" s="16"/>
    </row>
    <row r="192" spans="1:19" ht="24" hidden="1" customHeight="1">
      <c r="A192" s="9"/>
      <c r="B192" s="52">
        <f>SUM(J7:J187)</f>
        <v>50</v>
      </c>
      <c r="C192" s="48"/>
      <c r="D192" s="48"/>
      <c r="E192" s="48"/>
      <c r="F192" s="18"/>
      <c r="G192" s="9"/>
      <c r="H192" s="19">
        <f>SUM(N7:N187)</f>
        <v>1475</v>
      </c>
      <c r="I192" s="29"/>
      <c r="J192" s="30">
        <f>COUNTIF(E:E,"شركة")</f>
        <v>0</v>
      </c>
      <c r="K192" s="9"/>
      <c r="L192" s="19">
        <f>COUNTIF(E:E,"بنك مصر")</f>
        <v>136</v>
      </c>
      <c r="M192" s="9"/>
      <c r="N192" s="30">
        <f>SUM(L192+J192)</f>
        <v>136</v>
      </c>
      <c r="O192" s="20"/>
      <c r="P192" s="21"/>
      <c r="Q192" s="9"/>
      <c r="R192" s="20"/>
      <c r="S192" s="30"/>
    </row>
    <row r="193" spans="1:19" ht="24" customHeight="1">
      <c r="A193" s="2"/>
      <c r="B193" s="23"/>
      <c r="C193" s="23"/>
      <c r="D193" s="23"/>
      <c r="E193" s="23"/>
      <c r="F193" s="24"/>
      <c r="G193" s="23"/>
      <c r="H193" s="25"/>
      <c r="I193" s="23"/>
      <c r="J193" s="26"/>
      <c r="K193" s="26"/>
      <c r="L193" s="23"/>
      <c r="M193" s="23"/>
      <c r="N193" s="23"/>
      <c r="O193" s="26"/>
      <c r="P193" s="27"/>
      <c r="Q193" s="23"/>
      <c r="R193" s="26"/>
      <c r="S193" s="23"/>
    </row>
    <row r="194" spans="1:19" ht="22.5" customHeight="1">
      <c r="A194" s="2"/>
      <c r="B194" s="10"/>
      <c r="C194" s="10"/>
      <c r="D194" s="11"/>
      <c r="E194" s="11"/>
      <c r="F194" s="11"/>
      <c r="G194" s="3"/>
      <c r="H194" s="13"/>
      <c r="I194" s="13"/>
      <c r="J194" s="12"/>
      <c r="K194" s="12"/>
      <c r="L194" s="12"/>
      <c r="M194" s="12"/>
      <c r="N194" s="12"/>
      <c r="O194" s="12"/>
      <c r="P194" s="7"/>
      <c r="Q194" s="7"/>
      <c r="R194" s="7"/>
      <c r="S194" s="7"/>
    </row>
    <row r="195" spans="1:19" ht="22.5" customHeight="1">
      <c r="A195" s="2"/>
      <c r="B195" s="10"/>
      <c r="C195" s="10"/>
      <c r="D195" s="11"/>
      <c r="E195" s="11"/>
      <c r="F195" s="11"/>
      <c r="G195" s="3"/>
      <c r="H195" s="13"/>
      <c r="I195" s="13"/>
      <c r="J195" s="12"/>
      <c r="K195" s="12"/>
      <c r="L195" s="12"/>
      <c r="M195" s="12"/>
      <c r="N195" s="12"/>
      <c r="O195" s="12"/>
      <c r="P195" s="7"/>
      <c r="Q195" s="7"/>
      <c r="R195" s="7"/>
      <c r="S195" s="7"/>
    </row>
    <row r="196" spans="1:19" ht="22.5" customHeight="1">
      <c r="A196" s="2"/>
      <c r="B196" s="10"/>
      <c r="C196" s="10"/>
      <c r="D196" s="11"/>
      <c r="E196" s="11"/>
      <c r="F196" s="11"/>
      <c r="G196" s="3"/>
      <c r="H196" s="13"/>
      <c r="I196" s="13"/>
      <c r="J196" s="12"/>
      <c r="K196" s="12"/>
      <c r="L196" s="12"/>
      <c r="M196" s="12"/>
      <c r="N196" s="12"/>
      <c r="O196" s="12"/>
      <c r="P196" s="7"/>
      <c r="Q196" s="7"/>
      <c r="R196" s="7"/>
      <c r="S196" s="7"/>
    </row>
  </sheetData>
  <autoFilter ref="A6:S186"/>
  <mergeCells count="23">
    <mergeCell ref="B1:E1"/>
    <mergeCell ref="B2:E2"/>
    <mergeCell ref="B3:E3"/>
    <mergeCell ref="B4:E4"/>
    <mergeCell ref="B5:E6"/>
    <mergeCell ref="Q1:S2"/>
    <mergeCell ref="Q3:S4"/>
    <mergeCell ref="G3:P4"/>
    <mergeCell ref="J5:N5"/>
    <mergeCell ref="O5:O6"/>
    <mergeCell ref="P5:P6"/>
    <mergeCell ref="R5:R6"/>
    <mergeCell ref="Q5:Q6"/>
    <mergeCell ref="S5:S6"/>
    <mergeCell ref="H5:H6"/>
    <mergeCell ref="G5:G6"/>
    <mergeCell ref="F5:F6"/>
    <mergeCell ref="B191:E191"/>
    <mergeCell ref="B192:E192"/>
    <mergeCell ref="B188:G188"/>
    <mergeCell ref="B190:H190"/>
    <mergeCell ref="I190:N190"/>
    <mergeCell ref="P190:S190"/>
  </mergeCells>
  <printOptions horizontalCentered="1"/>
  <pageMargins left="0" right="0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2021-3</vt:lpstr>
      <vt:lpstr>'2021-3'!Print_Titles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Company</dc:creator>
  <cp:lastModifiedBy>LEADERS</cp:lastModifiedBy>
  <cp:lastPrinted>2021-03-27T16:18:28Z</cp:lastPrinted>
  <dcterms:created xsi:type="dcterms:W3CDTF">2020-04-15T10:24:20Z</dcterms:created>
  <dcterms:modified xsi:type="dcterms:W3CDTF">2021-03-27T16:20:15Z</dcterms:modified>
</cp:coreProperties>
</file>