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\Desktop\New folder\"/>
    </mc:Choice>
  </mc:AlternateContent>
  <xr:revisionPtr revIDLastSave="0" documentId="13_ncr:1_{BFBA7B99-E0DE-42A8-A733-A96EAF699289}" xr6:coauthVersionLast="46" xr6:coauthVersionMax="46" xr10:uidLastSave="{00000000-0000-0000-0000-000000000000}"/>
  <bookViews>
    <workbookView xWindow="-110" yWindow="-110" windowWidth="19420" windowHeight="11620" xr2:uid="{75071681-6816-4DAD-92A9-03EF54A85799}"/>
  </bookViews>
  <sheets>
    <sheet name="كل عام وانتم بخير" sheetId="4" r:id="rId1"/>
    <sheet name="1" sheetId="3" r:id="rId2"/>
    <sheet name="كهرباء 2021" sheetId="2" r:id="rId3"/>
    <sheet name="كهرباء 2021 (5)" sheetId="5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5" l="1"/>
  <c r="D20" i="5"/>
  <c r="F19" i="5"/>
  <c r="D19" i="5"/>
  <c r="F18" i="5"/>
  <c r="D18" i="5"/>
  <c r="F17" i="5"/>
  <c r="D17" i="5"/>
  <c r="F16" i="5"/>
  <c r="D16" i="5"/>
  <c r="F15" i="5"/>
  <c r="D15" i="5"/>
  <c r="F14" i="5"/>
  <c r="D14" i="5"/>
  <c r="F13" i="5"/>
  <c r="D13" i="5"/>
  <c r="F12" i="5"/>
  <c r="D12" i="5"/>
  <c r="F11" i="5"/>
  <c r="D11" i="5"/>
  <c r="F10" i="5"/>
  <c r="D10" i="5"/>
  <c r="F9" i="5"/>
  <c r="D9" i="5"/>
  <c r="F8" i="5"/>
  <c r="D8" i="5"/>
  <c r="F7" i="5"/>
  <c r="D7" i="5"/>
  <c r="F6" i="5"/>
  <c r="D6" i="5"/>
  <c r="F5" i="5"/>
  <c r="D5" i="5"/>
  <c r="G20" i="4"/>
  <c r="H20" i="4" s="1"/>
  <c r="E20" i="4"/>
  <c r="H19" i="4"/>
  <c r="G19" i="4"/>
  <c r="F19" i="4"/>
  <c r="E19" i="4"/>
  <c r="H18" i="4"/>
  <c r="G18" i="4"/>
  <c r="F18" i="4"/>
  <c r="E18" i="4"/>
  <c r="H17" i="4"/>
  <c r="G17" i="4"/>
  <c r="F17" i="4"/>
  <c r="E17" i="4"/>
  <c r="G16" i="4"/>
  <c r="H16" i="4" s="1"/>
  <c r="F16" i="4"/>
  <c r="E16" i="4"/>
  <c r="G15" i="4"/>
  <c r="H15" i="4" s="1"/>
  <c r="F15" i="4"/>
  <c r="E15" i="4"/>
  <c r="G14" i="4"/>
  <c r="F14" i="4" s="1"/>
  <c r="E14" i="4"/>
  <c r="G13" i="4"/>
  <c r="F13" i="4" s="1"/>
  <c r="E13" i="4"/>
  <c r="H12" i="4"/>
  <c r="G12" i="4"/>
  <c r="F12" i="4"/>
  <c r="E12" i="4"/>
  <c r="H11" i="4"/>
  <c r="G11" i="4"/>
  <c r="F11" i="4"/>
  <c r="E11" i="4"/>
  <c r="H10" i="4"/>
  <c r="G10" i="4"/>
  <c r="F10" i="4"/>
  <c r="E10" i="4"/>
  <c r="H9" i="4"/>
  <c r="G9" i="4"/>
  <c r="F9" i="4" s="1"/>
  <c r="E9" i="4"/>
  <c r="E8" i="4"/>
  <c r="G8" i="4" s="1"/>
  <c r="E7" i="4"/>
  <c r="G7" i="4" s="1"/>
  <c r="E6" i="4"/>
  <c r="G6" i="4" s="1"/>
  <c r="E5" i="4"/>
  <c r="G5" i="4" s="1"/>
  <c r="G7" i="2"/>
  <c r="G6" i="2"/>
  <c r="G8" i="2"/>
  <c r="G11" i="2"/>
  <c r="E11" i="2"/>
  <c r="E10" i="2"/>
  <c r="G10" i="2"/>
  <c r="G9" i="2"/>
  <c r="F10" i="2"/>
  <c r="F9" i="2"/>
  <c r="E12" i="2"/>
  <c r="H7" i="2"/>
  <c r="H8" i="2"/>
  <c r="H9" i="2"/>
  <c r="H10" i="2"/>
  <c r="H11" i="2"/>
  <c r="H12" i="2"/>
  <c r="H6" i="2"/>
  <c r="B7" i="2"/>
  <c r="B6" i="2"/>
  <c r="B8" i="2"/>
  <c r="B9" i="2"/>
  <c r="B10" i="2"/>
  <c r="B11" i="2"/>
  <c r="B12" i="2"/>
  <c r="D7" i="2"/>
  <c r="F8" i="4" l="1"/>
  <c r="H8" i="4"/>
  <c r="H13" i="4"/>
  <c r="H14" i="4"/>
  <c r="F7" i="4"/>
  <c r="H7" i="4"/>
  <c r="F6" i="4"/>
  <c r="H6" i="4"/>
  <c r="F5" i="4"/>
  <c r="H5" i="4"/>
  <c r="F20" i="4"/>
  <c r="E8" i="2"/>
  <c r="E6" i="2"/>
  <c r="D8" i="2"/>
  <c r="D9" i="2"/>
  <c r="D10" i="2"/>
  <c r="D11" i="2"/>
  <c r="D12" i="2"/>
  <c r="D6" i="2"/>
  <c r="D5" i="2"/>
  <c r="F7" i="2"/>
  <c r="E7" i="2" s="1"/>
  <c r="E5" i="2"/>
  <c r="E9" i="2" l="1"/>
</calcChain>
</file>

<file path=xl/sharedStrings.xml><?xml version="1.0" encoding="utf-8"?>
<sst xmlns="http://schemas.openxmlformats.org/spreadsheetml/2006/main" count="103" uniqueCount="50">
  <si>
    <t>بسم الله الرحمن الرحيم</t>
  </si>
  <si>
    <t>جنيه</t>
  </si>
  <si>
    <t>الشريحه</t>
  </si>
  <si>
    <t>الاستهلاك</t>
  </si>
  <si>
    <t>حساب الفاتورة</t>
  </si>
  <si>
    <t>من 0 الى اقل 1000</t>
  </si>
  <si>
    <t>من 0 الى اكثر 1000</t>
  </si>
  <si>
    <t>ملحوظه</t>
  </si>
  <si>
    <t>خدمة العملاء (قرش)</t>
  </si>
  <si>
    <t xml:space="preserve">   الاستهلاك  الى</t>
  </si>
  <si>
    <t xml:space="preserve"> الاستهلاك من</t>
  </si>
  <si>
    <t xml:space="preserve"> الفاتورة </t>
  </si>
  <si>
    <t>الجدول</t>
  </si>
  <si>
    <t>المطلوب من الجدول</t>
  </si>
  <si>
    <t>كهرباء 2021</t>
  </si>
  <si>
    <t>والسلام عليكم ورحمة الله وبركاته</t>
  </si>
  <si>
    <t>وكل عام وحضرتكم وكل احبابكم فى خير ورضا</t>
  </si>
  <si>
    <t>وجعل كل ايامكم رضا</t>
  </si>
  <si>
    <t>جزاكم الله خيرا</t>
  </si>
  <si>
    <t xml:space="preserve">السلام عليكم ورحمة الله وبركاته </t>
  </si>
  <si>
    <r>
      <t xml:space="preserve">المفروض الفاتورة      </t>
    </r>
    <r>
      <rPr>
        <b/>
        <sz val="20"/>
        <color rgb="FFFF0000"/>
        <rFont val="Calibri"/>
        <family val="2"/>
        <scheme val="minor"/>
      </rPr>
      <t>1      +      2</t>
    </r>
  </si>
  <si>
    <t>حساب فاتورة الكهرباء</t>
  </si>
  <si>
    <t>الجدول يتغير كل عام</t>
  </si>
  <si>
    <t>البداية👈</t>
  </si>
  <si>
    <t>معدلات  من الجدول</t>
  </si>
  <si>
    <t xml:space="preserve">         الاستهلاك         </t>
  </si>
  <si>
    <t>قرش     🔻</t>
  </si>
  <si>
    <t xml:space="preserve">الشهر       </t>
  </si>
  <si>
    <t>القراءة الحالية</t>
  </si>
  <si>
    <t>القراءة السابقة</t>
  </si>
  <si>
    <t xml:space="preserve"> الفاتورة 2021 </t>
  </si>
  <si>
    <t xml:space="preserve">من       </t>
  </si>
  <si>
    <t xml:space="preserve">الى       </t>
  </si>
  <si>
    <t>ثمن الكيلو</t>
  </si>
  <si>
    <t>خدمة العملاء</t>
  </si>
  <si>
    <t xml:space="preserve">حساب الفاتورة       </t>
  </si>
  <si>
    <t>يوليو</t>
  </si>
  <si>
    <t>أغسطس</t>
  </si>
  <si>
    <t>سبتمبر</t>
  </si>
  <si>
    <t>أكتوبر</t>
  </si>
  <si>
    <t>نوفمبر</t>
  </si>
  <si>
    <t>ديسمبر</t>
  </si>
  <si>
    <t>يناير</t>
  </si>
  <si>
    <t>فبراير</t>
  </si>
  <si>
    <t>مارس</t>
  </si>
  <si>
    <t>أبريل</t>
  </si>
  <si>
    <t>مايو</t>
  </si>
  <si>
    <t>يونيو</t>
  </si>
  <si>
    <r>
      <t xml:space="preserve">الكتابة   </t>
    </r>
    <r>
      <rPr>
        <b/>
        <sz val="16"/>
        <color rgb="FF00B050"/>
        <rFont val="Calibri"/>
        <family val="2"/>
        <scheme val="minor"/>
      </rPr>
      <t>🔺</t>
    </r>
  </si>
  <si>
    <t>الكتابة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</si>
</sst>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theme="1"/>
      <name val="Calibri"/>
      <family val="2"/>
      <charset val="178"/>
      <scheme val="minor"/>
    </font>
    <font>
      <b/>
      <sz val="16"/>
      <color rgb="FFFF0000"/>
      <name val="Calibri"/>
      <family val="2"/>
      <charset val="178"/>
      <scheme val="minor"/>
    </font>
    <font>
      <b/>
      <sz val="16"/>
      <name val="Calibri"/>
      <family val="2"/>
      <charset val="178"/>
      <scheme val="minor"/>
    </font>
    <font>
      <b/>
      <sz val="16"/>
      <color theme="0"/>
      <name val="Calibri"/>
      <family val="2"/>
      <charset val="178"/>
      <scheme val="minor"/>
    </font>
    <font>
      <b/>
      <sz val="12"/>
      <color theme="1"/>
      <name val="Calibri"/>
      <family val="2"/>
      <charset val="178"/>
      <scheme val="minor"/>
    </font>
    <font>
      <b/>
      <sz val="16"/>
      <color theme="9"/>
      <name val="Calibri"/>
      <family val="2"/>
      <charset val="178"/>
      <scheme val="minor"/>
    </font>
    <font>
      <b/>
      <sz val="16"/>
      <color rgb="FF1D1D1D"/>
      <name val="Arial"/>
      <family val="2"/>
      <charset val="178"/>
    </font>
    <font>
      <b/>
      <sz val="16"/>
      <color rgb="FFC00000"/>
      <name val="Calibri"/>
      <family val="2"/>
      <charset val="178"/>
      <scheme val="minor"/>
    </font>
    <font>
      <b/>
      <sz val="16"/>
      <color rgb="FF00B05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5" fillId="0" borderId="0" xfId="0" applyFont="1"/>
    <xf numFmtId="0" fontId="2" fillId="3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3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3" borderId="0" xfId="0" applyFont="1" applyFill="1" applyAlignment="1">
      <alignment horizontal="right"/>
    </xf>
    <xf numFmtId="0" fontId="2" fillId="5" borderId="1" xfId="0" applyFont="1" applyFill="1" applyBorder="1" applyAlignment="1">
      <alignment horizontal="center" vertical="center"/>
    </xf>
    <xf numFmtId="0" fontId="7" fillId="3" borderId="0" xfId="0" applyNumberFormat="1" applyFont="1" applyFill="1" applyAlignment="1">
      <alignment horizontal="center" vertical="center"/>
    </xf>
    <xf numFmtId="0" fontId="8" fillId="0" borderId="0" xfId="0" applyFont="1"/>
    <xf numFmtId="0" fontId="9" fillId="2" borderId="0" xfId="0" applyFont="1" applyFill="1" applyAlignment="1">
      <alignment horizontal="center"/>
    </xf>
    <xf numFmtId="0" fontId="8" fillId="3" borderId="0" xfId="0" applyFont="1" applyFill="1"/>
    <xf numFmtId="0" fontId="9" fillId="0" borderId="2" xfId="0" applyFont="1" applyBorder="1"/>
    <xf numFmtId="0" fontId="9" fillId="0" borderId="0" xfId="0" applyFont="1"/>
    <xf numFmtId="0" fontId="1" fillId="3" borderId="0" xfId="0" applyFont="1" applyFill="1"/>
    <xf numFmtId="0" fontId="1" fillId="0" borderId="0" xfId="0" applyFont="1"/>
    <xf numFmtId="0" fontId="8" fillId="6" borderId="1" xfId="0" applyFont="1" applyFill="1" applyBorder="1"/>
    <xf numFmtId="0" fontId="9" fillId="0" borderId="0" xfId="0" applyFont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8" fillId="7" borderId="4" xfId="0" applyFont="1" applyFill="1" applyBorder="1"/>
    <xf numFmtId="0" fontId="2" fillId="7" borderId="4" xfId="0" applyFont="1" applyFill="1" applyBorder="1"/>
    <xf numFmtId="0" fontId="2" fillId="7" borderId="1" xfId="0" applyFont="1" applyFill="1" applyBorder="1"/>
    <xf numFmtId="0" fontId="8" fillId="8" borderId="1" xfId="0" applyFont="1" applyFill="1" applyBorder="1"/>
    <xf numFmtId="0" fontId="8" fillId="9" borderId="1" xfId="0" applyFont="1" applyFill="1" applyBorder="1"/>
    <xf numFmtId="0" fontId="8" fillId="10" borderId="1" xfId="0" applyFont="1" applyFill="1" applyBorder="1"/>
    <xf numFmtId="0" fontId="8" fillId="11" borderId="5" xfId="0" applyFont="1" applyFill="1" applyBorder="1"/>
    <xf numFmtId="0" fontId="8" fillId="6" borderId="5" xfId="0" applyFont="1" applyFill="1" applyBorder="1"/>
    <xf numFmtId="0" fontId="8" fillId="0" borderId="5" xfId="0" applyFont="1" applyBorder="1"/>
    <xf numFmtId="0" fontId="9" fillId="0" borderId="5" xfId="0" applyFont="1" applyBorder="1"/>
    <xf numFmtId="0" fontId="8" fillId="2" borderId="5" xfId="0" applyFont="1" applyFill="1" applyBorder="1"/>
    <xf numFmtId="0" fontId="12" fillId="0" borderId="1" xfId="0" applyFont="1" applyBorder="1"/>
    <xf numFmtId="0" fontId="8" fillId="0" borderId="6" xfId="0" applyFont="1" applyBorder="1" applyAlignment="1" applyProtection="1">
      <alignment horizontal="right" vertical="center"/>
      <protection locked="0"/>
    </xf>
    <xf numFmtId="0" fontId="8" fillId="6" borderId="6" xfId="0" applyFont="1" applyFill="1" applyBorder="1" applyAlignment="1" applyProtection="1">
      <alignment horizontal="right" vertical="center"/>
      <protection locked="0"/>
    </xf>
    <xf numFmtId="0" fontId="8" fillId="0" borderId="7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2" fontId="8" fillId="0" borderId="1" xfId="0" applyNumberFormat="1" applyFont="1" applyBorder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13" fillId="3" borderId="5" xfId="0" applyFont="1" applyFill="1" applyBorder="1"/>
    <xf numFmtId="0" fontId="10" fillId="5" borderId="5" xfId="0" applyFont="1" applyFill="1" applyBorder="1"/>
    <xf numFmtId="0" fontId="8" fillId="5" borderId="5" xfId="0" applyFont="1" applyFill="1" applyBorder="1"/>
    <xf numFmtId="0" fontId="14" fillId="5" borderId="5" xfId="0" applyFont="1" applyFill="1" applyBorder="1"/>
    <xf numFmtId="0" fontId="8" fillId="13" borderId="5" xfId="0" applyFont="1" applyFill="1" applyBorder="1"/>
    <xf numFmtId="0" fontId="12" fillId="0" borderId="1" xfId="0" applyFont="1" applyBorder="1" applyAlignment="1">
      <alignment horizontal="right" vertical="center"/>
    </xf>
    <xf numFmtId="0" fontId="11" fillId="14" borderId="5" xfId="0" applyFont="1" applyFill="1" applyBorder="1"/>
    <xf numFmtId="0" fontId="11" fillId="12" borderId="5" xfId="0" applyFont="1" applyFill="1" applyBorder="1"/>
    <xf numFmtId="0" fontId="8" fillId="15" borderId="0" xfId="0" applyFont="1" applyFill="1" applyAlignment="1">
      <alignment horizontal="right" vertical="center"/>
    </xf>
    <xf numFmtId="0" fontId="15" fillId="10" borderId="5" xfId="0" applyFont="1" applyFill="1" applyBorder="1"/>
    <xf numFmtId="0" fontId="8" fillId="16" borderId="5" xfId="0" applyFont="1" applyFill="1" applyBorder="1"/>
    <xf numFmtId="0" fontId="11" fillId="17" borderId="5" xfId="0" applyFont="1" applyFill="1" applyBorder="1"/>
    <xf numFmtId="0" fontId="11" fillId="18" borderId="5" xfId="0" applyFont="1" applyFill="1" applyBorder="1"/>
    <xf numFmtId="0" fontId="9" fillId="6" borderId="0" xfId="0" applyFont="1" applyFill="1" applyAlignment="1">
      <alignment horizontal="center" vertical="center"/>
    </xf>
    <xf numFmtId="0" fontId="8" fillId="7" borderId="1" xfId="0" applyFont="1" applyFill="1" applyBorder="1"/>
    <xf numFmtId="0" fontId="8" fillId="8" borderId="8" xfId="0" applyFont="1" applyFill="1" applyBorder="1"/>
    <xf numFmtId="0" fontId="8" fillId="0" borderId="8" xfId="0" applyFont="1" applyBorder="1" applyAlignment="1">
      <alignment horizontal="right" vertical="center"/>
    </xf>
    <xf numFmtId="0" fontId="8" fillId="10" borderId="7" xfId="0" applyFont="1" applyFill="1" applyBorder="1"/>
    <xf numFmtId="2" fontId="8" fillId="0" borderId="7" xfId="0" applyNumberFormat="1" applyFont="1" applyBorder="1" applyAlignment="1">
      <alignment horizontal="right" vertical="center"/>
    </xf>
    <xf numFmtId="0" fontId="8" fillId="6" borderId="4" xfId="0" applyFont="1" applyFill="1" applyBorder="1"/>
    <xf numFmtId="0" fontId="8" fillId="9" borderId="6" xfId="0" applyFont="1" applyFill="1" applyBorder="1" applyProtection="1">
      <protection locked="0"/>
    </xf>
  </cellXfs>
  <cellStyles count="1">
    <cellStyle name="عادي" xfId="0" builtinId="0"/>
  </cellStyles>
  <dxfs count="32">
    <dxf>
      <font>
        <b/>
        <i val="0"/>
        <color theme="9"/>
      </font>
      <fill>
        <patternFill>
          <bgColor theme="0" tint="-4.9989318521683403E-2"/>
        </patternFill>
      </fill>
    </dxf>
    <dxf>
      <fill>
        <patternFill>
          <bgColor theme="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theme="8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9"/>
      </font>
      <fill>
        <patternFill>
          <bgColor theme="0" tint="-4.9989318521683403E-2"/>
        </patternFill>
      </fill>
    </dxf>
    <dxf>
      <fill>
        <patternFill>
          <bgColor theme="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theme="8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9"/>
      </font>
      <fill>
        <patternFill>
          <bgColor theme="0" tint="-4.9989318521683403E-2"/>
        </patternFill>
      </fill>
    </dxf>
    <dxf>
      <fill>
        <patternFill>
          <bgColor theme="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theme="8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9"/>
      </font>
      <fill>
        <patternFill>
          <bgColor theme="0" tint="-4.9989318521683403E-2"/>
        </patternFill>
      </fill>
    </dxf>
    <dxf>
      <fill>
        <patternFill>
          <bgColor theme="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theme="8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1"/>
        </patternFill>
      </fill>
    </dxf>
  </dxfs>
  <tableStyles count="0" defaultTableStyle="TableStyleMedium2" defaultPivotStyle="PivotStyleLight16"/>
  <colors>
    <mruColors>
      <color rgb="FFFCD0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25400</xdr:colOff>
      <xdr:row>0</xdr:row>
      <xdr:rowOff>57149</xdr:rowOff>
    </xdr:from>
    <xdr:to>
      <xdr:col>17</xdr:col>
      <xdr:colOff>539749</xdr:colOff>
      <xdr:row>19</xdr:row>
      <xdr:rowOff>101600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5B32EAC-5220-4C01-BDCF-93F51E008B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6783451" y="57149"/>
          <a:ext cx="4781549" cy="54546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5372E-2874-4599-8E6B-0189F1660975}">
  <dimension ref="A1:R23"/>
  <sheetViews>
    <sheetView rightToLeft="1" tabSelected="1" zoomScaleNormal="100" workbookViewId="0">
      <selection activeCell="N12" sqref="N12"/>
    </sheetView>
  </sheetViews>
  <sheetFormatPr defaultRowHeight="21" x14ac:dyDescent="0.5"/>
  <cols>
    <col min="1" max="1" width="2.453125" style="21" bestFit="1" customWidth="1"/>
    <col min="2" max="2" width="11.453125" style="21" bestFit="1" customWidth="1"/>
    <col min="3" max="3" width="11.453125" style="21" customWidth="1"/>
    <col min="4" max="4" width="12.90625" style="21" bestFit="1" customWidth="1"/>
    <col min="5" max="5" width="13.36328125" style="21" bestFit="1" customWidth="1"/>
    <col min="6" max="6" width="9.1796875" style="21" bestFit="1" customWidth="1"/>
    <col min="7" max="7" width="11.26953125" style="21" bestFit="1" customWidth="1"/>
    <col min="8" max="8" width="16.08984375" style="21" bestFit="1" customWidth="1"/>
    <col min="9" max="9" width="2.453125" style="21" bestFit="1" customWidth="1"/>
    <col min="10" max="11" width="9.1796875" style="21" bestFit="1" customWidth="1"/>
    <col min="12" max="12" width="7.90625" style="21" bestFit="1" customWidth="1"/>
    <col min="13" max="13" width="11.26953125" style="21" bestFit="1" customWidth="1"/>
    <col min="14" max="14" width="14.26953125" style="21" bestFit="1" customWidth="1"/>
    <col min="15" max="15" width="6" style="21" bestFit="1" customWidth="1"/>
    <col min="16" max="16" width="9.7265625" style="21" bestFit="1" customWidth="1"/>
    <col min="17" max="17" width="9.1796875" style="21" bestFit="1" customWidth="1"/>
    <col min="18" max="18" width="15.26953125" style="21" bestFit="1" customWidth="1"/>
    <col min="19" max="19" width="15.7265625" style="21" bestFit="1" customWidth="1"/>
    <col min="20" max="20" width="11.08984375" style="21" bestFit="1" customWidth="1"/>
    <col min="21" max="21" width="9.81640625" style="21" bestFit="1" customWidth="1"/>
    <col min="22" max="22" width="4.26953125" style="21" bestFit="1" customWidth="1"/>
    <col min="23" max="16384" width="8.7265625" style="21"/>
  </cols>
  <sheetData>
    <row r="1" spans="1:18" x14ac:dyDescent="0.5">
      <c r="G1" s="22" t="s">
        <v>0</v>
      </c>
      <c r="H1" s="22"/>
    </row>
    <row r="2" spans="1:18" x14ac:dyDescent="0.5">
      <c r="G2" s="23" t="s">
        <v>21</v>
      </c>
      <c r="H2" s="23"/>
      <c r="M2" s="24" t="s">
        <v>22</v>
      </c>
    </row>
    <row r="3" spans="1:18" s="25" customFormat="1" ht="21.5" thickBot="1" x14ac:dyDescent="0.55000000000000004">
      <c r="D3" s="26" t="s">
        <v>23</v>
      </c>
      <c r="E3" s="27">
        <v>11111</v>
      </c>
      <c r="G3" s="28" t="s">
        <v>3</v>
      </c>
      <c r="H3" s="29" t="s">
        <v>24</v>
      </c>
      <c r="I3" s="29"/>
      <c r="J3" s="29"/>
      <c r="K3" s="30" t="s">
        <v>25</v>
      </c>
      <c r="L3" s="31"/>
      <c r="N3" s="32" t="s">
        <v>26</v>
      </c>
    </row>
    <row r="4" spans="1:18" ht="22" thickTop="1" thickBot="1" x14ac:dyDescent="0.55000000000000004">
      <c r="A4" s="33">
        <v>1</v>
      </c>
      <c r="B4" s="34" t="s">
        <v>27</v>
      </c>
      <c r="C4" s="34" t="s">
        <v>27</v>
      </c>
      <c r="D4" s="35" t="s">
        <v>28</v>
      </c>
      <c r="E4" s="36" t="s">
        <v>29</v>
      </c>
      <c r="F4" s="37" t="s">
        <v>2</v>
      </c>
      <c r="G4" s="38" t="s">
        <v>3</v>
      </c>
      <c r="H4" s="39" t="s">
        <v>30</v>
      </c>
      <c r="I4" s="33">
        <v>1</v>
      </c>
      <c r="J4" s="40" t="s">
        <v>2</v>
      </c>
      <c r="K4" s="41" t="s">
        <v>31</v>
      </c>
      <c r="L4" s="41" t="s">
        <v>32</v>
      </c>
      <c r="M4" s="42" t="s">
        <v>33</v>
      </c>
      <c r="N4" s="42" t="s">
        <v>34</v>
      </c>
      <c r="O4" s="43" t="s">
        <v>1</v>
      </c>
      <c r="Q4" s="44" t="s">
        <v>2</v>
      </c>
      <c r="R4" s="45" t="s">
        <v>35</v>
      </c>
    </row>
    <row r="5" spans="1:18" ht="22" thickTop="1" thickBot="1" x14ac:dyDescent="0.55000000000000004">
      <c r="B5" s="46" t="s">
        <v>36</v>
      </c>
      <c r="C5" s="46">
        <v>7</v>
      </c>
      <c r="D5" s="47">
        <v>11161</v>
      </c>
      <c r="E5" s="48">
        <f>E3</f>
        <v>11111</v>
      </c>
      <c r="F5" s="49">
        <f>IF(G5="","",IF(G5&lt;=0,0,IF(G5&lt;=50,1,IF(OR(G5=51,G5&lt;=100),2,IF(OR(G5=101,G5&lt;=200),3,IF(OR(G5=201,G5&lt;=350),4,IF(OR(G5=351,G5&lt;=650),5,IF(OR(G5=651,G5&lt;=1000),6,IF(G5&gt;1000,7,"")))))))))</f>
        <v>1</v>
      </c>
      <c r="G5" s="49">
        <f>IF(D5="","",IF(D5&gt;0,D5-E5,""))</f>
        <v>50</v>
      </c>
      <c r="H5" s="50">
        <f t="shared" ref="H5:H20" si="0">IF(G5="","",IF(G5=$L$5,G5*$M$5+$N$5,IF(G5&lt;=$L$6,G5*$M$6+$N$6,IF(G5&lt;=$L$7,$L$6*$M$6+(G5-$L$6)*$M$7+$N$7,IF(G5&lt;=$L$8,G5*$M$8+$N$8,IF(G5&lt;=$L$9,$L$8*$M$8+(G5-$L$8)*$M$9+$N$9,IF(G5&lt;=$L$10,$L$8*$M$8+150*$M$9+(G5-350)*$M$10+$N$10,IF(AND(G5&lt;=$L$11,G5&gt;$L$10),G5*$M$11+$N$11,IF(G5&gt;=$L$12,G5*$M$12))))))))/100)</f>
        <v>25</v>
      </c>
      <c r="I5" s="51"/>
      <c r="J5" s="52">
        <v>0</v>
      </c>
      <c r="K5" s="53">
        <v>0</v>
      </c>
      <c r="L5" s="54">
        <v>0</v>
      </c>
      <c r="M5" s="55">
        <v>0</v>
      </c>
      <c r="N5" s="55">
        <v>900</v>
      </c>
      <c r="O5" s="54">
        <v>9</v>
      </c>
      <c r="Q5" s="56">
        <v>6</v>
      </c>
      <c r="R5" s="57" t="s">
        <v>5</v>
      </c>
    </row>
    <row r="6" spans="1:18" ht="22" thickTop="1" thickBot="1" x14ac:dyDescent="0.55000000000000004">
      <c r="B6" s="46" t="s">
        <v>37</v>
      </c>
      <c r="C6" s="46">
        <v>8</v>
      </c>
      <c r="D6" s="47">
        <v>11161</v>
      </c>
      <c r="E6" s="48">
        <f>IF(D6="","",IF(D5&gt;0,D5,""))</f>
        <v>11161</v>
      </c>
      <c r="F6" s="49">
        <f>IF(G6="","",IF(G6&lt;=0,0,IF(G6&lt;=50,1,IF(OR(G6=51,G6&lt;=100),2,IF(OR(G6=101,G6&lt;=200),3,IF(OR(G6=201,G6&lt;=350),4,IF(OR(G6=351,G6&lt;=650),5,IF(OR(G6=651,G6&lt;=1000),6,IF(G6&gt;1000,7,"")))))))))</f>
        <v>0</v>
      </c>
      <c r="G6" s="49">
        <f>IF(D6="","",IF(D6&gt;0,D6-E6,""))</f>
        <v>0</v>
      </c>
      <c r="H6" s="50">
        <f t="shared" si="0"/>
        <v>9</v>
      </c>
      <c r="I6" s="51"/>
      <c r="J6" s="54">
        <v>1</v>
      </c>
      <c r="K6" s="53">
        <v>0</v>
      </c>
      <c r="L6" s="54">
        <v>50</v>
      </c>
      <c r="M6" s="55">
        <v>48</v>
      </c>
      <c r="N6" s="55">
        <v>100</v>
      </c>
      <c r="O6" s="54">
        <v>1</v>
      </c>
      <c r="Q6" s="58">
        <v>7</v>
      </c>
      <c r="R6" s="57" t="s">
        <v>6</v>
      </c>
    </row>
    <row r="7" spans="1:18" ht="22" thickTop="1" thickBot="1" x14ac:dyDescent="0.55000000000000004">
      <c r="B7" s="46" t="s">
        <v>38</v>
      </c>
      <c r="C7" s="46">
        <v>9</v>
      </c>
      <c r="D7" s="47">
        <v>11261</v>
      </c>
      <c r="E7" s="48">
        <f t="shared" ref="E7:E20" si="1">IF(D7="","",IF(D6&gt;0,D6,""))</f>
        <v>11161</v>
      </c>
      <c r="F7" s="49">
        <f t="shared" ref="F7:F20" si="2">IF(G7="","",IF(G7&lt;=0,0,IF(G7&lt;=50,1,IF(OR(G7=51,G7&lt;=100),2,IF(OR(G7=101,G7&lt;=200),3,IF(OR(G7=201,G7&lt;=350),4,IF(OR(G7=351,G7&lt;=650),5,IF(OR(G7=651,G7&lt;=1000),6,IF(G7&gt;1000,7,"")))))))))</f>
        <v>2</v>
      </c>
      <c r="G7" s="49">
        <f t="shared" ref="G7:G20" si="3">IF(D7="","",IF(D7&gt;0,D7-E7,""))</f>
        <v>100</v>
      </c>
      <c r="H7" s="50">
        <f t="shared" si="0"/>
        <v>55</v>
      </c>
      <c r="I7" s="51"/>
      <c r="J7" s="59">
        <v>2</v>
      </c>
      <c r="K7" s="53">
        <v>51</v>
      </c>
      <c r="L7" s="54">
        <v>100</v>
      </c>
      <c r="M7" s="55">
        <v>58</v>
      </c>
      <c r="N7" s="55">
        <v>200</v>
      </c>
      <c r="O7" s="54">
        <v>2</v>
      </c>
    </row>
    <row r="8" spans="1:18" ht="22" thickTop="1" thickBot="1" x14ac:dyDescent="0.55000000000000004">
      <c r="B8" s="46" t="s">
        <v>39</v>
      </c>
      <c r="C8" s="46">
        <v>10</v>
      </c>
      <c r="D8" s="47">
        <v>11461</v>
      </c>
      <c r="E8" s="48">
        <f t="shared" si="1"/>
        <v>11261</v>
      </c>
      <c r="F8" s="49">
        <f t="shared" si="2"/>
        <v>3</v>
      </c>
      <c r="G8" s="49">
        <f t="shared" si="3"/>
        <v>200</v>
      </c>
      <c r="H8" s="50">
        <f t="shared" si="0"/>
        <v>160</v>
      </c>
      <c r="I8" s="60"/>
      <c r="J8" s="61">
        <v>3</v>
      </c>
      <c r="K8" s="53">
        <v>0</v>
      </c>
      <c r="L8" s="53">
        <v>200</v>
      </c>
      <c r="M8" s="55">
        <v>77</v>
      </c>
      <c r="N8" s="55">
        <v>600</v>
      </c>
      <c r="O8" s="54">
        <v>6</v>
      </c>
    </row>
    <row r="9" spans="1:18" ht="22" thickTop="1" thickBot="1" x14ac:dyDescent="0.55000000000000004">
      <c r="B9" s="46" t="s">
        <v>40</v>
      </c>
      <c r="C9" s="46">
        <v>11</v>
      </c>
      <c r="D9" s="47"/>
      <c r="E9" s="48" t="str">
        <f t="shared" si="1"/>
        <v/>
      </c>
      <c r="F9" s="49" t="str">
        <f t="shared" si="2"/>
        <v/>
      </c>
      <c r="G9" s="49" t="str">
        <f t="shared" si="3"/>
        <v/>
      </c>
      <c r="H9" s="50" t="str">
        <f t="shared" si="0"/>
        <v/>
      </c>
      <c r="I9" s="60"/>
      <c r="J9" s="62">
        <v>4</v>
      </c>
      <c r="K9" s="53">
        <v>201</v>
      </c>
      <c r="L9" s="54">
        <v>350</v>
      </c>
      <c r="M9" s="55">
        <v>106</v>
      </c>
      <c r="N9" s="55">
        <v>1100</v>
      </c>
      <c r="O9" s="54">
        <v>11</v>
      </c>
    </row>
    <row r="10" spans="1:18" ht="22" thickTop="1" thickBot="1" x14ac:dyDescent="0.55000000000000004">
      <c r="B10" s="46" t="s">
        <v>41</v>
      </c>
      <c r="C10" s="46">
        <v>12</v>
      </c>
      <c r="D10" s="47"/>
      <c r="E10" s="48" t="str">
        <f t="shared" si="1"/>
        <v/>
      </c>
      <c r="F10" s="49" t="str">
        <f t="shared" si="2"/>
        <v/>
      </c>
      <c r="G10" s="49" t="str">
        <f t="shared" si="3"/>
        <v/>
      </c>
      <c r="H10" s="50" t="str">
        <f t="shared" si="0"/>
        <v/>
      </c>
      <c r="I10" s="60"/>
      <c r="J10" s="63">
        <v>5</v>
      </c>
      <c r="K10" s="53">
        <v>351</v>
      </c>
      <c r="L10" s="54">
        <v>650</v>
      </c>
      <c r="M10" s="55">
        <v>128</v>
      </c>
      <c r="N10" s="55">
        <v>1500</v>
      </c>
      <c r="O10" s="54">
        <v>15</v>
      </c>
    </row>
    <row r="11" spans="1:18" ht="22" thickTop="1" thickBot="1" x14ac:dyDescent="0.55000000000000004">
      <c r="B11" s="46" t="s">
        <v>42</v>
      </c>
      <c r="C11" s="46">
        <v>1</v>
      </c>
      <c r="D11" s="47"/>
      <c r="E11" s="48" t="str">
        <f t="shared" si="1"/>
        <v/>
      </c>
      <c r="F11" s="49" t="str">
        <f t="shared" si="2"/>
        <v/>
      </c>
      <c r="G11" s="49" t="str">
        <f t="shared" si="3"/>
        <v/>
      </c>
      <c r="H11" s="50" t="str">
        <f t="shared" si="0"/>
        <v/>
      </c>
      <c r="I11" s="60"/>
      <c r="J11" s="64">
        <v>6</v>
      </c>
      <c r="K11" s="53">
        <v>0</v>
      </c>
      <c r="L11" s="54">
        <v>1000</v>
      </c>
      <c r="M11" s="55">
        <v>128</v>
      </c>
      <c r="N11" s="55">
        <v>2500</v>
      </c>
      <c r="O11" s="54">
        <v>25</v>
      </c>
    </row>
    <row r="12" spans="1:18" ht="22" thickTop="1" thickBot="1" x14ac:dyDescent="0.55000000000000004">
      <c r="B12" s="46" t="s">
        <v>43</v>
      </c>
      <c r="C12" s="46">
        <v>2</v>
      </c>
      <c r="D12" s="47"/>
      <c r="E12" s="48" t="str">
        <f t="shared" si="1"/>
        <v/>
      </c>
      <c r="F12" s="49" t="str">
        <f t="shared" si="2"/>
        <v/>
      </c>
      <c r="G12" s="49" t="str">
        <f t="shared" si="3"/>
        <v/>
      </c>
      <c r="H12" s="50" t="str">
        <f t="shared" si="0"/>
        <v/>
      </c>
      <c r="I12" s="60"/>
      <c r="J12" s="58">
        <v>7</v>
      </c>
      <c r="K12" s="53">
        <v>0</v>
      </c>
      <c r="L12" s="54">
        <v>1001</v>
      </c>
      <c r="M12" s="42">
        <v>145</v>
      </c>
      <c r="N12" s="42">
        <v>4000</v>
      </c>
      <c r="O12" s="42">
        <v>40</v>
      </c>
    </row>
    <row r="13" spans="1:18" ht="22" thickTop="1" thickBot="1" x14ac:dyDescent="0.55000000000000004">
      <c r="B13" s="46" t="s">
        <v>44</v>
      </c>
      <c r="C13" s="46">
        <v>3</v>
      </c>
      <c r="D13" s="47"/>
      <c r="E13" s="48" t="str">
        <f t="shared" si="1"/>
        <v/>
      </c>
      <c r="F13" s="49" t="str">
        <f t="shared" si="2"/>
        <v/>
      </c>
      <c r="G13" s="49" t="str">
        <f t="shared" si="3"/>
        <v/>
      </c>
      <c r="H13" s="50" t="str">
        <f t="shared" si="0"/>
        <v/>
      </c>
    </row>
    <row r="14" spans="1:18" ht="22" thickTop="1" thickBot="1" x14ac:dyDescent="0.55000000000000004">
      <c r="B14" s="46" t="s">
        <v>45</v>
      </c>
      <c r="C14" s="46">
        <v>4</v>
      </c>
      <c r="D14" s="47"/>
      <c r="E14" s="48" t="str">
        <f t="shared" si="1"/>
        <v/>
      </c>
      <c r="F14" s="49" t="str">
        <f t="shared" si="2"/>
        <v/>
      </c>
      <c r="G14" s="49" t="str">
        <f t="shared" si="3"/>
        <v/>
      </c>
      <c r="H14" s="50" t="str">
        <f t="shared" si="0"/>
        <v/>
      </c>
    </row>
    <row r="15" spans="1:18" ht="22" thickTop="1" thickBot="1" x14ac:dyDescent="0.55000000000000004">
      <c r="B15" s="46" t="s">
        <v>46</v>
      </c>
      <c r="C15" s="46">
        <v>5</v>
      </c>
      <c r="D15" s="47"/>
      <c r="E15" s="48" t="str">
        <f t="shared" si="1"/>
        <v/>
      </c>
      <c r="F15" s="49" t="str">
        <f t="shared" si="2"/>
        <v/>
      </c>
      <c r="G15" s="49" t="str">
        <f t="shared" si="3"/>
        <v/>
      </c>
      <c r="H15" s="50" t="str">
        <f t="shared" si="0"/>
        <v/>
      </c>
    </row>
    <row r="16" spans="1:18" ht="22" thickTop="1" thickBot="1" x14ac:dyDescent="0.55000000000000004">
      <c r="B16" s="46" t="s">
        <v>47</v>
      </c>
      <c r="C16" s="46">
        <v>6</v>
      </c>
      <c r="D16" s="47"/>
      <c r="E16" s="48" t="str">
        <f t="shared" si="1"/>
        <v/>
      </c>
      <c r="F16" s="49" t="str">
        <f t="shared" si="2"/>
        <v/>
      </c>
      <c r="G16" s="49" t="str">
        <f t="shared" si="3"/>
        <v/>
      </c>
      <c r="H16" s="50" t="str">
        <f t="shared" si="0"/>
        <v/>
      </c>
    </row>
    <row r="17" spans="2:8" ht="22" thickTop="1" thickBot="1" x14ac:dyDescent="0.55000000000000004">
      <c r="B17" s="46" t="s">
        <v>36</v>
      </c>
      <c r="C17" s="46">
        <v>7</v>
      </c>
      <c r="D17" s="47"/>
      <c r="E17" s="48" t="str">
        <f t="shared" si="1"/>
        <v/>
      </c>
      <c r="F17" s="49" t="str">
        <f t="shared" si="2"/>
        <v/>
      </c>
      <c r="G17" s="49" t="str">
        <f t="shared" si="3"/>
        <v/>
      </c>
      <c r="H17" s="50" t="str">
        <f t="shared" si="0"/>
        <v/>
      </c>
    </row>
    <row r="18" spans="2:8" ht="22" thickTop="1" thickBot="1" x14ac:dyDescent="0.55000000000000004">
      <c r="B18" s="46" t="s">
        <v>37</v>
      </c>
      <c r="C18" s="46">
        <v>8</v>
      </c>
      <c r="D18" s="47"/>
      <c r="E18" s="48" t="str">
        <f t="shared" si="1"/>
        <v/>
      </c>
      <c r="F18" s="49" t="str">
        <f t="shared" si="2"/>
        <v/>
      </c>
      <c r="G18" s="49" t="str">
        <f t="shared" si="3"/>
        <v/>
      </c>
      <c r="H18" s="50" t="str">
        <f t="shared" si="0"/>
        <v/>
      </c>
    </row>
    <row r="19" spans="2:8" ht="22" thickTop="1" thickBot="1" x14ac:dyDescent="0.55000000000000004">
      <c r="B19" s="46" t="s">
        <v>38</v>
      </c>
      <c r="C19" s="46">
        <v>9</v>
      </c>
      <c r="D19" s="47"/>
      <c r="E19" s="48" t="str">
        <f t="shared" si="1"/>
        <v/>
      </c>
      <c r="F19" s="49" t="str">
        <f t="shared" si="2"/>
        <v/>
      </c>
      <c r="G19" s="49" t="str">
        <f t="shared" si="3"/>
        <v/>
      </c>
      <c r="H19" s="50" t="str">
        <f t="shared" si="0"/>
        <v/>
      </c>
    </row>
    <row r="20" spans="2:8" ht="22" thickTop="1" thickBot="1" x14ac:dyDescent="0.55000000000000004">
      <c r="B20" s="46" t="s">
        <v>39</v>
      </c>
      <c r="C20" s="46">
        <v>10</v>
      </c>
      <c r="D20" s="47"/>
      <c r="E20" s="48" t="str">
        <f t="shared" si="1"/>
        <v/>
      </c>
      <c r="F20" s="49" t="str">
        <f t="shared" si="2"/>
        <v/>
      </c>
      <c r="G20" s="49" t="str">
        <f t="shared" si="3"/>
        <v/>
      </c>
      <c r="H20" s="50" t="str">
        <f t="shared" si="0"/>
        <v/>
      </c>
    </row>
    <row r="21" spans="2:8" ht="21.5" thickTop="1" x14ac:dyDescent="0.5">
      <c r="D21" s="65" t="s">
        <v>48</v>
      </c>
    </row>
    <row r="22" spans="2:8" ht="14.4" customHeight="1" x14ac:dyDescent="0.5"/>
    <row r="23" spans="2:8" ht="14.4" customHeight="1" x14ac:dyDescent="0.5"/>
  </sheetData>
  <sheetProtection sheet="1" formatCells="0"/>
  <mergeCells count="4">
    <mergeCell ref="G1:H1"/>
    <mergeCell ref="H3:J3"/>
    <mergeCell ref="K3:L3"/>
    <mergeCell ref="I5:I7"/>
  </mergeCells>
  <conditionalFormatting sqref="B12:D12 F12:F20 H12:H20 B13:B20 D13:D20 C14 C16 C18 C20">
    <cfRule type="expression" dxfId="31" priority="1">
      <formula>$F12=7</formula>
    </cfRule>
    <cfRule type="expression" dxfId="30" priority="2">
      <formula>$F12=6</formula>
    </cfRule>
    <cfRule type="expression" dxfId="29" priority="3">
      <formula>$F12=5</formula>
    </cfRule>
    <cfRule type="expression" dxfId="28" priority="4">
      <formula>$F12=4</formula>
    </cfRule>
    <cfRule type="expression" dxfId="27" priority="5">
      <formula>$F12=3</formula>
    </cfRule>
    <cfRule type="expression" dxfId="26" priority="6">
      <formula>$F12=2</formula>
    </cfRule>
    <cfRule type="expression" dxfId="25" priority="7">
      <formula>$F12=1</formula>
    </cfRule>
    <cfRule type="expression" dxfId="24" priority="8">
      <formula>$F12=0</formula>
    </cfRule>
  </conditionalFormatting>
  <conditionalFormatting sqref="F7:F11 B5:H5 B6:F6 H6:H11 G6:G20 E7:E20 B7:D11 C13 C15 C17 C19">
    <cfRule type="expression" dxfId="23" priority="9">
      <formula>$F5=7</formula>
    </cfRule>
    <cfRule type="expression" dxfId="22" priority="10">
      <formula>$F5=6</formula>
    </cfRule>
    <cfRule type="expression" dxfId="21" priority="11">
      <formula>$F5=5</formula>
    </cfRule>
    <cfRule type="expression" dxfId="20" priority="12">
      <formula>$F5=4</formula>
    </cfRule>
    <cfRule type="expression" dxfId="19" priority="13">
      <formula>$F5=3</formula>
    </cfRule>
    <cfRule type="expression" dxfId="18" priority="14">
      <formula>$F5=2</formula>
    </cfRule>
    <cfRule type="expression" dxfId="17" priority="15">
      <formula>$F5=1</formula>
    </cfRule>
    <cfRule type="expression" dxfId="16" priority="16">
      <formula>$F5=0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1AB85-D8BA-4C3D-AB5A-A6A121D075E1}">
  <dimension ref="D1:H7"/>
  <sheetViews>
    <sheetView rightToLeft="1" workbookViewId="0">
      <selection activeCell="K24" sqref="K24"/>
    </sheetView>
  </sheetViews>
  <sheetFormatPr defaultRowHeight="14.5" x14ac:dyDescent="0.35"/>
  <sheetData>
    <row r="1" spans="4:8" ht="36" x14ac:dyDescent="0.35">
      <c r="D1" s="9"/>
      <c r="E1" s="9"/>
      <c r="F1" s="10" t="s">
        <v>19</v>
      </c>
      <c r="G1" s="9"/>
      <c r="H1" s="9"/>
    </row>
    <row r="2" spans="4:8" ht="36" x14ac:dyDescent="0.35">
      <c r="D2" s="9"/>
      <c r="E2" s="9"/>
      <c r="F2" s="9" t="s">
        <v>0</v>
      </c>
      <c r="G2" s="9"/>
      <c r="H2" s="9"/>
    </row>
    <row r="3" spans="4:8" ht="36" x14ac:dyDescent="0.35">
      <c r="D3" s="9"/>
      <c r="E3" s="9"/>
      <c r="F3" s="9" t="s">
        <v>18</v>
      </c>
      <c r="G3" s="9"/>
      <c r="H3" s="9"/>
    </row>
    <row r="4" spans="4:8" ht="36" x14ac:dyDescent="0.35">
      <c r="D4" s="9"/>
      <c r="E4" s="9"/>
      <c r="F4" s="9" t="s">
        <v>17</v>
      </c>
      <c r="G4" s="9"/>
      <c r="H4" s="9"/>
    </row>
    <row r="5" spans="4:8" ht="36" x14ac:dyDescent="0.35">
      <c r="D5" s="9"/>
      <c r="E5" s="9"/>
      <c r="F5" s="9" t="s">
        <v>16</v>
      </c>
      <c r="G5" s="9"/>
      <c r="H5" s="9"/>
    </row>
    <row r="6" spans="4:8" ht="36" x14ac:dyDescent="0.35">
      <c r="D6" s="9"/>
      <c r="E6" s="9"/>
      <c r="F6" s="9" t="s">
        <v>15</v>
      </c>
      <c r="G6" s="9"/>
      <c r="H6" s="9"/>
    </row>
    <row r="7" spans="4:8" ht="36" x14ac:dyDescent="0.8">
      <c r="D7" s="11"/>
      <c r="E7" s="11"/>
      <c r="F7" s="11"/>
      <c r="G7" s="11"/>
      <c r="H7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7B9D2-F4B8-45B7-A91D-CBA951E58763}">
  <dimension ref="A2:M17"/>
  <sheetViews>
    <sheetView rightToLeft="1" workbookViewId="0">
      <selection activeCell="G13" sqref="G13"/>
    </sheetView>
  </sheetViews>
  <sheetFormatPr defaultColWidth="10.54296875" defaultRowHeight="18.5" x14ac:dyDescent="0.35"/>
  <cols>
    <col min="1" max="1" width="8.453125" style="1" bestFit="1" customWidth="1"/>
    <col min="2" max="2" width="8.08984375" style="1" bestFit="1" customWidth="1"/>
    <col min="3" max="3" width="10" style="1" bestFit="1" customWidth="1"/>
    <col min="4" max="4" width="14.08984375" style="1" bestFit="1" customWidth="1"/>
    <col min="5" max="5" width="16.08984375" style="1" bestFit="1" customWidth="1"/>
    <col min="6" max="6" width="10.81640625" style="17" bestFit="1" customWidth="1"/>
    <col min="7" max="7" width="10.54296875" style="17" customWidth="1"/>
    <col min="8" max="8" width="8.08984375" style="1" bestFit="1" customWidth="1"/>
    <col min="9" max="9" width="19.453125" style="1" bestFit="1" customWidth="1"/>
    <col min="10" max="10" width="17.453125" style="1" bestFit="1" customWidth="1"/>
    <col min="11" max="11" width="14" style="1" bestFit="1" customWidth="1"/>
    <col min="12" max="12" width="19.1796875" style="1" bestFit="1" customWidth="1"/>
    <col min="13" max="13" width="5.453125" style="1" bestFit="1" customWidth="1"/>
    <col min="14" max="16384" width="10.54296875" style="1"/>
  </cols>
  <sheetData>
    <row r="2" spans="1:13" x14ac:dyDescent="0.35">
      <c r="D2" s="8" t="s">
        <v>14</v>
      </c>
      <c r="E2" s="8"/>
    </row>
    <row r="3" spans="1:13" x14ac:dyDescent="0.35">
      <c r="B3" s="7" t="s">
        <v>13</v>
      </c>
      <c r="C3" s="6"/>
      <c r="D3" s="6"/>
      <c r="E3" s="8"/>
      <c r="J3" s="6" t="s">
        <v>12</v>
      </c>
    </row>
    <row r="4" spans="1:13" ht="27.65" customHeight="1" x14ac:dyDescent="0.6">
      <c r="B4" s="5" t="s">
        <v>2</v>
      </c>
      <c r="C4" s="5" t="s">
        <v>3</v>
      </c>
      <c r="D4" s="5" t="s">
        <v>11</v>
      </c>
      <c r="E4" s="18" t="s">
        <v>20</v>
      </c>
      <c r="F4" s="16"/>
      <c r="G4" s="16"/>
      <c r="H4" s="3" t="s">
        <v>2</v>
      </c>
      <c r="I4" s="3" t="s">
        <v>10</v>
      </c>
      <c r="J4" s="3" t="s">
        <v>9</v>
      </c>
      <c r="K4" s="3" t="s">
        <v>4</v>
      </c>
      <c r="L4" s="3" t="s">
        <v>8</v>
      </c>
      <c r="M4" s="3" t="s">
        <v>1</v>
      </c>
    </row>
    <row r="5" spans="1:13" x14ac:dyDescent="0.35">
      <c r="B5" s="3">
        <v>0</v>
      </c>
      <c r="C5" s="4">
        <v>0</v>
      </c>
      <c r="D5" s="3">
        <f>IF(C5="","",IF(C5=$J$5,$K$5+$L$5,IF(C5&lt;=$J$6,C5*$K$6+$L$6,IF(C5&lt;=$J$7,C5*$K$7+$L$7)))/100)</f>
        <v>9</v>
      </c>
      <c r="E5" s="1">
        <f>C5*K5+L5/100</f>
        <v>9</v>
      </c>
      <c r="F5" s="15"/>
      <c r="G5" s="15"/>
      <c r="H5" s="3">
        <v>0</v>
      </c>
      <c r="I5" s="3">
        <v>0</v>
      </c>
      <c r="J5" s="3">
        <v>0</v>
      </c>
      <c r="K5" s="3">
        <v>0</v>
      </c>
      <c r="L5" s="3">
        <v>900</v>
      </c>
      <c r="M5" s="3">
        <v>9</v>
      </c>
    </row>
    <row r="6" spans="1:13" x14ac:dyDescent="0.35">
      <c r="A6" s="12"/>
      <c r="B6" s="13">
        <f>SUBTOTAL(3,$C$6:C6)</f>
        <v>1</v>
      </c>
      <c r="C6" s="14">
        <v>50</v>
      </c>
      <c r="D6" s="3">
        <f t="shared" ref="D6:D12" si="0">IF(C6="","",IF(C6=$J$5,$K$5+$L$5,IF(C6&lt;=$J$6,C6*$K$6+$L$6,IF(C6&lt;=$J$7,C6*$K$7+$L$7)))/100)</f>
        <v>25</v>
      </c>
      <c r="E6" s="12">
        <f>(C6*K6+L6)/100</f>
        <v>25</v>
      </c>
      <c r="F6" s="20">
        <v>0</v>
      </c>
      <c r="G6" s="16">
        <f>J6*K6+L6</f>
        <v>2500</v>
      </c>
      <c r="H6" s="13">
        <f>SUBTOTAL(3,$I$6:I6)</f>
        <v>1</v>
      </c>
      <c r="I6" s="13">
        <v>0</v>
      </c>
      <c r="J6" s="3">
        <v>50</v>
      </c>
      <c r="K6" s="3">
        <v>48</v>
      </c>
      <c r="L6" s="3">
        <v>100</v>
      </c>
      <c r="M6" s="3">
        <v>1</v>
      </c>
    </row>
    <row r="7" spans="1:13" x14ac:dyDescent="0.35">
      <c r="B7" s="13">
        <f>SUBTOTAL(3,$C$6:C7)</f>
        <v>2</v>
      </c>
      <c r="C7" s="4">
        <v>100</v>
      </c>
      <c r="D7" s="3">
        <f>IF(C7="","",IF(C7=$J$5,$K$5+$L$5,IF(C7&lt;=$J$6,C7*$K$6+$L$6,IF(C7&lt;=$J$7,C7*$K$7+$L$7)))/100)</f>
        <v>60</v>
      </c>
      <c r="E7" s="1">
        <f>SUM(F7:G7)/100</f>
        <v>55</v>
      </c>
      <c r="F7" s="15">
        <f>J6*K6</f>
        <v>2400</v>
      </c>
      <c r="G7" s="15">
        <f>50*K7+L7</f>
        <v>3100</v>
      </c>
      <c r="H7" s="19">
        <f>SUBTOTAL(3,$I$6:I7)</f>
        <v>2</v>
      </c>
      <c r="I7" s="3">
        <v>51</v>
      </c>
      <c r="J7" s="3">
        <v>100</v>
      </c>
      <c r="K7" s="3">
        <v>58</v>
      </c>
      <c r="L7" s="3">
        <v>200</v>
      </c>
      <c r="M7" s="3">
        <v>2</v>
      </c>
    </row>
    <row r="8" spans="1:13" x14ac:dyDescent="0.35">
      <c r="A8" s="12"/>
      <c r="B8" s="13">
        <f>SUBTOTAL(3,$C$6:C8)</f>
        <v>3</v>
      </c>
      <c r="C8" s="14">
        <v>200</v>
      </c>
      <c r="D8" s="3">
        <f t="shared" si="0"/>
        <v>0</v>
      </c>
      <c r="E8" s="12">
        <f>(C8*K8+L8)/100</f>
        <v>160</v>
      </c>
      <c r="F8" s="20">
        <v>0</v>
      </c>
      <c r="G8" s="15">
        <f>J8*K8+L8</f>
        <v>16000</v>
      </c>
      <c r="H8" s="13">
        <f>SUBTOTAL(3,$I$6:I8)</f>
        <v>3</v>
      </c>
      <c r="I8" s="13">
        <v>0</v>
      </c>
      <c r="J8" s="3">
        <v>200</v>
      </c>
      <c r="K8" s="3">
        <v>77</v>
      </c>
      <c r="L8" s="3">
        <v>600</v>
      </c>
      <c r="M8" s="3">
        <v>6</v>
      </c>
    </row>
    <row r="9" spans="1:13" x14ac:dyDescent="0.35">
      <c r="B9" s="13">
        <f>SUBTOTAL(3,$C$6:C9)</f>
        <v>4</v>
      </c>
      <c r="C9" s="4">
        <v>300</v>
      </c>
      <c r="D9" s="3">
        <f t="shared" si="0"/>
        <v>0</v>
      </c>
      <c r="E9" s="1">
        <f>SUM(F9:G9)/100</f>
        <v>271</v>
      </c>
      <c r="F9" s="15">
        <f>J8*K8</f>
        <v>15400</v>
      </c>
      <c r="G9" s="15">
        <f>100*K9+L9</f>
        <v>11700</v>
      </c>
      <c r="H9" s="19">
        <f>SUBTOTAL(3,$I$6:I9)</f>
        <v>4</v>
      </c>
      <c r="I9" s="3">
        <v>201</v>
      </c>
      <c r="J9" s="3">
        <v>350</v>
      </c>
      <c r="K9" s="3">
        <v>106</v>
      </c>
      <c r="L9" s="3">
        <v>1100</v>
      </c>
      <c r="M9" s="3">
        <v>11</v>
      </c>
    </row>
    <row r="10" spans="1:13" x14ac:dyDescent="0.35">
      <c r="A10" s="12"/>
      <c r="B10" s="13">
        <f>SUBTOTAL(3,$C$6:C10)</f>
        <v>5</v>
      </c>
      <c r="C10" s="14">
        <v>400</v>
      </c>
      <c r="D10" s="3">
        <f t="shared" si="0"/>
        <v>0</v>
      </c>
      <c r="E10" s="1">
        <f>SUM(F10:G10)/100</f>
        <v>425</v>
      </c>
      <c r="F10" s="16">
        <f>J8*K8</f>
        <v>15400</v>
      </c>
      <c r="G10" s="16">
        <f>200*K10+L10</f>
        <v>27100</v>
      </c>
      <c r="H10" s="13">
        <f>SUBTOTAL(3,$I$6:I10)</f>
        <v>5</v>
      </c>
      <c r="I10" s="13">
        <v>351</v>
      </c>
      <c r="J10" s="3">
        <v>650</v>
      </c>
      <c r="K10" s="3">
        <v>128</v>
      </c>
      <c r="L10" s="3">
        <v>1500</v>
      </c>
      <c r="M10" s="3">
        <v>15</v>
      </c>
    </row>
    <row r="11" spans="1:13" x14ac:dyDescent="0.35">
      <c r="B11" s="13">
        <f>SUBTOTAL(3,$C$6:C11)</f>
        <v>6</v>
      </c>
      <c r="C11" s="3">
        <v>700</v>
      </c>
      <c r="D11" s="3">
        <f t="shared" si="0"/>
        <v>0</v>
      </c>
      <c r="E11" s="1">
        <f>SUM(G11:G11)/100</f>
        <v>921</v>
      </c>
      <c r="F11" s="17">
        <v>0</v>
      </c>
      <c r="G11" s="15">
        <f>C11*K11+L11</f>
        <v>92100</v>
      </c>
      <c r="H11" s="19">
        <f>SUBTOTAL(3,$I$6:I11)</f>
        <v>6</v>
      </c>
      <c r="I11" s="3">
        <v>0</v>
      </c>
      <c r="J11" s="3">
        <v>1000</v>
      </c>
      <c r="K11" s="3">
        <v>128</v>
      </c>
      <c r="L11" s="3">
        <v>2500</v>
      </c>
      <c r="M11" s="3">
        <v>25</v>
      </c>
    </row>
    <row r="12" spans="1:13" x14ac:dyDescent="0.35">
      <c r="A12" s="2"/>
      <c r="B12" s="13">
        <f>SUBTOTAL(3,$C$6:C12)</f>
        <v>7</v>
      </c>
      <c r="C12" s="3">
        <v>1000</v>
      </c>
      <c r="D12" s="3">
        <f t="shared" si="0"/>
        <v>0</v>
      </c>
      <c r="E12" s="1">
        <f t="shared" ref="E12" si="1">SUM(F12:G12)/100</f>
        <v>0</v>
      </c>
      <c r="F12" s="15"/>
      <c r="G12" s="15"/>
      <c r="H12" s="13">
        <f>SUBTOTAL(3,$I$6:I12)</f>
        <v>7</v>
      </c>
      <c r="I12" s="3">
        <v>0</v>
      </c>
      <c r="J12" s="3">
        <v>1000</v>
      </c>
      <c r="K12" s="3">
        <v>145</v>
      </c>
      <c r="L12" s="3">
        <v>4000</v>
      </c>
      <c r="M12" s="3">
        <v>40</v>
      </c>
    </row>
    <row r="13" spans="1:13" x14ac:dyDescent="0.35">
      <c r="A13" s="2"/>
      <c r="B13" s="2"/>
      <c r="C13" s="2"/>
      <c r="D13" s="2"/>
      <c r="E13" s="2"/>
      <c r="F13" s="15"/>
      <c r="G13" s="15"/>
    </row>
    <row r="14" spans="1:13" x14ac:dyDescent="0.35">
      <c r="A14" s="2"/>
      <c r="B14" s="2"/>
      <c r="C14" s="2"/>
      <c r="D14" s="2"/>
      <c r="E14" s="2"/>
      <c r="F14" s="15"/>
      <c r="G14" s="15"/>
    </row>
    <row r="15" spans="1:13" x14ac:dyDescent="0.35">
      <c r="A15" s="2"/>
      <c r="B15" s="2"/>
      <c r="C15" s="2"/>
      <c r="D15" s="2"/>
      <c r="E15" s="2"/>
      <c r="F15" s="15"/>
      <c r="G15" s="15"/>
      <c r="I15" s="1" t="s">
        <v>7</v>
      </c>
    </row>
    <row r="16" spans="1:13" x14ac:dyDescent="0.35">
      <c r="H16" s="1">
        <v>7</v>
      </c>
      <c r="I16" s="1" t="s">
        <v>5</v>
      </c>
    </row>
    <row r="17" spans="8:9" x14ac:dyDescent="0.35">
      <c r="H17" s="1">
        <v>8</v>
      </c>
      <c r="I17" s="1" t="s">
        <v>6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69683-658C-4E5E-BE71-8F0B647E62B8}">
  <dimension ref="A1:P23"/>
  <sheetViews>
    <sheetView rightToLeft="1" zoomScaleNormal="100" workbookViewId="0">
      <selection activeCell="I16" sqref="I16"/>
    </sheetView>
  </sheetViews>
  <sheetFormatPr defaultRowHeight="21" x14ac:dyDescent="0.5"/>
  <cols>
    <col min="1" max="1" width="2.453125" style="21" bestFit="1" customWidth="1"/>
    <col min="2" max="2" width="11.453125" style="21" bestFit="1" customWidth="1"/>
    <col min="3" max="3" width="11.453125" style="21" customWidth="1"/>
    <col min="4" max="4" width="9.1796875" style="21" bestFit="1" customWidth="1"/>
    <col min="5" max="5" width="11.26953125" style="21" bestFit="1" customWidth="1"/>
    <col min="6" max="6" width="16.08984375" style="21" bestFit="1" customWidth="1"/>
    <col min="7" max="7" width="2.453125" style="21" bestFit="1" customWidth="1"/>
    <col min="8" max="9" width="9.1796875" style="21" bestFit="1" customWidth="1"/>
    <col min="10" max="10" width="7.90625" style="21" bestFit="1" customWidth="1"/>
    <col min="11" max="11" width="11.26953125" style="21" bestFit="1" customWidth="1"/>
    <col min="12" max="12" width="14.26953125" style="21" bestFit="1" customWidth="1"/>
    <col min="13" max="13" width="6" style="21" bestFit="1" customWidth="1"/>
    <col min="14" max="14" width="9.7265625" style="21" bestFit="1" customWidth="1"/>
    <col min="15" max="15" width="9.1796875" style="21" bestFit="1" customWidth="1"/>
    <col min="16" max="16" width="15.26953125" style="21" bestFit="1" customWidth="1"/>
    <col min="17" max="17" width="15.7265625" style="21" bestFit="1" customWidth="1"/>
    <col min="18" max="18" width="11.08984375" style="21" bestFit="1" customWidth="1"/>
    <col min="19" max="19" width="9.81640625" style="21" bestFit="1" customWidth="1"/>
    <col min="20" max="20" width="4.26953125" style="21" bestFit="1" customWidth="1"/>
    <col min="21" max="16384" width="8.7265625" style="21"/>
  </cols>
  <sheetData>
    <row r="1" spans="1:16" x14ac:dyDescent="0.5">
      <c r="E1" s="22" t="s">
        <v>0</v>
      </c>
      <c r="F1" s="22"/>
    </row>
    <row r="2" spans="1:16" x14ac:dyDescent="0.5">
      <c r="E2" s="23" t="s">
        <v>21</v>
      </c>
      <c r="F2" s="23"/>
      <c r="K2" s="24" t="s">
        <v>22</v>
      </c>
    </row>
    <row r="3" spans="1:16" s="25" customFormat="1" ht="21.5" thickBot="1" x14ac:dyDescent="0.55000000000000004">
      <c r="E3" s="71" t="s">
        <v>3</v>
      </c>
      <c r="F3" s="29" t="s">
        <v>24</v>
      </c>
      <c r="G3" s="29"/>
      <c r="H3" s="29"/>
      <c r="I3" s="30" t="s">
        <v>25</v>
      </c>
      <c r="J3" s="31"/>
      <c r="L3" s="32" t="s">
        <v>26</v>
      </c>
    </row>
    <row r="4" spans="1:16" ht="22" thickTop="1" thickBot="1" x14ac:dyDescent="0.55000000000000004">
      <c r="A4" s="33">
        <v>1</v>
      </c>
      <c r="B4" s="66" t="s">
        <v>27</v>
      </c>
      <c r="C4" s="66" t="s">
        <v>27</v>
      </c>
      <c r="D4" s="67" t="s">
        <v>2</v>
      </c>
      <c r="E4" s="72" t="s">
        <v>3</v>
      </c>
      <c r="F4" s="69" t="s">
        <v>30</v>
      </c>
      <c r="G4" s="33">
        <v>1</v>
      </c>
      <c r="H4" s="40" t="s">
        <v>2</v>
      </c>
      <c r="I4" s="41" t="s">
        <v>31</v>
      </c>
      <c r="J4" s="41" t="s">
        <v>32</v>
      </c>
      <c r="K4" s="42" t="s">
        <v>33</v>
      </c>
      <c r="L4" s="42" t="s">
        <v>34</v>
      </c>
      <c r="M4" s="43" t="s">
        <v>1</v>
      </c>
      <c r="O4" s="44" t="s">
        <v>2</v>
      </c>
      <c r="P4" s="45" t="s">
        <v>35</v>
      </c>
    </row>
    <row r="5" spans="1:16" ht="22" thickTop="1" thickBot="1" x14ac:dyDescent="0.55000000000000004">
      <c r="B5" s="49" t="s">
        <v>36</v>
      </c>
      <c r="C5" s="49">
        <v>7</v>
      </c>
      <c r="D5" s="68">
        <f>IF(E5="","",IF(E5&lt;=0,0,IF(E5&lt;=50,1,IF(OR(E5=51,E5&lt;=100),2,IF(OR(E5=101,E5&lt;=200),3,IF(OR(E5=201,E5&lt;=350),4,IF(OR(E5=351,E5&lt;=650),5,IF(OR(E5=651,E5&lt;=1000),6,IF(E5&gt;1000,7,"")))))))))</f>
        <v>2</v>
      </c>
      <c r="E5" s="46">
        <v>100</v>
      </c>
      <c r="F5" s="70">
        <f t="shared" ref="F5:F20" si="0">IF(E5="","",IF(E5=$J$5,E5*$K$5+$L$5,IF(E5&lt;=$J$6,E5*$K$6+$L$6,IF(E5&lt;=$J$7,$J$6*$K$6+(E5-$J$6)*$K$7+$L$7,IF(E5&lt;=$J$8,E5*$K$8+$L$8,IF(E5&lt;=$J$9,$J$8*$K$8+(E5-$J$8)*$K$9+$L$9,IF(E5&lt;=$J$10,$J$8*$K$8+150*$K$9+(E5-350)*$K$10+$L$10,IF(AND(E5&lt;=$J$11,E5&gt;$J$10),E5*$K$11+$L$11,IF(E5&gt;=$J$12,E5*$K$12))))))))/100)</f>
        <v>55</v>
      </c>
      <c r="G5" s="51"/>
      <c r="H5" s="52">
        <v>0</v>
      </c>
      <c r="I5" s="53">
        <v>0</v>
      </c>
      <c r="J5" s="54">
        <v>0</v>
      </c>
      <c r="K5" s="55">
        <v>0</v>
      </c>
      <c r="L5" s="55">
        <v>900</v>
      </c>
      <c r="M5" s="54">
        <v>9</v>
      </c>
      <c r="O5" s="56">
        <v>6</v>
      </c>
      <c r="P5" s="57" t="s">
        <v>5</v>
      </c>
    </row>
    <row r="6" spans="1:16" ht="22" thickTop="1" thickBot="1" x14ac:dyDescent="0.55000000000000004">
      <c r="B6" s="49" t="s">
        <v>37</v>
      </c>
      <c r="C6" s="49">
        <v>8</v>
      </c>
      <c r="D6" s="68">
        <f>IF(E6="","",IF(E6&lt;=0,0,IF(E6&lt;=50,1,IF(OR(E6=51,E6&lt;=100),2,IF(OR(E6=101,E6&lt;=200),3,IF(OR(E6=201,E6&lt;=350),4,IF(OR(E6=351,E6&lt;=650),5,IF(OR(E6=651,E6&lt;=1000),6,IF(E6&gt;1000,7,"")))))))))</f>
        <v>1</v>
      </c>
      <c r="E6" s="47">
        <v>50</v>
      </c>
      <c r="F6" s="70">
        <f t="shared" si="0"/>
        <v>25</v>
      </c>
      <c r="G6" s="51"/>
      <c r="H6" s="54">
        <v>1</v>
      </c>
      <c r="I6" s="53">
        <v>0</v>
      </c>
      <c r="J6" s="54">
        <v>50</v>
      </c>
      <c r="K6" s="55">
        <v>48</v>
      </c>
      <c r="L6" s="55">
        <v>100</v>
      </c>
      <c r="M6" s="54">
        <v>1</v>
      </c>
      <c r="O6" s="58">
        <v>7</v>
      </c>
      <c r="P6" s="57" t="s">
        <v>6</v>
      </c>
    </row>
    <row r="7" spans="1:16" ht="22" thickTop="1" thickBot="1" x14ac:dyDescent="0.55000000000000004">
      <c r="B7" s="49" t="s">
        <v>38</v>
      </c>
      <c r="C7" s="49">
        <v>9</v>
      </c>
      <c r="D7" s="68">
        <f t="shared" ref="D7:D20" si="1">IF(E7="","",IF(E7&lt;=0,0,IF(E7&lt;=50,1,IF(OR(E7=51,E7&lt;=100),2,IF(OR(E7=101,E7&lt;=200),3,IF(OR(E7=201,E7&lt;=350),4,IF(OR(E7=351,E7&lt;=650),5,IF(OR(E7=651,E7&lt;=1000),6,IF(E7&gt;1000,7,"")))))))))</f>
        <v>0</v>
      </c>
      <c r="E7" s="47">
        <v>0</v>
      </c>
      <c r="F7" s="70">
        <f t="shared" si="0"/>
        <v>9</v>
      </c>
      <c r="G7" s="51"/>
      <c r="H7" s="59">
        <v>2</v>
      </c>
      <c r="I7" s="53">
        <v>51</v>
      </c>
      <c r="J7" s="54">
        <v>100</v>
      </c>
      <c r="K7" s="55">
        <v>58</v>
      </c>
      <c r="L7" s="55">
        <v>200</v>
      </c>
      <c r="M7" s="54">
        <v>2</v>
      </c>
    </row>
    <row r="8" spans="1:16" ht="22" thickTop="1" thickBot="1" x14ac:dyDescent="0.55000000000000004">
      <c r="B8" s="49" t="s">
        <v>39</v>
      </c>
      <c r="C8" s="49">
        <v>10</v>
      </c>
      <c r="D8" s="68">
        <f t="shared" si="1"/>
        <v>5</v>
      </c>
      <c r="E8" s="47">
        <v>650</v>
      </c>
      <c r="F8" s="70">
        <f t="shared" si="0"/>
        <v>712</v>
      </c>
      <c r="G8" s="60"/>
      <c r="H8" s="61">
        <v>3</v>
      </c>
      <c r="I8" s="53">
        <v>0</v>
      </c>
      <c r="J8" s="53">
        <v>200</v>
      </c>
      <c r="K8" s="55">
        <v>77</v>
      </c>
      <c r="L8" s="55">
        <v>600</v>
      </c>
      <c r="M8" s="54">
        <v>6</v>
      </c>
    </row>
    <row r="9" spans="1:16" ht="22" thickTop="1" thickBot="1" x14ac:dyDescent="0.55000000000000004">
      <c r="B9" s="49" t="s">
        <v>40</v>
      </c>
      <c r="C9" s="49">
        <v>11</v>
      </c>
      <c r="D9" s="68">
        <f t="shared" si="1"/>
        <v>6</v>
      </c>
      <c r="E9" s="47">
        <v>1000</v>
      </c>
      <c r="F9" s="70">
        <f t="shared" si="0"/>
        <v>1305</v>
      </c>
      <c r="G9" s="60"/>
      <c r="H9" s="62">
        <v>4</v>
      </c>
      <c r="I9" s="53">
        <v>201</v>
      </c>
      <c r="J9" s="54">
        <v>350</v>
      </c>
      <c r="K9" s="55">
        <v>106</v>
      </c>
      <c r="L9" s="55">
        <v>1100</v>
      </c>
      <c r="M9" s="54">
        <v>11</v>
      </c>
    </row>
    <row r="10" spans="1:16" ht="22" thickTop="1" thickBot="1" x14ac:dyDescent="0.55000000000000004">
      <c r="B10" s="49" t="s">
        <v>41</v>
      </c>
      <c r="C10" s="49">
        <v>12</v>
      </c>
      <c r="D10" s="68">
        <f t="shared" si="1"/>
        <v>7</v>
      </c>
      <c r="E10" s="47">
        <v>1001</v>
      </c>
      <c r="F10" s="70">
        <f t="shared" si="0"/>
        <v>1451.45</v>
      </c>
      <c r="G10" s="60"/>
      <c r="H10" s="63">
        <v>5</v>
      </c>
      <c r="I10" s="53">
        <v>351</v>
      </c>
      <c r="J10" s="54">
        <v>650</v>
      </c>
      <c r="K10" s="55">
        <v>128</v>
      </c>
      <c r="L10" s="55">
        <v>1500</v>
      </c>
      <c r="M10" s="54">
        <v>15</v>
      </c>
    </row>
    <row r="11" spans="1:16" ht="22" thickTop="1" thickBot="1" x14ac:dyDescent="0.55000000000000004">
      <c r="B11" s="49" t="s">
        <v>42</v>
      </c>
      <c r="C11" s="49">
        <v>1</v>
      </c>
      <c r="D11" s="68">
        <f t="shared" si="1"/>
        <v>3</v>
      </c>
      <c r="E11" s="47">
        <v>200</v>
      </c>
      <c r="F11" s="70">
        <f t="shared" si="0"/>
        <v>160</v>
      </c>
      <c r="G11" s="60"/>
      <c r="H11" s="64">
        <v>6</v>
      </c>
      <c r="I11" s="53">
        <v>0</v>
      </c>
      <c r="J11" s="54">
        <v>1000</v>
      </c>
      <c r="K11" s="55">
        <v>128</v>
      </c>
      <c r="L11" s="55">
        <v>2500</v>
      </c>
      <c r="M11" s="54">
        <v>25</v>
      </c>
    </row>
    <row r="12" spans="1:16" ht="22" thickTop="1" thickBot="1" x14ac:dyDescent="0.55000000000000004">
      <c r="B12" s="49" t="s">
        <v>43</v>
      </c>
      <c r="C12" s="49">
        <v>2</v>
      </c>
      <c r="D12" s="68">
        <f t="shared" si="1"/>
        <v>4</v>
      </c>
      <c r="E12" s="47">
        <v>201</v>
      </c>
      <c r="F12" s="70">
        <f t="shared" si="0"/>
        <v>166.06</v>
      </c>
      <c r="G12" s="60"/>
      <c r="H12" s="58">
        <v>7</v>
      </c>
      <c r="I12" s="53">
        <v>0</v>
      </c>
      <c r="J12" s="54">
        <v>1001</v>
      </c>
      <c r="K12" s="42">
        <v>145</v>
      </c>
      <c r="L12" s="42">
        <v>4000</v>
      </c>
      <c r="M12" s="42">
        <v>40</v>
      </c>
    </row>
    <row r="13" spans="1:16" ht="22" thickTop="1" thickBot="1" x14ac:dyDescent="0.55000000000000004">
      <c r="B13" s="49" t="s">
        <v>44</v>
      </c>
      <c r="C13" s="49">
        <v>3</v>
      </c>
      <c r="D13" s="68" t="str">
        <f t="shared" si="1"/>
        <v/>
      </c>
      <c r="E13" s="47"/>
      <c r="F13" s="70" t="str">
        <f t="shared" si="0"/>
        <v/>
      </c>
    </row>
    <row r="14" spans="1:16" ht="22" thickTop="1" thickBot="1" x14ac:dyDescent="0.55000000000000004">
      <c r="B14" s="49" t="s">
        <v>45</v>
      </c>
      <c r="C14" s="49">
        <v>4</v>
      </c>
      <c r="D14" s="68" t="str">
        <f t="shared" si="1"/>
        <v/>
      </c>
      <c r="E14" s="47"/>
      <c r="F14" s="70" t="str">
        <f t="shared" si="0"/>
        <v/>
      </c>
    </row>
    <row r="15" spans="1:16" ht="22" thickTop="1" thickBot="1" x14ac:dyDescent="0.55000000000000004">
      <c r="B15" s="49" t="s">
        <v>46</v>
      </c>
      <c r="C15" s="49">
        <v>5</v>
      </c>
      <c r="D15" s="68" t="str">
        <f t="shared" si="1"/>
        <v/>
      </c>
      <c r="E15" s="47"/>
      <c r="F15" s="70" t="str">
        <f t="shared" si="0"/>
        <v/>
      </c>
    </row>
    <row r="16" spans="1:16" ht="22" thickTop="1" thickBot="1" x14ac:dyDescent="0.55000000000000004">
      <c r="B16" s="49" t="s">
        <v>47</v>
      </c>
      <c r="C16" s="49">
        <v>6</v>
      </c>
      <c r="D16" s="68" t="str">
        <f t="shared" si="1"/>
        <v/>
      </c>
      <c r="E16" s="47"/>
      <c r="F16" s="70" t="str">
        <f t="shared" si="0"/>
        <v/>
      </c>
    </row>
    <row r="17" spans="2:6" ht="22" thickTop="1" thickBot="1" x14ac:dyDescent="0.55000000000000004">
      <c r="B17" s="49" t="s">
        <v>36</v>
      </c>
      <c r="C17" s="49">
        <v>7</v>
      </c>
      <c r="D17" s="68" t="str">
        <f t="shared" si="1"/>
        <v/>
      </c>
      <c r="E17" s="47"/>
      <c r="F17" s="70" t="str">
        <f t="shared" si="0"/>
        <v/>
      </c>
    </row>
    <row r="18" spans="2:6" ht="22" thickTop="1" thickBot="1" x14ac:dyDescent="0.55000000000000004">
      <c r="B18" s="49" t="s">
        <v>37</v>
      </c>
      <c r="C18" s="49">
        <v>8</v>
      </c>
      <c r="D18" s="68" t="str">
        <f t="shared" si="1"/>
        <v/>
      </c>
      <c r="E18" s="47"/>
      <c r="F18" s="70" t="str">
        <f t="shared" si="0"/>
        <v/>
      </c>
    </row>
    <row r="19" spans="2:6" ht="22" thickTop="1" thickBot="1" x14ac:dyDescent="0.55000000000000004">
      <c r="B19" s="49" t="s">
        <v>38</v>
      </c>
      <c r="C19" s="49">
        <v>9</v>
      </c>
      <c r="D19" s="68" t="str">
        <f t="shared" si="1"/>
        <v/>
      </c>
      <c r="E19" s="47"/>
      <c r="F19" s="70" t="str">
        <f t="shared" si="0"/>
        <v/>
      </c>
    </row>
    <row r="20" spans="2:6" ht="22" thickTop="1" thickBot="1" x14ac:dyDescent="0.55000000000000004">
      <c r="B20" s="49" t="s">
        <v>39</v>
      </c>
      <c r="C20" s="49">
        <v>10</v>
      </c>
      <c r="D20" s="68" t="str">
        <f t="shared" si="1"/>
        <v/>
      </c>
      <c r="E20" s="47"/>
      <c r="F20" s="70" t="str">
        <f t="shared" si="0"/>
        <v/>
      </c>
    </row>
    <row r="21" spans="2:6" ht="21.5" thickTop="1" x14ac:dyDescent="0.5">
      <c r="E21" s="65" t="s">
        <v>49</v>
      </c>
    </row>
    <row r="22" spans="2:6" ht="14.4" customHeight="1" x14ac:dyDescent="0.5"/>
    <row r="23" spans="2:6" ht="14.4" customHeight="1" x14ac:dyDescent="0.5"/>
  </sheetData>
  <sheetProtection sheet="1" formatCells="0"/>
  <mergeCells count="4">
    <mergeCell ref="E1:F1"/>
    <mergeCell ref="F3:H3"/>
    <mergeCell ref="I3:J3"/>
    <mergeCell ref="G5:G7"/>
  </mergeCells>
  <conditionalFormatting sqref="B12:F12 B13:B20 D13:F20 C14 C16 C18 C20">
    <cfRule type="expression" dxfId="15" priority="1">
      <formula>$D12=7</formula>
    </cfRule>
    <cfRule type="expression" dxfId="14" priority="2">
      <formula>$D12=6</formula>
    </cfRule>
    <cfRule type="expression" dxfId="13" priority="3">
      <formula>$D12=5</formula>
    </cfRule>
    <cfRule type="expression" dxfId="12" priority="4">
      <formula>$D12=4</formula>
    </cfRule>
    <cfRule type="expression" dxfId="11" priority="5">
      <formula>$D12=3</formula>
    </cfRule>
    <cfRule type="expression" dxfId="10" priority="6">
      <formula>$D12=2</formula>
    </cfRule>
    <cfRule type="expression" dxfId="9" priority="7">
      <formula>$D12=1</formula>
    </cfRule>
    <cfRule type="expression" dxfId="8" priority="8">
      <formula>$D12=0</formula>
    </cfRule>
  </conditionalFormatting>
  <conditionalFormatting sqref="B5:F11 C13 C15 C17 C19">
    <cfRule type="expression" dxfId="7" priority="9">
      <formula>$D5=7</formula>
    </cfRule>
    <cfRule type="expression" dxfId="6" priority="10">
      <formula>$D5=6</formula>
    </cfRule>
    <cfRule type="expression" dxfId="5" priority="11">
      <formula>$D5=5</formula>
    </cfRule>
    <cfRule type="expression" dxfId="4" priority="12">
      <formula>$D5=4</formula>
    </cfRule>
    <cfRule type="expression" dxfId="3" priority="13">
      <formula>$D5=3</formula>
    </cfRule>
    <cfRule type="expression" dxfId="2" priority="14">
      <formula>$D5=2</formula>
    </cfRule>
    <cfRule type="expression" dxfId="1" priority="15">
      <formula>$D5=1</formula>
    </cfRule>
    <cfRule type="expression" dxfId="0" priority="16">
      <formula>$D5=0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كل عام وانتم بخير</vt:lpstr>
      <vt:lpstr>1</vt:lpstr>
      <vt:lpstr>كهرباء 2021</vt:lpstr>
      <vt:lpstr>كهرباء 2021 (5)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</dc:creator>
  <cp:lastModifiedBy>ali</cp:lastModifiedBy>
  <dcterms:created xsi:type="dcterms:W3CDTF">2021-05-11T15:38:47Z</dcterms:created>
  <dcterms:modified xsi:type="dcterms:W3CDTF">2021-05-19T09:02:20Z</dcterms:modified>
</cp:coreProperties>
</file>