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ورقة2" sheetId="2" r:id="rId1"/>
  </sheets>
  <externalReferences>
    <externalReference r:id="rId2"/>
  </externalReferences>
  <definedNames>
    <definedName name="if">#REF!</definedName>
  </definedNames>
  <calcPr calcId="145621"/>
</workbook>
</file>

<file path=xl/calcChain.xml><?xml version="1.0" encoding="utf-8"?>
<calcChain xmlns="http://schemas.openxmlformats.org/spreadsheetml/2006/main">
  <c r="C39" i="2" l="1"/>
  <c r="L35" i="2"/>
  <c r="L36" i="2" s="1"/>
  <c r="L44" i="2" s="1"/>
  <c r="C44" i="2" s="1"/>
  <c r="N34" i="2"/>
  <c r="L34" i="2"/>
  <c r="K31" i="2"/>
  <c r="K30" i="2"/>
  <c r="J30" i="2"/>
  <c r="K29" i="2"/>
  <c r="K28" i="2"/>
  <c r="K27" i="2"/>
  <c r="J27" i="2"/>
  <c r="K26" i="2"/>
  <c r="K25" i="2"/>
  <c r="K24" i="2"/>
  <c r="K23" i="2"/>
  <c r="K22" i="2"/>
  <c r="K21" i="2"/>
  <c r="K20" i="2"/>
  <c r="K19" i="2"/>
  <c r="K18" i="2"/>
  <c r="K17" i="2"/>
  <c r="K16" i="2"/>
  <c r="K15" i="2"/>
  <c r="J15" i="2"/>
  <c r="J14" i="2"/>
  <c r="J13" i="2"/>
  <c r="J12" i="2"/>
  <c r="J10" i="2"/>
  <c r="J9" i="2"/>
  <c r="J8" i="2"/>
  <c r="J7" i="2"/>
  <c r="J6" i="2"/>
  <c r="J5" i="2"/>
  <c r="J3" i="2"/>
</calcChain>
</file>

<file path=xl/sharedStrings.xml><?xml version="1.0" encoding="utf-8"?>
<sst xmlns="http://schemas.openxmlformats.org/spreadsheetml/2006/main" count="29" uniqueCount="23">
  <si>
    <t>تفاصيل التأخيرو الإضافي ماهر الغيلي لشهر أبريل  2021م</t>
  </si>
  <si>
    <t>التاريخ</t>
  </si>
  <si>
    <t>حضور فترة1</t>
  </si>
  <si>
    <t>الإنصراف</t>
  </si>
  <si>
    <t>حضور فترة 2</t>
  </si>
  <si>
    <t>انصراف 2</t>
  </si>
  <si>
    <t>Column1</t>
  </si>
  <si>
    <t>Column2</t>
  </si>
  <si>
    <t>تأخير 1</t>
  </si>
  <si>
    <t>تأخير 2</t>
  </si>
  <si>
    <t>الغرامة</t>
  </si>
  <si>
    <t>ملاحظات</t>
  </si>
  <si>
    <t>غياب</t>
  </si>
  <si>
    <t>إجازة مرضية</t>
  </si>
  <si>
    <t xml:space="preserve">إجمالي ساعات التأخير </t>
  </si>
  <si>
    <t xml:space="preserve">             قيمة الساعة </t>
  </si>
  <si>
    <t xml:space="preserve">قيمة الغرامة </t>
  </si>
  <si>
    <t>قيمة الاضافي</t>
  </si>
  <si>
    <t xml:space="preserve">بدل تغذية </t>
  </si>
  <si>
    <t>حساب السلف خلال الشهر</t>
  </si>
  <si>
    <t>قيمة الراتب</t>
  </si>
  <si>
    <t>مبلغ التأمين</t>
  </si>
  <si>
    <t>أقساط من حساب العهدة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</si>
</sst>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hh]:mm"/>
    <numFmt numFmtId="165" formatCode="_-* #,##0.00_-;_-* #,##0.00\-;_-* &quot;-&quot;??_-;_-@_-"/>
    <numFmt numFmtId="166" formatCode="_-* #,##0_-;_-* #,##0\-;_-* &quot;-&quot;_-;_-@_-"/>
  </numFmts>
  <fonts count="11" x14ac:knownFonts="1">
    <font>
      <sz val="11"/>
      <color theme="1"/>
      <name val="Arial"/>
      <family val="2"/>
      <scheme val="minor"/>
    </font>
    <font>
      <b/>
      <sz val="13.5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3.5"/>
      <name val="Arial"/>
      <family val="2"/>
      <scheme val="minor"/>
    </font>
    <font>
      <sz val="13.5"/>
      <color theme="1"/>
      <name val="Arial"/>
      <family val="2"/>
      <scheme val="minor"/>
    </font>
    <font>
      <sz val="13.5"/>
      <name val="Arial"/>
      <family val="2"/>
      <scheme val="minor"/>
    </font>
    <font>
      <sz val="11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theme="4" tint="0.79998168889431442"/>
      </patternFill>
    </fill>
  </fills>
  <borders count="1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 applyProtection="1">
      <alignment horizontal="center" vertical="center"/>
      <protection locked="0"/>
    </xf>
    <xf numFmtId="164" fontId="5" fillId="3" borderId="6" xfId="0" applyNumberFormat="1" applyFont="1" applyFill="1" applyBorder="1" applyAlignment="1">
      <alignment horizontal="center" vertical="center"/>
    </xf>
    <xf numFmtId="164" fontId="5" fillId="4" borderId="6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1" fillId="0" borderId="7" xfId="0" applyNumberFormat="1" applyFont="1" applyBorder="1" applyAlignment="1" applyProtection="1">
      <alignment horizontal="center" vertical="center"/>
      <protection locked="0"/>
    </xf>
    <xf numFmtId="14" fontId="1" fillId="5" borderId="6" xfId="0" applyNumberFormat="1" applyFont="1" applyFill="1" applyBorder="1" applyAlignment="1" applyProtection="1">
      <alignment horizontal="center" vertical="center"/>
      <protection locked="0"/>
    </xf>
    <xf numFmtId="164" fontId="5" fillId="5" borderId="6" xfId="0" applyNumberFormat="1" applyFont="1" applyFill="1" applyBorder="1" applyAlignment="1">
      <alignment horizontal="center" vertical="center"/>
    </xf>
    <xf numFmtId="164" fontId="6" fillId="6" borderId="6" xfId="0" applyNumberFormat="1" applyFont="1" applyFill="1" applyBorder="1" applyAlignment="1">
      <alignment horizontal="center" vertical="center"/>
    </xf>
    <xf numFmtId="164" fontId="2" fillId="5" borderId="6" xfId="0" applyNumberFormat="1" applyFont="1" applyFill="1" applyBorder="1" applyAlignment="1">
      <alignment horizontal="center" vertical="center"/>
    </xf>
    <xf numFmtId="164" fontId="1" fillId="5" borderId="7" xfId="0" applyNumberFormat="1" applyFont="1" applyFill="1" applyBorder="1" applyAlignment="1" applyProtection="1">
      <alignment horizontal="center" vertical="center"/>
      <protection locked="0"/>
    </xf>
    <xf numFmtId="14" fontId="1" fillId="7" borderId="6" xfId="0" applyNumberFormat="1" applyFont="1" applyFill="1" applyBorder="1" applyAlignment="1" applyProtection="1">
      <alignment horizontal="center" vertical="center"/>
      <protection locked="0"/>
    </xf>
    <xf numFmtId="164" fontId="5" fillId="7" borderId="6" xfId="0" applyNumberFormat="1" applyFont="1" applyFill="1" applyBorder="1" applyAlignment="1">
      <alignment horizontal="center" vertical="center"/>
    </xf>
    <xf numFmtId="164" fontId="6" fillId="8" borderId="6" xfId="0" applyNumberFormat="1" applyFont="1" applyFill="1" applyBorder="1" applyAlignment="1">
      <alignment horizontal="center" vertical="center"/>
    </xf>
    <xf numFmtId="164" fontId="2" fillId="7" borderId="6" xfId="0" applyNumberFormat="1" applyFont="1" applyFill="1" applyBorder="1" applyAlignment="1">
      <alignment horizontal="center" vertical="center"/>
    </xf>
    <xf numFmtId="164" fontId="1" fillId="0" borderId="8" xfId="0" applyNumberFormat="1" applyFont="1" applyBorder="1" applyAlignment="1" applyProtection="1">
      <alignment horizontal="center" vertical="center"/>
      <protection locked="0"/>
    </xf>
    <xf numFmtId="164" fontId="5" fillId="6" borderId="6" xfId="0" applyNumberFormat="1" applyFont="1" applyFill="1" applyBorder="1" applyAlignment="1">
      <alignment horizontal="center" vertical="center"/>
    </xf>
    <xf numFmtId="164" fontId="6" fillId="5" borderId="6" xfId="0" applyNumberFormat="1" applyFont="1" applyFill="1" applyBorder="1" applyAlignment="1">
      <alignment horizontal="center" vertical="center"/>
    </xf>
    <xf numFmtId="164" fontId="1" fillId="5" borderId="8" xfId="0" applyNumberFormat="1" applyFont="1" applyFill="1" applyBorder="1" applyAlignment="1" applyProtection="1">
      <alignment horizontal="center" vertical="center"/>
      <protection locked="0"/>
    </xf>
    <xf numFmtId="165" fontId="1" fillId="0" borderId="6" xfId="0" applyNumberFormat="1" applyFont="1" applyBorder="1" applyAlignment="1" applyProtection="1">
      <alignment vertical="center"/>
      <protection locked="0"/>
    </xf>
    <xf numFmtId="164" fontId="1" fillId="0" borderId="6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Protection="1"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165" fontId="7" fillId="0" borderId="6" xfId="0" applyNumberFormat="1" applyFont="1" applyBorder="1" applyAlignment="1" applyProtection="1">
      <alignment vertical="center"/>
      <protection locked="0"/>
    </xf>
    <xf numFmtId="165" fontId="1" fillId="9" borderId="6" xfId="0" applyNumberFormat="1" applyFont="1" applyFill="1" applyBorder="1" applyAlignment="1" applyProtection="1">
      <alignment vertical="center"/>
      <protection locked="0"/>
    </xf>
    <xf numFmtId="166" fontId="1" fillId="9" borderId="6" xfId="0" applyNumberFormat="1" applyFont="1" applyFill="1" applyBorder="1" applyAlignment="1" applyProtection="1">
      <alignment horizontal="center" vertical="center"/>
      <protection locked="0"/>
    </xf>
    <xf numFmtId="0" fontId="1" fillId="9" borderId="1" xfId="0" applyFont="1" applyFill="1" applyBorder="1" applyProtection="1">
      <protection locked="0"/>
    </xf>
    <xf numFmtId="0" fontId="1" fillId="9" borderId="9" xfId="0" applyFont="1" applyFill="1" applyBorder="1" applyAlignment="1" applyProtection="1">
      <alignment horizontal="center"/>
      <protection locked="0"/>
    </xf>
    <xf numFmtId="0" fontId="1" fillId="9" borderId="10" xfId="0" applyFont="1" applyFill="1" applyBorder="1" applyAlignment="1" applyProtection="1">
      <alignment horizontal="center"/>
      <protection locked="0"/>
    </xf>
    <xf numFmtId="0" fontId="1" fillId="9" borderId="11" xfId="0" applyFont="1" applyFill="1" applyBorder="1" applyAlignment="1" applyProtection="1">
      <alignment horizontal="center"/>
      <protection locked="0"/>
    </xf>
    <xf numFmtId="166" fontId="7" fillId="9" borderId="6" xfId="0" applyNumberFormat="1" applyFont="1" applyFill="1" applyBorder="1" applyAlignment="1" applyProtection="1">
      <alignment horizontal="center" vertical="center"/>
      <protection locked="0"/>
    </xf>
    <xf numFmtId="166" fontId="1" fillId="4" borderId="6" xfId="0" applyNumberFormat="1" applyFont="1" applyFill="1" applyBorder="1" applyAlignment="1" applyProtection="1">
      <alignment vertical="center"/>
      <protection locked="0"/>
    </xf>
    <xf numFmtId="166" fontId="1" fillId="4" borderId="6" xfId="0" applyNumberFormat="1" applyFont="1" applyFill="1" applyBorder="1" applyAlignment="1" applyProtection="1">
      <alignment horizontal="center" vertical="center"/>
      <protection locked="0"/>
    </xf>
    <xf numFmtId="166" fontId="1" fillId="4" borderId="6" xfId="0" applyNumberFormat="1" applyFont="1" applyFill="1" applyBorder="1" applyAlignment="1" applyProtection="1">
      <alignment horizontal="right" vertical="center"/>
      <protection locked="0"/>
    </xf>
    <xf numFmtId="0" fontId="1" fillId="3" borderId="1" xfId="0" applyFont="1" applyFill="1" applyBorder="1" applyProtection="1">
      <protection locked="0"/>
    </xf>
    <xf numFmtId="14" fontId="1" fillId="3" borderId="9" xfId="0" applyNumberFormat="1" applyFont="1" applyFill="1" applyBorder="1" applyAlignment="1" applyProtection="1">
      <alignment horizontal="center"/>
      <protection locked="0"/>
    </xf>
    <xf numFmtId="14" fontId="1" fillId="3" borderId="10" xfId="0" applyNumberFormat="1" applyFont="1" applyFill="1" applyBorder="1" applyAlignment="1" applyProtection="1">
      <alignment horizontal="center"/>
      <protection locked="0"/>
    </xf>
    <xf numFmtId="14" fontId="1" fillId="3" borderId="11" xfId="0" applyNumberFormat="1" applyFont="1" applyFill="1" applyBorder="1" applyAlignment="1" applyProtection="1">
      <alignment horizontal="center"/>
      <protection locked="0"/>
    </xf>
    <xf numFmtId="166" fontId="1" fillId="4" borderId="6" xfId="0" applyNumberFormat="1" applyFont="1" applyFill="1" applyBorder="1" applyAlignment="1" applyProtection="1">
      <alignment horizontal="center" vertical="center"/>
    </xf>
    <xf numFmtId="166" fontId="7" fillId="4" borderId="6" xfId="0" applyNumberFormat="1" applyFont="1" applyFill="1" applyBorder="1" applyAlignment="1" applyProtection="1">
      <alignment horizontal="right" vertical="center"/>
      <protection locked="0"/>
    </xf>
    <xf numFmtId="0" fontId="1" fillId="10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</cellXfs>
  <cellStyles count="1">
    <cellStyle name="Normal" xfId="0" builtinId="0"/>
  </cellStyles>
  <dxfs count="2">
    <dxf>
      <font>
        <strike val="0"/>
        <outline val="0"/>
        <shadow val="0"/>
        <u val="none"/>
        <vertAlign val="baseline"/>
        <sz val="13.5"/>
        <color rgb="FF000000"/>
        <name val="Arial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3.5"/>
        <color theme="1"/>
        <name val="Arial"/>
        <scheme val="minor"/>
      </font>
      <alignment textRotation="0" wrapText="1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/>
        <vertical style="thick">
          <color indexed="64"/>
        </vertical>
        <horizontal style="thick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137609</xdr:colOff>
      <xdr:row>45</xdr:row>
      <xdr:rowOff>75135</xdr:rowOff>
    </xdr:from>
    <xdr:to>
      <xdr:col>13</xdr:col>
      <xdr:colOff>391615</xdr:colOff>
      <xdr:row>48</xdr:row>
      <xdr:rowOff>134476</xdr:rowOff>
    </xdr:to>
    <xdr:grpSp>
      <xdr:nvGrpSpPr>
        <xdr:cNvPr id="11" name="مجموعة 75"/>
        <xdr:cNvGrpSpPr/>
      </xdr:nvGrpSpPr>
      <xdr:grpSpPr>
        <a:xfrm>
          <a:off x="11226840185" y="10971735"/>
          <a:ext cx="6892931" cy="716566"/>
          <a:chOff x="11261862584" y="10663496"/>
          <a:chExt cx="6302641" cy="432273"/>
        </a:xfrm>
      </xdr:grpSpPr>
      <xdr:sp macro="" textlink="">
        <xdr:nvSpPr>
          <xdr:cNvPr id="12" name="TextBox 3"/>
          <xdr:cNvSpPr txBox="1"/>
        </xdr:nvSpPr>
        <xdr:spPr>
          <a:xfrm>
            <a:off x="11266143086" y="10663496"/>
            <a:ext cx="2022139" cy="43227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t"/>
          <a:lstStyle/>
          <a:p>
            <a:pPr algn="r" rtl="1"/>
            <a:r>
              <a:rPr lang="ar-LY" sz="1100" b="1"/>
              <a:t>الموظف /...............................</a:t>
            </a:r>
            <a:endParaRPr lang="ar-LY" sz="200" b="1"/>
          </a:p>
          <a:p>
            <a:pPr algn="r" rtl="1"/>
            <a:endParaRPr lang="ar-LY" sz="100" b="1"/>
          </a:p>
          <a:p>
            <a:pPr algn="r" rtl="1"/>
            <a:endParaRPr lang="ar-LY" sz="1100" b="1"/>
          </a:p>
          <a:p>
            <a:pPr algn="r" rtl="1"/>
            <a:r>
              <a:rPr lang="ar-LY" sz="1100" b="1"/>
              <a:t>التوقيع  /................................</a:t>
            </a:r>
          </a:p>
        </xdr:txBody>
      </xdr:sp>
      <xdr:sp macro="" textlink="">
        <xdr:nvSpPr>
          <xdr:cNvPr id="13" name="TextBox 2"/>
          <xdr:cNvSpPr txBox="1"/>
        </xdr:nvSpPr>
        <xdr:spPr>
          <a:xfrm>
            <a:off x="11261862584" y="10663762"/>
            <a:ext cx="1933574" cy="43200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t"/>
          <a:lstStyle/>
          <a:p>
            <a:pPr algn="r" rtl="1"/>
            <a:r>
              <a:rPr lang="ar-LY" sz="1100" b="1"/>
              <a:t>المدير  /...............................</a:t>
            </a:r>
            <a:endParaRPr lang="ar-LY" sz="200" b="1"/>
          </a:p>
          <a:p>
            <a:pPr algn="r" rtl="1"/>
            <a:endParaRPr lang="ar-LY" sz="100" b="1"/>
          </a:p>
          <a:p>
            <a:pPr algn="r" rtl="1"/>
            <a:endParaRPr lang="ar-LY" sz="1100" b="1"/>
          </a:p>
          <a:p>
            <a:pPr algn="r" rtl="1"/>
            <a:r>
              <a:rPr lang="ar-LY" sz="1100" b="1"/>
              <a:t>التوقيع  /................................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605;&#1604;&#1601;%20&#1575;&#1604;&#1581;&#1587;&#1575;&#1576;&#1575;&#1578;\&#1581;&#1587;&#1575;&#1576;&#1575;&#1578;%20&#1575;&#1576;&#1608;%20&#1581;&#1575;&#1605;&#1583;\&#1575;&#1604;&#1605;&#1608;&#1575;&#1585;&#1583;%20&#1575;&#1604;&#1576;&#1588;&#1585;&#1610;&#1577;\&#1571;&#1580;&#1608;&#1585;%20&#1608;&#1605;&#1585;&#1578;&#1576;&#1575;&#1578;%20&#1605;&#1608;&#1592;&#1601;&#1610;&#1606;%20&#1575;&#1576;&#1608;%20&#1581;&#1575;&#1605;&#1583;%20-%202021\&#1571;&#1580;&#1608;&#1585;%20&#1593;&#1605;&#1575;&#1604;%20&#1575;&#1576;&#1608;&#1581;&#1575;&#1605;&#1583;%202021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ارس (2)"/>
      <sheetName val="مارس"/>
      <sheetName val="رمضان"/>
      <sheetName val="أبريل"/>
      <sheetName val="مارس يعدل"/>
      <sheetName val="فبراير"/>
      <sheetName val="يناير"/>
      <sheetName val="الإجازة السنوية"/>
      <sheetName val="غياب بإذن"/>
      <sheetName val="Sheet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ables/table1.xml><?xml version="1.0" encoding="utf-8"?>
<table xmlns="http://schemas.openxmlformats.org/spreadsheetml/2006/main" id="6" name="Table1410121932425621326366677881101211331519683443515540424649525767377" displayName="Table1410121932425621326366677881101211331519683443515540424649525767377" ref="A2:B35" totalsRowShown="0" headerRowDxfId="1" dataDxfId="0">
  <tableColumns count="2">
    <tableColumn id="7" name="Column1"/>
    <tableColumn id="9" name="Column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rightToLeft="1" tabSelected="1" topLeftCell="C1" workbookViewId="0">
      <selection activeCell="F11" sqref="F11"/>
    </sheetView>
  </sheetViews>
  <sheetFormatPr defaultRowHeight="14.25" x14ac:dyDescent="0.2"/>
  <cols>
    <col min="1" max="2" width="0" hidden="1" customWidth="1"/>
    <col min="3" max="3" width="12.375" customWidth="1"/>
    <col min="4" max="4" width="7.625" customWidth="1"/>
    <col min="5" max="5" width="7" customWidth="1"/>
    <col min="6" max="6" width="9.625" bestFit="1" customWidth="1"/>
    <col min="7" max="7" width="7.25" customWidth="1"/>
    <col min="8" max="9" width="0" hidden="1" customWidth="1"/>
    <col min="10" max="10" width="9.625" bestFit="1" customWidth="1"/>
    <col min="11" max="11" width="7.75" customWidth="1"/>
    <col min="12" max="12" width="14.125" bestFit="1" customWidth="1"/>
    <col min="13" max="13" width="11.75" customWidth="1"/>
  </cols>
  <sheetData>
    <row r="1" spans="1:14" ht="18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36" thickTop="1" thickBot="1" x14ac:dyDescent="0.25">
      <c r="A2" s="6" t="s">
        <v>6</v>
      </c>
      <c r="B2" s="6" t="s">
        <v>7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5" t="s">
        <v>9</v>
      </c>
      <c r="L2" s="5" t="s">
        <v>10</v>
      </c>
      <c r="M2" s="7" t="s">
        <v>11</v>
      </c>
      <c r="N2" s="5" t="s">
        <v>10</v>
      </c>
    </row>
    <row r="3" spans="1:14" ht="18.75" thickTop="1" thickBot="1" x14ac:dyDescent="0.25">
      <c r="A3" s="13">
        <v>0.3125</v>
      </c>
      <c r="B3" s="13"/>
      <c r="C3" s="8">
        <v>44287</v>
      </c>
      <c r="D3" s="9">
        <v>0.31597222222222221</v>
      </c>
      <c r="E3" s="9">
        <v>7.9861111111111105E-2</v>
      </c>
      <c r="F3" s="9">
        <v>0.19305555555555554</v>
      </c>
      <c r="G3" s="9">
        <v>0.41666666666666669</v>
      </c>
      <c r="H3" s="9">
        <v>0.3125</v>
      </c>
      <c r="I3" s="9">
        <v>0.125</v>
      </c>
      <c r="J3" s="9">
        <f t="shared" ref="J3:J30" si="0">D3-H3</f>
        <v>3.4722222222222099E-3</v>
      </c>
      <c r="K3" s="9">
        <v>0</v>
      </c>
      <c r="L3" s="10">
        <v>0</v>
      </c>
      <c r="M3" s="11"/>
      <c r="N3" s="12">
        <v>0</v>
      </c>
    </row>
    <row r="4" spans="1:14" ht="18.75" thickTop="1" thickBot="1" x14ac:dyDescent="0.25">
      <c r="A4" s="13">
        <v>0.3125</v>
      </c>
      <c r="B4" s="13"/>
      <c r="C4" s="14">
        <v>44288</v>
      </c>
      <c r="D4" s="15">
        <v>0</v>
      </c>
      <c r="E4" s="15">
        <v>0</v>
      </c>
      <c r="F4" s="15">
        <v>0</v>
      </c>
      <c r="G4" s="15">
        <v>0</v>
      </c>
      <c r="H4" s="15">
        <v>0.3125</v>
      </c>
      <c r="I4" s="15">
        <v>0.125</v>
      </c>
      <c r="J4" s="15">
        <v>0</v>
      </c>
      <c r="K4" s="15">
        <v>0</v>
      </c>
      <c r="L4" s="15">
        <v>0</v>
      </c>
      <c r="M4" s="16"/>
      <c r="N4" s="17">
        <v>0</v>
      </c>
    </row>
    <row r="5" spans="1:14" ht="18.75" thickTop="1" thickBot="1" x14ac:dyDescent="0.25">
      <c r="A5" s="18">
        <v>0.3125</v>
      </c>
      <c r="B5" s="18"/>
      <c r="C5" s="8">
        <v>44289</v>
      </c>
      <c r="D5" s="9">
        <v>0.31388888888888888</v>
      </c>
      <c r="E5" s="9">
        <v>7.2916666666666671E-2</v>
      </c>
      <c r="F5" s="9">
        <v>0.19097222222222221</v>
      </c>
      <c r="G5" s="9">
        <v>0.41666666666666669</v>
      </c>
      <c r="H5" s="9">
        <v>0.3125</v>
      </c>
      <c r="I5" s="9">
        <v>0.125</v>
      </c>
      <c r="J5" s="9">
        <f t="shared" si="0"/>
        <v>1.388888888888884E-3</v>
      </c>
      <c r="K5" s="9">
        <v>0</v>
      </c>
      <c r="L5" s="10">
        <v>0</v>
      </c>
      <c r="M5" s="11"/>
      <c r="N5" s="12">
        <v>0</v>
      </c>
    </row>
    <row r="6" spans="1:14" ht="18.75" thickTop="1" thickBot="1" x14ac:dyDescent="0.25">
      <c r="A6" s="13">
        <v>0.3125</v>
      </c>
      <c r="B6" s="23"/>
      <c r="C6" s="19">
        <v>44290</v>
      </c>
      <c r="D6" s="20">
        <v>0.31458333333333333</v>
      </c>
      <c r="E6" s="20">
        <v>4.1666666666666664E-2</v>
      </c>
      <c r="F6" s="20">
        <v>4.1666666666666664E-2</v>
      </c>
      <c r="G6" s="20">
        <v>0.41666666666666702</v>
      </c>
      <c r="H6" s="20">
        <v>0.3125</v>
      </c>
      <c r="I6" s="20">
        <v>0.125</v>
      </c>
      <c r="J6" s="20">
        <f t="shared" si="0"/>
        <v>2.0833333333333259E-3</v>
      </c>
      <c r="K6" s="20">
        <v>0</v>
      </c>
      <c r="L6" s="20">
        <v>0</v>
      </c>
      <c r="M6" s="21"/>
      <c r="N6" s="22">
        <v>0</v>
      </c>
    </row>
    <row r="7" spans="1:14" ht="18.75" thickTop="1" thickBot="1" x14ac:dyDescent="0.25">
      <c r="A7" s="13">
        <v>0.3125</v>
      </c>
      <c r="B7" s="13"/>
      <c r="C7" s="8">
        <v>44291</v>
      </c>
      <c r="D7" s="9">
        <v>0.31597222222222221</v>
      </c>
      <c r="E7" s="9">
        <v>0.11458333333333333</v>
      </c>
      <c r="F7" s="9">
        <v>0.17708333333333334</v>
      </c>
      <c r="G7" s="9">
        <v>0.41666666666666702</v>
      </c>
      <c r="H7" s="9">
        <v>0.3125</v>
      </c>
      <c r="I7" s="9">
        <v>0.125</v>
      </c>
      <c r="J7" s="9">
        <f t="shared" si="0"/>
        <v>3.4722222222222099E-3</v>
      </c>
      <c r="K7" s="9">
        <v>0</v>
      </c>
      <c r="L7" s="10">
        <v>0</v>
      </c>
      <c r="M7" s="11"/>
      <c r="N7" s="12">
        <v>0</v>
      </c>
    </row>
    <row r="8" spans="1:14" ht="18.75" thickTop="1" thickBot="1" x14ac:dyDescent="0.25">
      <c r="A8" s="13">
        <v>0.3125</v>
      </c>
      <c r="B8" s="23"/>
      <c r="C8" s="19">
        <v>44292</v>
      </c>
      <c r="D8" s="20">
        <v>0.31388888888888888</v>
      </c>
      <c r="E8" s="20">
        <v>9.0277777777777776E-2</v>
      </c>
      <c r="F8" s="20">
        <v>0.17013888888888887</v>
      </c>
      <c r="G8" s="20">
        <v>0.41666666666666702</v>
      </c>
      <c r="H8" s="20">
        <v>0.3125</v>
      </c>
      <c r="I8" s="20">
        <v>0.125</v>
      </c>
      <c r="J8" s="20">
        <f t="shared" si="0"/>
        <v>1.388888888888884E-3</v>
      </c>
      <c r="K8" s="20">
        <v>0</v>
      </c>
      <c r="L8" s="20">
        <v>0</v>
      </c>
      <c r="M8" s="21"/>
      <c r="N8" s="22">
        <v>0</v>
      </c>
    </row>
    <row r="9" spans="1:14" ht="18.75" thickTop="1" thickBot="1" x14ac:dyDescent="0.25">
      <c r="A9" s="13">
        <v>0.3125</v>
      </c>
      <c r="B9" s="13"/>
      <c r="C9" s="8">
        <v>44293</v>
      </c>
      <c r="D9" s="9">
        <v>0.31388888888888888</v>
      </c>
      <c r="E9" s="9">
        <v>4.1666666666666664E-2</v>
      </c>
      <c r="F9" s="9">
        <v>4.1666666666666664E-2</v>
      </c>
      <c r="G9" s="9">
        <v>0.41666666666666702</v>
      </c>
      <c r="H9" s="9">
        <v>0.3125</v>
      </c>
      <c r="I9" s="9">
        <v>0.125</v>
      </c>
      <c r="J9" s="9">
        <f t="shared" si="0"/>
        <v>1.388888888888884E-3</v>
      </c>
      <c r="K9" s="9">
        <v>0</v>
      </c>
      <c r="L9" s="10">
        <v>0</v>
      </c>
      <c r="M9" s="11"/>
      <c r="N9" s="12">
        <v>0</v>
      </c>
    </row>
    <row r="10" spans="1:14" ht="18.75" thickTop="1" thickBot="1" x14ac:dyDescent="0.25">
      <c r="A10" s="13">
        <v>0.3125</v>
      </c>
      <c r="B10" s="23"/>
      <c r="C10" s="19">
        <v>44294</v>
      </c>
      <c r="D10" s="20">
        <v>0.31875000000000003</v>
      </c>
      <c r="E10" s="20">
        <v>0.10069444444444443</v>
      </c>
      <c r="F10" s="20">
        <v>0.20486111111111113</v>
      </c>
      <c r="G10" s="20">
        <v>0.41666666666666702</v>
      </c>
      <c r="H10" s="20">
        <v>0.3125</v>
      </c>
      <c r="I10" s="20">
        <v>0.125</v>
      </c>
      <c r="J10" s="20">
        <f t="shared" si="0"/>
        <v>6.2500000000000333E-3</v>
      </c>
      <c r="K10" s="20">
        <v>0</v>
      </c>
      <c r="L10" s="20">
        <v>0</v>
      </c>
      <c r="M10" s="21"/>
      <c r="N10" s="22">
        <v>0</v>
      </c>
    </row>
    <row r="11" spans="1:14" ht="18.75" thickTop="1" thickBot="1" x14ac:dyDescent="0.25">
      <c r="A11" s="13">
        <v>0.3125</v>
      </c>
      <c r="B11" s="13"/>
      <c r="C11" s="14">
        <v>44295</v>
      </c>
      <c r="D11" s="15">
        <v>0</v>
      </c>
      <c r="E11" s="15">
        <v>0</v>
      </c>
      <c r="F11" s="15">
        <v>0</v>
      </c>
      <c r="G11" s="15">
        <v>0</v>
      </c>
      <c r="H11" s="15">
        <v>0.3125</v>
      </c>
      <c r="I11" s="15">
        <v>0.125</v>
      </c>
      <c r="J11" s="15">
        <v>0</v>
      </c>
      <c r="K11" s="15">
        <v>0</v>
      </c>
      <c r="L11" s="24">
        <v>0</v>
      </c>
      <c r="M11" s="25"/>
      <c r="N11" s="17">
        <v>0</v>
      </c>
    </row>
    <row r="12" spans="1:14" ht="18.75" thickTop="1" thickBot="1" x14ac:dyDescent="0.25">
      <c r="A12" s="18">
        <v>0.3125</v>
      </c>
      <c r="B12" s="26"/>
      <c r="C12" s="19">
        <v>44296</v>
      </c>
      <c r="D12" s="20">
        <v>0.31875000000000003</v>
      </c>
      <c r="E12" s="20">
        <v>0.11458333333333333</v>
      </c>
      <c r="F12" s="20">
        <v>0.23611111111111113</v>
      </c>
      <c r="G12" s="20">
        <v>0.41666666666666669</v>
      </c>
      <c r="H12" s="20">
        <v>0.3125</v>
      </c>
      <c r="I12" s="20">
        <v>0.125</v>
      </c>
      <c r="J12" s="20">
        <f t="shared" si="0"/>
        <v>6.2500000000000333E-3</v>
      </c>
      <c r="K12" s="20">
        <v>0</v>
      </c>
      <c r="L12" s="20">
        <v>0</v>
      </c>
      <c r="M12" s="21"/>
      <c r="N12" s="22">
        <v>0</v>
      </c>
    </row>
    <row r="13" spans="1:14" ht="18.75" thickTop="1" thickBot="1" x14ac:dyDescent="0.25">
      <c r="A13" s="13">
        <v>0.3125</v>
      </c>
      <c r="B13" s="13"/>
      <c r="C13" s="8">
        <v>44297</v>
      </c>
      <c r="D13" s="9">
        <v>0.31388888888888888</v>
      </c>
      <c r="E13" s="9">
        <v>7.2916666666666671E-2</v>
      </c>
      <c r="F13" s="9">
        <v>0.16666666666666666</v>
      </c>
      <c r="G13" s="9">
        <v>0.41666666666666702</v>
      </c>
      <c r="H13" s="9">
        <v>0.3125</v>
      </c>
      <c r="I13" s="9">
        <v>0.125</v>
      </c>
      <c r="J13" s="9">
        <f t="shared" si="0"/>
        <v>1.388888888888884E-3</v>
      </c>
      <c r="K13" s="9">
        <v>0</v>
      </c>
      <c r="L13" s="10">
        <v>0</v>
      </c>
      <c r="M13" s="11"/>
      <c r="N13" s="12">
        <v>0</v>
      </c>
    </row>
    <row r="14" spans="1:14" ht="18.75" thickTop="1" thickBot="1" x14ac:dyDescent="0.25">
      <c r="A14" s="13">
        <v>0.3125</v>
      </c>
      <c r="B14" s="23"/>
      <c r="C14" s="19">
        <v>44298</v>
      </c>
      <c r="D14" s="20">
        <v>0.31458333333333333</v>
      </c>
      <c r="E14" s="20">
        <v>0.10069444444444443</v>
      </c>
      <c r="F14" s="20">
        <v>0.23958333333333334</v>
      </c>
      <c r="G14" s="20">
        <v>8.3333333333333329E-2</v>
      </c>
      <c r="H14" s="20">
        <v>0.3125</v>
      </c>
      <c r="I14" s="20">
        <v>0.125</v>
      </c>
      <c r="J14" s="20">
        <f t="shared" si="0"/>
        <v>2.0833333333333259E-3</v>
      </c>
      <c r="K14" s="20">
        <v>0</v>
      </c>
      <c r="L14" s="20">
        <v>0</v>
      </c>
      <c r="M14" s="21"/>
      <c r="N14" s="22">
        <v>0</v>
      </c>
    </row>
    <row r="15" spans="1:14" ht="18.75" thickTop="1" thickBot="1" x14ac:dyDescent="0.25">
      <c r="A15" s="13">
        <v>0.3125</v>
      </c>
      <c r="B15" s="13"/>
      <c r="C15" s="8">
        <v>44299</v>
      </c>
      <c r="D15" s="9">
        <v>4.1666666666666664E-2</v>
      </c>
      <c r="E15" s="9">
        <v>0.25</v>
      </c>
      <c r="F15" s="9">
        <v>0.35069444444444442</v>
      </c>
      <c r="G15" s="9">
        <v>0.10416666666666667</v>
      </c>
      <c r="H15" s="9">
        <v>4.1666666666666664E-2</v>
      </c>
      <c r="I15" s="9">
        <v>0.33333333333333331</v>
      </c>
      <c r="J15" s="9">
        <f t="shared" si="0"/>
        <v>0</v>
      </c>
      <c r="K15" s="9">
        <f>F15-I15</f>
        <v>1.7361111111111105E-2</v>
      </c>
      <c r="L15" s="10">
        <v>2.7777777777777776E-2</v>
      </c>
      <c r="M15" s="11"/>
      <c r="N15" s="12">
        <v>0</v>
      </c>
    </row>
    <row r="16" spans="1:14" ht="18.75" thickTop="1" thickBot="1" x14ac:dyDescent="0.25">
      <c r="A16" s="13">
        <v>0.3125</v>
      </c>
      <c r="B16" s="23"/>
      <c r="C16" s="19">
        <v>44300</v>
      </c>
      <c r="D16" s="20">
        <v>0.53125</v>
      </c>
      <c r="E16" s="20">
        <v>0.24652777777777779</v>
      </c>
      <c r="F16" s="20">
        <v>0.3527777777777778</v>
      </c>
      <c r="G16" s="20">
        <v>0.10416666666666667</v>
      </c>
      <c r="H16" s="9">
        <v>4.1666666666666664E-2</v>
      </c>
      <c r="I16" s="9">
        <v>0.33333333333333331</v>
      </c>
      <c r="J16" s="20">
        <v>0</v>
      </c>
      <c r="K16" s="20">
        <f t="shared" ref="K16:K31" si="1">F16-I16</f>
        <v>1.9444444444444486E-2</v>
      </c>
      <c r="L16" s="20">
        <v>3.1944444444444449E-2</v>
      </c>
      <c r="M16" s="21"/>
      <c r="N16" s="22">
        <v>0</v>
      </c>
    </row>
    <row r="17" spans="1:14" ht="18.75" thickTop="1" thickBot="1" x14ac:dyDescent="0.25">
      <c r="A17" s="13">
        <v>0.3125</v>
      </c>
      <c r="B17" s="13"/>
      <c r="C17" s="8">
        <v>44301</v>
      </c>
      <c r="D17" s="9">
        <v>0.53819444444444442</v>
      </c>
      <c r="E17" s="9">
        <v>0.25</v>
      </c>
      <c r="F17" s="9">
        <v>0.35555555555555557</v>
      </c>
      <c r="G17" s="9">
        <v>0.10416666666666667</v>
      </c>
      <c r="H17" s="9">
        <v>4.1666666666666664E-2</v>
      </c>
      <c r="I17" s="9">
        <v>0.33333333333333331</v>
      </c>
      <c r="J17" s="9">
        <v>0</v>
      </c>
      <c r="K17" s="9">
        <f t="shared" si="1"/>
        <v>2.2222222222222254E-2</v>
      </c>
      <c r="L17" s="10">
        <v>3.888888888888889E-2</v>
      </c>
      <c r="M17" s="11"/>
      <c r="N17" s="12">
        <v>0</v>
      </c>
    </row>
    <row r="18" spans="1:14" ht="18.75" thickTop="1" thickBot="1" x14ac:dyDescent="0.25">
      <c r="A18" s="13">
        <v>0.3125</v>
      </c>
      <c r="B18" s="23"/>
      <c r="C18" s="14">
        <v>44302</v>
      </c>
      <c r="D18" s="15">
        <v>0.53125</v>
      </c>
      <c r="E18" s="15">
        <v>0.25</v>
      </c>
      <c r="F18" s="15">
        <v>0.35416666666666669</v>
      </c>
      <c r="G18" s="15">
        <v>0.10416666666666667</v>
      </c>
      <c r="H18" s="9">
        <v>4.1666666666666664E-2</v>
      </c>
      <c r="I18" s="9">
        <v>0.33333333333333331</v>
      </c>
      <c r="J18" s="15">
        <v>0</v>
      </c>
      <c r="K18" s="15">
        <f t="shared" si="1"/>
        <v>2.083333333333337E-2</v>
      </c>
      <c r="L18" s="15">
        <v>3.4722222222222224E-2</v>
      </c>
      <c r="M18" s="16"/>
      <c r="N18" s="17">
        <v>0</v>
      </c>
    </row>
    <row r="19" spans="1:14" ht="18.75" thickTop="1" thickBot="1" x14ac:dyDescent="0.25">
      <c r="A19" s="18">
        <v>0.3125</v>
      </c>
      <c r="B19" s="18"/>
      <c r="C19" s="8">
        <v>44303</v>
      </c>
      <c r="D19" s="9">
        <v>0.53819444444444442</v>
      </c>
      <c r="E19" s="9">
        <v>0.25</v>
      </c>
      <c r="F19" s="9">
        <v>0.35833333333333334</v>
      </c>
      <c r="G19" s="9">
        <v>0.104166666666667</v>
      </c>
      <c r="H19" s="9">
        <v>4.1666666666666664E-2</v>
      </c>
      <c r="I19" s="9">
        <v>0.33333333333333331</v>
      </c>
      <c r="J19" s="9">
        <v>0</v>
      </c>
      <c r="K19" s="9">
        <f t="shared" si="1"/>
        <v>2.5000000000000022E-2</v>
      </c>
      <c r="L19" s="10">
        <v>3.4722222222222203E-2</v>
      </c>
      <c r="M19" s="11"/>
      <c r="N19" s="12">
        <v>0</v>
      </c>
    </row>
    <row r="20" spans="1:14" ht="18.75" thickTop="1" thickBot="1" x14ac:dyDescent="0.25">
      <c r="A20" s="13">
        <v>0.3125</v>
      </c>
      <c r="B20" s="23"/>
      <c r="C20" s="19">
        <v>44304</v>
      </c>
      <c r="D20" s="20">
        <v>0.53819444444444442</v>
      </c>
      <c r="E20" s="20">
        <v>0.25</v>
      </c>
      <c r="F20" s="20">
        <v>0.35069444444444442</v>
      </c>
      <c r="G20" s="20">
        <v>0.104166666666667</v>
      </c>
      <c r="H20" s="9">
        <v>4.1666666666666664E-2</v>
      </c>
      <c r="I20" s="9">
        <v>0.33333333333333331</v>
      </c>
      <c r="J20" s="20">
        <v>0</v>
      </c>
      <c r="K20" s="20">
        <f t="shared" si="1"/>
        <v>1.7361111111111105E-2</v>
      </c>
      <c r="L20" s="20">
        <v>2.7777777777777776E-2</v>
      </c>
      <c r="M20" s="21"/>
      <c r="N20" s="22">
        <v>0</v>
      </c>
    </row>
    <row r="21" spans="1:14" ht="18.75" thickTop="1" thickBot="1" x14ac:dyDescent="0.25">
      <c r="A21" s="13">
        <v>0.3125</v>
      </c>
      <c r="B21" s="13"/>
      <c r="C21" s="8">
        <v>44305</v>
      </c>
      <c r="D21" s="9">
        <v>0.53888888888888886</v>
      </c>
      <c r="E21" s="9">
        <v>0.25</v>
      </c>
      <c r="F21" s="9">
        <v>0.35069444444444442</v>
      </c>
      <c r="G21" s="9">
        <v>0.10069444444444443</v>
      </c>
      <c r="H21" s="9">
        <v>4.1666666666666664E-2</v>
      </c>
      <c r="I21" s="9">
        <v>0.33333333333333331</v>
      </c>
      <c r="J21" s="9">
        <v>0</v>
      </c>
      <c r="K21" s="9">
        <f t="shared" si="1"/>
        <v>1.7361111111111105E-2</v>
      </c>
      <c r="L21" s="10">
        <v>2.7777777777777776E-2</v>
      </c>
      <c r="M21" s="11"/>
      <c r="N21" s="12">
        <v>0</v>
      </c>
    </row>
    <row r="22" spans="1:14" ht="18.75" thickTop="1" thickBot="1" x14ac:dyDescent="0.25">
      <c r="A22" s="13">
        <v>0.3125</v>
      </c>
      <c r="B22" s="23"/>
      <c r="C22" s="19">
        <v>44306</v>
      </c>
      <c r="D22" s="20">
        <v>0.53819444444444442</v>
      </c>
      <c r="E22" s="20">
        <v>0.25</v>
      </c>
      <c r="F22" s="20">
        <v>0.34722222222222227</v>
      </c>
      <c r="G22" s="20">
        <v>0.10416666666666667</v>
      </c>
      <c r="H22" s="9">
        <v>4.1666666666666664E-2</v>
      </c>
      <c r="I22" s="9">
        <v>0.33333333333333331</v>
      </c>
      <c r="J22" s="20">
        <v>0</v>
      </c>
      <c r="K22" s="20">
        <f t="shared" si="1"/>
        <v>1.3888888888888951E-2</v>
      </c>
      <c r="L22" s="20">
        <v>2.0833333333333332E-2</v>
      </c>
      <c r="M22" s="21"/>
      <c r="N22" s="22">
        <v>0</v>
      </c>
    </row>
    <row r="23" spans="1:14" ht="18.75" thickTop="1" thickBot="1" x14ac:dyDescent="0.25">
      <c r="A23" s="13">
        <v>0.3125</v>
      </c>
      <c r="B23" s="13"/>
      <c r="C23" s="8">
        <v>44307</v>
      </c>
      <c r="D23" s="9">
        <v>0.54027777777777775</v>
      </c>
      <c r="E23" s="9">
        <v>0.25694444444444448</v>
      </c>
      <c r="F23" s="9">
        <v>0.36458333333333331</v>
      </c>
      <c r="G23" s="9">
        <v>0.104166666666667</v>
      </c>
      <c r="H23" s="9">
        <v>4.1666666666666664E-2</v>
      </c>
      <c r="I23" s="9">
        <v>0.33333333333333331</v>
      </c>
      <c r="J23" s="9">
        <v>0</v>
      </c>
      <c r="K23" s="9">
        <f t="shared" si="1"/>
        <v>3.125E-2</v>
      </c>
      <c r="L23" s="10">
        <v>6.5972222222222224E-2</v>
      </c>
      <c r="M23" s="11"/>
      <c r="N23" s="12">
        <v>0</v>
      </c>
    </row>
    <row r="24" spans="1:14" ht="18.75" thickTop="1" thickBot="1" x14ac:dyDescent="0.25">
      <c r="A24" s="13">
        <v>0.3125</v>
      </c>
      <c r="B24" s="23"/>
      <c r="C24" s="19">
        <v>44308</v>
      </c>
      <c r="D24" s="20">
        <v>0.54027777777777775</v>
      </c>
      <c r="E24" s="20">
        <v>0.25</v>
      </c>
      <c r="F24" s="20">
        <v>0.34861111111111115</v>
      </c>
      <c r="G24" s="20">
        <v>0.104166666666667</v>
      </c>
      <c r="H24" s="9">
        <v>4.1666666666666664E-2</v>
      </c>
      <c r="I24" s="9">
        <v>0.33333333333333331</v>
      </c>
      <c r="J24" s="20">
        <v>0</v>
      </c>
      <c r="K24" s="20">
        <f t="shared" si="1"/>
        <v>1.5277777777777835E-2</v>
      </c>
      <c r="L24" s="20">
        <v>2.361111111111111E-2</v>
      </c>
      <c r="M24" s="21"/>
      <c r="N24" s="22">
        <v>0</v>
      </c>
    </row>
    <row r="25" spans="1:14" ht="18.75" thickTop="1" thickBot="1" x14ac:dyDescent="0.25">
      <c r="A25" s="13">
        <v>0.3125</v>
      </c>
      <c r="B25" s="13"/>
      <c r="C25" s="14">
        <v>44309</v>
      </c>
      <c r="D25" s="15">
        <v>0.53819444444444442</v>
      </c>
      <c r="E25" s="15">
        <v>0.25</v>
      </c>
      <c r="F25" s="15">
        <v>0.35416666666666669</v>
      </c>
      <c r="G25" s="15">
        <v>0.104166666666667</v>
      </c>
      <c r="H25" s="9">
        <v>4.1666666666666664E-2</v>
      </c>
      <c r="I25" s="9">
        <v>0.33333333333333331</v>
      </c>
      <c r="J25" s="15">
        <v>0</v>
      </c>
      <c r="K25" s="15">
        <f t="shared" si="1"/>
        <v>2.083333333333337E-2</v>
      </c>
      <c r="L25" s="24">
        <v>3.4722222222222224E-2</v>
      </c>
      <c r="M25" s="25"/>
      <c r="N25" s="17">
        <v>0</v>
      </c>
    </row>
    <row r="26" spans="1:14" ht="18.75" thickTop="1" thickBot="1" x14ac:dyDescent="0.25">
      <c r="A26" s="13">
        <v>4.1666666666666664E-2</v>
      </c>
      <c r="B26" s="23">
        <v>0.34027777777777773</v>
      </c>
      <c r="C26" s="19">
        <v>44310</v>
      </c>
      <c r="D26" s="20">
        <v>0.54027777777777775</v>
      </c>
      <c r="E26" s="20">
        <v>0.24652777777777779</v>
      </c>
      <c r="F26" s="20">
        <v>0.35069444444444442</v>
      </c>
      <c r="G26" s="20">
        <v>0.104166666666667</v>
      </c>
      <c r="H26" s="9">
        <v>4.1666666666666664E-2</v>
      </c>
      <c r="I26" s="9">
        <v>0.33333333333333331</v>
      </c>
      <c r="J26" s="20">
        <v>0</v>
      </c>
      <c r="K26" s="20">
        <f t="shared" si="1"/>
        <v>1.7361111111111105E-2</v>
      </c>
      <c r="L26" s="20">
        <v>2.7777777777777776E-2</v>
      </c>
      <c r="M26" s="21"/>
      <c r="N26" s="22">
        <v>0</v>
      </c>
    </row>
    <row r="27" spans="1:14" ht="18.75" thickTop="1" thickBot="1" x14ac:dyDescent="0.25">
      <c r="A27" s="13">
        <v>4.1666666666666664E-2</v>
      </c>
      <c r="B27" s="13">
        <v>0.34027777777777773</v>
      </c>
      <c r="C27" s="8">
        <v>44311</v>
      </c>
      <c r="D27" s="9">
        <v>4.1666666666666664E-2</v>
      </c>
      <c r="E27" s="9">
        <v>0.25</v>
      </c>
      <c r="F27" s="9">
        <v>0.3527777777777778</v>
      </c>
      <c r="G27" s="9">
        <v>0.104166666666667</v>
      </c>
      <c r="H27" s="9">
        <v>4.1666666666666664E-2</v>
      </c>
      <c r="I27" s="9">
        <v>0.33333333333333331</v>
      </c>
      <c r="J27" s="9">
        <f t="shared" si="0"/>
        <v>0</v>
      </c>
      <c r="K27" s="9">
        <f t="shared" si="1"/>
        <v>1.9444444444444486E-2</v>
      </c>
      <c r="L27" s="10">
        <v>3.1944444444444449E-2</v>
      </c>
      <c r="M27" s="11"/>
      <c r="N27" s="12">
        <v>0</v>
      </c>
    </row>
    <row r="28" spans="1:14" ht="18.75" thickTop="1" thickBot="1" x14ac:dyDescent="0.25">
      <c r="A28" s="18">
        <v>4.1666666666666699E-2</v>
      </c>
      <c r="B28" s="26">
        <v>0.34027777777777801</v>
      </c>
      <c r="C28" s="19">
        <v>44312</v>
      </c>
      <c r="D28" s="20">
        <v>0.53819444444444442</v>
      </c>
      <c r="E28" s="20">
        <v>0.25</v>
      </c>
      <c r="F28" s="20">
        <v>0.35416666666666669</v>
      </c>
      <c r="G28" s="20">
        <v>0.10069444444444443</v>
      </c>
      <c r="H28" s="9">
        <v>4.1666666666666664E-2</v>
      </c>
      <c r="I28" s="9">
        <v>0.33333333333333331</v>
      </c>
      <c r="J28" s="20">
        <v>0</v>
      </c>
      <c r="K28" s="20">
        <f t="shared" si="1"/>
        <v>2.083333333333337E-2</v>
      </c>
      <c r="L28" s="20">
        <v>3.4722222222222224E-2</v>
      </c>
      <c r="M28" s="21"/>
      <c r="N28" s="22">
        <v>0</v>
      </c>
    </row>
    <row r="29" spans="1:14" ht="18.75" thickTop="1" thickBot="1" x14ac:dyDescent="0.25">
      <c r="A29" s="13">
        <v>4.1666666666666699E-2</v>
      </c>
      <c r="B29" s="13">
        <v>0.34027777777777801</v>
      </c>
      <c r="C29" s="8">
        <v>44313</v>
      </c>
      <c r="D29" s="9">
        <v>0.53819444444444442</v>
      </c>
      <c r="E29" s="9">
        <v>0.25</v>
      </c>
      <c r="F29" s="9">
        <v>0.35069444444444442</v>
      </c>
      <c r="G29" s="9">
        <v>0.104166666666667</v>
      </c>
      <c r="H29" s="9">
        <v>4.1666666666666664E-2</v>
      </c>
      <c r="I29" s="9">
        <v>0.33333333333333331</v>
      </c>
      <c r="J29" s="9">
        <v>0</v>
      </c>
      <c r="K29" s="9">
        <f t="shared" si="1"/>
        <v>1.7361111111111105E-2</v>
      </c>
      <c r="L29" s="10">
        <v>2.7777777777777776E-2</v>
      </c>
      <c r="M29" s="11"/>
      <c r="N29" s="12">
        <v>0</v>
      </c>
    </row>
    <row r="30" spans="1:14" ht="18.75" thickTop="1" thickBot="1" x14ac:dyDescent="0.25">
      <c r="A30" s="13">
        <v>4.1666666666666699E-2</v>
      </c>
      <c r="B30" s="23">
        <v>0.34027777777777773</v>
      </c>
      <c r="C30" s="19">
        <v>44314</v>
      </c>
      <c r="D30" s="20">
        <v>4.1666666666666664E-2</v>
      </c>
      <c r="E30" s="20">
        <v>0.25</v>
      </c>
      <c r="F30" s="20">
        <v>0.375</v>
      </c>
      <c r="G30" s="20">
        <v>0.10416666666666667</v>
      </c>
      <c r="H30" s="9">
        <v>4.1666666666666664E-2</v>
      </c>
      <c r="I30" s="9">
        <v>0.33333333333333331</v>
      </c>
      <c r="J30" s="20">
        <f t="shared" si="0"/>
        <v>0</v>
      </c>
      <c r="K30" s="20">
        <f t="shared" si="1"/>
        <v>4.1666666666666685E-2</v>
      </c>
      <c r="L30" s="20">
        <v>9.7222222222222224E-2</v>
      </c>
      <c r="M30" s="21"/>
      <c r="N30" s="22">
        <v>0</v>
      </c>
    </row>
    <row r="31" spans="1:14" ht="18.75" thickTop="1" thickBot="1" x14ac:dyDescent="0.25">
      <c r="A31" s="13">
        <v>4.1666666666666699E-2</v>
      </c>
      <c r="B31" s="13">
        <v>0.34027777777777801</v>
      </c>
      <c r="C31" s="8">
        <v>44315</v>
      </c>
      <c r="D31" s="9">
        <v>0.53611111111111109</v>
      </c>
      <c r="E31" s="9">
        <v>0.25347222222222221</v>
      </c>
      <c r="F31" s="9">
        <v>0.375</v>
      </c>
      <c r="G31" s="9">
        <v>0.10416666666666667</v>
      </c>
      <c r="H31" s="9">
        <v>4.1666666666666664E-2</v>
      </c>
      <c r="I31" s="9">
        <v>0.33333333333333331</v>
      </c>
      <c r="J31" s="9">
        <v>0</v>
      </c>
      <c r="K31" s="9">
        <f t="shared" si="1"/>
        <v>4.1666666666666685E-2</v>
      </c>
      <c r="L31" s="10">
        <v>9.7222222222222196E-2</v>
      </c>
      <c r="M31" s="11"/>
      <c r="N31" s="12">
        <v>0</v>
      </c>
    </row>
    <row r="32" spans="1:14" ht="18.75" thickTop="1" thickBot="1" x14ac:dyDescent="0.25">
      <c r="A32" s="13">
        <v>4.1666666666666699E-2</v>
      </c>
      <c r="B32" s="23">
        <v>0.34027777777777801</v>
      </c>
      <c r="C32" s="14">
        <v>44316</v>
      </c>
      <c r="D32" s="15" t="s">
        <v>12</v>
      </c>
      <c r="E32" s="15" t="s">
        <v>12</v>
      </c>
      <c r="F32" s="15" t="s">
        <v>12</v>
      </c>
      <c r="G32" s="15" t="s">
        <v>12</v>
      </c>
      <c r="H32" s="9">
        <v>4.1666666666666664E-2</v>
      </c>
      <c r="I32" s="9">
        <v>0.33333333333333331</v>
      </c>
      <c r="J32" s="15">
        <v>0.25</v>
      </c>
      <c r="K32" s="15">
        <v>0.25</v>
      </c>
      <c r="L32" s="15">
        <v>0</v>
      </c>
      <c r="M32" s="16" t="s">
        <v>13</v>
      </c>
      <c r="N32" s="17">
        <v>0</v>
      </c>
    </row>
    <row r="33" spans="1:14" ht="18.75" thickTop="1" thickBot="1" x14ac:dyDescent="0.25">
      <c r="A33" s="18"/>
      <c r="B33" s="18"/>
      <c r="C33" s="8"/>
      <c r="D33" s="9"/>
      <c r="E33" s="9"/>
      <c r="F33" s="9"/>
      <c r="G33" s="9"/>
      <c r="H33" s="9"/>
      <c r="I33" s="9"/>
      <c r="J33" s="9"/>
      <c r="K33" s="9"/>
      <c r="L33" s="10"/>
      <c r="M33" s="11"/>
      <c r="N33" s="12"/>
    </row>
    <row r="34" spans="1:14" ht="18.75" thickTop="1" thickBot="1" x14ac:dyDescent="0.3">
      <c r="A34" s="29"/>
      <c r="B34" s="29"/>
      <c r="C34" s="30" t="s">
        <v>14</v>
      </c>
      <c r="D34" s="31"/>
      <c r="E34" s="31"/>
      <c r="F34" s="31"/>
      <c r="G34" s="31"/>
      <c r="H34" s="31"/>
      <c r="I34" s="31"/>
      <c r="J34" s="32"/>
      <c r="K34" s="27"/>
      <c r="L34" s="28">
        <f>SUM(L3:L32)</f>
        <v>0.68541666666666667</v>
      </c>
      <c r="M34" s="33"/>
      <c r="N34" s="28">
        <f>SUBTOTAL(109,N2:N32)</f>
        <v>0</v>
      </c>
    </row>
    <row r="35" spans="1:14" ht="18.75" thickTop="1" thickBot="1" x14ac:dyDescent="0.3">
      <c r="A35" s="36"/>
      <c r="B35" s="36"/>
      <c r="C35" s="37" t="s">
        <v>15</v>
      </c>
      <c r="D35" s="38"/>
      <c r="E35" s="38"/>
      <c r="F35" s="38"/>
      <c r="G35" s="38"/>
      <c r="H35" s="38"/>
      <c r="I35" s="38"/>
      <c r="J35" s="39"/>
      <c r="K35" s="34"/>
      <c r="L35" s="35">
        <f>100000/30.5/12</f>
        <v>273.22404371584702</v>
      </c>
      <c r="M35" s="40"/>
      <c r="N35" s="35"/>
    </row>
    <row r="36" spans="1:14" ht="18.75" thickTop="1" thickBot="1" x14ac:dyDescent="0.3">
      <c r="A36" s="44"/>
      <c r="B36" s="44"/>
      <c r="C36" s="45" t="s">
        <v>16</v>
      </c>
      <c r="D36" s="46"/>
      <c r="E36" s="46"/>
      <c r="F36" s="46"/>
      <c r="G36" s="46"/>
      <c r="H36" s="46"/>
      <c r="I36" s="46"/>
      <c r="J36" s="47"/>
      <c r="K36" s="41"/>
      <c r="L36" s="48">
        <f>MROUND(((L35*L34)*24),10)</f>
        <v>4490</v>
      </c>
      <c r="M36" s="49"/>
      <c r="N36" s="43"/>
    </row>
    <row r="37" spans="1:14" ht="18.75" thickTop="1" thickBot="1" x14ac:dyDescent="0.3">
      <c r="A37" s="50"/>
      <c r="B37" s="50"/>
      <c r="C37" s="37" t="s">
        <v>17</v>
      </c>
      <c r="D37" s="38"/>
      <c r="E37" s="38"/>
      <c r="F37" s="38"/>
      <c r="G37" s="38"/>
      <c r="H37" s="38"/>
      <c r="I37" s="38"/>
      <c r="J37" s="39"/>
      <c r="K37" s="34"/>
      <c r="L37" s="35">
        <v>0</v>
      </c>
      <c r="M37" s="40"/>
      <c r="N37" s="35">
        <v>0</v>
      </c>
    </row>
    <row r="38" spans="1:14" ht="18.75" thickTop="1" thickBot="1" x14ac:dyDescent="0.3">
      <c r="A38" s="51"/>
      <c r="B38" s="51"/>
      <c r="C38" s="45" t="s">
        <v>18</v>
      </c>
      <c r="D38" s="46"/>
      <c r="E38" s="46"/>
      <c r="F38" s="46"/>
      <c r="G38" s="46"/>
      <c r="H38" s="46"/>
      <c r="I38" s="46"/>
      <c r="J38" s="47"/>
      <c r="K38" s="41"/>
      <c r="L38" s="42">
        <v>20000</v>
      </c>
      <c r="M38" s="49"/>
      <c r="N38" s="43"/>
    </row>
    <row r="39" spans="1:14" ht="18.75" thickTop="1" thickBot="1" x14ac:dyDescent="0.3">
      <c r="A39" s="36"/>
      <c r="B39" s="36"/>
      <c r="C39" s="37" t="str">
        <f>IF(X39&gt;=0,"الرصيد المرحل عليكم من الشهر السابق","الرصيد المرحل لكم من الشهر السابق")</f>
        <v>الرصيد المرحل عليكم من الشهر السابق</v>
      </c>
      <c r="D39" s="38"/>
      <c r="E39" s="38"/>
      <c r="F39" s="38"/>
      <c r="G39" s="38"/>
      <c r="H39" s="38"/>
      <c r="I39" s="38"/>
      <c r="J39" s="39"/>
      <c r="K39" s="34"/>
      <c r="L39" s="35">
        <v>-54460</v>
      </c>
      <c r="M39" s="40"/>
      <c r="N39" s="35"/>
    </row>
    <row r="40" spans="1:14" ht="18.75" thickTop="1" thickBot="1" x14ac:dyDescent="0.3">
      <c r="A40" s="51"/>
      <c r="B40" s="51"/>
      <c r="C40" s="45" t="s">
        <v>19</v>
      </c>
      <c r="D40" s="46"/>
      <c r="E40" s="46"/>
      <c r="F40" s="46"/>
      <c r="G40" s="46"/>
      <c r="H40" s="46"/>
      <c r="I40" s="46"/>
      <c r="J40" s="47"/>
      <c r="K40" s="41"/>
      <c r="L40" s="42">
        <v>53550</v>
      </c>
      <c r="M40" s="49"/>
      <c r="N40" s="43"/>
    </row>
    <row r="41" spans="1:14" ht="18.75" thickTop="1" thickBot="1" x14ac:dyDescent="0.3">
      <c r="A41" s="36"/>
      <c r="B41" s="36"/>
      <c r="C41" s="37" t="s">
        <v>21</v>
      </c>
      <c r="D41" s="38"/>
      <c r="E41" s="38"/>
      <c r="F41" s="38"/>
      <c r="G41" s="38"/>
      <c r="H41" s="38"/>
      <c r="I41" s="38"/>
      <c r="J41" s="39"/>
      <c r="K41" s="34"/>
      <c r="L41" s="35">
        <v>5000</v>
      </c>
      <c r="M41" s="40"/>
      <c r="N41" s="35"/>
    </row>
    <row r="42" spans="1:14" ht="18.75" thickTop="1" thickBot="1" x14ac:dyDescent="0.3">
      <c r="A42" s="52"/>
      <c r="B42" s="52"/>
      <c r="C42" s="45" t="s">
        <v>22</v>
      </c>
      <c r="D42" s="46"/>
      <c r="E42" s="46"/>
      <c r="F42" s="46"/>
      <c r="G42" s="46"/>
      <c r="H42" s="46"/>
      <c r="I42" s="46"/>
      <c r="J42" s="47"/>
      <c r="K42" s="41"/>
      <c r="L42" s="42"/>
      <c r="M42" s="49"/>
      <c r="N42" s="43"/>
    </row>
    <row r="43" spans="1:14" ht="18.75" thickTop="1" thickBot="1" x14ac:dyDescent="0.3">
      <c r="A43" s="52"/>
      <c r="B43" s="52"/>
      <c r="C43" s="37" t="s">
        <v>20</v>
      </c>
      <c r="D43" s="38"/>
      <c r="E43" s="38"/>
      <c r="F43" s="38"/>
      <c r="G43" s="38"/>
      <c r="H43" s="38"/>
      <c r="I43" s="38"/>
      <c r="J43" s="39"/>
      <c r="K43" s="34"/>
      <c r="L43" s="35">
        <v>80000</v>
      </c>
      <c r="M43" s="40"/>
      <c r="N43" s="35"/>
    </row>
    <row r="44" spans="1:14" ht="18" thickTop="1" x14ac:dyDescent="0.25">
      <c r="A44" s="53"/>
      <c r="B44" s="53"/>
      <c r="C44" s="45" t="str">
        <f>IF(L44&gt;=0,"صــــــــافي الراتب لــــــــكم","صــــــــــــــافي الراتب عليكــــــــم")</f>
        <v>صــــــــافي الراتب لــــــــكم</v>
      </c>
      <c r="D44" s="46"/>
      <c r="E44" s="46"/>
      <c r="F44" s="46"/>
      <c r="G44" s="46"/>
      <c r="H44" s="46"/>
      <c r="I44" s="46"/>
      <c r="J44" s="47"/>
      <c r="K44" s="41"/>
      <c r="L44" s="48">
        <f>L43-L42-L41-L40-L39+L38+N37-L36</f>
        <v>91420</v>
      </c>
      <c r="M44" s="49"/>
      <c r="N44" s="43"/>
    </row>
    <row r="45" spans="1:14" ht="17.25" x14ac:dyDescent="0.25">
      <c r="A45" s="54"/>
      <c r="B45" s="54"/>
      <c r="C45" s="53"/>
      <c r="D45" s="53"/>
      <c r="E45" s="55"/>
      <c r="F45" s="55"/>
      <c r="G45" s="53"/>
      <c r="H45" s="53"/>
      <c r="I45" s="53"/>
      <c r="J45" s="53"/>
      <c r="K45" s="53"/>
      <c r="L45" s="53"/>
      <c r="M45" s="56"/>
      <c r="N45" s="53"/>
    </row>
    <row r="46" spans="1:14" ht="17.25" x14ac:dyDescent="0.25">
      <c r="A46" s="54"/>
      <c r="B46" s="54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6"/>
      <c r="N46" s="53"/>
    </row>
    <row r="47" spans="1:14" ht="17.25" x14ac:dyDescent="0.2">
      <c r="A47" s="54"/>
      <c r="B47" s="54"/>
      <c r="C47" s="54"/>
      <c r="D47" s="54"/>
      <c r="E47" s="57"/>
      <c r="F47" s="57"/>
      <c r="G47" s="54"/>
      <c r="H47" s="54"/>
      <c r="I47" s="54"/>
      <c r="J47" s="54"/>
      <c r="K47" s="54"/>
      <c r="L47" s="54"/>
      <c r="M47" s="58"/>
      <c r="N47" s="54"/>
    </row>
    <row r="48" spans="1:14" ht="17.25" x14ac:dyDescent="0.2">
      <c r="A48" s="54"/>
      <c r="B48" s="54"/>
      <c r="C48" s="54"/>
      <c r="D48" s="54"/>
      <c r="E48" s="57"/>
      <c r="F48" s="57"/>
      <c r="G48" s="54"/>
      <c r="H48" s="54"/>
      <c r="I48" s="54"/>
      <c r="J48" s="54"/>
      <c r="K48" s="54"/>
      <c r="L48" s="54"/>
      <c r="M48" s="58"/>
      <c r="N48" s="54"/>
    </row>
  </sheetData>
  <mergeCells count="12">
    <mergeCell ref="C39:J39"/>
    <mergeCell ref="C40:J40"/>
    <mergeCell ref="C41:J41"/>
    <mergeCell ref="C42:J42"/>
    <mergeCell ref="C43:J43"/>
    <mergeCell ref="C44:J44"/>
    <mergeCell ref="A1:N1"/>
    <mergeCell ref="C34:J34"/>
    <mergeCell ref="C35:J35"/>
    <mergeCell ref="C36:J36"/>
    <mergeCell ref="C37:J37"/>
    <mergeCell ref="C38:J38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Company>777104106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شاكر ابو حامد</dc:creator>
  <cp:lastModifiedBy>شاكر ابو حامد</cp:lastModifiedBy>
  <dcterms:created xsi:type="dcterms:W3CDTF">2021-06-16T15:24:50Z</dcterms:created>
  <dcterms:modified xsi:type="dcterms:W3CDTF">2021-06-16T15:28:00Z</dcterms:modified>
</cp:coreProperties>
</file>