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xr:revisionPtr revIDLastSave="0" documentId="8_{BF484D88-5E98-44DC-B0D5-81D306C679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ورقة1!$A$7:$J$25</definedName>
    <definedName name="_xlnm.Criteria" localSheetId="0">ورقة1!#REF!</definedName>
    <definedName name="_xlnm.Extract" localSheetId="0">ورقة1!#REF!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K9" i="1" s="1"/>
  <c r="K26" i="1"/>
  <c r="K27" i="1"/>
  <c r="K28" i="1"/>
  <c r="K29" i="1"/>
  <c r="K30" i="1"/>
  <c r="K31" i="1"/>
  <c r="K32" i="1"/>
  <c r="K33" i="1"/>
  <c r="K34" i="1"/>
  <c r="K35" i="1"/>
  <c r="K7" i="1"/>
  <c r="K11" i="1" l="1"/>
  <c r="K10" i="1"/>
  <c r="H4" i="1"/>
  <c r="I4" i="1"/>
  <c r="K13" i="1" l="1"/>
  <c r="K12" i="1"/>
  <c r="K14" i="1" l="1"/>
  <c r="K16" i="1" l="1"/>
  <c r="K15" i="1"/>
  <c r="K17" i="1" s="1"/>
  <c r="K18" i="1" s="1"/>
  <c r="K19" i="1" s="1"/>
  <c r="K20" i="1" s="1"/>
  <c r="K21" i="1" l="1"/>
  <c r="K22" i="1" s="1"/>
  <c r="K23" i="1" l="1"/>
  <c r="K24" i="1" s="1"/>
  <c r="K25" i="1" s="1"/>
  <c r="L3" i="1" s="1"/>
  <c r="L5" i="1" s="1"/>
  <c r="V5" i="1" l="1"/>
  <c r="R5" i="1"/>
  <c r="N5" i="1"/>
  <c r="M5" i="1"/>
  <c r="T5" i="1"/>
  <c r="O5" i="1"/>
  <c r="U5" i="1"/>
  <c r="Q5" i="1"/>
  <c r="L6" i="1"/>
  <c r="P5" i="1"/>
  <c r="S5" i="1"/>
  <c r="O6" i="1" l="1"/>
  <c r="S6" i="1"/>
  <c r="Q6" i="1"/>
  <c r="N6" i="1"/>
  <c r="V6" i="1"/>
  <c r="P6" i="1"/>
  <c r="T6" i="1"/>
  <c r="M6" i="1"/>
  <c r="U6" i="1"/>
  <c r="R6" i="1"/>
  <c r="L7" i="1"/>
  <c r="M7" i="1" l="1"/>
  <c r="Q7" i="1"/>
  <c r="U7" i="1"/>
  <c r="T7" i="1"/>
  <c r="N7" i="1"/>
  <c r="R7" i="1"/>
  <c r="V7" i="1"/>
  <c r="O7" i="1"/>
  <c r="S7" i="1"/>
  <c r="P7" i="1"/>
  <c r="L8" i="1"/>
  <c r="O8" i="1" l="1"/>
  <c r="S8" i="1"/>
  <c r="Q8" i="1"/>
  <c r="R8" i="1"/>
  <c r="P8" i="1"/>
  <c r="T8" i="1"/>
  <c r="M8" i="1"/>
  <c r="U8" i="1"/>
  <c r="N8" i="1"/>
  <c r="V8" i="1"/>
  <c r="L9" i="1"/>
  <c r="L10" i="1" l="1"/>
  <c r="M9" i="1"/>
  <c r="Q9" i="1"/>
  <c r="U9" i="1"/>
  <c r="O9" i="1"/>
  <c r="P9" i="1"/>
  <c r="N9" i="1"/>
  <c r="R9" i="1"/>
  <c r="V9" i="1"/>
  <c r="S9" i="1"/>
  <c r="T9" i="1"/>
  <c r="O10" i="1" l="1"/>
  <c r="S10" i="1"/>
  <c r="M10" i="1"/>
  <c r="U10" i="1"/>
  <c r="N10" i="1"/>
  <c r="V10" i="1"/>
  <c r="P10" i="1"/>
  <c r="T10" i="1"/>
  <c r="Q10" i="1"/>
  <c r="R10" i="1"/>
  <c r="L11" i="1"/>
  <c r="M11" i="1" l="1"/>
  <c r="Q11" i="1"/>
  <c r="U11" i="1"/>
  <c r="S11" i="1"/>
  <c r="T11" i="1"/>
  <c r="N11" i="1"/>
  <c r="R11" i="1"/>
  <c r="V11" i="1"/>
  <c r="O11" i="1"/>
  <c r="P11" i="1"/>
  <c r="L12" i="1"/>
  <c r="O12" i="1" l="1"/>
  <c r="S12" i="1"/>
  <c r="Q12" i="1"/>
  <c r="R12" i="1"/>
  <c r="P12" i="1"/>
  <c r="T12" i="1"/>
  <c r="M12" i="1"/>
  <c r="U12" i="1"/>
  <c r="N12" i="1"/>
  <c r="V12" i="1"/>
  <c r="L13" i="1"/>
  <c r="M13" i="1" l="1"/>
  <c r="L14" i="1"/>
  <c r="L15" i="1" l="1"/>
  <c r="M15" i="1" s="1"/>
  <c r="M14" i="1"/>
</calcChain>
</file>

<file path=xl/sharedStrings.xml><?xml version="1.0" encoding="utf-8"?>
<sst xmlns="http://schemas.openxmlformats.org/spreadsheetml/2006/main" count="122" uniqueCount="35">
  <si>
    <t xml:space="preserve">حصر داخلي </t>
  </si>
  <si>
    <t>اسم العميل</t>
  </si>
  <si>
    <t>رقم الكود</t>
  </si>
  <si>
    <t>تاريخ المعاملة</t>
  </si>
  <si>
    <t>نقدي / آجل</t>
  </si>
  <si>
    <t xml:space="preserve">نقدي </t>
  </si>
  <si>
    <t>آجل</t>
  </si>
  <si>
    <t>المديونية</t>
  </si>
  <si>
    <t>دائن</t>
  </si>
  <si>
    <t>مدين</t>
  </si>
  <si>
    <t>رقم الفاتورة</t>
  </si>
  <si>
    <t>احمد ابراهيم علي</t>
  </si>
  <si>
    <t>احمد محمد احمد</t>
  </si>
  <si>
    <t>خالد عبدالعظيم</t>
  </si>
  <si>
    <t>علي محمد</t>
  </si>
  <si>
    <t xml:space="preserve">فرج محمود </t>
  </si>
  <si>
    <t>سيد احمد ابراهيم</t>
  </si>
  <si>
    <t>شوقي  عبد السميع</t>
  </si>
  <si>
    <t>ياسر سالم</t>
  </si>
  <si>
    <t xml:space="preserve">ماهر علي </t>
  </si>
  <si>
    <t>رأفت عبدالله</t>
  </si>
  <si>
    <t>محمود عد النور</t>
  </si>
  <si>
    <t xml:space="preserve">ابتسام أيمن </t>
  </si>
  <si>
    <t xml:space="preserve">سهير محمود </t>
  </si>
  <si>
    <t>ماهر اسماعيل</t>
  </si>
  <si>
    <t>ناجي عبدالفتاح</t>
  </si>
  <si>
    <t>محمود النجار</t>
  </si>
  <si>
    <t xml:space="preserve">عبدالرازق </t>
  </si>
  <si>
    <t>خليل عبدالحفيظ</t>
  </si>
  <si>
    <t>مؤمن متولي</t>
  </si>
  <si>
    <t>نعم</t>
  </si>
  <si>
    <t>نوع النشاط</t>
  </si>
  <si>
    <t>مورد</t>
  </si>
  <si>
    <t>مستورد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</si>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</sst>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right" vertical="center" readingOrder="2"/>
    </xf>
    <xf numFmtId="1" fontId="1" fillId="0" borderId="0" xfId="0" applyNumberFormat="1" applyFont="1"/>
    <xf numFmtId="164" fontId="1" fillId="0" borderId="0" xfId="0" applyNumberFormat="1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0" xfId="0" applyFont="1" applyBorder="1"/>
    <xf numFmtId="0" fontId="1" fillId="0" borderId="0" xfId="0" applyFont="1"/>
    <xf numFmtId="164" fontId="1" fillId="0" borderId="0" xfId="0" applyNumberFormat="1" applyFont="1" applyFill="1" applyBorder="1" applyAlignment="1">
      <alignment horizontal="center" vertical="center" wrapText="1" readingOrder="2"/>
    </xf>
    <xf numFmtId="1" fontId="1" fillId="0" borderId="0" xfId="0" applyNumberFormat="1" applyFont="1" applyFill="1" applyBorder="1" applyAlignment="1">
      <alignment horizontal="center" vertical="center" wrapText="1" readingOrder="2"/>
    </xf>
    <xf numFmtId="1" fontId="1" fillId="0" borderId="0" xfId="0" applyNumberFormat="1" applyFont="1" applyFill="1"/>
    <xf numFmtId="1" fontId="1" fillId="0" borderId="0" xfId="0" applyNumberFormat="1" applyFont="1" applyAlignment="1">
      <alignment horizontal="center" vertical="center" readingOrder="2"/>
    </xf>
    <xf numFmtId="1" fontId="1" fillId="0" borderId="12" xfId="0" applyNumberFormat="1" applyFont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1" fontId="1" fillId="2" borderId="8" xfId="0" applyNumberFormat="1" applyFont="1" applyFill="1" applyBorder="1" applyAlignment="1">
      <alignment horizontal="center" vertical="center" wrapText="1" readingOrder="2"/>
    </xf>
    <xf numFmtId="164" fontId="1" fillId="2" borderId="8" xfId="0" applyNumberFormat="1" applyFont="1" applyFill="1" applyBorder="1" applyAlignment="1">
      <alignment horizontal="center" vertical="center" wrapText="1" readingOrder="2"/>
    </xf>
    <xf numFmtId="1" fontId="1" fillId="2" borderId="9" xfId="0" applyNumberFormat="1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wrapText="1" readingOrder="2"/>
    </xf>
    <xf numFmtId="1" fontId="1" fillId="2" borderId="1" xfId="0" applyNumberFormat="1" applyFont="1" applyFill="1" applyBorder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/>
    <xf numFmtId="1" fontId="1" fillId="0" borderId="3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11" xfId="0" applyNumberFormat="1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readingOrder="2"/>
    </xf>
    <xf numFmtId="164" fontId="1" fillId="0" borderId="5" xfId="0" applyNumberFormat="1" applyFont="1" applyBorder="1" applyAlignment="1">
      <alignment horizontal="center" vertical="center" wrapText="1" readingOrder="2"/>
    </xf>
    <xf numFmtId="164" fontId="1" fillId="0" borderId="11" xfId="0" applyNumberFormat="1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12" xfId="0" applyNumberFormat="1" applyFont="1" applyBorder="1" applyAlignment="1">
      <alignment horizontal="center" vertical="center" wrapText="1" readingOrder="2"/>
    </xf>
    <xf numFmtId="1" fontId="1" fillId="0" borderId="0" xfId="0" applyNumberFormat="1" applyFont="1" applyBorder="1" applyAlignment="1">
      <alignment horizontal="center" vertical="center" wrapText="1" readingOrder="2"/>
    </xf>
    <xf numFmtId="1" fontId="1" fillId="2" borderId="0" xfId="0" applyNumberFormat="1" applyFont="1" applyFill="1" applyBorder="1" applyAlignment="1">
      <alignment horizontal="center" vertical="center" wrapText="1" readingOrder="2"/>
    </xf>
    <xf numFmtId="1" fontId="1" fillId="3" borderId="0" xfId="0" applyNumberFormat="1" applyFont="1" applyFill="1" applyBorder="1" applyAlignment="1">
      <alignment horizontal="center" vertical="center" wrapText="1" readingOrder="2"/>
    </xf>
    <xf numFmtId="1" fontId="1" fillId="3" borderId="0" xfId="0" applyNumberFormat="1" applyFont="1" applyFill="1" applyAlignment="1">
      <alignment horizontal="center" vertical="center" readingOrder="2"/>
    </xf>
    <xf numFmtId="1" fontId="1" fillId="0" borderId="0" xfId="0" applyNumberFormat="1" applyFont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19050</xdr:rowOff>
    </xdr:from>
    <xdr:to>
      <xdr:col>9</xdr:col>
      <xdr:colOff>447675</xdr:colOff>
      <xdr:row>2</xdr:row>
      <xdr:rowOff>161925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98557375" y="19050"/>
          <a:ext cx="6677025" cy="55245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 b="1">
              <a:cs typeface="+mj-cs"/>
            </a:rPr>
            <a:t>المطلوب عند اختيار</a:t>
          </a:r>
          <a:r>
            <a:rPr lang="ar-SA" sz="1400" b="1" baseline="0">
              <a:cs typeface="+mj-cs"/>
            </a:rPr>
            <a:t> تاريخ معين يتم إدراج البيانات المقابلة له ، اسم العميل ورقم الكود وإدراج كلمة ( نعم ) أو فارغ مثلا أمام نقدي أو آجل وهكذا لكل السجلات الخاصة بالتاريخ المختار</a:t>
          </a:r>
          <a:endParaRPr lang="en-US" sz="1400" b="1"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FT35"/>
  <sheetViews>
    <sheetView rightToLeft="1" tabSelected="1" showRuler="0" topLeftCell="B1" zoomScaleNormal="100" workbookViewId="0">
      <selection activeCell="M15" sqref="M15"/>
    </sheetView>
  </sheetViews>
  <sheetFormatPr defaultRowHeight="15.75" x14ac:dyDescent="0.25"/>
  <cols>
    <col min="1" max="1" width="14.75" style="6" customWidth="1"/>
    <col min="2" max="2" width="7.5" style="2" customWidth="1"/>
    <col min="3" max="3" width="11.25" style="21" customWidth="1"/>
    <col min="4" max="4" width="5.625" style="2" customWidth="1"/>
    <col min="5" max="5" width="5.75" style="2" customWidth="1"/>
    <col min="6" max="6" width="5.375" style="2" customWidth="1"/>
    <col min="7" max="7" width="6.375" style="2" customWidth="1"/>
    <col min="8" max="9" width="12.25" style="2" customWidth="1"/>
    <col min="10" max="10" width="8" style="2" customWidth="1"/>
    <col min="11" max="12" width="7.625" style="2" customWidth="1"/>
    <col min="13" max="13" width="16.25" style="5" customWidth="1"/>
    <col min="14" max="14" width="14.875" style="5" customWidth="1"/>
    <col min="15" max="15" width="13.5" style="5" customWidth="1"/>
    <col min="16" max="17" width="7.125" style="5" customWidth="1"/>
    <col min="18" max="19" width="7.875" style="5" customWidth="1"/>
    <col min="20" max="21" width="6.5" style="5" customWidth="1"/>
    <col min="22" max="176" width="9.125" style="5"/>
    <col min="177" max="16384" width="9" style="6"/>
  </cols>
  <sheetData>
    <row r="1" spans="1:22" x14ac:dyDescent="0.25">
      <c r="A1" s="1"/>
      <c r="C1" s="3"/>
      <c r="K1" s="37"/>
      <c r="L1" s="38"/>
      <c r="M1" s="4" t="s">
        <v>3</v>
      </c>
      <c r="N1" s="17">
        <v>44371</v>
      </c>
    </row>
    <row r="2" spans="1:22" ht="16.5" thickBot="1" x14ac:dyDescent="0.3">
      <c r="A2" s="1"/>
      <c r="C2" s="7"/>
      <c r="D2" s="8"/>
      <c r="E2" s="9"/>
    </row>
    <row r="3" spans="1:22" ht="16.5" thickBot="1" x14ac:dyDescent="0.3">
      <c r="A3" s="1"/>
      <c r="C3" s="3"/>
      <c r="L3" s="36">
        <f>MAX(K:K)</f>
        <v>14</v>
      </c>
      <c r="M3" s="29" t="s">
        <v>1</v>
      </c>
      <c r="N3" s="31" t="s">
        <v>2</v>
      </c>
      <c r="O3" s="27" t="s">
        <v>3</v>
      </c>
      <c r="P3" s="22" t="s">
        <v>4</v>
      </c>
      <c r="Q3" s="23"/>
      <c r="R3" s="22" t="s">
        <v>7</v>
      </c>
      <c r="S3" s="23"/>
      <c r="T3" s="22" t="s">
        <v>31</v>
      </c>
      <c r="U3" s="23"/>
      <c r="V3" s="24" t="s">
        <v>10</v>
      </c>
    </row>
    <row r="4" spans="1:22" ht="16.5" thickBot="1" x14ac:dyDescent="0.3">
      <c r="A4" s="26" t="s">
        <v>0</v>
      </c>
      <c r="B4" s="26"/>
      <c r="C4" s="26"/>
      <c r="D4" s="26"/>
      <c r="E4" s="26"/>
      <c r="F4" s="26"/>
      <c r="G4" s="26"/>
      <c r="H4" s="10">
        <f>COUNTA(H7:H2316)</f>
        <v>17</v>
      </c>
      <c r="I4" s="10">
        <f>COUNTA(I7:I2046)</f>
        <v>19</v>
      </c>
      <c r="J4" s="10"/>
      <c r="K4" s="10"/>
      <c r="L4" s="2" t="s">
        <v>34</v>
      </c>
      <c r="M4" s="30"/>
      <c r="N4" s="32"/>
      <c r="O4" s="28"/>
      <c r="P4" s="11" t="s">
        <v>5</v>
      </c>
      <c r="Q4" s="11" t="s">
        <v>6</v>
      </c>
      <c r="R4" s="11" t="s">
        <v>8</v>
      </c>
      <c r="S4" s="11" t="s">
        <v>9</v>
      </c>
      <c r="T4" s="11" t="s">
        <v>32</v>
      </c>
      <c r="U4" s="11" t="s">
        <v>33</v>
      </c>
      <c r="V4" s="25"/>
    </row>
    <row r="5" spans="1:22" ht="25.5" customHeight="1" thickBot="1" x14ac:dyDescent="0.3">
      <c r="A5" s="29" t="s">
        <v>1</v>
      </c>
      <c r="B5" s="31" t="s">
        <v>2</v>
      </c>
      <c r="C5" s="27" t="s">
        <v>3</v>
      </c>
      <c r="D5" s="22" t="s">
        <v>4</v>
      </c>
      <c r="E5" s="23"/>
      <c r="F5" s="22" t="s">
        <v>7</v>
      </c>
      <c r="G5" s="23"/>
      <c r="H5" s="22" t="s">
        <v>31</v>
      </c>
      <c r="I5" s="23"/>
      <c r="J5" s="24" t="s">
        <v>10</v>
      </c>
      <c r="K5" s="33"/>
      <c r="L5" s="35">
        <f>IF(MAX($L$4:$L4)&lt;$L$3,MAX($L$4:$L4)+1,"")</f>
        <v>1</v>
      </c>
      <c r="M5" s="5" t="str">
        <f>IF($L5="","",INDEX($A:$A,MATCH($L5,$K:$K,0)))</f>
        <v>سيد احمد ابراهيم</v>
      </c>
      <c r="N5" s="5">
        <f>IF($L5="","",INDEX($B:$B,MATCH($L5,$K:$K,0)))</f>
        <v>106</v>
      </c>
      <c r="O5" s="17">
        <f>IF($L5="","",INDEX($C:$C,MATCH($L5,$K:$K,0)))</f>
        <v>44371</v>
      </c>
      <c r="P5" s="5">
        <f>IF($L5="","",INDEX($D:$D,MATCH($L5,$K:$K,0)))</f>
        <v>0</v>
      </c>
      <c r="Q5" s="5" t="str">
        <f>IF($L5="","",INDEX($E:$E,MATCH($L5,$K:$K,0)))</f>
        <v>نعم</v>
      </c>
      <c r="R5" s="5" t="str">
        <f>IF($L5="","",INDEX($F:$F,MATCH($L5,$K:$K,0)))</f>
        <v>نعم</v>
      </c>
      <c r="S5" s="5">
        <f>IF($L5="","",INDEX($G:$G,MATCH($L5,$K:$K,0)))</f>
        <v>0</v>
      </c>
      <c r="T5" s="5" t="str">
        <f>IF($L5="","",INDEX($H:$H,MATCH($L5,$K:$K,0)))</f>
        <v>نعم</v>
      </c>
      <c r="U5" s="5" t="str">
        <f>IF($L5="","",INDEX($I:$I,MATCH($L5,$K:$K,0)))</f>
        <v>نعم</v>
      </c>
      <c r="V5" s="5">
        <f>IF($L5="","",INDEX($J:$J,MATCH($L5,$K:$K,0)))</f>
        <v>25</v>
      </c>
    </row>
    <row r="6" spans="1:22" ht="21" customHeight="1" thickBot="1" x14ac:dyDescent="0.3">
      <c r="A6" s="30"/>
      <c r="B6" s="32"/>
      <c r="C6" s="28"/>
      <c r="D6" s="11" t="s">
        <v>5</v>
      </c>
      <c r="E6" s="11" t="s">
        <v>6</v>
      </c>
      <c r="F6" s="11" t="s">
        <v>8</v>
      </c>
      <c r="G6" s="11" t="s">
        <v>9</v>
      </c>
      <c r="H6" s="11" t="s">
        <v>32</v>
      </c>
      <c r="I6" s="11" t="s">
        <v>33</v>
      </c>
      <c r="J6" s="25"/>
      <c r="K6" s="33"/>
      <c r="L6" s="35">
        <f>IF(MAX($L$4:$L5)&lt;$L$3,MAX($L$4:$L5)+1,"")</f>
        <v>2</v>
      </c>
      <c r="M6" s="5" t="str">
        <f t="shared" ref="M6:M12" si="0">IF($L6="","",INDEX($A:$A,MATCH($L6,$K:$K,0)))</f>
        <v>شوقي  عبد السميع</v>
      </c>
      <c r="N6" s="5">
        <f t="shared" ref="N6:N12" si="1">IF($L6="","",INDEX($B:$B,MATCH($L6,$K:$K,0)))</f>
        <v>107</v>
      </c>
      <c r="O6" s="17">
        <f t="shared" ref="O6:O12" si="2">IF($L6="","",INDEX($C:$C,MATCH($L6,$K:$K,0)))</f>
        <v>44371</v>
      </c>
      <c r="P6" s="5">
        <f t="shared" ref="P6:P12" si="3">IF($L6="","",INDEX($D:$D,MATCH($L6,$K:$K,0)))</f>
        <v>0</v>
      </c>
      <c r="Q6" s="5" t="str">
        <f t="shared" ref="Q6:Q12" si="4">IF($L6="","",INDEX($E:$E,MATCH($L6,$K:$K,0)))</f>
        <v>نعم</v>
      </c>
      <c r="R6" s="5" t="str">
        <f t="shared" ref="R6:R12" si="5">IF($L6="","",INDEX($F:$F,MATCH($L6,$K:$K,0)))</f>
        <v>نعم</v>
      </c>
      <c r="S6" s="5">
        <f t="shared" ref="S6:S12" si="6">IF($L6="","",INDEX($G:$G,MATCH($L6,$K:$K,0)))</f>
        <v>0</v>
      </c>
      <c r="T6" s="5" t="str">
        <f t="shared" ref="T6:T12" si="7">IF($L6="","",INDEX($H:$H,MATCH($L6,$K:$K,0)))</f>
        <v>نعم</v>
      </c>
      <c r="U6" s="5" t="str">
        <f t="shared" ref="U6:U12" si="8">IF($L6="","",INDEX($I:$I,MATCH($L6,$K:$K,0)))</f>
        <v>نعم</v>
      </c>
      <c r="V6" s="5">
        <f t="shared" ref="V6:V12" si="9">IF($L6="","",INDEX($J:$J,MATCH($L6,$K:$K,0)))</f>
        <v>26</v>
      </c>
    </row>
    <row r="7" spans="1:22" ht="28.35" customHeight="1" x14ac:dyDescent="0.25">
      <c r="A7" s="12" t="s">
        <v>11</v>
      </c>
      <c r="B7" s="13">
        <v>101</v>
      </c>
      <c r="C7" s="14">
        <v>44370</v>
      </c>
      <c r="D7" s="13" t="s">
        <v>30</v>
      </c>
      <c r="E7" s="13"/>
      <c r="F7" s="13" t="s">
        <v>30</v>
      </c>
      <c r="G7" s="13"/>
      <c r="H7" s="13" t="s">
        <v>30</v>
      </c>
      <c r="I7" s="13" t="s">
        <v>30</v>
      </c>
      <c r="J7" s="15">
        <v>20</v>
      </c>
      <c r="K7" s="35" t="str">
        <f>IF($C7=$N$1,COUNT($K$6:$K6)+1,"")</f>
        <v/>
      </c>
      <c r="L7" s="35">
        <f>IF(MAX($L$4:$L6)&lt;$L$3,MAX($L$4:$L6)+1,"")</f>
        <v>3</v>
      </c>
      <c r="M7" s="5" t="str">
        <f t="shared" si="0"/>
        <v>ياسر سالم</v>
      </c>
      <c r="N7" s="5">
        <f t="shared" si="1"/>
        <v>108</v>
      </c>
      <c r="O7" s="17">
        <f t="shared" si="2"/>
        <v>44371</v>
      </c>
      <c r="P7" s="5">
        <f t="shared" si="3"/>
        <v>0</v>
      </c>
      <c r="Q7" s="5" t="str">
        <f t="shared" si="4"/>
        <v>نعم</v>
      </c>
      <c r="R7" s="5" t="str">
        <f t="shared" si="5"/>
        <v>نعم</v>
      </c>
      <c r="S7" s="5">
        <f t="shared" si="6"/>
        <v>0</v>
      </c>
      <c r="T7" s="5" t="str">
        <f t="shared" si="7"/>
        <v>نعم</v>
      </c>
      <c r="U7" s="5" t="str">
        <f t="shared" si="8"/>
        <v>نعم</v>
      </c>
      <c r="V7" s="5">
        <f t="shared" si="9"/>
        <v>27</v>
      </c>
    </row>
    <row r="8" spans="1:22" ht="28.35" customHeight="1" x14ac:dyDescent="0.25">
      <c r="A8" s="16" t="s">
        <v>12</v>
      </c>
      <c r="B8" s="13">
        <v>102</v>
      </c>
      <c r="C8" s="17">
        <v>44370</v>
      </c>
      <c r="D8" s="18" t="s">
        <v>30</v>
      </c>
      <c r="E8" s="18"/>
      <c r="F8" s="18" t="s">
        <v>30</v>
      </c>
      <c r="G8" s="18"/>
      <c r="H8" s="18"/>
      <c r="I8" s="18" t="s">
        <v>30</v>
      </c>
      <c r="J8" s="15">
        <v>21</v>
      </c>
      <c r="K8" s="35" t="str">
        <f>IF($C8=$N$1,COUNT($K$6:$K7)+1,"")</f>
        <v/>
      </c>
      <c r="L8" s="35">
        <f>IF(MAX($L$4:$L7)&lt;$L$3,MAX($L$4:$L7)+1,"")</f>
        <v>4</v>
      </c>
      <c r="M8" s="5" t="str">
        <f t="shared" si="0"/>
        <v xml:space="preserve">ماهر علي </v>
      </c>
      <c r="N8" s="5">
        <f t="shared" si="1"/>
        <v>109</v>
      </c>
      <c r="O8" s="17">
        <f t="shared" si="2"/>
        <v>44371</v>
      </c>
      <c r="P8" s="5">
        <f t="shared" si="3"/>
        <v>0</v>
      </c>
      <c r="Q8" s="5" t="str">
        <f t="shared" si="4"/>
        <v>نعم</v>
      </c>
      <c r="R8" s="5" t="str">
        <f t="shared" si="5"/>
        <v>نعم</v>
      </c>
      <c r="S8" s="5">
        <f t="shared" si="6"/>
        <v>0</v>
      </c>
      <c r="T8" s="5" t="str">
        <f t="shared" si="7"/>
        <v>نعم</v>
      </c>
      <c r="U8" s="5" t="str">
        <f t="shared" si="8"/>
        <v>نعم</v>
      </c>
      <c r="V8" s="5">
        <f t="shared" si="9"/>
        <v>28</v>
      </c>
    </row>
    <row r="9" spans="1:22" ht="28.35" customHeight="1" x14ac:dyDescent="0.25">
      <c r="A9" s="16" t="s">
        <v>13</v>
      </c>
      <c r="B9" s="13">
        <v>103</v>
      </c>
      <c r="C9" s="17">
        <v>44370</v>
      </c>
      <c r="D9" s="18" t="s">
        <v>30</v>
      </c>
      <c r="E9" s="18"/>
      <c r="F9" s="18" t="s">
        <v>30</v>
      </c>
      <c r="G9" s="18"/>
      <c r="H9" s="18" t="s">
        <v>30</v>
      </c>
      <c r="I9" s="18" t="s">
        <v>30</v>
      </c>
      <c r="J9" s="15">
        <v>22</v>
      </c>
      <c r="K9" s="35" t="str">
        <f>IF($C9=$N$1,COUNT($K$6:$K8)+1,"")</f>
        <v/>
      </c>
      <c r="L9" s="35">
        <f>IF(MAX($L$4:$L8)&lt;$L$3,MAX($L$4:$L8)+1,"")</f>
        <v>5</v>
      </c>
      <c r="M9" s="5" t="str">
        <f t="shared" si="0"/>
        <v>رأفت عبدالله</v>
      </c>
      <c r="N9" s="5">
        <f t="shared" si="1"/>
        <v>110</v>
      </c>
      <c r="O9" s="17">
        <f t="shared" si="2"/>
        <v>44371</v>
      </c>
      <c r="P9" s="5">
        <f t="shared" si="3"/>
        <v>0</v>
      </c>
      <c r="Q9" s="5" t="str">
        <f t="shared" si="4"/>
        <v>نعم</v>
      </c>
      <c r="R9" s="5" t="str">
        <f t="shared" si="5"/>
        <v>نعم</v>
      </c>
      <c r="S9" s="5">
        <f t="shared" si="6"/>
        <v>0</v>
      </c>
      <c r="T9" s="5" t="str">
        <f t="shared" si="7"/>
        <v>نعم</v>
      </c>
      <c r="U9" s="5" t="str">
        <f t="shared" si="8"/>
        <v>نعم</v>
      </c>
      <c r="V9" s="5">
        <f t="shared" si="9"/>
        <v>29</v>
      </c>
    </row>
    <row r="10" spans="1:22" ht="28.35" customHeight="1" x14ac:dyDescent="0.25">
      <c r="A10" s="16" t="s">
        <v>14</v>
      </c>
      <c r="B10" s="13">
        <v>104</v>
      </c>
      <c r="C10" s="17">
        <v>44370</v>
      </c>
      <c r="D10" s="18" t="s">
        <v>30</v>
      </c>
      <c r="E10" s="18"/>
      <c r="F10" s="18" t="s">
        <v>30</v>
      </c>
      <c r="G10" s="18"/>
      <c r="H10" s="18"/>
      <c r="I10" s="18" t="s">
        <v>30</v>
      </c>
      <c r="J10" s="15">
        <v>23</v>
      </c>
      <c r="K10" s="35" t="str">
        <f>IF($C10=$N$1,COUNT($K$6:$K9)+1,"")</f>
        <v/>
      </c>
      <c r="L10" s="35">
        <f>IF(MAX($L$4:$L9)&lt;$L$3,MAX($L$4:$L9)+1,"")</f>
        <v>6</v>
      </c>
      <c r="M10" s="5" t="str">
        <f t="shared" si="0"/>
        <v>محمود عد النور</v>
      </c>
      <c r="N10" s="5">
        <f t="shared" si="1"/>
        <v>111</v>
      </c>
      <c r="O10" s="5">
        <f t="shared" si="2"/>
        <v>44371</v>
      </c>
      <c r="P10" s="5">
        <f t="shared" si="3"/>
        <v>0</v>
      </c>
      <c r="Q10" s="5" t="str">
        <f t="shared" si="4"/>
        <v>نعم</v>
      </c>
      <c r="R10" s="5" t="str">
        <f t="shared" si="5"/>
        <v>نعم</v>
      </c>
      <c r="S10" s="5">
        <f t="shared" si="6"/>
        <v>0</v>
      </c>
      <c r="T10" s="5" t="str">
        <f t="shared" si="7"/>
        <v>نعم</v>
      </c>
      <c r="U10" s="5" t="str">
        <f t="shared" si="8"/>
        <v>نعم</v>
      </c>
      <c r="V10" s="5">
        <f t="shared" si="9"/>
        <v>30</v>
      </c>
    </row>
    <row r="11" spans="1:22" ht="28.35" customHeight="1" x14ac:dyDescent="0.25">
      <c r="A11" s="16" t="s">
        <v>15</v>
      </c>
      <c r="B11" s="13">
        <v>105</v>
      </c>
      <c r="C11" s="17">
        <v>44370</v>
      </c>
      <c r="D11" s="18" t="s">
        <v>30</v>
      </c>
      <c r="E11" s="18"/>
      <c r="F11" s="18" t="s">
        <v>30</v>
      </c>
      <c r="G11" s="18"/>
      <c r="H11" s="18" t="s">
        <v>30</v>
      </c>
      <c r="I11" s="18" t="s">
        <v>30</v>
      </c>
      <c r="J11" s="15">
        <v>24</v>
      </c>
      <c r="K11" s="35" t="str">
        <f>IF($C11=$N$1,COUNT($K$6:$K10)+1,"")</f>
        <v/>
      </c>
      <c r="L11" s="35">
        <f>IF(MAX($L$4:$L10)&lt;$L$3,MAX($L$4:$L10)+1,"")</f>
        <v>7</v>
      </c>
      <c r="M11" s="5" t="str">
        <f t="shared" si="0"/>
        <v xml:space="preserve">ابتسام أيمن </v>
      </c>
      <c r="N11" s="5">
        <f t="shared" si="1"/>
        <v>112</v>
      </c>
      <c r="O11" s="5">
        <f t="shared" si="2"/>
        <v>44371</v>
      </c>
      <c r="P11" s="5">
        <f t="shared" si="3"/>
        <v>0</v>
      </c>
      <c r="Q11" s="5" t="str">
        <f t="shared" si="4"/>
        <v>نعم</v>
      </c>
      <c r="R11" s="5" t="str">
        <f t="shared" si="5"/>
        <v>نعم</v>
      </c>
      <c r="S11" s="5">
        <f t="shared" si="6"/>
        <v>0</v>
      </c>
      <c r="T11" s="5" t="str">
        <f t="shared" si="7"/>
        <v>نعم</v>
      </c>
      <c r="U11" s="5" t="str">
        <f t="shared" si="8"/>
        <v>نعم</v>
      </c>
      <c r="V11" s="5">
        <f t="shared" si="9"/>
        <v>31</v>
      </c>
    </row>
    <row r="12" spans="1:22" ht="28.35" customHeight="1" x14ac:dyDescent="0.25">
      <c r="A12" s="4" t="s">
        <v>16</v>
      </c>
      <c r="B12" s="13">
        <v>106</v>
      </c>
      <c r="C12" s="19">
        <v>44371</v>
      </c>
      <c r="D12" s="20"/>
      <c r="E12" s="20" t="s">
        <v>30</v>
      </c>
      <c r="F12" s="20" t="s">
        <v>30</v>
      </c>
      <c r="G12" s="20"/>
      <c r="H12" s="20" t="s">
        <v>30</v>
      </c>
      <c r="I12" s="20" t="s">
        <v>30</v>
      </c>
      <c r="J12" s="15">
        <v>25</v>
      </c>
      <c r="K12" s="35">
        <f>IF($C12=$N$1,COUNT($K$6:$K11)+1,"")</f>
        <v>1</v>
      </c>
      <c r="L12" s="35">
        <f>IF(MAX($L$4:$L11)&lt;$L$3,MAX($L$4:$L11)+1,"")</f>
        <v>8</v>
      </c>
      <c r="M12" s="5" t="str">
        <f t="shared" si="0"/>
        <v xml:space="preserve">سهير محمود </v>
      </c>
      <c r="N12" s="5">
        <f t="shared" si="1"/>
        <v>113</v>
      </c>
      <c r="O12" s="5">
        <f t="shared" si="2"/>
        <v>44371</v>
      </c>
      <c r="P12" s="5">
        <f t="shared" si="3"/>
        <v>0</v>
      </c>
      <c r="Q12" s="5" t="str">
        <f t="shared" si="4"/>
        <v>نعم</v>
      </c>
      <c r="R12" s="5" t="str">
        <f t="shared" si="5"/>
        <v>نعم</v>
      </c>
      <c r="S12" s="5">
        <f t="shared" si="6"/>
        <v>0</v>
      </c>
      <c r="T12" s="5" t="str">
        <f t="shared" si="7"/>
        <v>نعم</v>
      </c>
      <c r="U12" s="5" t="str">
        <f t="shared" si="8"/>
        <v>نعم</v>
      </c>
      <c r="V12" s="5">
        <f t="shared" si="9"/>
        <v>32</v>
      </c>
    </row>
    <row r="13" spans="1:22" ht="28.35" customHeight="1" x14ac:dyDescent="0.25">
      <c r="A13" s="4" t="s">
        <v>17</v>
      </c>
      <c r="B13" s="13">
        <v>107</v>
      </c>
      <c r="C13" s="19">
        <v>44371</v>
      </c>
      <c r="D13" s="20"/>
      <c r="E13" s="20" t="s">
        <v>30</v>
      </c>
      <c r="F13" s="20" t="s">
        <v>30</v>
      </c>
      <c r="G13" s="20"/>
      <c r="H13" s="20" t="s">
        <v>30</v>
      </c>
      <c r="I13" s="20" t="s">
        <v>30</v>
      </c>
      <c r="J13" s="15">
        <v>26</v>
      </c>
      <c r="K13" s="35">
        <f>IF($C13=$N$1,COUNT($K$6:$K12)+1,"")</f>
        <v>2</v>
      </c>
      <c r="L13" s="35">
        <f>IF(MAX($L$4:$L12)&lt;$L$3,MAX($L$4:$L12)+1,"")</f>
        <v>9</v>
      </c>
      <c r="M13" s="5" t="str">
        <f t="shared" ref="M6:M15" si="10">IF($L13="","",INDEX($A:$A,MATCH($L13,$K:$K,0)))</f>
        <v>ماهر اسماعيل</v>
      </c>
    </row>
    <row r="14" spans="1:22" ht="28.35" customHeight="1" x14ac:dyDescent="0.25">
      <c r="A14" s="4" t="s">
        <v>18</v>
      </c>
      <c r="B14" s="13">
        <v>108</v>
      </c>
      <c r="C14" s="19">
        <v>44371</v>
      </c>
      <c r="D14" s="20"/>
      <c r="E14" s="20" t="s">
        <v>30</v>
      </c>
      <c r="F14" s="20" t="s">
        <v>30</v>
      </c>
      <c r="G14" s="20"/>
      <c r="H14" s="20" t="s">
        <v>30</v>
      </c>
      <c r="I14" s="20" t="s">
        <v>30</v>
      </c>
      <c r="J14" s="15">
        <v>27</v>
      </c>
      <c r="K14" s="35">
        <f>IF($C14=$N$1,COUNT($K$6:$K13)+1,"")</f>
        <v>3</v>
      </c>
      <c r="L14" s="35">
        <f>IF(MAX($L$4:$L13)&lt;$L$3,MAX($L$4:$L13)+1,"")</f>
        <v>10</v>
      </c>
      <c r="M14" s="5" t="str">
        <f t="shared" si="10"/>
        <v>ناجي عبدالفتاح</v>
      </c>
    </row>
    <row r="15" spans="1:22" ht="28.35" customHeight="1" x14ac:dyDescent="0.25">
      <c r="A15" s="4" t="s">
        <v>19</v>
      </c>
      <c r="B15" s="13">
        <v>109</v>
      </c>
      <c r="C15" s="19">
        <v>44371</v>
      </c>
      <c r="D15" s="20"/>
      <c r="E15" s="20" t="s">
        <v>30</v>
      </c>
      <c r="F15" s="20" t="s">
        <v>30</v>
      </c>
      <c r="G15" s="20"/>
      <c r="H15" s="20" t="s">
        <v>30</v>
      </c>
      <c r="I15" s="20" t="s">
        <v>30</v>
      </c>
      <c r="J15" s="15">
        <v>28</v>
      </c>
      <c r="K15" s="35">
        <f>IF($C15=$N$1,COUNT($K$6:$K14)+1,"")</f>
        <v>4</v>
      </c>
      <c r="L15" s="35">
        <f>IF(MAX($L$4:$L14)&lt;$L$3,MAX($L$4:$L14)+1,"")</f>
        <v>11</v>
      </c>
      <c r="M15" s="5" t="str">
        <f t="shared" si="10"/>
        <v>محمود النجار</v>
      </c>
    </row>
    <row r="16" spans="1:22" ht="28.35" customHeight="1" x14ac:dyDescent="0.25">
      <c r="A16" s="4" t="s">
        <v>20</v>
      </c>
      <c r="B16" s="13">
        <v>110</v>
      </c>
      <c r="C16" s="19">
        <v>44371</v>
      </c>
      <c r="D16" s="20"/>
      <c r="E16" s="20" t="s">
        <v>30</v>
      </c>
      <c r="F16" s="20" t="s">
        <v>30</v>
      </c>
      <c r="G16" s="20"/>
      <c r="H16" s="20" t="s">
        <v>30</v>
      </c>
      <c r="I16" s="20" t="s">
        <v>30</v>
      </c>
      <c r="J16" s="15">
        <v>29</v>
      </c>
      <c r="K16" s="35">
        <f>IF($C16=$N$1,COUNT($K$6:$K15)+1,"")</f>
        <v>5</v>
      </c>
      <c r="L16" s="34"/>
    </row>
    <row r="17" spans="1:12" ht="28.35" customHeight="1" x14ac:dyDescent="0.25">
      <c r="A17" s="4" t="s">
        <v>21</v>
      </c>
      <c r="B17" s="13">
        <v>111</v>
      </c>
      <c r="C17" s="19">
        <v>44371</v>
      </c>
      <c r="D17" s="20"/>
      <c r="E17" s="20" t="s">
        <v>30</v>
      </c>
      <c r="F17" s="20" t="s">
        <v>30</v>
      </c>
      <c r="G17" s="20"/>
      <c r="H17" s="20" t="s">
        <v>30</v>
      </c>
      <c r="I17" s="20" t="s">
        <v>30</v>
      </c>
      <c r="J17" s="15">
        <v>30</v>
      </c>
      <c r="K17" s="35">
        <f>IF($C17=$N$1,COUNT($K$6:$K16)+1,"")</f>
        <v>6</v>
      </c>
      <c r="L17" s="34"/>
    </row>
    <row r="18" spans="1:12" ht="28.35" customHeight="1" x14ac:dyDescent="0.25">
      <c r="A18" s="4" t="s">
        <v>22</v>
      </c>
      <c r="B18" s="13">
        <v>112</v>
      </c>
      <c r="C18" s="19">
        <v>44371</v>
      </c>
      <c r="D18" s="20"/>
      <c r="E18" s="20" t="s">
        <v>30</v>
      </c>
      <c r="F18" s="20" t="s">
        <v>30</v>
      </c>
      <c r="G18" s="20"/>
      <c r="H18" s="20" t="s">
        <v>30</v>
      </c>
      <c r="I18" s="20" t="s">
        <v>30</v>
      </c>
      <c r="J18" s="15">
        <v>31</v>
      </c>
      <c r="K18" s="35">
        <f>IF($C18=$N$1,COUNT($K$6:$K17)+1,"")</f>
        <v>7</v>
      </c>
      <c r="L18" s="34"/>
    </row>
    <row r="19" spans="1:12" ht="28.35" customHeight="1" x14ac:dyDescent="0.25">
      <c r="A19" s="4" t="s">
        <v>23</v>
      </c>
      <c r="B19" s="13">
        <v>113</v>
      </c>
      <c r="C19" s="19">
        <v>44371</v>
      </c>
      <c r="D19" s="20"/>
      <c r="E19" s="20" t="s">
        <v>30</v>
      </c>
      <c r="F19" s="20" t="s">
        <v>30</v>
      </c>
      <c r="G19" s="20"/>
      <c r="H19" s="20" t="s">
        <v>30</v>
      </c>
      <c r="I19" s="20" t="s">
        <v>30</v>
      </c>
      <c r="J19" s="15">
        <v>32</v>
      </c>
      <c r="K19" s="35">
        <f>IF($C19=$N$1,COUNT($K$6:$K18)+1,"")</f>
        <v>8</v>
      </c>
      <c r="L19" s="34"/>
    </row>
    <row r="20" spans="1:12" ht="28.35" customHeight="1" x14ac:dyDescent="0.25">
      <c r="A20" s="4" t="s">
        <v>24</v>
      </c>
      <c r="B20" s="13">
        <v>114</v>
      </c>
      <c r="C20" s="19">
        <v>44371</v>
      </c>
      <c r="D20" s="20"/>
      <c r="E20" s="20" t="s">
        <v>30</v>
      </c>
      <c r="F20" s="20" t="s">
        <v>30</v>
      </c>
      <c r="G20" s="20"/>
      <c r="H20" s="20" t="s">
        <v>30</v>
      </c>
      <c r="I20" s="20" t="s">
        <v>30</v>
      </c>
      <c r="J20" s="15">
        <v>33</v>
      </c>
      <c r="K20" s="35">
        <f>IF($C20=$N$1,COUNT($K$6:$K19)+1,"")</f>
        <v>9</v>
      </c>
      <c r="L20" s="34"/>
    </row>
    <row r="21" spans="1:12" ht="28.35" customHeight="1" x14ac:dyDescent="0.25">
      <c r="A21" s="4" t="s">
        <v>25</v>
      </c>
      <c r="B21" s="13">
        <v>115</v>
      </c>
      <c r="C21" s="19">
        <v>44371</v>
      </c>
      <c r="D21" s="20"/>
      <c r="E21" s="20" t="s">
        <v>30</v>
      </c>
      <c r="F21" s="20" t="s">
        <v>30</v>
      </c>
      <c r="G21" s="20"/>
      <c r="H21" s="20" t="s">
        <v>30</v>
      </c>
      <c r="I21" s="20" t="s">
        <v>30</v>
      </c>
      <c r="J21" s="15">
        <v>34</v>
      </c>
      <c r="K21" s="35">
        <f>IF($C21=$N$1,COUNT($K$6:$K20)+1,"")</f>
        <v>10</v>
      </c>
      <c r="L21" s="34"/>
    </row>
    <row r="22" spans="1:12" ht="28.35" customHeight="1" x14ac:dyDescent="0.25">
      <c r="A22" s="4" t="s">
        <v>26</v>
      </c>
      <c r="B22" s="13">
        <v>116</v>
      </c>
      <c r="C22" s="19">
        <v>44371</v>
      </c>
      <c r="D22" s="20"/>
      <c r="E22" s="20" t="s">
        <v>30</v>
      </c>
      <c r="F22" s="20" t="s">
        <v>30</v>
      </c>
      <c r="G22" s="20"/>
      <c r="H22" s="20" t="s">
        <v>30</v>
      </c>
      <c r="I22" s="20" t="s">
        <v>30</v>
      </c>
      <c r="J22" s="15">
        <v>35</v>
      </c>
      <c r="K22" s="35">
        <f>IF($C22=$N$1,COUNT($K$6:$K21)+1,"")</f>
        <v>11</v>
      </c>
      <c r="L22" s="34"/>
    </row>
    <row r="23" spans="1:12" ht="28.35" customHeight="1" x14ac:dyDescent="0.25">
      <c r="A23" s="4" t="s">
        <v>27</v>
      </c>
      <c r="B23" s="13">
        <v>117</v>
      </c>
      <c r="C23" s="19">
        <v>44371</v>
      </c>
      <c r="D23" s="20"/>
      <c r="E23" s="20" t="s">
        <v>30</v>
      </c>
      <c r="F23" s="20" t="s">
        <v>30</v>
      </c>
      <c r="G23" s="20"/>
      <c r="H23" s="20" t="s">
        <v>30</v>
      </c>
      <c r="I23" s="20" t="s">
        <v>30</v>
      </c>
      <c r="J23" s="15">
        <v>36</v>
      </c>
      <c r="K23" s="35">
        <f>IF($C23=$N$1,COUNT($K$6:$K22)+1,"")</f>
        <v>12</v>
      </c>
      <c r="L23" s="34"/>
    </row>
    <row r="24" spans="1:12" ht="28.35" customHeight="1" x14ac:dyDescent="0.25">
      <c r="A24" s="4" t="s">
        <v>28</v>
      </c>
      <c r="B24" s="13">
        <v>118</v>
      </c>
      <c r="C24" s="19">
        <v>44371</v>
      </c>
      <c r="D24" s="20"/>
      <c r="E24" s="20" t="s">
        <v>30</v>
      </c>
      <c r="F24" s="20" t="s">
        <v>30</v>
      </c>
      <c r="G24" s="20"/>
      <c r="H24" s="20" t="s">
        <v>30</v>
      </c>
      <c r="I24" s="20" t="s">
        <v>30</v>
      </c>
      <c r="J24" s="15">
        <v>37</v>
      </c>
      <c r="K24" s="35">
        <f>IF($C24=$N$1,COUNT($K$6:$K23)+1,"")</f>
        <v>13</v>
      </c>
      <c r="L24" s="34"/>
    </row>
    <row r="25" spans="1:12" ht="28.35" customHeight="1" x14ac:dyDescent="0.25">
      <c r="A25" s="4" t="s">
        <v>29</v>
      </c>
      <c r="B25" s="13">
        <v>119</v>
      </c>
      <c r="C25" s="19">
        <v>44371</v>
      </c>
      <c r="D25" s="20"/>
      <c r="E25" s="20" t="s">
        <v>30</v>
      </c>
      <c r="F25" s="20" t="s">
        <v>30</v>
      </c>
      <c r="G25" s="20"/>
      <c r="H25" s="20" t="s">
        <v>30</v>
      </c>
      <c r="I25" s="20" t="s">
        <v>30</v>
      </c>
      <c r="J25" s="15">
        <v>38</v>
      </c>
      <c r="K25" s="35">
        <f>IF($C25=$N$1,COUNT($K$6:$K24)+1,"")</f>
        <v>14</v>
      </c>
      <c r="L25" s="34"/>
    </row>
    <row r="26" spans="1:12" x14ac:dyDescent="0.25">
      <c r="K26" s="35" t="str">
        <f>IF($C26=$N$1,COUNT($K$6:$K25)+1,"")</f>
        <v/>
      </c>
    </row>
    <row r="27" spans="1:12" x14ac:dyDescent="0.25">
      <c r="K27" s="35" t="str">
        <f>IF($C27=$N$1,COUNT($K$6:$K26)+1,"")</f>
        <v/>
      </c>
    </row>
    <row r="28" spans="1:12" x14ac:dyDescent="0.25">
      <c r="K28" s="35" t="str">
        <f>IF($C28=$N$1,COUNT($K$6:$K27)+1,"")</f>
        <v/>
      </c>
    </row>
    <row r="29" spans="1:12" x14ac:dyDescent="0.25">
      <c r="K29" s="35" t="str">
        <f>IF($C29=$N$1,COUNT($K$6:$K28)+1,"")</f>
        <v/>
      </c>
    </row>
    <row r="30" spans="1:12" x14ac:dyDescent="0.25">
      <c r="K30" s="35" t="str">
        <f>IF($C30=$N$1,COUNT($K$6:$K29)+1,"")</f>
        <v/>
      </c>
    </row>
    <row r="31" spans="1:12" x14ac:dyDescent="0.25">
      <c r="K31" s="35" t="str">
        <f>IF($C31=$N$1,COUNT($K$6:$K30)+1,"")</f>
        <v/>
      </c>
    </row>
    <row r="32" spans="1:12" x14ac:dyDescent="0.25">
      <c r="K32" s="35" t="str">
        <f>IF($C32=$N$1,COUNT($K$6:$K31)+1,"")</f>
        <v/>
      </c>
    </row>
    <row r="33" spans="11:11" x14ac:dyDescent="0.25">
      <c r="K33" s="35" t="str">
        <f>IF($C33=$N$1,COUNT($K$6:$K32)+1,"")</f>
        <v/>
      </c>
    </row>
    <row r="34" spans="11:11" x14ac:dyDescent="0.25">
      <c r="K34" s="35" t="str">
        <f>IF($C34=$N$1,COUNT($K$6:$K33)+1,"")</f>
        <v/>
      </c>
    </row>
    <row r="35" spans="11:11" x14ac:dyDescent="0.25">
      <c r="K35" s="35" t="str">
        <f>IF($C35=$N$1,COUNT($K$6:$K34)+1,"")</f>
        <v/>
      </c>
    </row>
  </sheetData>
  <mergeCells count="16">
    <mergeCell ref="K1:L1"/>
    <mergeCell ref="T3:U3"/>
    <mergeCell ref="V3:V4"/>
    <mergeCell ref="A4:G4"/>
    <mergeCell ref="C5:C6"/>
    <mergeCell ref="J5:J6"/>
    <mergeCell ref="A5:A6"/>
    <mergeCell ref="F5:G5"/>
    <mergeCell ref="H5:I5"/>
    <mergeCell ref="D5:E5"/>
    <mergeCell ref="B5:B6"/>
    <mergeCell ref="M3:M4"/>
    <mergeCell ref="N3:N4"/>
    <mergeCell ref="O3:O4"/>
    <mergeCell ref="P3:Q3"/>
    <mergeCell ref="R3:S3"/>
  </mergeCells>
  <pageMargins left="0.14583333333333334" right="0.23958333333333334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Haggag</dc:creator>
  <cp:lastModifiedBy>Ad</cp:lastModifiedBy>
  <dcterms:created xsi:type="dcterms:W3CDTF">2021-06-23T09:06:31Z</dcterms:created>
  <dcterms:modified xsi:type="dcterms:W3CDTF">2021-07-04T22:04:17Z</dcterms:modified>
</cp:coreProperties>
</file>