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habib\Desktop\"/>
    </mc:Choice>
  </mc:AlternateContent>
  <bookViews>
    <workbookView xWindow="0" yWindow="0" windowWidth="20490" windowHeight="7770" activeTab="1"/>
  </bookViews>
  <sheets>
    <sheet name="المعطيات" sheetId="3" r:id="rId1"/>
    <sheet name="الحل" sheetId="5" r:id="rId2"/>
  </sheets>
  <definedNames>
    <definedName name="_xlnm._FilterDatabase" localSheetId="1" hidden="1">الحل!$R$9:$R$35</definedName>
    <definedName name="xi">المعطيات!$B$4:$AA$5</definedName>
    <definedName name="_xlnm.Print_Area" localSheetId="1">الحل!$A$1:$R$71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3" i="5" l="1"/>
  <c r="I49" i="5" l="1"/>
  <c r="O48" i="5"/>
  <c r="M49" i="5" s="1"/>
  <c r="O47" i="5"/>
  <c r="P49" i="5" s="1"/>
  <c r="L7" i="5"/>
  <c r="L6" i="5"/>
  <c r="J6" i="5" l="1"/>
  <c r="AB3" i="3"/>
  <c r="C3" i="3"/>
  <c r="Q55" i="5" l="1"/>
  <c r="L58" i="5" s="1"/>
  <c r="Q53" i="5"/>
  <c r="AB4" i="3"/>
  <c r="C4" i="3" l="1"/>
  <c r="D4" i="3" l="1"/>
  <c r="E4" i="3" l="1"/>
  <c r="F4" i="3" s="1"/>
  <c r="G4" i="3" s="1"/>
  <c r="H4" i="3" s="1"/>
  <c r="I4" i="3" s="1"/>
  <c r="J4" i="3" s="1"/>
  <c r="K4" i="3" s="1"/>
  <c r="L4" i="3" s="1"/>
  <c r="M4" i="3" s="1"/>
  <c r="N4" i="3" s="1"/>
  <c r="O4" i="3" s="1"/>
  <c r="P4" i="3" s="1"/>
  <c r="Q4" i="3" s="1"/>
  <c r="R4" i="3" s="1"/>
  <c r="S4" i="3" s="1"/>
  <c r="T4" i="3" s="1"/>
  <c r="U4" i="3" s="1"/>
  <c r="V4" i="3" s="1"/>
  <c r="W4" i="3" s="1"/>
  <c r="X4" i="3" s="1"/>
  <c r="Y4" i="3" s="1"/>
  <c r="Z4" i="3" s="1"/>
  <c r="AA4" i="3" s="1"/>
  <c r="AA3" i="3" s="1"/>
  <c r="D3" i="3"/>
  <c r="I3" i="3" l="1"/>
  <c r="G3" i="3"/>
  <c r="Q3" i="3"/>
  <c r="P3" i="3"/>
  <c r="U3" i="3"/>
  <c r="T3" i="3"/>
  <c r="H3" i="3"/>
  <c r="X3" i="3"/>
  <c r="S3" i="3"/>
  <c r="K3" i="3"/>
  <c r="Z3" i="3"/>
  <c r="L3" i="5"/>
  <c r="N3" i="3"/>
  <c r="M3" i="3"/>
  <c r="J3" i="3"/>
  <c r="O3" i="3"/>
  <c r="V3" i="3"/>
  <c r="W3" i="3"/>
  <c r="R3" i="3"/>
  <c r="Y3" i="3"/>
  <c r="L3" i="3"/>
  <c r="E3" i="3"/>
  <c r="F3" i="3"/>
  <c r="L4" i="5"/>
  <c r="B9" i="5" a="1"/>
  <c r="J3" i="5" l="1"/>
  <c r="L53" i="5" s="1"/>
  <c r="B34" i="5"/>
  <c r="R34" i="5" s="1"/>
  <c r="C10" i="5"/>
  <c r="L10" i="5" s="1"/>
  <c r="C12" i="5"/>
  <c r="L12" i="5" s="1"/>
  <c r="C14" i="5"/>
  <c r="L14" i="5" s="1"/>
  <c r="C16" i="5"/>
  <c r="L16" i="5" s="1"/>
  <c r="C18" i="5"/>
  <c r="L18" i="5" s="1"/>
  <c r="C20" i="5"/>
  <c r="L20" i="5" s="1"/>
  <c r="C22" i="5"/>
  <c r="L22" i="5" s="1"/>
  <c r="C24" i="5"/>
  <c r="L24" i="5" s="1"/>
  <c r="C26" i="5"/>
  <c r="L26" i="5" s="1"/>
  <c r="C28" i="5"/>
  <c r="L28" i="5" s="1"/>
  <c r="C30" i="5"/>
  <c r="L30" i="5" s="1"/>
  <c r="C32" i="5"/>
  <c r="L32" i="5" s="1"/>
  <c r="C34" i="5"/>
  <c r="L34" i="5" s="1"/>
  <c r="B10" i="5"/>
  <c r="R10" i="5" s="1"/>
  <c r="B12" i="5"/>
  <c r="R12" i="5" s="1"/>
  <c r="B14" i="5"/>
  <c r="R14" i="5" s="1"/>
  <c r="B16" i="5"/>
  <c r="R16" i="5" s="1"/>
  <c r="B18" i="5"/>
  <c r="R18" i="5" s="1"/>
  <c r="B20" i="5"/>
  <c r="R20" i="5" s="1"/>
  <c r="B22" i="5"/>
  <c r="R22" i="5" s="1"/>
  <c r="B24" i="5"/>
  <c r="R24" i="5" s="1"/>
  <c r="B26" i="5"/>
  <c r="R26" i="5" s="1"/>
  <c r="B28" i="5"/>
  <c r="R28" i="5" s="1"/>
  <c r="B30" i="5"/>
  <c r="R30" i="5" s="1"/>
  <c r="B32" i="5"/>
  <c r="R32" i="5" s="1"/>
  <c r="C9" i="5"/>
  <c r="C11" i="5"/>
  <c r="L11" i="5" s="1"/>
  <c r="C13" i="5"/>
  <c r="L13" i="5" s="1"/>
  <c r="C15" i="5"/>
  <c r="L15" i="5" s="1"/>
  <c r="C17" i="5"/>
  <c r="L17" i="5" s="1"/>
  <c r="C19" i="5"/>
  <c r="L19" i="5" s="1"/>
  <c r="C21" i="5"/>
  <c r="L21" i="5" s="1"/>
  <c r="C23" i="5"/>
  <c r="L23" i="5" s="1"/>
  <c r="C25" i="5"/>
  <c r="L25" i="5" s="1"/>
  <c r="C27" i="5"/>
  <c r="L27" i="5" s="1"/>
  <c r="C29" i="5"/>
  <c r="L29" i="5" s="1"/>
  <c r="C31" i="5"/>
  <c r="L31" i="5" s="1"/>
  <c r="C33" i="5"/>
  <c r="L33" i="5" s="1"/>
  <c r="B9" i="5"/>
  <c r="B11" i="5"/>
  <c r="R11" i="5" s="1"/>
  <c r="B13" i="5"/>
  <c r="R13" i="5" s="1"/>
  <c r="B15" i="5"/>
  <c r="R15" i="5" s="1"/>
  <c r="B17" i="5"/>
  <c r="R17" i="5" s="1"/>
  <c r="B19" i="5"/>
  <c r="R19" i="5" s="1"/>
  <c r="B21" i="5"/>
  <c r="R21" i="5" s="1"/>
  <c r="B23" i="5"/>
  <c r="R23" i="5" s="1"/>
  <c r="B25" i="5"/>
  <c r="R25" i="5" s="1"/>
  <c r="B27" i="5"/>
  <c r="R27" i="5" s="1"/>
  <c r="B29" i="5"/>
  <c r="R29" i="5" s="1"/>
  <c r="B31" i="5"/>
  <c r="R31" i="5" s="1"/>
  <c r="B33" i="5"/>
  <c r="R33" i="5" s="1"/>
  <c r="F31" i="5" l="1"/>
  <c r="F27" i="5"/>
  <c r="F23" i="5"/>
  <c r="F30" i="5"/>
  <c r="F26" i="5"/>
  <c r="F22" i="5"/>
  <c r="F34" i="5"/>
  <c r="F33" i="5"/>
  <c r="F29" i="5"/>
  <c r="F25" i="5"/>
  <c r="F21" i="5"/>
  <c r="F17" i="5"/>
  <c r="F13" i="5"/>
  <c r="F32" i="5"/>
  <c r="F28" i="5"/>
  <c r="F24" i="5"/>
  <c r="F20" i="5"/>
  <c r="F16" i="5"/>
  <c r="F12" i="5"/>
  <c r="F19" i="5"/>
  <c r="F15" i="5"/>
  <c r="F11" i="5"/>
  <c r="F18" i="5"/>
  <c r="F14" i="5"/>
  <c r="F10" i="5"/>
  <c r="H33" i="5"/>
  <c r="I33" i="5"/>
  <c r="E33" i="5"/>
  <c r="G33" i="5"/>
  <c r="H29" i="5"/>
  <c r="I29" i="5"/>
  <c r="E29" i="5"/>
  <c r="G29" i="5"/>
  <c r="H25" i="5"/>
  <c r="I25" i="5"/>
  <c r="E25" i="5"/>
  <c r="G25" i="5"/>
  <c r="H21" i="5"/>
  <c r="I21" i="5"/>
  <c r="E21" i="5"/>
  <c r="G21" i="5"/>
  <c r="I17" i="5"/>
  <c r="G17" i="5"/>
  <c r="E17" i="5"/>
  <c r="H17" i="5"/>
  <c r="I13" i="5"/>
  <c r="G13" i="5"/>
  <c r="E13" i="5"/>
  <c r="H13" i="5"/>
  <c r="N31" i="5"/>
  <c r="M31" i="5"/>
  <c r="O31" i="5"/>
  <c r="K31" i="5"/>
  <c r="N27" i="5"/>
  <c r="M27" i="5"/>
  <c r="O27" i="5"/>
  <c r="K27" i="5"/>
  <c r="N23" i="5"/>
  <c r="M23" i="5"/>
  <c r="O23" i="5"/>
  <c r="K23" i="5"/>
  <c r="O19" i="5"/>
  <c r="M19" i="5"/>
  <c r="K19" i="5"/>
  <c r="N19" i="5"/>
  <c r="O15" i="5"/>
  <c r="M15" i="5"/>
  <c r="K15" i="5"/>
  <c r="N15" i="5"/>
  <c r="O11" i="5"/>
  <c r="M11" i="5"/>
  <c r="K11" i="5"/>
  <c r="N11" i="5"/>
  <c r="H32" i="5"/>
  <c r="I32" i="5"/>
  <c r="E32" i="5"/>
  <c r="G32" i="5"/>
  <c r="H28" i="5"/>
  <c r="I28" i="5"/>
  <c r="E28" i="5"/>
  <c r="G28" i="5"/>
  <c r="H24" i="5"/>
  <c r="I24" i="5"/>
  <c r="E24" i="5"/>
  <c r="G24" i="5"/>
  <c r="I20" i="5"/>
  <c r="G20" i="5"/>
  <c r="E20" i="5"/>
  <c r="H20" i="5"/>
  <c r="I16" i="5"/>
  <c r="G16" i="5"/>
  <c r="E16" i="5"/>
  <c r="H16" i="5"/>
  <c r="I12" i="5"/>
  <c r="G12" i="5"/>
  <c r="E12" i="5"/>
  <c r="H12" i="5"/>
  <c r="N34" i="5"/>
  <c r="M34" i="5"/>
  <c r="O34" i="5"/>
  <c r="K34" i="5"/>
  <c r="N30" i="5"/>
  <c r="M30" i="5"/>
  <c r="O30" i="5"/>
  <c r="K30" i="5"/>
  <c r="N26" i="5"/>
  <c r="M26" i="5"/>
  <c r="O26" i="5"/>
  <c r="K26" i="5"/>
  <c r="N22" i="5"/>
  <c r="M22" i="5"/>
  <c r="O22" i="5"/>
  <c r="K22" i="5"/>
  <c r="O18" i="5"/>
  <c r="M18" i="5"/>
  <c r="K18" i="5"/>
  <c r="N18" i="5"/>
  <c r="O14" i="5"/>
  <c r="M14" i="5"/>
  <c r="K14" i="5"/>
  <c r="N14" i="5"/>
  <c r="O10" i="5"/>
  <c r="M10" i="5"/>
  <c r="K10" i="5"/>
  <c r="N10" i="5"/>
  <c r="H31" i="5"/>
  <c r="I31" i="5"/>
  <c r="E31" i="5"/>
  <c r="G31" i="5"/>
  <c r="H27" i="5"/>
  <c r="I27" i="5"/>
  <c r="E27" i="5"/>
  <c r="G27" i="5"/>
  <c r="H23" i="5"/>
  <c r="I23" i="5"/>
  <c r="E23" i="5"/>
  <c r="G23" i="5"/>
  <c r="I19" i="5"/>
  <c r="G19" i="5"/>
  <c r="E19" i="5"/>
  <c r="H19" i="5"/>
  <c r="I15" i="5"/>
  <c r="G15" i="5"/>
  <c r="E15" i="5"/>
  <c r="H15" i="5"/>
  <c r="I11" i="5"/>
  <c r="G11" i="5"/>
  <c r="E11" i="5"/>
  <c r="H11" i="5"/>
  <c r="N33" i="5"/>
  <c r="M33" i="5"/>
  <c r="O33" i="5"/>
  <c r="K33" i="5"/>
  <c r="N29" i="5"/>
  <c r="M29" i="5"/>
  <c r="O29" i="5"/>
  <c r="K29" i="5"/>
  <c r="N25" i="5"/>
  <c r="M25" i="5"/>
  <c r="O25" i="5"/>
  <c r="K25" i="5"/>
  <c r="N21" i="5"/>
  <c r="M21" i="5"/>
  <c r="O21" i="5"/>
  <c r="K21" i="5"/>
  <c r="O17" i="5"/>
  <c r="M17" i="5"/>
  <c r="K17" i="5"/>
  <c r="N17" i="5"/>
  <c r="O13" i="5"/>
  <c r="M13" i="5"/>
  <c r="K13" i="5"/>
  <c r="N13" i="5"/>
  <c r="H30" i="5"/>
  <c r="I30" i="5"/>
  <c r="E30" i="5"/>
  <c r="G30" i="5"/>
  <c r="H26" i="5"/>
  <c r="I26" i="5"/>
  <c r="E26" i="5"/>
  <c r="G26" i="5"/>
  <c r="H22" i="5"/>
  <c r="I22" i="5"/>
  <c r="E22" i="5"/>
  <c r="G22" i="5"/>
  <c r="I18" i="5"/>
  <c r="G18" i="5"/>
  <c r="E18" i="5"/>
  <c r="H18" i="5"/>
  <c r="I14" i="5"/>
  <c r="G14" i="5"/>
  <c r="E14" i="5"/>
  <c r="H14" i="5"/>
  <c r="I10" i="5"/>
  <c r="G10" i="5"/>
  <c r="E10" i="5"/>
  <c r="H10" i="5"/>
  <c r="N32" i="5"/>
  <c r="M32" i="5"/>
  <c r="O32" i="5"/>
  <c r="K32" i="5"/>
  <c r="N28" i="5"/>
  <c r="M28" i="5"/>
  <c r="O28" i="5"/>
  <c r="K28" i="5"/>
  <c r="N24" i="5"/>
  <c r="M24" i="5"/>
  <c r="O24" i="5"/>
  <c r="K24" i="5"/>
  <c r="N20" i="5"/>
  <c r="M20" i="5"/>
  <c r="K20" i="5"/>
  <c r="O20" i="5"/>
  <c r="O16" i="5"/>
  <c r="M16" i="5"/>
  <c r="K16" i="5"/>
  <c r="N16" i="5"/>
  <c r="O12" i="5"/>
  <c r="M12" i="5"/>
  <c r="K12" i="5"/>
  <c r="N12" i="5"/>
  <c r="H34" i="5"/>
  <c r="I34" i="5"/>
  <c r="E34" i="5"/>
  <c r="G34" i="5"/>
  <c r="J12" i="5" l="1"/>
  <c r="J28" i="5"/>
  <c r="D14" i="5"/>
  <c r="Q14" i="5" s="1"/>
  <c r="D26" i="5"/>
  <c r="Q26" i="5" s="1"/>
  <c r="J13" i="5"/>
  <c r="J17" i="5"/>
  <c r="J21" i="5"/>
  <c r="J29" i="5"/>
  <c r="D15" i="5"/>
  <c r="Q15" i="5" s="1"/>
  <c r="D27" i="5"/>
  <c r="Q27" i="5" s="1"/>
  <c r="J10" i="5"/>
  <c r="J26" i="5"/>
  <c r="J34" i="5"/>
  <c r="D12" i="5"/>
  <c r="Q12" i="5" s="1"/>
  <c r="D20" i="5"/>
  <c r="Q20" i="5" s="1"/>
  <c r="D24" i="5"/>
  <c r="Q24" i="5" s="1"/>
  <c r="D32" i="5"/>
  <c r="Q32" i="5" s="1"/>
  <c r="J15" i="5"/>
  <c r="J19" i="5"/>
  <c r="J23" i="5"/>
  <c r="J31" i="5"/>
  <c r="D13" i="5"/>
  <c r="Q13" i="5" s="1"/>
  <c r="D25" i="5"/>
  <c r="Q25" i="5" s="1"/>
  <c r="D33" i="5"/>
  <c r="Q33" i="5" s="1"/>
  <c r="J20" i="5"/>
  <c r="P26" i="5"/>
  <c r="D34" i="5"/>
  <c r="J16" i="5"/>
  <c r="J24" i="5"/>
  <c r="J32" i="5"/>
  <c r="D10" i="5"/>
  <c r="D18" i="5"/>
  <c r="D22" i="5"/>
  <c r="D30" i="5"/>
  <c r="J25" i="5"/>
  <c r="J33" i="5"/>
  <c r="D11" i="5"/>
  <c r="D19" i="5"/>
  <c r="D23" i="5"/>
  <c r="D31" i="5"/>
  <c r="J14" i="5"/>
  <c r="J18" i="5"/>
  <c r="J22" i="5"/>
  <c r="J30" i="5"/>
  <c r="D16" i="5"/>
  <c r="D28" i="5"/>
  <c r="J11" i="5"/>
  <c r="J27" i="5"/>
  <c r="D17" i="5"/>
  <c r="D21" i="5"/>
  <c r="D29" i="5"/>
  <c r="P14" i="5" l="1"/>
  <c r="P25" i="5"/>
  <c r="P15" i="5"/>
  <c r="P24" i="5"/>
  <c r="P20" i="5"/>
  <c r="P32" i="5"/>
  <c r="P13" i="5"/>
  <c r="P12" i="5"/>
  <c r="P27" i="5"/>
  <c r="P33" i="5"/>
  <c r="Q29" i="5"/>
  <c r="P29" i="5"/>
  <c r="Q17" i="5"/>
  <c r="P17" i="5"/>
  <c r="Q16" i="5"/>
  <c r="P16" i="5"/>
  <c r="Q23" i="5"/>
  <c r="P23" i="5"/>
  <c r="Q11" i="5"/>
  <c r="P11" i="5"/>
  <c r="Q22" i="5"/>
  <c r="P22" i="5"/>
  <c r="Q10" i="5"/>
  <c r="P10" i="5"/>
  <c r="Q34" i="5"/>
  <c r="P34" i="5"/>
  <c r="Q21" i="5"/>
  <c r="P21" i="5"/>
  <c r="Q28" i="5"/>
  <c r="P28" i="5"/>
  <c r="Q31" i="5"/>
  <c r="P31" i="5"/>
  <c r="Q19" i="5"/>
  <c r="P19" i="5"/>
  <c r="Q30" i="5"/>
  <c r="P30" i="5"/>
  <c r="Q18" i="5"/>
  <c r="P18" i="5"/>
  <c r="O37" i="5" l="1"/>
  <c r="O38" i="5"/>
  <c r="L42" i="5" s="1"/>
  <c r="P35" i="5"/>
  <c r="Q35" i="5"/>
  <c r="H40" i="5" l="1"/>
  <c r="L40" i="5"/>
  <c r="O63" i="5" l="1"/>
  <c r="G58" i="5"/>
  <c r="F63" i="5" s="1"/>
  <c r="N53" i="5"/>
  <c r="L55" i="5"/>
  <c r="N58" i="5" s="1"/>
  <c r="J65" i="5" l="1"/>
  <c r="J67" i="5" s="1"/>
  <c r="AB5" i="3" s="1"/>
  <c r="M12" i="3" s="1"/>
  <c r="M9" i="3" s="1"/>
</calcChain>
</file>

<file path=xl/sharedStrings.xml><?xml version="1.0" encoding="utf-8"?>
<sst xmlns="http://schemas.openxmlformats.org/spreadsheetml/2006/main" count="62" uniqueCount="40">
  <si>
    <t>xi</t>
  </si>
  <si>
    <t>yi</t>
  </si>
  <si>
    <t>∑(x.y)</t>
  </si>
  <si>
    <t>y=ax+B</t>
  </si>
  <si>
    <t>x̅ =</t>
  </si>
  <si>
    <t>n</t>
  </si>
  <si>
    <t>y̅ =</t>
  </si>
  <si>
    <t>∑(xi)</t>
  </si>
  <si>
    <t>∑(yi)</t>
  </si>
  <si>
    <t>∑(x.y) =</t>
  </si>
  <si>
    <t xml:space="preserve">a = </t>
  </si>
  <si>
    <t>∑(x)²</t>
  </si>
  <si>
    <t>B</t>
  </si>
  <si>
    <t>إيجــاد المطلوب:</t>
  </si>
  <si>
    <t>=</t>
  </si>
  <si>
    <t>حساب x̅ و y̅:</t>
  </si>
  <si>
    <t>1+(السنة الأخيرة - السنة الأولى) = x</t>
  </si>
  <si>
    <t>+</t>
  </si>
  <si>
    <t>السنة الأخيرة=</t>
  </si>
  <si>
    <t>السنة الأولى=</t>
  </si>
  <si>
    <t>(</t>
  </si>
  <si>
    <t>)</t>
  </si>
  <si>
    <t>y =  yi - y̅</t>
  </si>
  <si>
    <t>x =  xi - x̅</t>
  </si>
  <si>
    <r>
      <t>∑(x)</t>
    </r>
    <r>
      <rPr>
        <b/>
        <sz val="11"/>
        <rFont val="Calibri"/>
        <family val="2"/>
      </rPr>
      <t>² =</t>
    </r>
  </si>
  <si>
    <t>x</t>
  </si>
  <si>
    <r>
      <t xml:space="preserve">المعادلة الإفتراضية:  </t>
    </r>
    <r>
      <rPr>
        <b/>
        <sz val="16"/>
        <color rgb="FFFF0000"/>
        <rFont val="Arial"/>
        <family val="2"/>
        <scheme val="minor"/>
      </rPr>
      <t>y̅</t>
    </r>
    <r>
      <rPr>
        <b/>
        <sz val="16"/>
        <color theme="0"/>
        <rFont val="Arial"/>
        <family val="2"/>
        <scheme val="minor"/>
      </rPr>
      <t xml:space="preserve"> = a</t>
    </r>
    <r>
      <rPr>
        <b/>
        <sz val="16"/>
        <color rgb="FFFFFF00"/>
        <rFont val="Arial"/>
        <family val="2"/>
        <scheme val="minor"/>
      </rPr>
      <t>x̅</t>
    </r>
    <r>
      <rPr>
        <b/>
        <sz val="16"/>
        <color theme="0"/>
        <rFont val="Arial"/>
        <family val="2"/>
        <scheme val="minor"/>
      </rPr>
      <t xml:space="preserve"> + B</t>
    </r>
  </si>
  <si>
    <t>إبتداءا من سنة</t>
  </si>
  <si>
    <t>إلى غاية سنة</t>
  </si>
  <si>
    <t>عدد الخانات</t>
  </si>
  <si>
    <t>إدخال قيم</t>
  </si>
  <si>
    <t>x=</t>
  </si>
  <si>
    <t>بالتقريب</t>
  </si>
  <si>
    <r>
      <t xml:space="preserve">الـــ </t>
    </r>
    <r>
      <rPr>
        <sz val="20"/>
        <color rgb="FFFF0000"/>
        <rFont val="Times New Roman"/>
        <family val="1"/>
        <scheme val="major"/>
      </rPr>
      <t>yi</t>
    </r>
    <r>
      <rPr>
        <sz val="20"/>
        <color theme="1"/>
        <rFont val="Times New Roman"/>
        <family val="1"/>
        <scheme val="major"/>
      </rPr>
      <t xml:space="preserve"> المطلوبة بالتقريب</t>
    </r>
  </si>
  <si>
    <t>-</t>
  </si>
  <si>
    <t>حســاب    B:</t>
  </si>
  <si>
    <t>بالتعويض في المعادلة الكلية</t>
  </si>
  <si>
    <r>
      <t xml:space="preserve">  y   =   a</t>
    </r>
    <r>
      <rPr>
        <b/>
        <sz val="16"/>
        <color rgb="FF0070C0"/>
        <rFont val="Times New Roman"/>
        <family val="1"/>
        <scheme val="major"/>
      </rPr>
      <t>x</t>
    </r>
    <r>
      <rPr>
        <b/>
        <sz val="16"/>
        <color theme="1"/>
        <rFont val="Times New Roman"/>
        <family val="1"/>
        <scheme val="major"/>
      </rPr>
      <t xml:space="preserve">  +  </t>
    </r>
    <r>
      <rPr>
        <b/>
        <sz val="16"/>
        <color rgb="FF002060"/>
        <rFont val="Times New Roman"/>
        <family val="1"/>
        <scheme val="major"/>
      </rPr>
      <t xml:space="preserve"> B</t>
    </r>
  </si>
  <si>
    <t>y  =</t>
  </si>
  <si>
    <t>empty/no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</si>
</sst>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9" x14ac:knownFonts="1">
    <font>
      <sz val="11"/>
      <color theme="1"/>
      <name val="Arial"/>
      <family val="2"/>
      <charset val="178"/>
      <scheme val="minor"/>
    </font>
    <font>
      <b/>
      <sz val="11"/>
      <color rgb="FFFF0000"/>
      <name val="Arial"/>
      <family val="2"/>
      <scheme val="minor"/>
    </font>
    <font>
      <sz val="11"/>
      <color theme="0"/>
      <name val="Arial"/>
      <family val="2"/>
      <charset val="178"/>
      <scheme val="minor"/>
    </font>
    <font>
      <b/>
      <sz val="16"/>
      <color theme="0"/>
      <name val="Arial"/>
      <family val="2"/>
      <scheme val="minor"/>
    </font>
    <font>
      <b/>
      <sz val="16"/>
      <color theme="0"/>
      <name val="Times New Roman"/>
      <family val="1"/>
      <scheme val="major"/>
    </font>
    <font>
      <u/>
      <sz val="14"/>
      <color theme="0"/>
      <name val="Times New Roman"/>
      <family val="1"/>
      <scheme val="major"/>
    </font>
    <font>
      <sz val="14"/>
      <color theme="0"/>
      <name val="Times New Roman"/>
      <family val="1"/>
      <scheme val="major"/>
    </font>
    <font>
      <sz val="14"/>
      <color theme="0"/>
      <name val="Arial"/>
      <family val="2"/>
      <scheme val="minor"/>
    </font>
    <font>
      <sz val="11"/>
      <name val="Arial"/>
      <family val="2"/>
      <charset val="178"/>
      <scheme val="minor"/>
    </font>
    <font>
      <b/>
      <sz val="11"/>
      <name val="Arial"/>
      <family val="2"/>
      <scheme val="minor"/>
    </font>
    <font>
      <b/>
      <sz val="11"/>
      <name val="Arial"/>
      <family val="2"/>
      <charset val="178"/>
      <scheme val="minor"/>
    </font>
    <font>
      <b/>
      <sz val="14"/>
      <color rgb="FFFF0000"/>
      <name val="Arial"/>
      <family val="2"/>
      <scheme val="minor"/>
    </font>
    <font>
      <b/>
      <sz val="14"/>
      <name val="Times New Roman"/>
      <family val="1"/>
      <scheme val="major"/>
    </font>
    <font>
      <b/>
      <sz val="9"/>
      <name val="Arial"/>
      <family val="2"/>
      <scheme val="minor"/>
    </font>
    <font>
      <b/>
      <sz val="11"/>
      <name val="Calibri"/>
      <family val="2"/>
    </font>
    <font>
      <sz val="16"/>
      <name val="Times New Roman"/>
      <family val="1"/>
      <scheme val="major"/>
    </font>
    <font>
      <b/>
      <sz val="16"/>
      <name val="Arial"/>
      <family val="2"/>
      <scheme val="minor"/>
    </font>
    <font>
      <b/>
      <sz val="14"/>
      <color theme="1"/>
      <name val="Times New Roman"/>
      <family val="1"/>
      <scheme val="major"/>
    </font>
    <font>
      <b/>
      <sz val="16"/>
      <color rgb="FFFF0000"/>
      <name val="Times New Roman"/>
      <family val="1"/>
      <scheme val="major"/>
    </font>
    <font>
      <b/>
      <sz val="18"/>
      <color theme="1"/>
      <name val="Times New Roman"/>
      <family val="1"/>
      <scheme val="major"/>
    </font>
    <font>
      <sz val="16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6"/>
      <color rgb="FFFFFF00"/>
      <name val="Arial"/>
      <family val="2"/>
      <scheme val="minor"/>
    </font>
    <font>
      <sz val="20"/>
      <color rgb="FFFF0000"/>
      <name val="Times New Roman"/>
      <family val="1"/>
      <scheme val="major"/>
    </font>
    <font>
      <sz val="16"/>
      <color theme="0"/>
      <name val="Times New Roman"/>
      <family val="1"/>
      <scheme val="major"/>
    </font>
    <font>
      <b/>
      <sz val="22"/>
      <color rgb="FFFF0000"/>
      <name val="Times New Roman"/>
      <family val="1"/>
      <scheme val="major"/>
    </font>
    <font>
      <sz val="20"/>
      <color theme="1"/>
      <name val="Times New Roman"/>
      <family val="1"/>
      <scheme val="major"/>
    </font>
    <font>
      <b/>
      <sz val="14"/>
      <color theme="0"/>
      <name val="Times New Roman"/>
      <family val="1"/>
      <scheme val="major"/>
    </font>
    <font>
      <b/>
      <sz val="18"/>
      <name val="Times New Roman"/>
      <family val="1"/>
      <scheme val="major"/>
    </font>
    <font>
      <b/>
      <sz val="17"/>
      <name val="Times New Roman"/>
      <family val="1"/>
      <scheme val="major"/>
    </font>
    <font>
      <sz val="11"/>
      <color rgb="FFFFFF00"/>
      <name val="Arial"/>
      <family val="2"/>
      <charset val="178"/>
      <scheme val="minor"/>
    </font>
    <font>
      <b/>
      <sz val="11"/>
      <color rgb="FFFF0000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Times New Roman"/>
      <family val="1"/>
      <scheme val="major"/>
    </font>
    <font>
      <b/>
      <sz val="12"/>
      <color rgb="FFFF000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6"/>
      <color rgb="FF0070C0"/>
      <name val="Times New Roman"/>
      <family val="1"/>
      <scheme val="major"/>
    </font>
    <font>
      <b/>
      <sz val="16"/>
      <color rgb="FF002060"/>
      <name val="Times New Roman"/>
      <family val="1"/>
      <scheme val="major"/>
    </font>
    <font>
      <sz val="11"/>
      <color rgb="FFFF0000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3"/>
      <color rgb="FFFF0000"/>
      <name val="Arial"/>
      <family val="2"/>
      <scheme val="minor"/>
    </font>
    <font>
      <b/>
      <sz val="26"/>
      <color rgb="FFFF0000"/>
      <name val="Times New Roman"/>
      <family val="1"/>
      <scheme val="major"/>
    </font>
    <font>
      <b/>
      <i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/>
      <right/>
      <top style="medium">
        <color rgb="FFFF0000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rgb="FFFF0000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rgb="FFFF0000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/>
      <top style="medium">
        <color rgb="FFFF0000"/>
      </top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rgb="FFFF0000"/>
      </top>
      <bottom style="medium">
        <color theme="1"/>
      </bottom>
      <diagonal/>
    </border>
    <border>
      <left/>
      <right style="medium">
        <color indexed="64"/>
      </right>
      <top style="medium">
        <color rgb="FFFF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/>
      <right/>
      <top/>
      <bottom style="hair">
        <color theme="3" tint="0.59999389629810485"/>
      </bottom>
      <diagonal/>
    </border>
    <border>
      <left/>
      <right/>
      <top style="hair">
        <color theme="3" tint="0.59999389629810485"/>
      </top>
      <bottom/>
      <diagonal/>
    </border>
    <border>
      <left style="hair">
        <color theme="3" tint="0.59999389629810485"/>
      </left>
      <right/>
      <top style="hair">
        <color theme="3" tint="0.59999389629810485"/>
      </top>
      <bottom/>
      <diagonal/>
    </border>
    <border>
      <left/>
      <right style="hair">
        <color theme="3" tint="0.59999389629810485"/>
      </right>
      <top style="hair">
        <color theme="3" tint="0.59999389629810485"/>
      </top>
      <bottom/>
      <diagonal/>
    </border>
    <border>
      <left style="hair">
        <color theme="3" tint="0.59999389629810485"/>
      </left>
      <right/>
      <top/>
      <bottom style="hair">
        <color theme="3" tint="0.59999389629810485"/>
      </bottom>
      <diagonal/>
    </border>
    <border>
      <left/>
      <right style="hair">
        <color theme="3" tint="0.59999389629810485"/>
      </right>
      <top/>
      <bottom style="hair">
        <color theme="3" tint="0.59999389629810485"/>
      </bottom>
      <diagonal/>
    </border>
    <border>
      <left style="hair">
        <color theme="3" tint="0.59999389629810485"/>
      </left>
      <right/>
      <top/>
      <bottom/>
      <diagonal/>
    </border>
    <border>
      <left/>
      <right style="hair">
        <color theme="3" tint="0.59999389629810485"/>
      </right>
      <top/>
      <bottom/>
      <diagonal/>
    </border>
    <border>
      <left style="hair">
        <color rgb="FFFF0000"/>
      </left>
      <right/>
      <top style="hair">
        <color rgb="FFFF0000"/>
      </top>
      <bottom style="hair">
        <color rgb="FFFF0000"/>
      </bottom>
      <diagonal/>
    </border>
    <border>
      <left/>
      <right/>
      <top style="hair">
        <color rgb="FFFF0000"/>
      </top>
      <bottom style="hair">
        <color rgb="FFFF0000"/>
      </bottom>
      <diagonal/>
    </border>
    <border>
      <left/>
      <right style="hair">
        <color rgb="FFFF0000"/>
      </right>
      <top style="hair">
        <color rgb="FFFF0000"/>
      </top>
      <bottom style="hair">
        <color rgb="FFFF0000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0" fillId="2" borderId="0" xfId="0" applyFill="1" applyAlignment="1" applyProtection="1">
      <alignment horizontal="center" vertical="center"/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8" fillId="2" borderId="0" xfId="0" applyFont="1" applyFill="1" applyProtection="1"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10" fillId="2" borderId="0" xfId="0" applyFont="1" applyFill="1" applyProtection="1">
      <protection hidden="1"/>
    </xf>
    <xf numFmtId="0" fontId="27" fillId="2" borderId="0" xfId="0" applyFont="1" applyFill="1" applyAlignment="1" applyProtection="1">
      <alignment horizontal="center" vertical="center"/>
      <protection hidden="1"/>
    </xf>
    <xf numFmtId="0" fontId="1" fillId="0" borderId="1" xfId="0" applyFont="1" applyFill="1" applyBorder="1" applyAlignment="1" applyProtection="1">
      <alignment horizontal="center" vertical="center"/>
      <protection hidden="1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0" fontId="0" fillId="3" borderId="0" xfId="0" applyFill="1"/>
    <xf numFmtId="0" fontId="41" fillId="2" borderId="0" xfId="0" applyFont="1" applyFill="1" applyAlignment="1" applyProtection="1">
      <alignment horizontal="center" vertical="center"/>
      <protection hidden="1"/>
    </xf>
    <xf numFmtId="164" fontId="0" fillId="2" borderId="1" xfId="0" applyNumberFormat="1" applyFont="1" applyFill="1" applyBorder="1" applyAlignment="1" applyProtection="1">
      <alignment horizontal="center" vertical="center"/>
      <protection hidden="1"/>
    </xf>
    <xf numFmtId="0" fontId="42" fillId="2" borderId="1" xfId="0" applyFont="1" applyFill="1" applyBorder="1" applyAlignment="1" applyProtection="1">
      <alignment horizontal="center" vertical="center"/>
      <protection hidden="1"/>
    </xf>
    <xf numFmtId="1" fontId="42" fillId="2" borderId="1" xfId="0" applyNumberFormat="1" applyFont="1" applyFill="1" applyBorder="1" applyAlignment="1" applyProtection="1">
      <alignment horizontal="center" vertical="center"/>
      <protection hidden="1"/>
    </xf>
    <xf numFmtId="0" fontId="0" fillId="2" borderId="0" xfId="0" applyFont="1" applyFill="1" applyAlignment="1" applyProtection="1">
      <alignment horizontal="center" vertical="center"/>
      <protection hidden="1"/>
    </xf>
    <xf numFmtId="164" fontId="42" fillId="2" borderId="1" xfId="0" applyNumberFormat="1" applyFont="1" applyFill="1" applyBorder="1" applyAlignment="1" applyProtection="1">
      <alignment horizontal="center" vertical="center"/>
      <protection hidden="1"/>
    </xf>
    <xf numFmtId="0" fontId="43" fillId="3" borderId="22" xfId="0" applyFont="1" applyFill="1" applyBorder="1" applyAlignment="1" applyProtection="1">
      <alignment horizontal="center" vertical="center"/>
      <protection hidden="1"/>
    </xf>
    <xf numFmtId="2" fontId="43" fillId="3" borderId="20" xfId="0" applyNumberFormat="1" applyFont="1" applyFill="1" applyBorder="1" applyAlignment="1" applyProtection="1">
      <alignment horizontal="center" vertical="center"/>
      <protection hidden="1"/>
    </xf>
    <xf numFmtId="2" fontId="44" fillId="3" borderId="20" xfId="0" applyNumberFormat="1" applyFont="1" applyFill="1" applyBorder="1" applyAlignment="1" applyProtection="1">
      <alignment horizontal="center" vertical="center"/>
      <protection hidden="1"/>
    </xf>
    <xf numFmtId="0" fontId="43" fillId="3" borderId="16" xfId="0" applyFont="1" applyFill="1" applyBorder="1" applyAlignment="1" applyProtection="1">
      <alignment horizontal="center" vertical="center"/>
      <protection hidden="1"/>
    </xf>
    <xf numFmtId="2" fontId="44" fillId="3" borderId="40" xfId="0" applyNumberFormat="1" applyFont="1" applyFill="1" applyBorder="1" applyAlignment="1" applyProtection="1">
      <alignment horizontal="center" vertical="center"/>
      <protection hidden="1"/>
    </xf>
    <xf numFmtId="0" fontId="43" fillId="3" borderId="0" xfId="0" applyFont="1" applyFill="1" applyBorder="1" applyAlignment="1" applyProtection="1">
      <alignment horizontal="center" vertical="center"/>
      <protection hidden="1"/>
    </xf>
    <xf numFmtId="0" fontId="43" fillId="3" borderId="33" xfId="0" applyFont="1" applyFill="1" applyBorder="1" applyAlignment="1" applyProtection="1">
      <alignment horizontal="center" vertical="center"/>
      <protection hidden="1"/>
    </xf>
    <xf numFmtId="2" fontId="43" fillId="3" borderId="49" xfId="0" applyNumberFormat="1" applyFont="1" applyFill="1" applyBorder="1" applyAlignment="1" applyProtection="1">
      <alignment horizontal="center" vertical="center"/>
      <protection hidden="1"/>
    </xf>
    <xf numFmtId="2" fontId="43" fillId="3" borderId="46" xfId="0" applyNumberFormat="1" applyFont="1" applyFill="1" applyBorder="1" applyAlignment="1" applyProtection="1">
      <alignment horizontal="center" vertical="center"/>
      <protection hidden="1"/>
    </xf>
    <xf numFmtId="0" fontId="43" fillId="3" borderId="41" xfId="0" applyFont="1" applyFill="1" applyBorder="1" applyAlignment="1" applyProtection="1">
      <alignment horizontal="center" vertical="center"/>
      <protection hidden="1"/>
    </xf>
    <xf numFmtId="2" fontId="44" fillId="3" borderId="42" xfId="0" applyNumberFormat="1" applyFont="1" applyFill="1" applyBorder="1" applyAlignment="1" applyProtection="1">
      <alignment horizontal="center" vertical="center"/>
      <protection hidden="1"/>
    </xf>
    <xf numFmtId="0" fontId="43" fillId="3" borderId="43" xfId="0" applyFont="1" applyFill="1" applyBorder="1" applyAlignment="1" applyProtection="1">
      <alignment horizontal="center" vertical="center"/>
      <protection hidden="1"/>
    </xf>
    <xf numFmtId="2" fontId="43" fillId="3" borderId="44" xfId="0" applyNumberFormat="1" applyFont="1" applyFill="1" applyBorder="1" applyAlignment="1" applyProtection="1">
      <alignment horizontal="center" vertical="center"/>
      <protection hidden="1"/>
    </xf>
    <xf numFmtId="0" fontId="43" fillId="3" borderId="45" xfId="0" applyFont="1" applyFill="1" applyBorder="1" applyAlignment="1" applyProtection="1">
      <alignment horizontal="center" vertical="center"/>
      <protection hidden="1"/>
    </xf>
    <xf numFmtId="2" fontId="43" fillId="3" borderId="50" xfId="0" applyNumberFormat="1" applyFont="1" applyFill="1" applyBorder="1" applyAlignment="1" applyProtection="1">
      <alignment horizontal="center" vertical="center"/>
      <protection hidden="1"/>
    </xf>
    <xf numFmtId="2" fontId="43" fillId="3" borderId="47" xfId="0" applyNumberFormat="1" applyFont="1" applyFill="1" applyBorder="1" applyAlignment="1" applyProtection="1">
      <alignment horizontal="center" vertical="center"/>
      <protection hidden="1"/>
    </xf>
    <xf numFmtId="2" fontId="44" fillId="3" borderId="2" xfId="0" applyNumberFormat="1" applyFont="1" applyFill="1" applyBorder="1" applyAlignment="1" applyProtection="1">
      <alignment horizontal="center" vertical="center"/>
      <protection hidden="1"/>
    </xf>
    <xf numFmtId="2" fontId="43" fillId="3" borderId="2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Protection="1">
      <protection hidden="1"/>
    </xf>
    <xf numFmtId="2" fontId="9" fillId="3" borderId="20" xfId="0" applyNumberFormat="1" applyFont="1" applyFill="1" applyBorder="1" applyAlignment="1" applyProtection="1">
      <alignment horizontal="center" vertical="center"/>
      <protection hidden="1"/>
    </xf>
    <xf numFmtId="0" fontId="13" fillId="3" borderId="20" xfId="0" applyFont="1" applyFill="1" applyBorder="1" applyAlignment="1" applyProtection="1">
      <alignment horizontal="center" vertical="center"/>
      <protection hidden="1"/>
    </xf>
    <xf numFmtId="2" fontId="9" fillId="3" borderId="12" xfId="0" applyNumberFormat="1" applyFont="1" applyFill="1" applyBorder="1" applyAlignment="1" applyProtection="1">
      <alignment horizontal="center" vertical="center"/>
      <protection hidden="1"/>
    </xf>
    <xf numFmtId="0" fontId="9" fillId="3" borderId="7" xfId="0" applyFont="1" applyFill="1" applyBorder="1" applyAlignment="1" applyProtection="1">
      <alignment horizontal="center" vertical="top"/>
      <protection hidden="1"/>
    </xf>
    <xf numFmtId="0" fontId="9" fillId="3" borderId="7" xfId="0" applyFont="1" applyFill="1" applyBorder="1" applyAlignment="1" applyProtection="1">
      <alignment horizontal="center" vertical="center"/>
      <protection hidden="1"/>
    </xf>
    <xf numFmtId="164" fontId="12" fillId="3" borderId="22" xfId="0" applyNumberFormat="1" applyFont="1" applyFill="1" applyBorder="1" applyAlignment="1" applyProtection="1">
      <alignment horizontal="center" vertical="center"/>
      <protection hidden="1"/>
    </xf>
    <xf numFmtId="164" fontId="12" fillId="3" borderId="19" xfId="0" applyNumberFormat="1" applyFont="1" applyFill="1" applyBorder="1" applyAlignment="1" applyProtection="1">
      <alignment horizontal="center" vertical="center"/>
      <protection hidden="1"/>
    </xf>
    <xf numFmtId="2" fontId="44" fillId="3" borderId="37" xfId="0" applyNumberFormat="1" applyFont="1" applyFill="1" applyBorder="1" applyAlignment="1" applyProtection="1">
      <alignment horizontal="center" vertical="center"/>
      <protection hidden="1"/>
    </xf>
    <xf numFmtId="0" fontId="43" fillId="3" borderId="38" xfId="0" applyFont="1" applyFill="1" applyBorder="1" applyAlignment="1" applyProtection="1">
      <alignment horizontal="center" vertical="center"/>
      <protection hidden="1"/>
    </xf>
    <xf numFmtId="2" fontId="43" fillId="3" borderId="38" xfId="0" applyNumberFormat="1" applyFont="1" applyFill="1" applyBorder="1" applyAlignment="1" applyProtection="1">
      <alignment horizontal="center" vertical="center"/>
      <protection hidden="1"/>
    </xf>
    <xf numFmtId="0" fontId="43" fillId="3" borderId="39" xfId="0" applyFont="1" applyFill="1" applyBorder="1" applyAlignment="1" applyProtection="1">
      <alignment horizontal="center" vertical="center"/>
      <protection hidden="1"/>
    </xf>
    <xf numFmtId="2" fontId="43" fillId="3" borderId="48" xfId="0" applyNumberFormat="1" applyFont="1" applyFill="1" applyBorder="1" applyAlignment="1" applyProtection="1">
      <alignment horizontal="center" vertical="center"/>
      <protection hidden="1"/>
    </xf>
    <xf numFmtId="2" fontId="43" fillId="3" borderId="39" xfId="0" applyNumberFormat="1" applyFont="1" applyFill="1" applyBorder="1" applyAlignment="1" applyProtection="1">
      <alignment horizontal="center" vertical="center"/>
      <protection hidden="1"/>
    </xf>
    <xf numFmtId="2" fontId="1" fillId="3" borderId="49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Protection="1">
      <protection hidden="1"/>
    </xf>
    <xf numFmtId="164" fontId="9" fillId="3" borderId="23" xfId="0" applyNumberFormat="1" applyFont="1" applyFill="1" applyBorder="1" applyAlignment="1" applyProtection="1">
      <alignment horizontal="center" vertical="center"/>
      <protection hidden="1"/>
    </xf>
    <xf numFmtId="164" fontId="10" fillId="3" borderId="52" xfId="0" applyNumberFormat="1" applyFont="1" applyFill="1" applyBorder="1" applyAlignment="1" applyProtection="1">
      <alignment horizontal="center" vertical="center"/>
      <protection hidden="1"/>
    </xf>
    <xf numFmtId="0" fontId="38" fillId="3" borderId="0" xfId="0" applyFont="1" applyFill="1" applyAlignment="1" applyProtection="1">
      <alignment vertical="center"/>
      <protection hidden="1"/>
    </xf>
    <xf numFmtId="0" fontId="0" fillId="3" borderId="55" xfId="0" applyFill="1" applyBorder="1" applyProtection="1">
      <protection hidden="1"/>
    </xf>
    <xf numFmtId="0" fontId="0" fillId="3" borderId="57" xfId="0" applyFill="1" applyBorder="1" applyProtection="1">
      <protection hidden="1"/>
    </xf>
    <xf numFmtId="0" fontId="0" fillId="3" borderId="59" xfId="0" applyFill="1" applyBorder="1" applyProtection="1">
      <protection hidden="1"/>
    </xf>
    <xf numFmtId="0" fontId="5" fillId="2" borderId="61" xfId="0" applyFont="1" applyFill="1" applyBorder="1" applyAlignment="1" applyProtection="1">
      <alignment vertical="center"/>
      <protection hidden="1"/>
    </xf>
    <xf numFmtId="0" fontId="5" fillId="2" borderId="62" xfId="0" applyFont="1" applyFill="1" applyBorder="1" applyAlignment="1" applyProtection="1">
      <alignment vertical="center"/>
      <protection hidden="1"/>
    </xf>
    <xf numFmtId="0" fontId="5" fillId="2" borderId="63" xfId="0" applyFont="1" applyFill="1" applyBorder="1" applyAlignment="1" applyProtection="1">
      <alignment vertical="center"/>
      <protection hidden="1"/>
    </xf>
    <xf numFmtId="0" fontId="31" fillId="2" borderId="0" xfId="0" applyFont="1" applyFill="1" applyAlignment="1" applyProtection="1">
      <alignment horizontal="center" vertical="center"/>
      <protection hidden="1"/>
    </xf>
    <xf numFmtId="0" fontId="24" fillId="2" borderId="0" xfId="0" applyFont="1" applyFill="1" applyAlignment="1" applyProtection="1">
      <alignment horizontal="center" vertical="center"/>
      <protection hidden="1"/>
    </xf>
    <xf numFmtId="0" fontId="25" fillId="3" borderId="3" xfId="0" applyFont="1" applyFill="1" applyBorder="1" applyAlignment="1" applyProtection="1">
      <alignment horizontal="center" vertical="center"/>
      <protection locked="0"/>
    </xf>
    <xf numFmtId="0" fontId="25" fillId="3" borderId="4" xfId="0" applyFont="1" applyFill="1" applyBorder="1" applyAlignment="1" applyProtection="1">
      <alignment horizontal="center" vertical="center"/>
      <protection locked="0"/>
    </xf>
    <xf numFmtId="0" fontId="25" fillId="3" borderId="9" xfId="0" applyFont="1" applyFill="1" applyBorder="1" applyAlignment="1" applyProtection="1">
      <alignment horizontal="center" vertical="center"/>
      <protection locked="0"/>
    </xf>
    <xf numFmtId="0" fontId="25" fillId="3" borderId="14" xfId="0" applyFont="1" applyFill="1" applyBorder="1" applyAlignment="1" applyProtection="1">
      <alignment horizontal="center" vertical="center"/>
      <protection locked="0"/>
    </xf>
    <xf numFmtId="0" fontId="25" fillId="3" borderId="0" xfId="0" applyFont="1" applyFill="1" applyBorder="1" applyAlignment="1" applyProtection="1">
      <alignment horizontal="center" vertical="center"/>
      <protection locked="0"/>
    </xf>
    <xf numFmtId="0" fontId="25" fillId="3" borderId="13" xfId="0" applyFont="1" applyFill="1" applyBorder="1" applyAlignment="1" applyProtection="1">
      <alignment horizontal="center" vertical="center"/>
      <protection locked="0"/>
    </xf>
    <xf numFmtId="0" fontId="25" fillId="3" borderId="6" xfId="0" applyFont="1" applyFill="1" applyBorder="1" applyAlignment="1" applyProtection="1">
      <alignment horizontal="center" vertical="center"/>
      <protection locked="0"/>
    </xf>
    <xf numFmtId="0" fontId="25" fillId="3" borderId="7" xfId="0" applyFont="1" applyFill="1" applyBorder="1" applyAlignment="1" applyProtection="1">
      <alignment horizontal="center" vertical="center"/>
      <protection locked="0"/>
    </xf>
    <xf numFmtId="0" fontId="25" fillId="3" borderId="10" xfId="0" applyFont="1" applyFill="1" applyBorder="1" applyAlignment="1" applyProtection="1">
      <alignment horizontal="center" vertical="center"/>
      <protection locked="0"/>
    </xf>
    <xf numFmtId="0" fontId="26" fillId="0" borderId="3" xfId="0" applyFont="1" applyFill="1" applyBorder="1" applyAlignment="1" applyProtection="1">
      <alignment horizontal="center" vertical="center" wrapText="1"/>
      <protection hidden="1"/>
    </xf>
    <xf numFmtId="0" fontId="26" fillId="0" borderId="4" xfId="0" applyFont="1" applyFill="1" applyBorder="1" applyAlignment="1" applyProtection="1">
      <alignment horizontal="center" vertical="center" wrapText="1"/>
      <protection hidden="1"/>
    </xf>
    <xf numFmtId="0" fontId="26" fillId="0" borderId="9" xfId="0" applyFont="1" applyFill="1" applyBorder="1" applyAlignment="1" applyProtection="1">
      <alignment horizontal="center" vertical="center" wrapText="1"/>
      <protection hidden="1"/>
    </xf>
    <xf numFmtId="0" fontId="26" fillId="0" borderId="14" xfId="0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Fill="1" applyBorder="1" applyAlignment="1" applyProtection="1">
      <alignment horizontal="center" vertical="center" wrapText="1"/>
      <protection hidden="1"/>
    </xf>
    <xf numFmtId="0" fontId="26" fillId="0" borderId="13" xfId="0" applyFont="1" applyFill="1" applyBorder="1" applyAlignment="1" applyProtection="1">
      <alignment horizontal="center" vertical="center" wrapText="1"/>
      <protection hidden="1"/>
    </xf>
    <xf numFmtId="0" fontId="26" fillId="0" borderId="6" xfId="0" applyFont="1" applyFill="1" applyBorder="1" applyAlignment="1" applyProtection="1">
      <alignment horizontal="center" vertical="center" wrapText="1"/>
      <protection hidden="1"/>
    </xf>
    <xf numFmtId="0" fontId="26" fillId="0" borderId="7" xfId="0" applyFont="1" applyFill="1" applyBorder="1" applyAlignment="1" applyProtection="1">
      <alignment horizontal="center" vertical="center" wrapText="1"/>
      <protection hidden="1"/>
    </xf>
    <xf numFmtId="0" fontId="26" fillId="0" borderId="10" xfId="0" applyFont="1" applyFill="1" applyBorder="1" applyAlignment="1" applyProtection="1">
      <alignment horizontal="center" vertical="center" wrapText="1"/>
      <protection hidden="1"/>
    </xf>
    <xf numFmtId="0" fontId="31" fillId="2" borderId="0" xfId="0" applyFont="1" applyFill="1" applyAlignment="1" applyProtection="1">
      <alignment horizontal="center" vertical="center" wrapText="1"/>
      <protection hidden="1"/>
    </xf>
    <xf numFmtId="0" fontId="31" fillId="2" borderId="2" xfId="0" applyFont="1" applyFill="1" applyBorder="1" applyAlignment="1" applyProtection="1">
      <alignment horizontal="center" vertical="center" wrapText="1"/>
      <protection hidden="1"/>
    </xf>
    <xf numFmtId="1" fontId="47" fillId="3" borderId="3" xfId="0" applyNumberFormat="1" applyFont="1" applyFill="1" applyBorder="1" applyAlignment="1" applyProtection="1">
      <alignment horizontal="center" vertical="center"/>
      <protection hidden="1"/>
    </xf>
    <xf numFmtId="0" fontId="47" fillId="3" borderId="4" xfId="0" applyFont="1" applyFill="1" applyBorder="1" applyAlignment="1" applyProtection="1">
      <alignment horizontal="center" vertical="center"/>
      <protection hidden="1"/>
    </xf>
    <xf numFmtId="0" fontId="47" fillId="3" borderId="9" xfId="0" applyFont="1" applyFill="1" applyBorder="1" applyAlignment="1" applyProtection="1">
      <alignment horizontal="center" vertical="center"/>
      <protection hidden="1"/>
    </xf>
    <xf numFmtId="0" fontId="47" fillId="3" borderId="14" xfId="0" applyFont="1" applyFill="1" applyBorder="1" applyAlignment="1" applyProtection="1">
      <alignment horizontal="center" vertical="center"/>
      <protection hidden="1"/>
    </xf>
    <xf numFmtId="0" fontId="47" fillId="3" borderId="0" xfId="0" applyFont="1" applyFill="1" applyBorder="1" applyAlignment="1" applyProtection="1">
      <alignment horizontal="center" vertical="center"/>
      <protection hidden="1"/>
    </xf>
    <xf numFmtId="0" fontId="47" fillId="3" borderId="13" xfId="0" applyFont="1" applyFill="1" applyBorder="1" applyAlignment="1" applyProtection="1">
      <alignment horizontal="center" vertical="center"/>
      <protection hidden="1"/>
    </xf>
    <xf numFmtId="0" fontId="47" fillId="3" borderId="6" xfId="0" applyFont="1" applyFill="1" applyBorder="1" applyAlignment="1" applyProtection="1">
      <alignment horizontal="center" vertical="center"/>
      <protection hidden="1"/>
    </xf>
    <xf numFmtId="0" fontId="47" fillId="3" borderId="7" xfId="0" applyFont="1" applyFill="1" applyBorder="1" applyAlignment="1" applyProtection="1">
      <alignment horizontal="center" vertical="center"/>
      <protection hidden="1"/>
    </xf>
    <xf numFmtId="0" fontId="47" fillId="3" borderId="10" xfId="0" applyFont="1" applyFill="1" applyBorder="1" applyAlignment="1" applyProtection="1">
      <alignment horizontal="center" vertical="center"/>
      <protection hidden="1"/>
    </xf>
    <xf numFmtId="2" fontId="30" fillId="2" borderId="0" xfId="0" applyNumberFormat="1" applyFont="1" applyFill="1" applyAlignment="1" applyProtection="1">
      <alignment horizontal="center" vertical="center"/>
      <protection hidden="1"/>
    </xf>
    <xf numFmtId="2" fontId="30" fillId="2" borderId="7" xfId="0" applyNumberFormat="1" applyFont="1" applyFill="1" applyBorder="1" applyAlignment="1" applyProtection="1">
      <alignment horizontal="center" vertical="center"/>
      <protection hidden="1"/>
    </xf>
    <xf numFmtId="0" fontId="11" fillId="3" borderId="21" xfId="0" applyFont="1" applyFill="1" applyBorder="1" applyAlignment="1" applyProtection="1">
      <alignment horizontal="center" vertical="center"/>
      <protection hidden="1"/>
    </xf>
    <xf numFmtId="0" fontId="11" fillId="3" borderId="26" xfId="0" applyFont="1" applyFill="1" applyBorder="1" applyAlignment="1" applyProtection="1">
      <alignment horizontal="center" vertical="center"/>
      <protection hidden="1"/>
    </xf>
    <xf numFmtId="1" fontId="21" fillId="3" borderId="24" xfId="0" applyNumberFormat="1" applyFont="1" applyFill="1" applyBorder="1" applyAlignment="1" applyProtection="1">
      <alignment horizontal="center" vertical="center"/>
      <protection hidden="1"/>
    </xf>
    <xf numFmtId="1" fontId="21" fillId="3" borderId="18" xfId="0" applyNumberFormat="1" applyFont="1" applyFill="1" applyBorder="1" applyAlignment="1" applyProtection="1">
      <alignment horizontal="center" vertical="center"/>
      <protection hidden="1"/>
    </xf>
    <xf numFmtId="1" fontId="21" fillId="3" borderId="25" xfId="0" applyNumberFormat="1" applyFont="1" applyFill="1" applyBorder="1" applyAlignment="1" applyProtection="1">
      <alignment horizontal="center" vertical="center"/>
      <protection hidden="1"/>
    </xf>
    <xf numFmtId="1" fontId="21" fillId="3" borderId="2" xfId="0" applyNumberFormat="1" applyFont="1" applyFill="1" applyBorder="1" applyAlignment="1" applyProtection="1">
      <alignment horizontal="center" vertical="center"/>
      <protection hidden="1"/>
    </xf>
    <xf numFmtId="0" fontId="38" fillId="3" borderId="0" xfId="0" applyFont="1" applyFill="1" applyAlignment="1" applyProtection="1">
      <alignment horizontal="center" vertical="center"/>
      <protection hidden="1"/>
    </xf>
    <xf numFmtId="0" fontId="38" fillId="3" borderId="0" xfId="0" applyFont="1" applyFill="1" applyBorder="1" applyAlignment="1" applyProtection="1">
      <alignment horizontal="center" vertical="center"/>
      <protection hidden="1"/>
    </xf>
    <xf numFmtId="0" fontId="35" fillId="3" borderId="54" xfId="0" applyFont="1" applyFill="1" applyBorder="1" applyAlignment="1" applyProtection="1">
      <alignment horizontal="center" vertical="center"/>
      <protection hidden="1"/>
    </xf>
    <xf numFmtId="0" fontId="35" fillId="3" borderId="53" xfId="0" applyFont="1" applyFill="1" applyBorder="1" applyAlignment="1" applyProtection="1">
      <alignment horizontal="center" vertical="center"/>
      <protection hidden="1"/>
    </xf>
    <xf numFmtId="0" fontId="38" fillId="3" borderId="54" xfId="0" applyFont="1" applyFill="1" applyBorder="1" applyAlignment="1" applyProtection="1">
      <alignment horizontal="center" vertical="center"/>
      <protection hidden="1"/>
    </xf>
    <xf numFmtId="0" fontId="38" fillId="3" borderId="53" xfId="0" applyFont="1" applyFill="1" applyBorder="1" applyAlignment="1" applyProtection="1">
      <alignment horizontal="center" vertical="center"/>
      <protection hidden="1"/>
    </xf>
    <xf numFmtId="0" fontId="35" fillId="3" borderId="55" xfId="0" applyFont="1" applyFill="1" applyBorder="1" applyAlignment="1" applyProtection="1">
      <alignment horizontal="center" vertical="center"/>
      <protection hidden="1"/>
    </xf>
    <xf numFmtId="0" fontId="35" fillId="3" borderId="57" xfId="0" applyFont="1" applyFill="1" applyBorder="1" applyAlignment="1" applyProtection="1">
      <alignment horizontal="center" vertical="center"/>
      <protection hidden="1"/>
    </xf>
    <xf numFmtId="2" fontId="35" fillId="3" borderId="54" xfId="0" applyNumberFormat="1" applyFont="1" applyFill="1" applyBorder="1" applyAlignment="1" applyProtection="1">
      <alignment horizontal="center" vertical="center"/>
      <protection hidden="1"/>
    </xf>
    <xf numFmtId="2" fontId="35" fillId="3" borderId="53" xfId="0" applyNumberFormat="1" applyFont="1" applyFill="1" applyBorder="1" applyAlignment="1" applyProtection="1">
      <alignment horizontal="center" vertical="center"/>
      <protection hidden="1"/>
    </xf>
    <xf numFmtId="0" fontId="11" fillId="3" borderId="56" xfId="0" applyFont="1" applyFill="1" applyBorder="1" applyAlignment="1" applyProtection="1">
      <alignment horizontal="center" vertical="center"/>
      <protection hidden="1"/>
    </xf>
    <xf numFmtId="0" fontId="11" fillId="3" borderId="60" xfId="0" applyFont="1" applyFill="1" applyBorder="1" applyAlignment="1" applyProtection="1">
      <alignment horizontal="center" vertical="center"/>
      <protection hidden="1"/>
    </xf>
    <xf numFmtId="2" fontId="11" fillId="3" borderId="55" xfId="0" applyNumberFormat="1" applyFont="1" applyFill="1" applyBorder="1" applyAlignment="1" applyProtection="1">
      <alignment horizontal="center" vertical="center"/>
      <protection hidden="1"/>
    </xf>
    <xf numFmtId="2" fontId="11" fillId="3" borderId="54" xfId="0" applyNumberFormat="1" applyFont="1" applyFill="1" applyBorder="1" applyAlignment="1" applyProtection="1">
      <alignment horizontal="center" vertical="center"/>
      <protection hidden="1"/>
    </xf>
    <xf numFmtId="2" fontId="11" fillId="3" borderId="59" xfId="0" applyNumberFormat="1" applyFont="1" applyFill="1" applyBorder="1" applyAlignment="1" applyProtection="1">
      <alignment horizontal="center" vertical="center"/>
      <protection hidden="1"/>
    </xf>
    <xf numFmtId="2" fontId="11" fillId="3" borderId="0" xfId="0" applyNumberFormat="1" applyFont="1" applyFill="1" applyBorder="1" applyAlignment="1" applyProtection="1">
      <alignment horizontal="center" vertical="center"/>
      <protection hidden="1"/>
    </xf>
    <xf numFmtId="0" fontId="35" fillId="3" borderId="56" xfId="0" applyFont="1" applyFill="1" applyBorder="1" applyAlignment="1" applyProtection="1">
      <alignment horizontal="center" vertical="center"/>
      <protection hidden="1"/>
    </xf>
    <xf numFmtId="0" fontId="35" fillId="3" borderId="58" xfId="0" applyFont="1" applyFill="1" applyBorder="1" applyAlignment="1" applyProtection="1">
      <alignment horizontal="center" vertical="center"/>
      <protection hidden="1"/>
    </xf>
    <xf numFmtId="0" fontId="38" fillId="3" borderId="34" xfId="0" applyFont="1" applyFill="1" applyBorder="1" applyAlignment="1" applyProtection="1">
      <alignment horizontal="right" vertical="center"/>
      <protection hidden="1"/>
    </xf>
    <xf numFmtId="0" fontId="38" fillId="3" borderId="35" xfId="0" applyFont="1" applyFill="1" applyBorder="1" applyAlignment="1" applyProtection="1">
      <alignment horizontal="right" vertical="center"/>
      <protection hidden="1"/>
    </xf>
    <xf numFmtId="0" fontId="36" fillId="0" borderId="35" xfId="0" applyFont="1" applyFill="1" applyBorder="1" applyAlignment="1" applyProtection="1">
      <alignment horizontal="center" vertical="center"/>
      <protection hidden="1"/>
    </xf>
    <xf numFmtId="0" fontId="36" fillId="0" borderId="36" xfId="0" applyFont="1" applyFill="1" applyBorder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/>
      <protection hidden="1"/>
    </xf>
    <xf numFmtId="0" fontId="37" fillId="3" borderId="29" xfId="0" applyFont="1" applyFill="1" applyBorder="1" applyAlignment="1" applyProtection="1">
      <alignment horizontal="center" vertical="center"/>
      <protection hidden="1"/>
    </xf>
    <xf numFmtId="0" fontId="37" fillId="3" borderId="32" xfId="0" applyFont="1" applyFill="1" applyBorder="1" applyAlignment="1" applyProtection="1">
      <alignment horizontal="center" vertical="center"/>
      <protection hidden="1"/>
    </xf>
    <xf numFmtId="0" fontId="34" fillId="3" borderId="28" xfId="0" applyFont="1" applyFill="1" applyBorder="1" applyAlignment="1" applyProtection="1">
      <alignment horizontal="center" vertical="center"/>
      <protection hidden="1"/>
    </xf>
    <xf numFmtId="0" fontId="34" fillId="3" borderId="31" xfId="0" applyFont="1" applyFill="1" applyBorder="1" applyAlignment="1" applyProtection="1">
      <alignment horizontal="center" vertical="center"/>
      <protection hidden="1"/>
    </xf>
    <xf numFmtId="2" fontId="34" fillId="3" borderId="28" xfId="0" applyNumberFormat="1" applyFont="1" applyFill="1" applyBorder="1" applyAlignment="1" applyProtection="1">
      <alignment horizontal="center" vertical="center"/>
      <protection hidden="1"/>
    </xf>
    <xf numFmtId="2" fontId="34" fillId="3" borderId="31" xfId="0" applyNumberFormat="1" applyFont="1" applyFill="1" applyBorder="1" applyAlignment="1" applyProtection="1">
      <alignment horizontal="center" vertical="center"/>
      <protection hidden="1"/>
    </xf>
    <xf numFmtId="0" fontId="19" fillId="3" borderId="28" xfId="0" applyFont="1" applyFill="1" applyBorder="1" applyAlignment="1" applyProtection="1">
      <alignment horizontal="center" vertical="center"/>
      <protection hidden="1"/>
    </xf>
    <xf numFmtId="0" fontId="19" fillId="3" borderId="31" xfId="0" applyFont="1" applyFill="1" applyBorder="1" applyAlignment="1" applyProtection="1">
      <alignment horizontal="center" vertical="center"/>
      <protection hidden="1"/>
    </xf>
    <xf numFmtId="0" fontId="20" fillId="3" borderId="28" xfId="0" applyFont="1" applyFill="1" applyBorder="1" applyAlignment="1" applyProtection="1">
      <alignment horizontal="center" vertical="center"/>
      <protection hidden="1"/>
    </xf>
    <xf numFmtId="0" fontId="20" fillId="3" borderId="31" xfId="0" applyFont="1" applyFill="1" applyBorder="1" applyAlignment="1" applyProtection="1">
      <alignment horizontal="center" vertical="center"/>
      <protection hidden="1"/>
    </xf>
    <xf numFmtId="2" fontId="37" fillId="3" borderId="27" xfId="0" applyNumberFormat="1" applyFont="1" applyFill="1" applyBorder="1" applyAlignment="1" applyProtection="1">
      <alignment horizontal="center" vertical="center"/>
      <protection hidden="1"/>
    </xf>
    <xf numFmtId="2" fontId="37" fillId="3" borderId="28" xfId="0" applyNumberFormat="1" applyFont="1" applyFill="1" applyBorder="1" applyAlignment="1" applyProtection="1">
      <alignment horizontal="center" vertical="center"/>
      <protection hidden="1"/>
    </xf>
    <xf numFmtId="2" fontId="37" fillId="3" borderId="30" xfId="0" applyNumberFormat="1" applyFont="1" applyFill="1" applyBorder="1" applyAlignment="1" applyProtection="1">
      <alignment horizontal="center" vertical="center"/>
      <protection hidden="1"/>
    </xf>
    <xf numFmtId="2" fontId="37" fillId="3" borderId="31" xfId="0" applyNumberFormat="1" applyFont="1" applyFill="1" applyBorder="1" applyAlignment="1" applyProtection="1">
      <alignment horizontal="center" vertical="center"/>
      <protection hidden="1"/>
    </xf>
    <xf numFmtId="164" fontId="12" fillId="3" borderId="21" xfId="0" applyNumberFormat="1" applyFont="1" applyFill="1" applyBorder="1" applyAlignment="1" applyProtection="1">
      <alignment horizontal="center" vertical="center"/>
      <protection hidden="1"/>
    </xf>
    <xf numFmtId="164" fontId="12" fillId="3" borderId="19" xfId="0" applyNumberFormat="1" applyFont="1" applyFill="1" applyBorder="1" applyAlignment="1" applyProtection="1">
      <alignment horizontal="center" vertical="center"/>
      <protection hidden="1"/>
    </xf>
    <xf numFmtId="0" fontId="18" fillId="3" borderId="7" xfId="0" applyNumberFormat="1" applyFont="1" applyFill="1" applyBorder="1" applyAlignment="1" applyProtection="1">
      <alignment horizontal="center" vertical="center"/>
      <protection hidden="1"/>
    </xf>
    <xf numFmtId="2" fontId="9" fillId="3" borderId="3" xfId="0" applyNumberFormat="1" applyFont="1" applyFill="1" applyBorder="1" applyAlignment="1" applyProtection="1">
      <alignment horizontal="center" vertical="center"/>
      <protection hidden="1"/>
    </xf>
    <xf numFmtId="2" fontId="9" fillId="3" borderId="6" xfId="0" applyNumberFormat="1" applyFont="1" applyFill="1" applyBorder="1" applyAlignment="1" applyProtection="1">
      <alignment horizontal="center" vertical="center"/>
      <protection hidden="1"/>
    </xf>
    <xf numFmtId="0" fontId="9" fillId="3" borderId="4" xfId="0" applyFont="1" applyFill="1" applyBorder="1" applyAlignment="1" applyProtection="1">
      <alignment horizontal="center" vertical="center"/>
      <protection hidden="1"/>
    </xf>
    <xf numFmtId="0" fontId="9" fillId="3" borderId="7" xfId="0" applyFont="1" applyFill="1" applyBorder="1" applyAlignment="1" applyProtection="1">
      <alignment horizontal="center" vertical="center"/>
      <protection hidden="1"/>
    </xf>
    <xf numFmtId="0" fontId="9" fillId="3" borderId="5" xfId="0" applyFont="1" applyFill="1" applyBorder="1" applyAlignment="1" applyProtection="1">
      <alignment horizontal="center" vertical="center"/>
      <protection hidden="1"/>
    </xf>
    <xf numFmtId="0" fontId="9" fillId="3" borderId="8" xfId="0" applyFont="1" applyFill="1" applyBorder="1" applyAlignment="1" applyProtection="1">
      <alignment horizontal="center" vertical="center"/>
      <protection hidden="1"/>
    </xf>
    <xf numFmtId="2" fontId="45" fillId="3" borderId="11" xfId="0" applyNumberFormat="1" applyFont="1" applyFill="1" applyBorder="1" applyAlignment="1" applyProtection="1">
      <alignment horizontal="center" vertical="center"/>
      <protection hidden="1"/>
    </xf>
    <xf numFmtId="2" fontId="45" fillId="3" borderId="12" xfId="0" applyNumberFormat="1" applyFont="1" applyFill="1" applyBorder="1" applyAlignment="1" applyProtection="1">
      <alignment horizontal="center" vertical="center"/>
      <protection hidden="1"/>
    </xf>
    <xf numFmtId="2" fontId="45" fillId="3" borderId="6" xfId="0" applyNumberFormat="1" applyFont="1" applyFill="1" applyBorder="1" applyAlignment="1" applyProtection="1">
      <alignment horizontal="center" vertical="center"/>
      <protection hidden="1"/>
    </xf>
    <xf numFmtId="2" fontId="45" fillId="3" borderId="7" xfId="0" applyNumberFormat="1" applyFont="1" applyFill="1" applyBorder="1" applyAlignment="1" applyProtection="1">
      <alignment horizontal="center" vertical="center"/>
      <protection hidden="1"/>
    </xf>
    <xf numFmtId="164" fontId="4" fillId="2" borderId="4" xfId="0" applyNumberFormat="1" applyFont="1" applyFill="1" applyBorder="1" applyAlignment="1" applyProtection="1">
      <alignment horizontal="center" vertical="center"/>
      <protection hidden="1"/>
    </xf>
    <xf numFmtId="164" fontId="4" fillId="2" borderId="9" xfId="0" applyNumberFormat="1" applyFont="1" applyFill="1" applyBorder="1" applyAlignment="1" applyProtection="1">
      <alignment horizontal="center" vertical="center"/>
      <protection hidden="1"/>
    </xf>
    <xf numFmtId="0" fontId="32" fillId="3" borderId="28" xfId="0" applyFont="1" applyFill="1" applyBorder="1" applyAlignment="1" applyProtection="1">
      <alignment horizontal="center" vertical="center"/>
      <protection hidden="1"/>
    </xf>
    <xf numFmtId="0" fontId="32" fillId="3" borderId="0" xfId="0" applyFont="1" applyFill="1" applyBorder="1" applyAlignment="1" applyProtection="1">
      <alignment horizontal="center" vertical="center"/>
      <protection hidden="1"/>
    </xf>
    <xf numFmtId="0" fontId="32" fillId="3" borderId="31" xfId="0" applyFont="1" applyFill="1" applyBorder="1" applyAlignment="1" applyProtection="1">
      <alignment horizontal="center" vertical="center"/>
      <protection hidden="1"/>
    </xf>
    <xf numFmtId="0" fontId="5" fillId="2" borderId="11" xfId="0" applyFont="1" applyFill="1" applyBorder="1" applyAlignment="1" applyProtection="1">
      <alignment horizontal="center" vertical="center"/>
      <protection hidden="1"/>
    </xf>
    <xf numFmtId="0" fontId="5" fillId="2" borderId="12" xfId="0" applyFont="1" applyFill="1" applyBorder="1" applyAlignment="1" applyProtection="1">
      <alignment horizontal="center" vertical="center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16" fillId="3" borderId="29" xfId="0" applyFont="1" applyFill="1" applyBorder="1" applyAlignment="1" applyProtection="1">
      <alignment horizontal="center" vertical="center"/>
      <protection hidden="1"/>
    </xf>
    <xf numFmtId="0" fontId="16" fillId="3" borderId="33" xfId="0" applyFont="1" applyFill="1" applyBorder="1" applyAlignment="1" applyProtection="1">
      <alignment horizontal="center" vertical="center"/>
      <protection hidden="1"/>
    </xf>
    <xf numFmtId="0" fontId="16" fillId="3" borderId="32" xfId="0" applyFont="1" applyFill="1" applyBorder="1" applyAlignment="1" applyProtection="1">
      <alignment horizontal="center" vertical="center"/>
      <protection hidden="1"/>
    </xf>
    <xf numFmtId="0" fontId="15" fillId="3" borderId="28" xfId="0" applyFont="1" applyFill="1" applyBorder="1" applyAlignment="1" applyProtection="1">
      <alignment horizontal="center" vertical="center"/>
      <protection hidden="1"/>
    </xf>
    <xf numFmtId="0" fontId="15" fillId="3" borderId="2" xfId="0" applyFont="1" applyFill="1" applyBorder="1" applyAlignment="1" applyProtection="1">
      <alignment horizontal="center" vertical="center"/>
      <protection hidden="1"/>
    </xf>
    <xf numFmtId="0" fontId="15" fillId="3" borderId="0" xfId="0" applyFont="1" applyFill="1" applyBorder="1" applyAlignment="1" applyProtection="1">
      <alignment horizontal="center" vertical="center"/>
      <protection hidden="1"/>
    </xf>
    <xf numFmtId="0" fontId="15" fillId="3" borderId="31" xfId="0" applyFont="1" applyFill="1" applyBorder="1" applyAlignment="1" applyProtection="1">
      <alignment horizontal="center" vertical="center"/>
      <protection hidden="1"/>
    </xf>
    <xf numFmtId="2" fontId="29" fillId="3" borderId="28" xfId="0" applyNumberFormat="1" applyFont="1" applyFill="1" applyBorder="1" applyAlignment="1" applyProtection="1">
      <alignment horizontal="center" vertical="center"/>
      <protection hidden="1"/>
    </xf>
    <xf numFmtId="2" fontId="29" fillId="3" borderId="2" xfId="0" applyNumberFormat="1" applyFont="1" applyFill="1" applyBorder="1" applyAlignment="1" applyProtection="1">
      <alignment horizontal="center" vertical="center"/>
      <protection hidden="1"/>
    </xf>
    <xf numFmtId="2" fontId="28" fillId="3" borderId="0" xfId="0" applyNumberFormat="1" applyFont="1" applyFill="1" applyBorder="1" applyAlignment="1" applyProtection="1">
      <alignment horizontal="center" vertical="center"/>
      <protection hidden="1"/>
    </xf>
    <xf numFmtId="2" fontId="28" fillId="3" borderId="31" xfId="0" applyNumberFormat="1" applyFont="1" applyFill="1" applyBorder="1" applyAlignment="1" applyProtection="1">
      <alignment horizontal="center" vertical="center"/>
      <protection hidden="1"/>
    </xf>
    <xf numFmtId="0" fontId="33" fillId="3" borderId="28" xfId="0" applyFont="1" applyFill="1" applyBorder="1" applyAlignment="1" applyProtection="1">
      <alignment horizontal="center" vertical="center"/>
      <protection hidden="1"/>
    </xf>
    <xf numFmtId="0" fontId="33" fillId="3" borderId="0" xfId="0" applyFont="1" applyFill="1" applyBorder="1" applyAlignment="1" applyProtection="1">
      <alignment horizontal="center" vertical="center"/>
      <protection hidden="1"/>
    </xf>
    <xf numFmtId="0" fontId="33" fillId="3" borderId="31" xfId="0" applyFont="1" applyFill="1" applyBorder="1" applyAlignment="1" applyProtection="1">
      <alignment horizontal="center" vertical="center"/>
      <protection hidden="1"/>
    </xf>
    <xf numFmtId="2" fontId="16" fillId="3" borderId="27" xfId="0" applyNumberFormat="1" applyFont="1" applyFill="1" applyBorder="1" applyAlignment="1" applyProtection="1">
      <alignment horizontal="center" vertical="center"/>
      <protection hidden="1"/>
    </xf>
    <xf numFmtId="2" fontId="16" fillId="3" borderId="28" xfId="0" applyNumberFormat="1" applyFont="1" applyFill="1" applyBorder="1" applyAlignment="1" applyProtection="1">
      <alignment horizontal="center" vertical="center"/>
      <protection hidden="1"/>
    </xf>
    <xf numFmtId="2" fontId="16" fillId="3" borderId="51" xfId="0" applyNumberFormat="1" applyFont="1" applyFill="1" applyBorder="1" applyAlignment="1" applyProtection="1">
      <alignment horizontal="center" vertical="center"/>
      <protection hidden="1"/>
    </xf>
    <xf numFmtId="2" fontId="16" fillId="3" borderId="0" xfId="0" applyNumberFormat="1" applyFont="1" applyFill="1" applyBorder="1" applyAlignment="1" applyProtection="1">
      <alignment horizontal="center" vertical="center"/>
      <protection hidden="1"/>
    </xf>
    <xf numFmtId="2" fontId="16" fillId="3" borderId="30" xfId="0" applyNumberFormat="1" applyFont="1" applyFill="1" applyBorder="1" applyAlignment="1" applyProtection="1">
      <alignment horizontal="center" vertical="center"/>
      <protection hidden="1"/>
    </xf>
    <xf numFmtId="2" fontId="16" fillId="3" borderId="31" xfId="0" applyNumberFormat="1" applyFont="1" applyFill="1" applyBorder="1" applyAlignment="1" applyProtection="1">
      <alignment horizontal="center" vertical="center"/>
      <protection hidden="1"/>
    </xf>
    <xf numFmtId="0" fontId="46" fillId="3" borderId="15" xfId="0" applyFont="1" applyFill="1" applyBorder="1" applyAlignment="1" applyProtection="1">
      <alignment horizontal="center" vertical="center"/>
      <protection hidden="1"/>
    </xf>
    <xf numFmtId="0" fontId="46" fillId="3" borderId="16" xfId="0" applyFont="1" applyFill="1" applyBorder="1" applyAlignment="1" applyProtection="1">
      <alignment horizontal="center" vertical="center"/>
      <protection hidden="1"/>
    </xf>
    <xf numFmtId="0" fontId="46" fillId="3" borderId="17" xfId="0" applyFont="1" applyFill="1" applyBorder="1" applyAlignment="1" applyProtection="1">
      <alignment horizontal="center" vertical="center"/>
      <protection hidden="1"/>
    </xf>
    <xf numFmtId="0" fontId="7" fillId="2" borderId="3" xfId="0" applyFont="1" applyFill="1" applyBorder="1" applyAlignment="1" applyProtection="1">
      <alignment horizontal="center" vertical="center"/>
      <protection hidden="1"/>
    </xf>
    <xf numFmtId="0" fontId="7" fillId="2" borderId="4" xfId="0" applyFont="1" applyFill="1" applyBorder="1" applyAlignment="1" applyProtection="1">
      <alignment horizontal="center" vertical="center"/>
      <protection hidden="1"/>
    </xf>
    <xf numFmtId="0" fontId="6" fillId="2" borderId="14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2" borderId="4" xfId="0" applyFont="1" applyFill="1" applyBorder="1" applyAlignment="1" applyProtection="1">
      <alignment horizontal="center" vertical="center"/>
      <protection hidden="1"/>
    </xf>
    <xf numFmtId="0" fontId="6" fillId="2" borderId="9" xfId="0" applyFont="1" applyFill="1" applyBorder="1" applyAlignment="1" applyProtection="1">
      <alignment horizontal="center" vertical="center"/>
      <protection hidden="1"/>
    </xf>
    <xf numFmtId="0" fontId="6" fillId="2" borderId="13" xfId="0" applyFont="1" applyFill="1" applyBorder="1" applyAlignment="1" applyProtection="1">
      <alignment horizontal="center" vertical="center"/>
      <protection hidden="1"/>
    </xf>
    <xf numFmtId="0" fontId="17" fillId="3" borderId="24" xfId="0" applyFont="1" applyFill="1" applyBorder="1" applyAlignment="1" applyProtection="1">
      <alignment horizontal="center" vertical="center"/>
      <protection hidden="1"/>
    </xf>
    <xf numFmtId="0" fontId="17" fillId="3" borderId="18" xfId="0" applyFont="1" applyFill="1" applyBorder="1" applyAlignment="1" applyProtection="1">
      <alignment horizontal="center" vertical="center"/>
      <protection hidden="1"/>
    </xf>
    <xf numFmtId="0" fontId="17" fillId="3" borderId="25" xfId="0" applyFont="1" applyFill="1" applyBorder="1" applyAlignment="1" applyProtection="1">
      <alignment horizontal="center" vertical="center"/>
      <protection hidden="1"/>
    </xf>
    <xf numFmtId="0" fontId="17" fillId="3" borderId="2" xfId="0" applyFont="1" applyFill="1" applyBorder="1" applyAlignment="1" applyProtection="1">
      <alignment horizontal="center" vertical="center"/>
      <protection hidden="1"/>
    </xf>
    <xf numFmtId="0" fontId="3" fillId="2" borderId="61" xfId="0" applyFont="1" applyFill="1" applyBorder="1" applyAlignment="1" applyProtection="1">
      <alignment horizontal="center" vertical="center"/>
      <protection hidden="1"/>
    </xf>
    <xf numFmtId="0" fontId="3" fillId="2" borderId="62" xfId="0" applyFont="1" applyFill="1" applyBorder="1" applyAlignment="1" applyProtection="1">
      <alignment horizontal="center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2" fontId="34" fillId="3" borderId="60" xfId="0" applyNumberFormat="1" applyFont="1" applyFill="1" applyBorder="1" applyAlignment="1" applyProtection="1">
      <alignment horizontal="center" vertical="center"/>
      <protection hidden="1"/>
    </xf>
    <xf numFmtId="2" fontId="34" fillId="3" borderId="58" xfId="0" applyNumberFormat="1" applyFont="1" applyFill="1" applyBorder="1" applyAlignment="1" applyProtection="1">
      <alignment horizontal="center" vertical="center"/>
      <protection hidden="1"/>
    </xf>
    <xf numFmtId="0" fontId="34" fillId="3" borderId="0" xfId="0" applyFont="1" applyFill="1" applyBorder="1" applyAlignment="1" applyProtection="1">
      <alignment horizontal="center" vertical="center"/>
      <protection hidden="1"/>
    </xf>
    <xf numFmtId="0" fontId="34" fillId="3" borderId="53" xfId="0" applyFont="1" applyFill="1" applyBorder="1" applyAlignment="1" applyProtection="1">
      <alignment horizontal="center" vertical="center"/>
      <protection hidden="1"/>
    </xf>
    <xf numFmtId="2" fontId="34" fillId="3" borderId="0" xfId="0" applyNumberFormat="1" applyFont="1" applyFill="1" applyBorder="1" applyAlignment="1" applyProtection="1">
      <alignment horizontal="center" vertical="center"/>
      <protection hidden="1"/>
    </xf>
    <xf numFmtId="2" fontId="34" fillId="3" borderId="53" xfId="0" applyNumberFormat="1" applyFont="1" applyFill="1" applyBorder="1" applyAlignment="1" applyProtection="1">
      <alignment horizontal="center" vertical="center"/>
      <protection hidden="1"/>
    </xf>
    <xf numFmtId="0" fontId="17" fillId="3" borderId="21" xfId="0" applyFont="1" applyFill="1" applyBorder="1" applyAlignment="1" applyProtection="1">
      <alignment horizontal="center" vertical="center"/>
      <protection hidden="1"/>
    </xf>
    <xf numFmtId="0" fontId="17" fillId="3" borderId="26" xfId="0" applyFont="1" applyFill="1" applyBorder="1" applyAlignment="1" applyProtection="1">
      <alignment horizontal="center" vertical="center"/>
      <protection hidden="1"/>
    </xf>
    <xf numFmtId="0" fontId="19" fillId="3" borderId="18" xfId="0" applyFont="1" applyFill="1" applyBorder="1" applyAlignment="1" applyProtection="1">
      <alignment horizontal="center" vertical="center"/>
      <protection hidden="1"/>
    </xf>
    <xf numFmtId="0" fontId="19" fillId="3" borderId="2" xfId="0" applyFont="1" applyFill="1" applyBorder="1" applyAlignment="1" applyProtection="1">
      <alignment horizontal="center" vertical="center"/>
      <protection hidden="1"/>
    </xf>
    <xf numFmtId="0" fontId="34" fillId="3" borderId="54" xfId="0" applyFont="1" applyFill="1" applyBorder="1" applyAlignment="1" applyProtection="1">
      <alignment horizontal="center" vertical="center"/>
      <protection hidden="1"/>
    </xf>
    <xf numFmtId="2" fontId="34" fillId="3" borderId="56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ont="1" applyFill="1" applyProtection="1">
      <protection hidden="1"/>
    </xf>
    <xf numFmtId="0" fontId="0" fillId="3" borderId="0" xfId="0" applyFont="1" applyFill="1" applyProtection="1">
      <protection locked="0" hidden="1"/>
    </xf>
  </cellXfs>
  <cellStyles count="1">
    <cellStyle name="Normal" xfId="0" builtinId="0"/>
  </cellStyles>
  <dxfs count="33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9525</xdr:colOff>
          <xdr:row>2</xdr:row>
          <xdr:rowOff>28575</xdr:rowOff>
        </xdr:from>
        <xdr:to>
          <xdr:col>17</xdr:col>
          <xdr:colOff>209550</xdr:colOff>
          <xdr:row>3</xdr:row>
          <xdr:rowOff>180975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1" i="1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actualiser</a:t>
              </a:r>
            </a:p>
          </xdr:txBody>
        </xdr:sp>
        <xdr:clientData fPrintsWithSheet="0"/>
      </xdr:twoCellAnchor>
    </mc:Choice>
    <mc:Fallback/>
  </mc:AlternateContent>
  <xdr:twoCellAnchor>
    <xdr:from>
      <xdr:col>16</xdr:col>
      <xdr:colOff>590550</xdr:colOff>
      <xdr:row>20</xdr:row>
      <xdr:rowOff>142875</xdr:rowOff>
    </xdr:from>
    <xdr:to>
      <xdr:col>19</xdr:col>
      <xdr:colOff>276225</xdr:colOff>
      <xdr:row>20</xdr:row>
      <xdr:rowOff>152400</xdr:rowOff>
    </xdr:to>
    <xdr:cxnSp macro="">
      <xdr:nvCxnSpPr>
        <xdr:cNvPr id="5" name="Connecteur droit avec flèche 4"/>
        <xdr:cNvCxnSpPr/>
      </xdr:nvCxnSpPr>
      <xdr:spPr>
        <a:xfrm flipV="1">
          <a:off x="1400175" y="4057650"/>
          <a:ext cx="1762125" cy="9525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238126</xdr:colOff>
      <xdr:row>16</xdr:row>
      <xdr:rowOff>66675</xdr:rowOff>
    </xdr:from>
    <xdr:to>
      <xdr:col>20</xdr:col>
      <xdr:colOff>742950</xdr:colOff>
      <xdr:row>20</xdr:row>
      <xdr:rowOff>9525</xdr:rowOff>
    </xdr:to>
    <xdr:sp macro="" textlink="">
      <xdr:nvSpPr>
        <xdr:cNvPr id="7" name="ZoneTexte 6"/>
        <xdr:cNvSpPr txBox="1"/>
      </xdr:nvSpPr>
      <xdr:spPr>
        <a:xfrm>
          <a:off x="95250" y="3219450"/>
          <a:ext cx="2181224" cy="704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DZ" sz="2000" b="1">
              <a:solidFill>
                <a:srgbClr val="FF0000"/>
              </a:solidFill>
              <a:cs typeface="+mj-cs"/>
            </a:rPr>
            <a:t>رغم</a:t>
          </a:r>
          <a:r>
            <a:rPr lang="ar-DZ" sz="2000" b="1" baseline="0">
              <a:solidFill>
                <a:srgbClr val="FF0000"/>
              </a:solidFill>
              <a:cs typeface="+mj-cs"/>
            </a:rPr>
            <a:t> عمل زر للتحديث إلا أن الفلتر لا يعمل تلقائي</a:t>
          </a:r>
          <a:endParaRPr lang="ar-DZ" sz="2000" b="1">
            <a:solidFill>
              <a:srgbClr val="FF0000"/>
            </a:solidFill>
            <a:cs typeface="+mj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8"/>
  <sheetViews>
    <sheetView rightToLeft="1" topLeftCell="D1" zoomScaleNormal="100" workbookViewId="0">
      <selection activeCell="N20" sqref="N20"/>
    </sheetView>
  </sheetViews>
  <sheetFormatPr baseColWidth="10" defaultRowHeight="14.25" x14ac:dyDescent="0.2"/>
  <cols>
    <col min="1" max="1" width="8.875" style="2" customWidth="1"/>
    <col min="2" max="2" width="4.5" style="2" customWidth="1"/>
    <col min="3" max="27" width="6.625" style="2" customWidth="1"/>
    <col min="28" max="28" width="6.375" style="5" customWidth="1"/>
    <col min="29" max="34" width="6.375" style="2" customWidth="1"/>
    <col min="35" max="16384" width="11" style="2"/>
  </cols>
  <sheetData>
    <row r="1" spans="1:38" s="5" customFormat="1" ht="15" customHeight="1" x14ac:dyDescent="0.2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81"/>
      <c r="AC1" s="6"/>
      <c r="AD1" s="6"/>
      <c r="AE1" s="6"/>
      <c r="AF1" s="6"/>
      <c r="AG1" s="6"/>
      <c r="AH1" s="6"/>
      <c r="AI1" s="6"/>
      <c r="AJ1" s="6"/>
      <c r="AK1" s="6"/>
      <c r="AL1" s="6"/>
    </row>
    <row r="2" spans="1:38" s="5" customFormat="1" ht="15.75" thickBot="1" x14ac:dyDescent="0.25">
      <c r="B2" s="61"/>
      <c r="C2" s="6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82"/>
      <c r="AC2" s="6"/>
      <c r="AD2" s="6"/>
      <c r="AE2" s="6"/>
      <c r="AF2" s="6"/>
      <c r="AG2" s="6"/>
      <c r="AH2" s="6"/>
      <c r="AI2" s="6"/>
      <c r="AJ2" s="6"/>
      <c r="AK2" s="6"/>
      <c r="AL2" s="6"/>
    </row>
    <row r="3" spans="1:38" s="5" customFormat="1" ht="15" thickBot="1" x14ac:dyDescent="0.25">
      <c r="B3" s="16"/>
      <c r="C3" s="13">
        <f>IF(H10="","",H10)</f>
        <v>1991</v>
      </c>
      <c r="D3" s="13">
        <f>IFERROR(IF(D4="","",$C$3+D4-1),"")</f>
        <v>1992</v>
      </c>
      <c r="E3" s="13">
        <f t="shared" ref="E3:AA3" si="0">IFERROR(IF(E4="","",$C$3+E4-1),"")</f>
        <v>1993</v>
      </c>
      <c r="F3" s="13">
        <f t="shared" si="0"/>
        <v>1994</v>
      </c>
      <c r="G3" s="13">
        <f t="shared" si="0"/>
        <v>1995</v>
      </c>
      <c r="H3" s="13">
        <f t="shared" si="0"/>
        <v>1996</v>
      </c>
      <c r="I3" s="13">
        <f t="shared" si="0"/>
        <v>1997</v>
      </c>
      <c r="J3" s="13">
        <f t="shared" si="0"/>
        <v>1998</v>
      </c>
      <c r="K3" s="13">
        <f t="shared" si="0"/>
        <v>1999</v>
      </c>
      <c r="L3" s="13">
        <f t="shared" si="0"/>
        <v>2000</v>
      </c>
      <c r="M3" s="13">
        <f t="shared" si="0"/>
        <v>2001</v>
      </c>
      <c r="N3" s="13" t="str">
        <f t="shared" si="0"/>
        <v/>
      </c>
      <c r="O3" s="13" t="str">
        <f t="shared" si="0"/>
        <v/>
      </c>
      <c r="P3" s="13" t="str">
        <f t="shared" si="0"/>
        <v/>
      </c>
      <c r="Q3" s="13" t="str">
        <f t="shared" si="0"/>
        <v/>
      </c>
      <c r="R3" s="13" t="str">
        <f t="shared" si="0"/>
        <v/>
      </c>
      <c r="S3" s="13" t="str">
        <f t="shared" si="0"/>
        <v/>
      </c>
      <c r="T3" s="13" t="str">
        <f t="shared" si="0"/>
        <v/>
      </c>
      <c r="U3" s="13" t="str">
        <f t="shared" si="0"/>
        <v/>
      </c>
      <c r="V3" s="13" t="str">
        <f t="shared" si="0"/>
        <v/>
      </c>
      <c r="W3" s="13" t="str">
        <f t="shared" si="0"/>
        <v/>
      </c>
      <c r="X3" s="13" t="str">
        <f t="shared" si="0"/>
        <v/>
      </c>
      <c r="Y3" s="13" t="str">
        <f t="shared" si="0"/>
        <v/>
      </c>
      <c r="Z3" s="13" t="str">
        <f t="shared" si="0"/>
        <v/>
      </c>
      <c r="AA3" s="13" t="str">
        <f t="shared" si="0"/>
        <v/>
      </c>
      <c r="AB3" s="13">
        <f>IF(H13="","",H13)</f>
        <v>2032</v>
      </c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38" s="5" customFormat="1" ht="15.75" thickBot="1" x14ac:dyDescent="0.3">
      <c r="A4" s="7"/>
      <c r="B4" s="14" t="s">
        <v>0</v>
      </c>
      <c r="C4" s="14">
        <f>IF(C3="","",C3-$C$3+1)</f>
        <v>1</v>
      </c>
      <c r="D4" s="17">
        <f>IF(C4&gt;=$H$16,"",COLUMN(D4)-COLUMN($B$4))</f>
        <v>2</v>
      </c>
      <c r="E4" s="17">
        <f t="shared" ref="E4:AA4" si="1">IF(D4&gt;=$H$16,"",COLUMN(E4)-COLUMN($B$4))</f>
        <v>3</v>
      </c>
      <c r="F4" s="17">
        <f t="shared" si="1"/>
        <v>4</v>
      </c>
      <c r="G4" s="17">
        <f t="shared" si="1"/>
        <v>5</v>
      </c>
      <c r="H4" s="17">
        <f t="shared" si="1"/>
        <v>6</v>
      </c>
      <c r="I4" s="17">
        <f t="shared" si="1"/>
        <v>7</v>
      </c>
      <c r="J4" s="17">
        <f t="shared" si="1"/>
        <v>8</v>
      </c>
      <c r="K4" s="17">
        <f t="shared" si="1"/>
        <v>9</v>
      </c>
      <c r="L4" s="17">
        <f t="shared" si="1"/>
        <v>10</v>
      </c>
      <c r="M4" s="17">
        <f t="shared" si="1"/>
        <v>11</v>
      </c>
      <c r="N4" s="17" t="str">
        <f t="shared" si="1"/>
        <v/>
      </c>
      <c r="O4" s="17" t="str">
        <f t="shared" si="1"/>
        <v/>
      </c>
      <c r="P4" s="17" t="str">
        <f t="shared" si="1"/>
        <v/>
      </c>
      <c r="Q4" s="17" t="str">
        <f t="shared" si="1"/>
        <v/>
      </c>
      <c r="R4" s="17" t="str">
        <f t="shared" si="1"/>
        <v/>
      </c>
      <c r="S4" s="17" t="str">
        <f t="shared" si="1"/>
        <v/>
      </c>
      <c r="T4" s="17" t="str">
        <f t="shared" si="1"/>
        <v/>
      </c>
      <c r="U4" s="17" t="str">
        <f t="shared" si="1"/>
        <v/>
      </c>
      <c r="V4" s="17" t="str">
        <f t="shared" si="1"/>
        <v/>
      </c>
      <c r="W4" s="17" t="str">
        <f t="shared" si="1"/>
        <v/>
      </c>
      <c r="X4" s="17" t="str">
        <f t="shared" si="1"/>
        <v/>
      </c>
      <c r="Y4" s="17" t="str">
        <f t="shared" si="1"/>
        <v/>
      </c>
      <c r="Z4" s="17" t="str">
        <f t="shared" si="1"/>
        <v/>
      </c>
      <c r="AA4" s="17" t="str">
        <f t="shared" si="1"/>
        <v/>
      </c>
      <c r="AB4" s="14">
        <f>IFERROR(IF(AB3="","",AB3-$C$3+1),"")</f>
        <v>42</v>
      </c>
      <c r="AC4" s="6"/>
      <c r="AD4" s="6"/>
      <c r="AE4" s="6"/>
      <c r="AF4" s="6"/>
      <c r="AG4" s="6"/>
      <c r="AH4" s="6"/>
      <c r="AI4" s="6"/>
      <c r="AJ4" s="6"/>
      <c r="AK4" s="6"/>
      <c r="AL4" s="6"/>
    </row>
    <row r="5" spans="1:38" ht="25.5" customHeight="1" thickBot="1" x14ac:dyDescent="0.25">
      <c r="A5" s="8" t="s">
        <v>30</v>
      </c>
      <c r="B5" s="9" t="s">
        <v>1</v>
      </c>
      <c r="C5" s="10">
        <v>10.3</v>
      </c>
      <c r="D5" s="10">
        <v>40.5</v>
      </c>
      <c r="E5" s="10">
        <v>51.7</v>
      </c>
      <c r="F5" s="10">
        <v>63.9</v>
      </c>
      <c r="G5" s="10">
        <v>100.8</v>
      </c>
      <c r="H5" s="10">
        <v>107.6</v>
      </c>
      <c r="I5" s="10">
        <v>90.3</v>
      </c>
      <c r="J5" s="10">
        <v>87.1</v>
      </c>
      <c r="K5" s="10">
        <v>68.7</v>
      </c>
      <c r="L5" s="10">
        <v>177</v>
      </c>
      <c r="M5" s="10">
        <v>172</v>
      </c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5">
        <f>الحل!J67</f>
        <v>540.80181818181825</v>
      </c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s="3" customFormat="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6"/>
      <c r="AC6" s="4"/>
      <c r="AD6" s="4"/>
      <c r="AE6" s="4"/>
      <c r="AF6" s="4"/>
      <c r="AG6" s="4"/>
      <c r="AH6" s="4"/>
      <c r="AI6" s="4"/>
      <c r="AJ6" s="4"/>
      <c r="AK6" s="4"/>
      <c r="AL6" s="4"/>
    </row>
    <row r="9" spans="1:38" ht="15" thickBot="1" x14ac:dyDescent="0.25">
      <c r="M9" s="92">
        <f>M12</f>
        <v>540.80181818181825</v>
      </c>
      <c r="N9" s="92"/>
      <c r="O9" s="92"/>
      <c r="P9" s="92"/>
    </row>
    <row r="10" spans="1:38" x14ac:dyDescent="0.2">
      <c r="E10" s="62" t="s">
        <v>27</v>
      </c>
      <c r="F10" s="62"/>
      <c r="G10" s="62"/>
      <c r="H10" s="63">
        <v>1991</v>
      </c>
      <c r="I10" s="64"/>
      <c r="J10" s="64"/>
      <c r="K10" s="65"/>
      <c r="M10" s="92"/>
      <c r="N10" s="92"/>
      <c r="O10" s="92"/>
      <c r="P10" s="92"/>
    </row>
    <row r="11" spans="1:38" ht="14.25" customHeight="1" thickBot="1" x14ac:dyDescent="0.25">
      <c r="E11" s="62"/>
      <c r="F11" s="62"/>
      <c r="G11" s="62"/>
      <c r="H11" s="66"/>
      <c r="I11" s="67"/>
      <c r="J11" s="67"/>
      <c r="K11" s="68"/>
      <c r="M11" s="93"/>
      <c r="N11" s="93"/>
      <c r="O11" s="93"/>
      <c r="P11" s="93"/>
    </row>
    <row r="12" spans="1:38" ht="15" customHeight="1" thickBot="1" x14ac:dyDescent="0.25">
      <c r="E12" s="62"/>
      <c r="F12" s="62"/>
      <c r="G12" s="62"/>
      <c r="H12" s="69"/>
      <c r="I12" s="70"/>
      <c r="J12" s="70"/>
      <c r="K12" s="71"/>
      <c r="M12" s="83">
        <f>AB5</f>
        <v>540.80181818181825</v>
      </c>
      <c r="N12" s="84"/>
      <c r="O12" s="85"/>
      <c r="P12" s="72" t="s">
        <v>33</v>
      </c>
      <c r="Q12" s="73"/>
      <c r="R12" s="73"/>
      <c r="S12" s="74"/>
    </row>
    <row r="13" spans="1:38" ht="14.25" customHeight="1" x14ac:dyDescent="0.2">
      <c r="E13" s="62" t="s">
        <v>28</v>
      </c>
      <c r="F13" s="62"/>
      <c r="G13" s="62"/>
      <c r="H13" s="63">
        <v>2032</v>
      </c>
      <c r="I13" s="64"/>
      <c r="J13" s="64"/>
      <c r="K13" s="65"/>
      <c r="M13" s="86"/>
      <c r="N13" s="87"/>
      <c r="O13" s="88"/>
      <c r="P13" s="75"/>
      <c r="Q13" s="76"/>
      <c r="R13" s="76"/>
      <c r="S13" s="77"/>
    </row>
    <row r="14" spans="1:38" ht="14.25" customHeight="1" x14ac:dyDescent="0.2">
      <c r="E14" s="62"/>
      <c r="F14" s="62"/>
      <c r="G14" s="62"/>
      <c r="H14" s="66"/>
      <c r="I14" s="67"/>
      <c r="J14" s="67"/>
      <c r="K14" s="68"/>
      <c r="M14" s="86"/>
      <c r="N14" s="87"/>
      <c r="O14" s="88"/>
      <c r="P14" s="75"/>
      <c r="Q14" s="76"/>
      <c r="R14" s="76"/>
      <c r="S14" s="77"/>
    </row>
    <row r="15" spans="1:38" ht="15" customHeight="1" thickBot="1" x14ac:dyDescent="0.25">
      <c r="E15" s="62"/>
      <c r="F15" s="62"/>
      <c r="G15" s="62"/>
      <c r="H15" s="69"/>
      <c r="I15" s="70"/>
      <c r="J15" s="70"/>
      <c r="K15" s="71"/>
      <c r="M15" s="89"/>
      <c r="N15" s="90"/>
      <c r="O15" s="91"/>
      <c r="P15" s="78"/>
      <c r="Q15" s="79"/>
      <c r="R15" s="79"/>
      <c r="S15" s="80"/>
    </row>
    <row r="16" spans="1:38" x14ac:dyDescent="0.2">
      <c r="E16" s="62" t="s">
        <v>29</v>
      </c>
      <c r="F16" s="62"/>
      <c r="G16" s="62"/>
      <c r="H16" s="63">
        <v>11</v>
      </c>
      <c r="I16" s="64"/>
      <c r="J16" s="64"/>
      <c r="K16" s="65"/>
    </row>
    <row r="17" spans="5:11" x14ac:dyDescent="0.2">
      <c r="E17" s="62"/>
      <c r="F17" s="62"/>
      <c r="G17" s="62"/>
      <c r="H17" s="66"/>
      <c r="I17" s="67"/>
      <c r="J17" s="67"/>
      <c r="K17" s="68"/>
    </row>
    <row r="18" spans="5:11" ht="15" thickBot="1" x14ac:dyDescent="0.25">
      <c r="E18" s="62"/>
      <c r="F18" s="62"/>
      <c r="G18" s="62"/>
      <c r="H18" s="69"/>
      <c r="I18" s="70"/>
      <c r="J18" s="70"/>
      <c r="K18" s="71"/>
    </row>
  </sheetData>
  <mergeCells count="11">
    <mergeCell ref="E16:G18"/>
    <mergeCell ref="H16:K18"/>
    <mergeCell ref="P12:S15"/>
    <mergeCell ref="AB1:AB2"/>
    <mergeCell ref="M12:O15"/>
    <mergeCell ref="M9:P11"/>
    <mergeCell ref="B2:C2"/>
    <mergeCell ref="E10:G12"/>
    <mergeCell ref="H10:K12"/>
    <mergeCell ref="E13:G15"/>
    <mergeCell ref="H13:K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2" filterMode="1"/>
  <dimension ref="A1:XFC69"/>
  <sheetViews>
    <sheetView rightToLeft="1" tabSelected="1" view="pageBreakPreview" topLeftCell="A3" zoomScaleNormal="60" zoomScaleSheetLayoutView="100" workbookViewId="0">
      <selection activeCell="N19" sqref="N19"/>
    </sheetView>
  </sheetViews>
  <sheetFormatPr baseColWidth="10" defaultColWidth="0" defaultRowHeight="14.25" x14ac:dyDescent="0.2"/>
  <cols>
    <col min="1" max="1" width="2.75" style="36" customWidth="1"/>
    <col min="2" max="2" width="4.25" style="36" customWidth="1"/>
    <col min="3" max="3" width="8.5" style="36" customWidth="1"/>
    <col min="4" max="4" width="5.75" style="36" customWidth="1"/>
    <col min="5" max="5" width="2.125" style="36" customWidth="1"/>
    <col min="6" max="6" width="4.625" style="36" customWidth="1"/>
    <col min="7" max="7" width="2" style="36" customWidth="1"/>
    <col min="8" max="8" width="5.125" style="36" customWidth="1"/>
    <col min="9" max="9" width="4" style="36" customWidth="1"/>
    <col min="10" max="10" width="7.375" style="36" bestFit="1" customWidth="1"/>
    <col min="11" max="11" width="2.375" style="36" customWidth="1"/>
    <col min="12" max="12" width="9.375" style="36" customWidth="1"/>
    <col min="13" max="13" width="3" style="36" customWidth="1"/>
    <col min="14" max="14" width="6.75" style="36" customWidth="1"/>
    <col min="15" max="15" width="5.375" style="36" customWidth="1"/>
    <col min="16" max="16" width="10.375" style="36" customWidth="1"/>
    <col min="17" max="17" width="9.5" style="36" customWidth="1"/>
    <col min="18" max="18" width="6.75" style="207" customWidth="1"/>
    <col min="19" max="21" width="11" style="11" customWidth="1"/>
    <col min="22" max="16381" width="11" style="11" hidden="1"/>
    <col min="16382" max="16382" width="1" style="11" hidden="1"/>
    <col min="16383" max="16383" width="2.875" style="11" hidden="1"/>
    <col min="16384" max="16384" width="11.375" style="11" hidden="1"/>
  </cols>
  <sheetData>
    <row r="1" spans="2:18" ht="6.75" customHeight="1" x14ac:dyDescent="0.2"/>
    <row r="2" spans="2:18" ht="21" thickBot="1" x14ac:dyDescent="0.25">
      <c r="B2" s="139" t="s">
        <v>15</v>
      </c>
      <c r="C2" s="139"/>
      <c r="D2" s="139"/>
      <c r="E2" s="139"/>
    </row>
    <row r="3" spans="2:18" ht="15.75" thickBot="1" x14ac:dyDescent="0.25">
      <c r="J3" s="140">
        <f>IFERROR(L3/L4,"")</f>
        <v>6</v>
      </c>
      <c r="K3" s="142" t="s">
        <v>14</v>
      </c>
      <c r="L3" s="37">
        <f>IF(SUM(المعطيات!C4:AA4)=0,"",SUM(المعطيات!C4:AA4))</f>
        <v>66</v>
      </c>
      <c r="M3" s="142" t="s">
        <v>14</v>
      </c>
      <c r="N3" s="38" t="s">
        <v>7</v>
      </c>
      <c r="O3" s="144" t="s">
        <v>4</v>
      </c>
    </row>
    <row r="4" spans="2:18" ht="15.75" thickBot="1" x14ac:dyDescent="0.25">
      <c r="J4" s="141"/>
      <c r="K4" s="143"/>
      <c r="L4" s="39">
        <f>IF(COUNTA(المعطيات!C4:AA4)-COUNTBLANK(المعطيات!C4:AA4)=0,"",COUNTA(المعطيات!C4:AA4)-COUNTBLANK(المعطيات!C4:AA4))</f>
        <v>11</v>
      </c>
      <c r="M4" s="143"/>
      <c r="N4" s="40" t="s">
        <v>5</v>
      </c>
      <c r="O4" s="145"/>
    </row>
    <row r="5" spans="2:18" ht="15" thickBot="1" x14ac:dyDescent="0.25"/>
    <row r="6" spans="2:18" ht="15.75" thickBot="1" x14ac:dyDescent="0.25">
      <c r="J6" s="140">
        <f>IFERROR(L6/L7,"")</f>
        <v>88.172727272727272</v>
      </c>
      <c r="K6" s="142" t="s">
        <v>14</v>
      </c>
      <c r="L6" s="37">
        <f>IF(SUM(المعطيات!C5:AA5)=0,"",SUM(المعطيات!C5:AA5))</f>
        <v>969.9</v>
      </c>
      <c r="M6" s="142" t="s">
        <v>14</v>
      </c>
      <c r="N6" s="38" t="s">
        <v>8</v>
      </c>
      <c r="O6" s="144" t="s">
        <v>6</v>
      </c>
    </row>
    <row r="7" spans="2:18" ht="15.75" thickBot="1" x14ac:dyDescent="0.25">
      <c r="J7" s="141"/>
      <c r="K7" s="143"/>
      <c r="L7" s="39">
        <f>IF(COUNTA(المعطيات!C5:AA5)=0,"",COUNTA(المعطيات!C5:AA5))</f>
        <v>11</v>
      </c>
      <c r="M7" s="143"/>
      <c r="N7" s="41" t="s">
        <v>5</v>
      </c>
      <c r="O7" s="145"/>
    </row>
    <row r="8" spans="2:18" ht="15" thickBot="1" x14ac:dyDescent="0.25"/>
    <row r="9" spans="2:18" ht="22.5" customHeight="1" thickBot="1" x14ac:dyDescent="0.25">
      <c r="B9" s="42" t="str">
        <f t="array" ref="B9:C34">IF(TRANSPOSE(xi)=0,"",TRANSPOSE(xi))</f>
        <v>xi</v>
      </c>
      <c r="C9" s="42" t="str">
        <v>yi</v>
      </c>
      <c r="D9" s="137" t="s">
        <v>23</v>
      </c>
      <c r="E9" s="138"/>
      <c r="F9" s="138"/>
      <c r="G9" s="138"/>
      <c r="H9" s="138"/>
      <c r="I9" s="138"/>
      <c r="J9" s="138" t="s">
        <v>22</v>
      </c>
      <c r="K9" s="138"/>
      <c r="L9" s="138"/>
      <c r="M9" s="138"/>
      <c r="N9" s="138"/>
      <c r="O9" s="138"/>
      <c r="P9" s="43" t="s">
        <v>2</v>
      </c>
      <c r="Q9" s="43" t="s">
        <v>11</v>
      </c>
      <c r="R9" s="208" t="s">
        <v>39</v>
      </c>
    </row>
    <row r="10" spans="2:18" ht="15" thickBot="1" x14ac:dyDescent="0.25">
      <c r="B10" s="18">
        <v>1</v>
      </c>
      <c r="C10" s="19">
        <v>10.3</v>
      </c>
      <c r="D10" s="44">
        <f>IFERROR(H10-F10,"")</f>
        <v>-5</v>
      </c>
      <c r="E10" s="45" t="str">
        <f>IF(B10="","","=")</f>
        <v>=</v>
      </c>
      <c r="F10" s="46">
        <f>IF(B10="","",$J$3)</f>
        <v>6</v>
      </c>
      <c r="G10" s="45" t="str">
        <f>IF(B10="","","-")</f>
        <v>-</v>
      </c>
      <c r="H10" s="46">
        <f>B10</f>
        <v>1</v>
      </c>
      <c r="I10" s="47" t="str">
        <f>IF(B10="","","x =")</f>
        <v>x =</v>
      </c>
      <c r="J10" s="44">
        <f>IFERROR(N10-L10,"")</f>
        <v>-77.872727272727275</v>
      </c>
      <c r="K10" s="45" t="str">
        <f>IF(C10="","","=")</f>
        <v>=</v>
      </c>
      <c r="L10" s="46">
        <f>IF(C10="","",$J$6)</f>
        <v>88.172727272727272</v>
      </c>
      <c r="M10" s="45" t="str">
        <f>IF(C10="","","-")</f>
        <v>-</v>
      </c>
      <c r="N10" s="46">
        <f>C10</f>
        <v>10.3</v>
      </c>
      <c r="O10" s="47" t="str">
        <f>IF(C10="","","y =")</f>
        <v>y =</v>
      </c>
      <c r="P10" s="48">
        <f>IFERROR(D10*J10,"")</f>
        <v>389.36363636363637</v>
      </c>
      <c r="Q10" s="49">
        <f>IFERROR(D10*D10,"")</f>
        <v>25</v>
      </c>
      <c r="R10" s="207" t="str">
        <f>IF(B10="","empty","no")</f>
        <v>no</v>
      </c>
    </row>
    <row r="11" spans="2:18" ht="15" thickBot="1" x14ac:dyDescent="0.25">
      <c r="B11" s="18">
        <v>2</v>
      </c>
      <c r="C11" s="19">
        <v>40.5</v>
      </c>
      <c r="D11" s="22">
        <f t="shared" ref="D11:D34" si="0">IFERROR(H11-F11,"")</f>
        <v>-4</v>
      </c>
      <c r="E11" s="23" t="str">
        <f t="shared" ref="E11:E34" si="1">IF(B11="","","=")</f>
        <v>=</v>
      </c>
      <c r="F11" s="19">
        <f t="shared" ref="F11:F34" si="2">IF(B11="","",$J$3)</f>
        <v>6</v>
      </c>
      <c r="G11" s="23" t="str">
        <f t="shared" ref="G11:G34" si="3">IF(B11="","","-")</f>
        <v>-</v>
      </c>
      <c r="H11" s="19">
        <f t="shared" ref="H11:H34" si="4">B11</f>
        <v>2</v>
      </c>
      <c r="I11" s="24" t="str">
        <f t="shared" ref="I11:I34" si="5">IF(B11="","","x =")</f>
        <v>x =</v>
      </c>
      <c r="J11" s="22">
        <f t="shared" ref="J11:J34" si="6">IFERROR(N11-L11,"")</f>
        <v>-47.672727272727272</v>
      </c>
      <c r="K11" s="23" t="str">
        <f t="shared" ref="K11:K34" si="7">IF(C11="","","=")</f>
        <v>=</v>
      </c>
      <c r="L11" s="19">
        <f t="shared" ref="L11:L34" si="8">IF(C11="","",$J$6)</f>
        <v>88.172727272727272</v>
      </c>
      <c r="M11" s="23" t="str">
        <f t="shared" ref="M11:M34" si="9">IF(C11="","","-")</f>
        <v>-</v>
      </c>
      <c r="N11" s="19">
        <f t="shared" ref="N11:N34" si="10">C11</f>
        <v>40.5</v>
      </c>
      <c r="O11" s="24" t="str">
        <f t="shared" ref="O11:O34" si="11">IF(C11="","","y =")</f>
        <v>y =</v>
      </c>
      <c r="P11" s="25">
        <f t="shared" ref="P11:P34" si="12">IFERROR(D11*J11,"")</f>
        <v>190.69090909090909</v>
      </c>
      <c r="Q11" s="26">
        <f t="shared" ref="Q11:Q34" si="13">IFERROR(D11*D11,"")</f>
        <v>16</v>
      </c>
      <c r="R11" s="207" t="str">
        <f t="shared" ref="R11:R34" si="14">IF(B11="","empty","no")</f>
        <v>no</v>
      </c>
    </row>
    <row r="12" spans="2:18" ht="15" thickBot="1" x14ac:dyDescent="0.25">
      <c r="B12" s="18">
        <v>3</v>
      </c>
      <c r="C12" s="19">
        <v>51.7</v>
      </c>
      <c r="D12" s="22">
        <f t="shared" si="0"/>
        <v>-3</v>
      </c>
      <c r="E12" s="21" t="str">
        <f t="shared" si="1"/>
        <v>=</v>
      </c>
      <c r="F12" s="19">
        <f t="shared" si="2"/>
        <v>6</v>
      </c>
      <c r="G12" s="21" t="str">
        <f t="shared" si="3"/>
        <v>-</v>
      </c>
      <c r="H12" s="19">
        <f t="shared" si="4"/>
        <v>3</v>
      </c>
      <c r="I12" s="27" t="str">
        <f t="shared" si="5"/>
        <v>x =</v>
      </c>
      <c r="J12" s="22">
        <f t="shared" si="6"/>
        <v>-36.472727272727269</v>
      </c>
      <c r="K12" s="21" t="str">
        <f t="shared" si="7"/>
        <v>=</v>
      </c>
      <c r="L12" s="19">
        <f t="shared" si="8"/>
        <v>88.172727272727272</v>
      </c>
      <c r="M12" s="21" t="str">
        <f t="shared" si="9"/>
        <v>-</v>
      </c>
      <c r="N12" s="19">
        <f t="shared" si="10"/>
        <v>51.7</v>
      </c>
      <c r="O12" s="27" t="str">
        <f t="shared" si="11"/>
        <v>y =</v>
      </c>
      <c r="P12" s="25">
        <f t="shared" si="12"/>
        <v>109.41818181818181</v>
      </c>
      <c r="Q12" s="26">
        <f t="shared" si="13"/>
        <v>9</v>
      </c>
      <c r="R12" s="207" t="str">
        <f t="shared" si="14"/>
        <v>no</v>
      </c>
    </row>
    <row r="13" spans="2:18" ht="15" thickBot="1" x14ac:dyDescent="0.25">
      <c r="B13" s="18">
        <v>4</v>
      </c>
      <c r="C13" s="19">
        <v>63.9</v>
      </c>
      <c r="D13" s="22">
        <f t="shared" si="0"/>
        <v>-2</v>
      </c>
      <c r="E13" s="23" t="str">
        <f t="shared" si="1"/>
        <v>=</v>
      </c>
      <c r="F13" s="19">
        <f t="shared" si="2"/>
        <v>6</v>
      </c>
      <c r="G13" s="23" t="str">
        <f t="shared" si="3"/>
        <v>-</v>
      </c>
      <c r="H13" s="19">
        <f t="shared" si="4"/>
        <v>4</v>
      </c>
      <c r="I13" s="24" t="str">
        <f t="shared" si="5"/>
        <v>x =</v>
      </c>
      <c r="J13" s="22">
        <f t="shared" si="6"/>
        <v>-24.272727272727273</v>
      </c>
      <c r="K13" s="23" t="str">
        <f t="shared" si="7"/>
        <v>=</v>
      </c>
      <c r="L13" s="19">
        <f t="shared" si="8"/>
        <v>88.172727272727272</v>
      </c>
      <c r="M13" s="23" t="str">
        <f t="shared" si="9"/>
        <v>-</v>
      </c>
      <c r="N13" s="19">
        <f t="shared" si="10"/>
        <v>63.9</v>
      </c>
      <c r="O13" s="24" t="str">
        <f t="shared" si="11"/>
        <v>y =</v>
      </c>
      <c r="P13" s="25">
        <f t="shared" si="12"/>
        <v>48.545454545454547</v>
      </c>
      <c r="Q13" s="26">
        <f t="shared" si="13"/>
        <v>4</v>
      </c>
      <c r="R13" s="207" t="str">
        <f t="shared" si="14"/>
        <v>no</v>
      </c>
    </row>
    <row r="14" spans="2:18" ht="15" thickBot="1" x14ac:dyDescent="0.25">
      <c r="B14" s="18">
        <v>5</v>
      </c>
      <c r="C14" s="19">
        <v>100.8</v>
      </c>
      <c r="D14" s="22">
        <f t="shared" si="0"/>
        <v>-1</v>
      </c>
      <c r="E14" s="21" t="str">
        <f t="shared" si="1"/>
        <v>=</v>
      </c>
      <c r="F14" s="19">
        <f t="shared" si="2"/>
        <v>6</v>
      </c>
      <c r="G14" s="21" t="str">
        <f t="shared" si="3"/>
        <v>-</v>
      </c>
      <c r="H14" s="19">
        <f t="shared" si="4"/>
        <v>5</v>
      </c>
      <c r="I14" s="27" t="str">
        <f t="shared" si="5"/>
        <v>x =</v>
      </c>
      <c r="J14" s="22">
        <f t="shared" si="6"/>
        <v>12.627272727272725</v>
      </c>
      <c r="K14" s="21" t="str">
        <f t="shared" si="7"/>
        <v>=</v>
      </c>
      <c r="L14" s="19">
        <f t="shared" si="8"/>
        <v>88.172727272727272</v>
      </c>
      <c r="M14" s="21" t="str">
        <f t="shared" si="9"/>
        <v>-</v>
      </c>
      <c r="N14" s="19">
        <f t="shared" si="10"/>
        <v>100.8</v>
      </c>
      <c r="O14" s="27" t="str">
        <f t="shared" si="11"/>
        <v>y =</v>
      </c>
      <c r="P14" s="25">
        <f t="shared" si="12"/>
        <v>-12.627272727272725</v>
      </c>
      <c r="Q14" s="26">
        <f t="shared" si="13"/>
        <v>1</v>
      </c>
      <c r="R14" s="207" t="str">
        <f t="shared" si="14"/>
        <v>no</v>
      </c>
    </row>
    <row r="15" spans="2:18" ht="15" thickBot="1" x14ac:dyDescent="0.25">
      <c r="B15" s="18">
        <v>6</v>
      </c>
      <c r="C15" s="19">
        <v>107.6</v>
      </c>
      <c r="D15" s="22">
        <f t="shared" si="0"/>
        <v>0</v>
      </c>
      <c r="E15" s="23" t="str">
        <f t="shared" si="1"/>
        <v>=</v>
      </c>
      <c r="F15" s="19">
        <f t="shared" si="2"/>
        <v>6</v>
      </c>
      <c r="G15" s="23" t="str">
        <f t="shared" si="3"/>
        <v>-</v>
      </c>
      <c r="H15" s="19">
        <f t="shared" si="4"/>
        <v>6</v>
      </c>
      <c r="I15" s="24" t="str">
        <f t="shared" si="5"/>
        <v>x =</v>
      </c>
      <c r="J15" s="22">
        <f t="shared" si="6"/>
        <v>19.427272727272722</v>
      </c>
      <c r="K15" s="23" t="str">
        <f t="shared" si="7"/>
        <v>=</v>
      </c>
      <c r="L15" s="19">
        <f t="shared" si="8"/>
        <v>88.172727272727272</v>
      </c>
      <c r="M15" s="23" t="str">
        <f t="shared" si="9"/>
        <v>-</v>
      </c>
      <c r="N15" s="19">
        <f t="shared" si="10"/>
        <v>107.6</v>
      </c>
      <c r="O15" s="24" t="str">
        <f t="shared" si="11"/>
        <v>y =</v>
      </c>
      <c r="P15" s="25">
        <f t="shared" si="12"/>
        <v>0</v>
      </c>
      <c r="Q15" s="26">
        <f t="shared" si="13"/>
        <v>0</v>
      </c>
      <c r="R15" s="207" t="str">
        <f t="shared" si="14"/>
        <v>no</v>
      </c>
    </row>
    <row r="16" spans="2:18" ht="15" thickBot="1" x14ac:dyDescent="0.25">
      <c r="B16" s="18">
        <v>7</v>
      </c>
      <c r="C16" s="19">
        <v>90.3</v>
      </c>
      <c r="D16" s="22">
        <f t="shared" si="0"/>
        <v>1</v>
      </c>
      <c r="E16" s="21" t="str">
        <f t="shared" si="1"/>
        <v>=</v>
      </c>
      <c r="F16" s="19">
        <f t="shared" si="2"/>
        <v>6</v>
      </c>
      <c r="G16" s="21" t="str">
        <f t="shared" si="3"/>
        <v>-</v>
      </c>
      <c r="H16" s="19">
        <f t="shared" si="4"/>
        <v>7</v>
      </c>
      <c r="I16" s="27" t="str">
        <f t="shared" si="5"/>
        <v>x =</v>
      </c>
      <c r="J16" s="22">
        <f t="shared" si="6"/>
        <v>2.1272727272727252</v>
      </c>
      <c r="K16" s="21" t="str">
        <f t="shared" si="7"/>
        <v>=</v>
      </c>
      <c r="L16" s="19">
        <f t="shared" si="8"/>
        <v>88.172727272727272</v>
      </c>
      <c r="M16" s="21" t="str">
        <f t="shared" si="9"/>
        <v>-</v>
      </c>
      <c r="N16" s="19">
        <f t="shared" si="10"/>
        <v>90.3</v>
      </c>
      <c r="O16" s="27" t="str">
        <f t="shared" si="11"/>
        <v>y =</v>
      </c>
      <c r="P16" s="25">
        <f t="shared" si="12"/>
        <v>2.1272727272727252</v>
      </c>
      <c r="Q16" s="26">
        <f t="shared" si="13"/>
        <v>1</v>
      </c>
      <c r="R16" s="207" t="str">
        <f t="shared" si="14"/>
        <v>no</v>
      </c>
    </row>
    <row r="17" spans="1:18" ht="15" thickBot="1" x14ac:dyDescent="0.25">
      <c r="B17" s="18">
        <v>8</v>
      </c>
      <c r="C17" s="19">
        <v>87.1</v>
      </c>
      <c r="D17" s="22">
        <f t="shared" si="0"/>
        <v>2</v>
      </c>
      <c r="E17" s="23" t="str">
        <f t="shared" si="1"/>
        <v>=</v>
      </c>
      <c r="F17" s="19">
        <f t="shared" si="2"/>
        <v>6</v>
      </c>
      <c r="G17" s="23" t="str">
        <f t="shared" si="3"/>
        <v>-</v>
      </c>
      <c r="H17" s="19">
        <f t="shared" si="4"/>
        <v>8</v>
      </c>
      <c r="I17" s="24" t="str">
        <f t="shared" si="5"/>
        <v>x =</v>
      </c>
      <c r="J17" s="22">
        <f t="shared" si="6"/>
        <v>-1.0727272727272776</v>
      </c>
      <c r="K17" s="23" t="str">
        <f t="shared" si="7"/>
        <v>=</v>
      </c>
      <c r="L17" s="19">
        <f t="shared" si="8"/>
        <v>88.172727272727272</v>
      </c>
      <c r="M17" s="23" t="str">
        <f t="shared" si="9"/>
        <v>-</v>
      </c>
      <c r="N17" s="19">
        <f t="shared" si="10"/>
        <v>87.1</v>
      </c>
      <c r="O17" s="24" t="str">
        <f t="shared" si="11"/>
        <v>y =</v>
      </c>
      <c r="P17" s="25">
        <f t="shared" si="12"/>
        <v>-2.1454545454545553</v>
      </c>
      <c r="Q17" s="26">
        <f t="shared" si="13"/>
        <v>4</v>
      </c>
      <c r="R17" s="207" t="str">
        <f t="shared" si="14"/>
        <v>no</v>
      </c>
    </row>
    <row r="18" spans="1:18" ht="15" thickBot="1" x14ac:dyDescent="0.25">
      <c r="B18" s="18">
        <v>9</v>
      </c>
      <c r="C18" s="19">
        <v>68.7</v>
      </c>
      <c r="D18" s="22">
        <f t="shared" si="0"/>
        <v>3</v>
      </c>
      <c r="E18" s="21" t="str">
        <f t="shared" si="1"/>
        <v>=</v>
      </c>
      <c r="F18" s="19">
        <f t="shared" si="2"/>
        <v>6</v>
      </c>
      <c r="G18" s="21" t="str">
        <f t="shared" si="3"/>
        <v>-</v>
      </c>
      <c r="H18" s="19">
        <f t="shared" si="4"/>
        <v>9</v>
      </c>
      <c r="I18" s="27" t="str">
        <f t="shared" si="5"/>
        <v>x =</v>
      </c>
      <c r="J18" s="22">
        <f t="shared" si="6"/>
        <v>-19.472727272727269</v>
      </c>
      <c r="K18" s="21" t="str">
        <f t="shared" si="7"/>
        <v>=</v>
      </c>
      <c r="L18" s="19">
        <f t="shared" si="8"/>
        <v>88.172727272727272</v>
      </c>
      <c r="M18" s="21" t="str">
        <f t="shared" si="9"/>
        <v>-</v>
      </c>
      <c r="N18" s="19">
        <f t="shared" si="10"/>
        <v>68.7</v>
      </c>
      <c r="O18" s="27" t="str">
        <f t="shared" si="11"/>
        <v>y =</v>
      </c>
      <c r="P18" s="25">
        <f t="shared" si="12"/>
        <v>-58.418181818181807</v>
      </c>
      <c r="Q18" s="26">
        <f t="shared" si="13"/>
        <v>9</v>
      </c>
      <c r="R18" s="207" t="str">
        <f t="shared" si="14"/>
        <v>no</v>
      </c>
    </row>
    <row r="19" spans="1:18" ht="15" thickBot="1" x14ac:dyDescent="0.25">
      <c r="B19" s="18">
        <v>10</v>
      </c>
      <c r="C19" s="19">
        <v>177</v>
      </c>
      <c r="D19" s="22">
        <f t="shared" si="0"/>
        <v>4</v>
      </c>
      <c r="E19" s="23" t="str">
        <f t="shared" si="1"/>
        <v>=</v>
      </c>
      <c r="F19" s="19">
        <f t="shared" si="2"/>
        <v>6</v>
      </c>
      <c r="G19" s="23" t="str">
        <f t="shared" si="3"/>
        <v>-</v>
      </c>
      <c r="H19" s="19">
        <f t="shared" si="4"/>
        <v>10</v>
      </c>
      <c r="I19" s="24" t="str">
        <f t="shared" si="5"/>
        <v>x =</v>
      </c>
      <c r="J19" s="22">
        <f t="shared" si="6"/>
        <v>88.827272727272728</v>
      </c>
      <c r="K19" s="23" t="str">
        <f t="shared" si="7"/>
        <v>=</v>
      </c>
      <c r="L19" s="19">
        <f t="shared" si="8"/>
        <v>88.172727272727272</v>
      </c>
      <c r="M19" s="23" t="str">
        <f t="shared" si="9"/>
        <v>-</v>
      </c>
      <c r="N19" s="19">
        <f t="shared" si="10"/>
        <v>177</v>
      </c>
      <c r="O19" s="24" t="str">
        <f t="shared" si="11"/>
        <v>y =</v>
      </c>
      <c r="P19" s="25">
        <f t="shared" si="12"/>
        <v>355.30909090909091</v>
      </c>
      <c r="Q19" s="26">
        <f t="shared" si="13"/>
        <v>16</v>
      </c>
      <c r="R19" s="207" t="str">
        <f t="shared" si="14"/>
        <v>no</v>
      </c>
    </row>
    <row r="20" spans="1:18" ht="15" thickBot="1" x14ac:dyDescent="0.25">
      <c r="B20" s="18">
        <v>11</v>
      </c>
      <c r="C20" s="19">
        <v>172</v>
      </c>
      <c r="D20" s="22">
        <f t="shared" si="0"/>
        <v>5</v>
      </c>
      <c r="E20" s="21" t="str">
        <f t="shared" si="1"/>
        <v>=</v>
      </c>
      <c r="F20" s="19">
        <f t="shared" si="2"/>
        <v>6</v>
      </c>
      <c r="G20" s="21" t="str">
        <f t="shared" si="3"/>
        <v>-</v>
      </c>
      <c r="H20" s="19">
        <f t="shared" si="4"/>
        <v>11</v>
      </c>
      <c r="I20" s="27" t="str">
        <f t="shared" si="5"/>
        <v>x =</v>
      </c>
      <c r="J20" s="28">
        <f t="shared" si="6"/>
        <v>83.827272727272728</v>
      </c>
      <c r="K20" s="29" t="str">
        <f t="shared" si="7"/>
        <v>=</v>
      </c>
      <c r="L20" s="30">
        <f t="shared" si="8"/>
        <v>88.172727272727272</v>
      </c>
      <c r="M20" s="29" t="str">
        <f t="shared" si="9"/>
        <v>-</v>
      </c>
      <c r="N20" s="30">
        <f t="shared" si="10"/>
        <v>172</v>
      </c>
      <c r="O20" s="31" t="str">
        <f t="shared" si="11"/>
        <v>y =</v>
      </c>
      <c r="P20" s="25">
        <f t="shared" si="12"/>
        <v>419.13636363636363</v>
      </c>
      <c r="Q20" s="26">
        <f t="shared" si="13"/>
        <v>25</v>
      </c>
      <c r="R20" s="207" t="str">
        <f t="shared" si="14"/>
        <v>no</v>
      </c>
    </row>
    <row r="21" spans="1:18" ht="15" thickBot="1" x14ac:dyDescent="0.25">
      <c r="A21" s="11"/>
      <c r="B21" s="18" t="str">
        <v/>
      </c>
      <c r="C21" s="19" t="str">
        <v/>
      </c>
      <c r="D21" s="22" t="str">
        <f t="shared" si="0"/>
        <v/>
      </c>
      <c r="E21" s="23" t="str">
        <f t="shared" si="1"/>
        <v/>
      </c>
      <c r="F21" s="19" t="str">
        <f t="shared" si="2"/>
        <v/>
      </c>
      <c r="G21" s="23" t="str">
        <f t="shared" si="3"/>
        <v/>
      </c>
      <c r="H21" s="19" t="str">
        <f t="shared" si="4"/>
        <v/>
      </c>
      <c r="I21" s="24" t="str">
        <f t="shared" si="5"/>
        <v/>
      </c>
      <c r="J21" s="34" t="str">
        <f t="shared" si="6"/>
        <v/>
      </c>
      <c r="K21" s="23" t="str">
        <f t="shared" si="7"/>
        <v/>
      </c>
      <c r="L21" s="35" t="str">
        <f t="shared" si="8"/>
        <v/>
      </c>
      <c r="M21" s="23" t="str">
        <f t="shared" si="9"/>
        <v/>
      </c>
      <c r="N21" s="35" t="str">
        <f t="shared" si="10"/>
        <v/>
      </c>
      <c r="O21" s="23" t="str">
        <f t="shared" si="11"/>
        <v/>
      </c>
      <c r="P21" s="25" t="str">
        <f t="shared" si="12"/>
        <v/>
      </c>
      <c r="Q21" s="26" t="str">
        <f t="shared" si="13"/>
        <v/>
      </c>
      <c r="R21" s="207" t="str">
        <f t="shared" si="14"/>
        <v>empty</v>
      </c>
    </row>
    <row r="22" spans="1:18" ht="15" thickBot="1" x14ac:dyDescent="0.25">
      <c r="A22" s="11"/>
      <c r="B22" s="18" t="str">
        <v/>
      </c>
      <c r="C22" s="19" t="str">
        <v/>
      </c>
      <c r="D22" s="22" t="str">
        <f t="shared" si="0"/>
        <v/>
      </c>
      <c r="E22" s="21" t="str">
        <f t="shared" si="1"/>
        <v/>
      </c>
      <c r="F22" s="19" t="str">
        <f t="shared" si="2"/>
        <v/>
      </c>
      <c r="G22" s="21" t="str">
        <f t="shared" si="3"/>
        <v/>
      </c>
      <c r="H22" s="19" t="str">
        <f t="shared" si="4"/>
        <v/>
      </c>
      <c r="I22" s="27" t="str">
        <f t="shared" si="5"/>
        <v/>
      </c>
      <c r="J22" s="20" t="str">
        <f t="shared" si="6"/>
        <v/>
      </c>
      <c r="K22" s="21" t="str">
        <f t="shared" si="7"/>
        <v/>
      </c>
      <c r="L22" s="19" t="str">
        <f t="shared" si="8"/>
        <v/>
      </c>
      <c r="M22" s="21" t="str">
        <f t="shared" si="9"/>
        <v/>
      </c>
      <c r="N22" s="19" t="str">
        <f t="shared" si="10"/>
        <v/>
      </c>
      <c r="O22" s="21" t="str">
        <f t="shared" si="11"/>
        <v/>
      </c>
      <c r="P22" s="25" t="str">
        <f t="shared" si="12"/>
        <v/>
      </c>
      <c r="Q22" s="26" t="str">
        <f t="shared" si="13"/>
        <v/>
      </c>
      <c r="R22" s="207" t="str">
        <f t="shared" si="14"/>
        <v>empty</v>
      </c>
    </row>
    <row r="23" spans="1:18" ht="15" thickBot="1" x14ac:dyDescent="0.25">
      <c r="A23" s="11"/>
      <c r="B23" s="18" t="str">
        <v/>
      </c>
      <c r="C23" s="19" t="str">
        <v/>
      </c>
      <c r="D23" s="22" t="str">
        <f t="shared" si="0"/>
        <v/>
      </c>
      <c r="E23" s="23" t="str">
        <f t="shared" si="1"/>
        <v/>
      </c>
      <c r="F23" s="19" t="str">
        <f t="shared" si="2"/>
        <v/>
      </c>
      <c r="G23" s="23" t="str">
        <f t="shared" si="3"/>
        <v/>
      </c>
      <c r="H23" s="19" t="str">
        <f t="shared" si="4"/>
        <v/>
      </c>
      <c r="I23" s="24" t="str">
        <f t="shared" si="5"/>
        <v/>
      </c>
      <c r="J23" s="20" t="str">
        <f t="shared" si="6"/>
        <v/>
      </c>
      <c r="K23" s="23" t="str">
        <f t="shared" si="7"/>
        <v/>
      </c>
      <c r="L23" s="19" t="str">
        <f t="shared" si="8"/>
        <v/>
      </c>
      <c r="M23" s="23" t="str">
        <f t="shared" si="9"/>
        <v/>
      </c>
      <c r="N23" s="19" t="str">
        <f t="shared" si="10"/>
        <v/>
      </c>
      <c r="O23" s="23" t="str">
        <f t="shared" si="11"/>
        <v/>
      </c>
      <c r="P23" s="25" t="str">
        <f t="shared" si="12"/>
        <v/>
      </c>
      <c r="Q23" s="26" t="str">
        <f t="shared" si="13"/>
        <v/>
      </c>
      <c r="R23" s="207" t="str">
        <f t="shared" si="14"/>
        <v>empty</v>
      </c>
    </row>
    <row r="24" spans="1:18" ht="15" thickBot="1" x14ac:dyDescent="0.25">
      <c r="A24" s="11"/>
      <c r="B24" s="18" t="str">
        <v/>
      </c>
      <c r="C24" s="19" t="str">
        <v/>
      </c>
      <c r="D24" s="22" t="str">
        <f t="shared" si="0"/>
        <v/>
      </c>
      <c r="E24" s="21" t="str">
        <f t="shared" si="1"/>
        <v/>
      </c>
      <c r="F24" s="19" t="str">
        <f t="shared" si="2"/>
        <v/>
      </c>
      <c r="G24" s="21" t="str">
        <f t="shared" si="3"/>
        <v/>
      </c>
      <c r="H24" s="19" t="str">
        <f t="shared" si="4"/>
        <v/>
      </c>
      <c r="I24" s="27" t="str">
        <f t="shared" si="5"/>
        <v/>
      </c>
      <c r="J24" s="20" t="str">
        <f t="shared" si="6"/>
        <v/>
      </c>
      <c r="K24" s="21" t="str">
        <f t="shared" si="7"/>
        <v/>
      </c>
      <c r="L24" s="19" t="str">
        <f t="shared" si="8"/>
        <v/>
      </c>
      <c r="M24" s="21" t="str">
        <f t="shared" si="9"/>
        <v/>
      </c>
      <c r="N24" s="19" t="str">
        <f t="shared" si="10"/>
        <v/>
      </c>
      <c r="O24" s="21" t="str">
        <f t="shared" si="11"/>
        <v/>
      </c>
      <c r="P24" s="25" t="str">
        <f t="shared" si="12"/>
        <v/>
      </c>
      <c r="Q24" s="26" t="str">
        <f t="shared" si="13"/>
        <v/>
      </c>
      <c r="R24" s="207" t="str">
        <f t="shared" si="14"/>
        <v>empty</v>
      </c>
    </row>
    <row r="25" spans="1:18" ht="15" hidden="1" thickBot="1" x14ac:dyDescent="0.25">
      <c r="A25" s="11"/>
      <c r="B25" s="18" t="str">
        <v/>
      </c>
      <c r="C25" s="19" t="str">
        <v/>
      </c>
      <c r="D25" s="22" t="str">
        <f t="shared" si="0"/>
        <v/>
      </c>
      <c r="E25" s="23" t="str">
        <f t="shared" si="1"/>
        <v/>
      </c>
      <c r="F25" s="19" t="str">
        <f t="shared" si="2"/>
        <v/>
      </c>
      <c r="G25" s="23" t="str">
        <f t="shared" si="3"/>
        <v/>
      </c>
      <c r="H25" s="19" t="str">
        <f t="shared" si="4"/>
        <v/>
      </c>
      <c r="I25" s="24" t="str">
        <f t="shared" si="5"/>
        <v/>
      </c>
      <c r="J25" s="20" t="str">
        <f t="shared" si="6"/>
        <v/>
      </c>
      <c r="K25" s="23" t="str">
        <f t="shared" si="7"/>
        <v/>
      </c>
      <c r="L25" s="19" t="str">
        <f t="shared" si="8"/>
        <v/>
      </c>
      <c r="M25" s="23" t="str">
        <f t="shared" si="9"/>
        <v/>
      </c>
      <c r="N25" s="19" t="str">
        <f t="shared" si="10"/>
        <v/>
      </c>
      <c r="O25" s="23" t="str">
        <f t="shared" si="11"/>
        <v/>
      </c>
      <c r="P25" s="25" t="str">
        <f t="shared" si="12"/>
        <v/>
      </c>
      <c r="Q25" s="26" t="str">
        <f t="shared" si="13"/>
        <v/>
      </c>
      <c r="R25" s="207" t="str">
        <f t="shared" si="14"/>
        <v>empty</v>
      </c>
    </row>
    <row r="26" spans="1:18" ht="15" hidden="1" thickBot="1" x14ac:dyDescent="0.25">
      <c r="A26" s="11"/>
      <c r="B26" s="18" t="str">
        <v/>
      </c>
      <c r="C26" s="19" t="str">
        <v/>
      </c>
      <c r="D26" s="22" t="str">
        <f t="shared" si="0"/>
        <v/>
      </c>
      <c r="E26" s="21" t="str">
        <f t="shared" si="1"/>
        <v/>
      </c>
      <c r="F26" s="19" t="str">
        <f t="shared" si="2"/>
        <v/>
      </c>
      <c r="G26" s="21" t="str">
        <f t="shared" si="3"/>
        <v/>
      </c>
      <c r="H26" s="19" t="str">
        <f t="shared" si="4"/>
        <v/>
      </c>
      <c r="I26" s="27" t="str">
        <f t="shared" si="5"/>
        <v/>
      </c>
      <c r="J26" s="20" t="str">
        <f t="shared" si="6"/>
        <v/>
      </c>
      <c r="K26" s="21" t="str">
        <f t="shared" si="7"/>
        <v/>
      </c>
      <c r="L26" s="19" t="str">
        <f t="shared" si="8"/>
        <v/>
      </c>
      <c r="M26" s="21" t="str">
        <f t="shared" si="9"/>
        <v/>
      </c>
      <c r="N26" s="19" t="str">
        <f t="shared" si="10"/>
        <v/>
      </c>
      <c r="O26" s="21" t="str">
        <f t="shared" si="11"/>
        <v/>
      </c>
      <c r="P26" s="25" t="str">
        <f t="shared" si="12"/>
        <v/>
      </c>
      <c r="Q26" s="26" t="str">
        <f t="shared" si="13"/>
        <v/>
      </c>
      <c r="R26" s="207" t="str">
        <f t="shared" si="14"/>
        <v>empty</v>
      </c>
    </row>
    <row r="27" spans="1:18" ht="15" hidden="1" thickBot="1" x14ac:dyDescent="0.25">
      <c r="A27" s="11"/>
      <c r="B27" s="18" t="str">
        <v/>
      </c>
      <c r="C27" s="19" t="str">
        <v/>
      </c>
      <c r="D27" s="22" t="str">
        <f t="shared" si="0"/>
        <v/>
      </c>
      <c r="E27" s="23" t="str">
        <f t="shared" si="1"/>
        <v/>
      </c>
      <c r="F27" s="19" t="str">
        <f t="shared" si="2"/>
        <v/>
      </c>
      <c r="G27" s="23" t="str">
        <f t="shared" si="3"/>
        <v/>
      </c>
      <c r="H27" s="19" t="str">
        <f t="shared" si="4"/>
        <v/>
      </c>
      <c r="I27" s="24" t="str">
        <f t="shared" si="5"/>
        <v/>
      </c>
      <c r="J27" s="20" t="str">
        <f t="shared" si="6"/>
        <v/>
      </c>
      <c r="K27" s="23" t="str">
        <f t="shared" si="7"/>
        <v/>
      </c>
      <c r="L27" s="19" t="str">
        <f t="shared" si="8"/>
        <v/>
      </c>
      <c r="M27" s="23" t="str">
        <f t="shared" si="9"/>
        <v/>
      </c>
      <c r="N27" s="19" t="str">
        <f t="shared" si="10"/>
        <v/>
      </c>
      <c r="O27" s="23" t="str">
        <f t="shared" si="11"/>
        <v/>
      </c>
      <c r="P27" s="25" t="str">
        <f t="shared" si="12"/>
        <v/>
      </c>
      <c r="Q27" s="26" t="str">
        <f t="shared" si="13"/>
        <v/>
      </c>
      <c r="R27" s="207" t="str">
        <f t="shared" si="14"/>
        <v>empty</v>
      </c>
    </row>
    <row r="28" spans="1:18" ht="15" hidden="1" thickBot="1" x14ac:dyDescent="0.25">
      <c r="A28" s="11"/>
      <c r="B28" s="18" t="str">
        <v/>
      </c>
      <c r="C28" s="19" t="str">
        <v/>
      </c>
      <c r="D28" s="22" t="str">
        <f t="shared" si="0"/>
        <v/>
      </c>
      <c r="E28" s="21" t="str">
        <f t="shared" si="1"/>
        <v/>
      </c>
      <c r="F28" s="19" t="str">
        <f t="shared" si="2"/>
        <v/>
      </c>
      <c r="G28" s="21" t="str">
        <f t="shared" si="3"/>
        <v/>
      </c>
      <c r="H28" s="19" t="str">
        <f t="shared" si="4"/>
        <v/>
      </c>
      <c r="I28" s="27" t="str">
        <f t="shared" si="5"/>
        <v/>
      </c>
      <c r="J28" s="20" t="str">
        <f t="shared" si="6"/>
        <v/>
      </c>
      <c r="K28" s="21" t="str">
        <f t="shared" si="7"/>
        <v/>
      </c>
      <c r="L28" s="19" t="str">
        <f t="shared" si="8"/>
        <v/>
      </c>
      <c r="M28" s="21" t="str">
        <f t="shared" si="9"/>
        <v/>
      </c>
      <c r="N28" s="19" t="str">
        <f t="shared" si="10"/>
        <v/>
      </c>
      <c r="O28" s="21" t="str">
        <f t="shared" si="11"/>
        <v/>
      </c>
      <c r="P28" s="25" t="str">
        <f t="shared" si="12"/>
        <v/>
      </c>
      <c r="Q28" s="26" t="str">
        <f t="shared" si="13"/>
        <v/>
      </c>
      <c r="R28" s="207" t="str">
        <f t="shared" si="14"/>
        <v>empty</v>
      </c>
    </row>
    <row r="29" spans="1:18" ht="15" hidden="1" thickBot="1" x14ac:dyDescent="0.25">
      <c r="A29" s="11"/>
      <c r="B29" s="18" t="str">
        <v/>
      </c>
      <c r="C29" s="19" t="str">
        <v/>
      </c>
      <c r="D29" s="22" t="str">
        <f t="shared" si="0"/>
        <v/>
      </c>
      <c r="E29" s="23" t="str">
        <f t="shared" si="1"/>
        <v/>
      </c>
      <c r="F29" s="19" t="str">
        <f t="shared" si="2"/>
        <v/>
      </c>
      <c r="G29" s="23" t="str">
        <f t="shared" si="3"/>
        <v/>
      </c>
      <c r="H29" s="19" t="str">
        <f t="shared" si="4"/>
        <v/>
      </c>
      <c r="I29" s="24" t="str">
        <f t="shared" si="5"/>
        <v/>
      </c>
      <c r="J29" s="20" t="str">
        <f t="shared" si="6"/>
        <v/>
      </c>
      <c r="K29" s="23" t="str">
        <f t="shared" si="7"/>
        <v/>
      </c>
      <c r="L29" s="19" t="str">
        <f t="shared" si="8"/>
        <v/>
      </c>
      <c r="M29" s="23" t="str">
        <f t="shared" si="9"/>
        <v/>
      </c>
      <c r="N29" s="19" t="str">
        <f t="shared" si="10"/>
        <v/>
      </c>
      <c r="O29" s="23" t="str">
        <f t="shared" si="11"/>
        <v/>
      </c>
      <c r="P29" s="25" t="str">
        <f t="shared" si="12"/>
        <v/>
      </c>
      <c r="Q29" s="26" t="str">
        <f t="shared" si="13"/>
        <v/>
      </c>
      <c r="R29" s="207" t="str">
        <f t="shared" si="14"/>
        <v>empty</v>
      </c>
    </row>
    <row r="30" spans="1:18" ht="15" hidden="1" thickBot="1" x14ac:dyDescent="0.25">
      <c r="A30" s="11"/>
      <c r="B30" s="18" t="str">
        <v/>
      </c>
      <c r="C30" s="19" t="str">
        <v/>
      </c>
      <c r="D30" s="22" t="str">
        <f t="shared" si="0"/>
        <v/>
      </c>
      <c r="E30" s="21" t="str">
        <f t="shared" si="1"/>
        <v/>
      </c>
      <c r="F30" s="19" t="str">
        <f t="shared" si="2"/>
        <v/>
      </c>
      <c r="G30" s="21" t="str">
        <f t="shared" si="3"/>
        <v/>
      </c>
      <c r="H30" s="19" t="str">
        <f t="shared" si="4"/>
        <v/>
      </c>
      <c r="I30" s="27" t="str">
        <f t="shared" si="5"/>
        <v/>
      </c>
      <c r="J30" s="20" t="str">
        <f t="shared" si="6"/>
        <v/>
      </c>
      <c r="K30" s="21" t="str">
        <f t="shared" si="7"/>
        <v/>
      </c>
      <c r="L30" s="19" t="str">
        <f t="shared" si="8"/>
        <v/>
      </c>
      <c r="M30" s="21" t="str">
        <f t="shared" si="9"/>
        <v/>
      </c>
      <c r="N30" s="19" t="str">
        <f t="shared" si="10"/>
        <v/>
      </c>
      <c r="O30" s="21" t="str">
        <f t="shared" si="11"/>
        <v/>
      </c>
      <c r="P30" s="25" t="str">
        <f t="shared" si="12"/>
        <v/>
      </c>
      <c r="Q30" s="26" t="str">
        <f t="shared" si="13"/>
        <v/>
      </c>
      <c r="R30" s="207" t="str">
        <f t="shared" si="14"/>
        <v>empty</v>
      </c>
    </row>
    <row r="31" spans="1:18" ht="15" hidden="1" thickBot="1" x14ac:dyDescent="0.25">
      <c r="A31" s="11"/>
      <c r="B31" s="18" t="str">
        <v/>
      </c>
      <c r="C31" s="19" t="str">
        <v/>
      </c>
      <c r="D31" s="22" t="str">
        <f t="shared" si="0"/>
        <v/>
      </c>
      <c r="E31" s="23" t="str">
        <f t="shared" si="1"/>
        <v/>
      </c>
      <c r="F31" s="19" t="str">
        <f t="shared" si="2"/>
        <v/>
      </c>
      <c r="G31" s="23" t="str">
        <f t="shared" si="3"/>
        <v/>
      </c>
      <c r="H31" s="19" t="str">
        <f t="shared" si="4"/>
        <v/>
      </c>
      <c r="I31" s="24" t="str">
        <f t="shared" si="5"/>
        <v/>
      </c>
      <c r="J31" s="20" t="str">
        <f t="shared" si="6"/>
        <v/>
      </c>
      <c r="K31" s="23" t="str">
        <f t="shared" si="7"/>
        <v/>
      </c>
      <c r="L31" s="19" t="str">
        <f t="shared" si="8"/>
        <v/>
      </c>
      <c r="M31" s="23" t="str">
        <f t="shared" si="9"/>
        <v/>
      </c>
      <c r="N31" s="19" t="str">
        <f t="shared" si="10"/>
        <v/>
      </c>
      <c r="O31" s="23" t="str">
        <f t="shared" si="11"/>
        <v/>
      </c>
      <c r="P31" s="25" t="str">
        <f t="shared" si="12"/>
        <v/>
      </c>
      <c r="Q31" s="26" t="str">
        <f t="shared" si="13"/>
        <v/>
      </c>
      <c r="R31" s="207" t="str">
        <f t="shared" si="14"/>
        <v>empty</v>
      </c>
    </row>
    <row r="32" spans="1:18" ht="15" hidden="1" thickBot="1" x14ac:dyDescent="0.25">
      <c r="A32" s="11"/>
      <c r="B32" s="18" t="str">
        <v/>
      </c>
      <c r="C32" s="19" t="str">
        <v/>
      </c>
      <c r="D32" s="22" t="str">
        <f t="shared" si="0"/>
        <v/>
      </c>
      <c r="E32" s="21" t="str">
        <f t="shared" si="1"/>
        <v/>
      </c>
      <c r="F32" s="19" t="str">
        <f t="shared" si="2"/>
        <v/>
      </c>
      <c r="G32" s="21" t="str">
        <f t="shared" si="3"/>
        <v/>
      </c>
      <c r="H32" s="19" t="str">
        <f t="shared" si="4"/>
        <v/>
      </c>
      <c r="I32" s="27" t="str">
        <f t="shared" si="5"/>
        <v/>
      </c>
      <c r="J32" s="20" t="str">
        <f t="shared" si="6"/>
        <v/>
      </c>
      <c r="K32" s="21" t="str">
        <f t="shared" si="7"/>
        <v/>
      </c>
      <c r="L32" s="19" t="str">
        <f t="shared" si="8"/>
        <v/>
      </c>
      <c r="M32" s="21" t="str">
        <f t="shared" si="9"/>
        <v/>
      </c>
      <c r="N32" s="19" t="str">
        <f t="shared" si="10"/>
        <v/>
      </c>
      <c r="O32" s="21" t="str">
        <f t="shared" si="11"/>
        <v/>
      </c>
      <c r="P32" s="25" t="str">
        <f t="shared" si="12"/>
        <v/>
      </c>
      <c r="Q32" s="26" t="str">
        <f t="shared" si="13"/>
        <v/>
      </c>
      <c r="R32" s="207" t="str">
        <f t="shared" si="14"/>
        <v>empty</v>
      </c>
    </row>
    <row r="33" spans="1:18" ht="15" hidden="1" thickBot="1" x14ac:dyDescent="0.25">
      <c r="A33" s="11"/>
      <c r="B33" s="18" t="str">
        <v/>
      </c>
      <c r="C33" s="19" t="str">
        <v/>
      </c>
      <c r="D33" s="22" t="str">
        <f t="shared" si="0"/>
        <v/>
      </c>
      <c r="E33" s="23" t="str">
        <f t="shared" si="1"/>
        <v/>
      </c>
      <c r="F33" s="19" t="str">
        <f t="shared" si="2"/>
        <v/>
      </c>
      <c r="G33" s="23" t="str">
        <f t="shared" si="3"/>
        <v/>
      </c>
      <c r="H33" s="19" t="str">
        <f t="shared" si="4"/>
        <v/>
      </c>
      <c r="I33" s="24" t="str">
        <f t="shared" si="5"/>
        <v/>
      </c>
      <c r="J33" s="20" t="str">
        <f t="shared" si="6"/>
        <v/>
      </c>
      <c r="K33" s="23" t="str">
        <f t="shared" si="7"/>
        <v/>
      </c>
      <c r="L33" s="19" t="str">
        <f t="shared" si="8"/>
        <v/>
      </c>
      <c r="M33" s="23" t="str">
        <f t="shared" si="9"/>
        <v/>
      </c>
      <c r="N33" s="19" t="str">
        <f t="shared" si="10"/>
        <v/>
      </c>
      <c r="O33" s="23" t="str">
        <f t="shared" si="11"/>
        <v/>
      </c>
      <c r="P33" s="25" t="str">
        <f t="shared" si="12"/>
        <v/>
      </c>
      <c r="Q33" s="26" t="str">
        <f t="shared" si="13"/>
        <v/>
      </c>
      <c r="R33" s="207" t="str">
        <f t="shared" si="14"/>
        <v>empty</v>
      </c>
    </row>
    <row r="34" spans="1:18" ht="15" hidden="1" thickBot="1" x14ac:dyDescent="0.25">
      <c r="A34" s="11"/>
      <c r="B34" s="18" t="str">
        <v/>
      </c>
      <c r="C34" s="19" t="str">
        <v/>
      </c>
      <c r="D34" s="28" t="str">
        <f t="shared" si="0"/>
        <v/>
      </c>
      <c r="E34" s="29" t="str">
        <f t="shared" si="1"/>
        <v/>
      </c>
      <c r="F34" s="30" t="str">
        <f t="shared" si="2"/>
        <v/>
      </c>
      <c r="G34" s="29" t="str">
        <f t="shared" si="3"/>
        <v/>
      </c>
      <c r="H34" s="30" t="str">
        <f t="shared" si="4"/>
        <v/>
      </c>
      <c r="I34" s="31" t="str">
        <f t="shared" si="5"/>
        <v/>
      </c>
      <c r="J34" s="20" t="str">
        <f t="shared" si="6"/>
        <v/>
      </c>
      <c r="K34" s="21" t="str">
        <f t="shared" si="7"/>
        <v/>
      </c>
      <c r="L34" s="19" t="str">
        <f t="shared" si="8"/>
        <v/>
      </c>
      <c r="M34" s="21" t="str">
        <f t="shared" si="9"/>
        <v/>
      </c>
      <c r="N34" s="19" t="str">
        <f t="shared" si="10"/>
        <v/>
      </c>
      <c r="O34" s="21" t="str">
        <f t="shared" si="11"/>
        <v/>
      </c>
      <c r="P34" s="32" t="str">
        <f t="shared" si="12"/>
        <v/>
      </c>
      <c r="Q34" s="33" t="str">
        <f t="shared" si="13"/>
        <v/>
      </c>
      <c r="R34" s="207" t="str">
        <f t="shared" si="14"/>
        <v>empty</v>
      </c>
    </row>
    <row r="35" spans="1:18" ht="15.75" thickBot="1" x14ac:dyDescent="0.25">
      <c r="P35" s="50">
        <f>IF(SUM(P10:P34)=0,"",SUM(P10:P34))</f>
        <v>1441.4</v>
      </c>
      <c r="Q35" s="50">
        <f>IF(SUM(Q10:Q34)=0,"",SUM(Q10:Q34))</f>
        <v>110</v>
      </c>
    </row>
    <row r="36" spans="1:18" ht="15" thickBot="1" x14ac:dyDescent="0.25"/>
    <row r="37" spans="1:18" ht="14.25" customHeight="1" thickBot="1" x14ac:dyDescent="0.25">
      <c r="N37" s="51"/>
      <c r="O37" s="146">
        <f>IF(SUM(P4:P27)=0,"",SUM(P4:P27))</f>
        <v>1441.4</v>
      </c>
      <c r="P37" s="147"/>
      <c r="Q37" s="52" t="s">
        <v>9</v>
      </c>
    </row>
    <row r="38" spans="1:18" ht="15" customHeight="1" thickBot="1" x14ac:dyDescent="0.25">
      <c r="N38" s="51"/>
      <c r="O38" s="148">
        <f>IF(SUM(Q9:Q32)=0,"",SUM(Q9:Q32))</f>
        <v>110</v>
      </c>
      <c r="P38" s="149"/>
      <c r="Q38" s="53" t="s">
        <v>24</v>
      </c>
    </row>
    <row r="39" spans="1:18" ht="21" thickBot="1" x14ac:dyDescent="0.25">
      <c r="F39" s="155" t="s">
        <v>13</v>
      </c>
      <c r="G39" s="156"/>
      <c r="H39" s="157"/>
      <c r="I39" s="157"/>
      <c r="J39" s="150" t="s">
        <v>3</v>
      </c>
      <c r="K39" s="150"/>
      <c r="L39" s="150"/>
      <c r="M39" s="151"/>
    </row>
    <row r="40" spans="1:18" ht="13.5" customHeight="1" x14ac:dyDescent="0.2">
      <c r="H40" s="172">
        <f>IFERROR(O37/O38,"")</f>
        <v>13.103636363636365</v>
      </c>
      <c r="I40" s="173"/>
      <c r="J40" s="173"/>
      <c r="K40" s="152" t="s">
        <v>14</v>
      </c>
      <c r="L40" s="165">
        <f>O37</f>
        <v>1441.4</v>
      </c>
      <c r="M40" s="165"/>
      <c r="N40" s="165"/>
      <c r="O40" s="169" t="s">
        <v>14</v>
      </c>
      <c r="P40" s="161" t="s">
        <v>2</v>
      </c>
      <c r="Q40" s="158" t="s">
        <v>10</v>
      </c>
    </row>
    <row r="41" spans="1:18" ht="13.5" customHeight="1" thickBot="1" x14ac:dyDescent="0.25">
      <c r="H41" s="174"/>
      <c r="I41" s="175"/>
      <c r="J41" s="175"/>
      <c r="K41" s="153"/>
      <c r="L41" s="166"/>
      <c r="M41" s="166"/>
      <c r="N41" s="166"/>
      <c r="O41" s="170"/>
      <c r="P41" s="162"/>
      <c r="Q41" s="159"/>
    </row>
    <row r="42" spans="1:18" ht="13.5" customHeight="1" x14ac:dyDescent="0.2">
      <c r="H42" s="174"/>
      <c r="I42" s="175"/>
      <c r="J42" s="175"/>
      <c r="K42" s="153"/>
      <c r="L42" s="167">
        <f>O38</f>
        <v>110</v>
      </c>
      <c r="M42" s="167"/>
      <c r="N42" s="167"/>
      <c r="O42" s="170"/>
      <c r="P42" s="163" t="s">
        <v>11</v>
      </c>
      <c r="Q42" s="159"/>
    </row>
    <row r="43" spans="1:18" ht="13.5" customHeight="1" thickBot="1" x14ac:dyDescent="0.25">
      <c r="H43" s="176"/>
      <c r="I43" s="177"/>
      <c r="J43" s="177"/>
      <c r="K43" s="154"/>
      <c r="L43" s="168"/>
      <c r="M43" s="168"/>
      <c r="N43" s="168"/>
      <c r="O43" s="171"/>
      <c r="P43" s="164"/>
      <c r="Q43" s="160"/>
    </row>
    <row r="44" spans="1:18" ht="8.25" customHeight="1" thickBot="1" x14ac:dyDescent="0.25"/>
    <row r="45" spans="1:18" ht="17.25" customHeight="1" thickBot="1" x14ac:dyDescent="0.25">
      <c r="I45" s="178" t="s">
        <v>16</v>
      </c>
      <c r="J45" s="179"/>
      <c r="K45" s="179"/>
      <c r="L45" s="179"/>
      <c r="M45" s="179"/>
      <c r="N45" s="179"/>
      <c r="O45" s="179"/>
      <c r="P45" s="179"/>
      <c r="Q45" s="180"/>
    </row>
    <row r="46" spans="1:18" ht="9" customHeight="1" thickBot="1" x14ac:dyDescent="0.25"/>
    <row r="47" spans="1:18" ht="18.75" x14ac:dyDescent="0.2">
      <c r="L47" s="181" t="s">
        <v>18</v>
      </c>
      <c r="M47" s="182"/>
      <c r="N47" s="182"/>
      <c r="O47" s="185">
        <f>IF(المعطيات!AB3=0,"",المعطيات!AB3)</f>
        <v>2032</v>
      </c>
      <c r="P47" s="186"/>
    </row>
    <row r="48" spans="1:18" ht="19.5" thickBot="1" x14ac:dyDescent="0.25">
      <c r="L48" s="183" t="s">
        <v>19</v>
      </c>
      <c r="M48" s="184"/>
      <c r="N48" s="184"/>
      <c r="O48" s="184">
        <f>IF(المعطيات!C3=0,"",المعطيات!C3)</f>
        <v>1991</v>
      </c>
      <c r="P48" s="187"/>
    </row>
    <row r="49" spans="5:17" ht="14.25" customHeight="1" x14ac:dyDescent="0.2">
      <c r="I49" s="188" t="str">
        <f>"="&amp;"  "&amp;(المعطيات!AB4)</f>
        <v>=  42</v>
      </c>
      <c r="J49" s="189"/>
      <c r="K49" s="189">
        <v>1</v>
      </c>
      <c r="L49" s="203" t="s">
        <v>17</v>
      </c>
      <c r="M49" s="189">
        <f>O48</f>
        <v>1991</v>
      </c>
      <c r="N49" s="189"/>
      <c r="O49" s="203" t="s">
        <v>34</v>
      </c>
      <c r="P49" s="189">
        <f>O47</f>
        <v>2032</v>
      </c>
      <c r="Q49" s="201" t="s">
        <v>31</v>
      </c>
    </row>
    <row r="50" spans="5:17" ht="14.25" customHeight="1" thickBot="1" x14ac:dyDescent="0.25">
      <c r="I50" s="190"/>
      <c r="J50" s="191"/>
      <c r="K50" s="191"/>
      <c r="L50" s="204"/>
      <c r="M50" s="191"/>
      <c r="N50" s="191"/>
      <c r="O50" s="204"/>
      <c r="P50" s="191"/>
      <c r="Q50" s="202"/>
    </row>
    <row r="52" spans="5:17" ht="21.75" customHeight="1" x14ac:dyDescent="0.2">
      <c r="F52" s="58" t="s">
        <v>35</v>
      </c>
      <c r="G52" s="59"/>
      <c r="H52" s="59"/>
      <c r="I52" s="60"/>
      <c r="L52" s="192" t="s">
        <v>26</v>
      </c>
      <c r="M52" s="193"/>
      <c r="N52" s="193"/>
      <c r="O52" s="193"/>
      <c r="P52" s="193"/>
      <c r="Q52" s="194"/>
    </row>
    <row r="53" spans="5:17" ht="14.25" customHeight="1" x14ac:dyDescent="0.2">
      <c r="H53" s="57"/>
      <c r="I53" s="197" t="s">
        <v>12</v>
      </c>
      <c r="J53" s="205" t="s">
        <v>17</v>
      </c>
      <c r="K53" s="205" t="s">
        <v>21</v>
      </c>
      <c r="L53" s="199">
        <f>J3</f>
        <v>6</v>
      </c>
      <c r="M53" s="197" t="s">
        <v>20</v>
      </c>
      <c r="N53" s="199">
        <f>H40</f>
        <v>13.103636363636365</v>
      </c>
      <c r="O53" s="199"/>
      <c r="P53" s="197" t="s">
        <v>14</v>
      </c>
      <c r="Q53" s="195">
        <f>J6</f>
        <v>88.172727272727272</v>
      </c>
    </row>
    <row r="54" spans="5:17" ht="14.25" customHeight="1" x14ac:dyDescent="0.2">
      <c r="H54" s="56"/>
      <c r="I54" s="198"/>
      <c r="J54" s="198"/>
      <c r="K54" s="198"/>
      <c r="L54" s="200"/>
      <c r="M54" s="198"/>
      <c r="N54" s="200"/>
      <c r="O54" s="200"/>
      <c r="P54" s="198"/>
      <c r="Q54" s="196"/>
    </row>
    <row r="55" spans="5:17" ht="14.25" customHeight="1" x14ac:dyDescent="0.2">
      <c r="H55" s="55"/>
      <c r="I55" s="205"/>
      <c r="J55" s="205" t="s">
        <v>12</v>
      </c>
      <c r="K55" s="102" t="s">
        <v>17</v>
      </c>
      <c r="L55" s="108">
        <f>IFERROR(H40*J3,"")</f>
        <v>78.621818181818185</v>
      </c>
      <c r="M55" s="108"/>
      <c r="N55" s="108"/>
      <c r="O55" s="108"/>
      <c r="P55" s="205" t="s">
        <v>14</v>
      </c>
      <c r="Q55" s="206">
        <f>J6</f>
        <v>88.172727272727272</v>
      </c>
    </row>
    <row r="56" spans="5:17" ht="14.25" customHeight="1" x14ac:dyDescent="0.2">
      <c r="H56" s="56"/>
      <c r="I56" s="198"/>
      <c r="J56" s="198"/>
      <c r="K56" s="103"/>
      <c r="L56" s="109"/>
      <c r="M56" s="109"/>
      <c r="N56" s="109"/>
      <c r="O56" s="109"/>
      <c r="P56" s="198"/>
      <c r="Q56" s="196"/>
    </row>
    <row r="57" spans="5:17" ht="15" thickBot="1" x14ac:dyDescent="0.25">
      <c r="F57" s="122"/>
      <c r="G57" s="122"/>
      <c r="H57" s="122"/>
      <c r="I57" s="122"/>
    </row>
    <row r="58" spans="5:17" ht="14.25" customHeight="1" x14ac:dyDescent="0.2">
      <c r="G58" s="133">
        <f>IFERROR((H40*J3)-J6,"")</f>
        <v>-9.5509090909090872</v>
      </c>
      <c r="H58" s="134"/>
      <c r="I58" s="134"/>
      <c r="J58" s="134"/>
      <c r="K58" s="131" t="s">
        <v>14</v>
      </c>
      <c r="L58" s="127">
        <f>Q55</f>
        <v>88.172727272727272</v>
      </c>
      <c r="M58" s="129" t="s">
        <v>34</v>
      </c>
      <c r="N58" s="127">
        <f>L55</f>
        <v>78.621818181818185</v>
      </c>
      <c r="O58" s="127"/>
      <c r="P58" s="125" t="s">
        <v>14</v>
      </c>
      <c r="Q58" s="123" t="s">
        <v>12</v>
      </c>
    </row>
    <row r="59" spans="5:17" ht="14.25" customHeight="1" thickBot="1" x14ac:dyDescent="0.25">
      <c r="G59" s="135"/>
      <c r="H59" s="136"/>
      <c r="I59" s="136"/>
      <c r="J59" s="136"/>
      <c r="K59" s="132"/>
      <c r="L59" s="128"/>
      <c r="M59" s="130"/>
      <c r="N59" s="128"/>
      <c r="O59" s="128"/>
      <c r="P59" s="126"/>
      <c r="Q59" s="124"/>
    </row>
    <row r="60" spans="5:17" ht="15" thickBot="1" x14ac:dyDescent="0.25"/>
    <row r="61" spans="5:17" ht="31.5" customHeight="1" thickBot="1" x14ac:dyDescent="0.25">
      <c r="E61" s="118" t="s">
        <v>36</v>
      </c>
      <c r="F61" s="119"/>
      <c r="G61" s="119"/>
      <c r="H61" s="119"/>
      <c r="I61" s="119"/>
      <c r="J61" s="119"/>
      <c r="K61" s="119"/>
      <c r="L61" s="120" t="s">
        <v>37</v>
      </c>
      <c r="M61" s="120"/>
      <c r="N61" s="120"/>
      <c r="O61" s="120"/>
      <c r="P61" s="120"/>
      <c r="Q61" s="121"/>
    </row>
    <row r="62" spans="5:17" ht="14.25" customHeight="1" x14ac:dyDescent="0.2"/>
    <row r="63" spans="5:17" ht="14.25" customHeight="1" x14ac:dyDescent="0.2">
      <c r="E63" s="106" t="s">
        <v>21</v>
      </c>
      <c r="F63" s="108">
        <f>G58</f>
        <v>-9.5509090909090872</v>
      </c>
      <c r="G63" s="108"/>
      <c r="H63" s="108"/>
      <c r="I63" s="102" t="s">
        <v>20</v>
      </c>
      <c r="J63" s="104" t="s">
        <v>17</v>
      </c>
      <c r="K63" s="102" t="str">
        <f>"("&amp;" "&amp;المعطيات!AB4&amp;" "&amp;")"</f>
        <v>( 42 )</v>
      </c>
      <c r="L63" s="102"/>
      <c r="M63" s="102"/>
      <c r="N63" s="102" t="s">
        <v>25</v>
      </c>
      <c r="O63" s="108">
        <f>H40</f>
        <v>13.103636363636365</v>
      </c>
      <c r="P63" s="108"/>
      <c r="Q63" s="116" t="s">
        <v>38</v>
      </c>
    </row>
    <row r="64" spans="5:17" ht="14.25" customHeight="1" x14ac:dyDescent="0.2">
      <c r="E64" s="107"/>
      <c r="F64" s="109"/>
      <c r="G64" s="109"/>
      <c r="H64" s="109"/>
      <c r="I64" s="103"/>
      <c r="J64" s="105"/>
      <c r="K64" s="103"/>
      <c r="L64" s="103"/>
      <c r="M64" s="103"/>
      <c r="N64" s="103"/>
      <c r="O64" s="109"/>
      <c r="P64" s="109"/>
      <c r="Q64" s="117"/>
    </row>
    <row r="65" spans="8:16" ht="14.25" customHeight="1" x14ac:dyDescent="0.2">
      <c r="J65" s="112">
        <f>IFERROR(((O63*المعطيات!AB4)+G58),"")</f>
        <v>540.80181818181825</v>
      </c>
      <c r="K65" s="113"/>
      <c r="L65" s="113"/>
      <c r="M65" s="113"/>
      <c r="N65" s="113"/>
      <c r="O65" s="113"/>
      <c r="P65" s="110" t="s">
        <v>38</v>
      </c>
    </row>
    <row r="66" spans="8:16" ht="15" customHeight="1" thickBot="1" x14ac:dyDescent="0.25">
      <c r="J66" s="114"/>
      <c r="K66" s="115"/>
      <c r="L66" s="115"/>
      <c r="M66" s="115"/>
      <c r="N66" s="115"/>
      <c r="O66" s="115"/>
      <c r="P66" s="111"/>
    </row>
    <row r="67" spans="8:16" ht="14.25" customHeight="1" x14ac:dyDescent="0.2">
      <c r="H67" s="100" t="s">
        <v>32</v>
      </c>
      <c r="I67" s="101"/>
      <c r="J67" s="96">
        <f>J65</f>
        <v>540.80181818181825</v>
      </c>
      <c r="K67" s="97"/>
      <c r="L67" s="97"/>
      <c r="M67" s="97"/>
      <c r="N67" s="97"/>
      <c r="O67" s="97"/>
      <c r="P67" s="94" t="s">
        <v>38</v>
      </c>
    </row>
    <row r="68" spans="8:16" ht="15" customHeight="1" thickBot="1" x14ac:dyDescent="0.25">
      <c r="H68" s="100"/>
      <c r="I68" s="101"/>
      <c r="J68" s="98"/>
      <c r="K68" s="99"/>
      <c r="L68" s="99"/>
      <c r="M68" s="99"/>
      <c r="N68" s="99"/>
      <c r="O68" s="99"/>
      <c r="P68" s="95"/>
    </row>
    <row r="69" spans="8:16" ht="14.25" customHeight="1" x14ac:dyDescent="0.2">
      <c r="H69" s="54"/>
      <c r="I69" s="54"/>
    </row>
  </sheetData>
  <sheetProtection sort="0" autoFilter="0"/>
  <autoFilter ref="R9:R35">
    <filterColumn colId="0">
      <filters blank="1">
        <filter val="no"/>
      </filters>
    </filterColumn>
  </autoFilter>
  <mergeCells count="73">
    <mergeCell ref="Q55:Q56"/>
    <mergeCell ref="P55:P56"/>
    <mergeCell ref="L55:O56"/>
    <mergeCell ref="K55:K56"/>
    <mergeCell ref="I55:I56"/>
    <mergeCell ref="J55:J56"/>
    <mergeCell ref="I49:J50"/>
    <mergeCell ref="L52:Q52"/>
    <mergeCell ref="Q53:Q54"/>
    <mergeCell ref="P53:P54"/>
    <mergeCell ref="N53:O54"/>
    <mergeCell ref="Q49:Q50"/>
    <mergeCell ref="K49:K50"/>
    <mergeCell ref="L49:L50"/>
    <mergeCell ref="P49:P50"/>
    <mergeCell ref="O49:O50"/>
    <mergeCell ref="M49:N50"/>
    <mergeCell ref="I53:I54"/>
    <mergeCell ref="M53:M54"/>
    <mergeCell ref="L53:L54"/>
    <mergeCell ref="K53:K54"/>
    <mergeCell ref="J53:J54"/>
    <mergeCell ref="I45:Q45"/>
    <mergeCell ref="L47:N47"/>
    <mergeCell ref="L48:N48"/>
    <mergeCell ref="O47:P47"/>
    <mergeCell ref="O48:P48"/>
    <mergeCell ref="F39:I39"/>
    <mergeCell ref="Q40:Q43"/>
    <mergeCell ref="P40:P41"/>
    <mergeCell ref="P42:P43"/>
    <mergeCell ref="L40:N41"/>
    <mergeCell ref="L42:N43"/>
    <mergeCell ref="O40:O43"/>
    <mergeCell ref="H40:J43"/>
    <mergeCell ref="O37:P37"/>
    <mergeCell ref="O38:P38"/>
    <mergeCell ref="J39:M39"/>
    <mergeCell ref="K40:K43"/>
    <mergeCell ref="K3:K4"/>
    <mergeCell ref="M3:M4"/>
    <mergeCell ref="J3:J4"/>
    <mergeCell ref="O3:O4"/>
    <mergeCell ref="D9:I9"/>
    <mergeCell ref="J9:O9"/>
    <mergeCell ref="B2:E2"/>
    <mergeCell ref="J6:J7"/>
    <mergeCell ref="K6:K7"/>
    <mergeCell ref="M6:M7"/>
    <mergeCell ref="O6:O7"/>
    <mergeCell ref="E61:K61"/>
    <mergeCell ref="L61:Q61"/>
    <mergeCell ref="F57:I57"/>
    <mergeCell ref="Q58:Q59"/>
    <mergeCell ref="P58:P59"/>
    <mergeCell ref="N58:O59"/>
    <mergeCell ref="M58:M59"/>
    <mergeCell ref="L58:L59"/>
    <mergeCell ref="K58:K59"/>
    <mergeCell ref="G58:J59"/>
    <mergeCell ref="E63:E64"/>
    <mergeCell ref="F63:H64"/>
    <mergeCell ref="P65:P66"/>
    <mergeCell ref="J65:O66"/>
    <mergeCell ref="Q63:Q64"/>
    <mergeCell ref="O63:P64"/>
    <mergeCell ref="N63:N64"/>
    <mergeCell ref="K63:M64"/>
    <mergeCell ref="P67:P68"/>
    <mergeCell ref="J67:O68"/>
    <mergeCell ref="H67:I68"/>
    <mergeCell ref="I63:I64"/>
    <mergeCell ref="J63:J64"/>
  </mergeCells>
  <conditionalFormatting sqref="J3:J4">
    <cfRule type="expression" dxfId="32" priority="37">
      <formula>INT(J3)=J3</formula>
    </cfRule>
  </conditionalFormatting>
  <conditionalFormatting sqref="L42">
    <cfRule type="expression" dxfId="31" priority="33">
      <formula>INT(L42)=L42</formula>
    </cfRule>
  </conditionalFormatting>
  <conditionalFormatting sqref="L40">
    <cfRule type="expression" dxfId="30" priority="34">
      <formula>INT(L40)=L40</formula>
    </cfRule>
  </conditionalFormatting>
  <conditionalFormatting sqref="J6:J7">
    <cfRule type="expression" dxfId="29" priority="32">
      <formula>INT(J6)=J6</formula>
    </cfRule>
  </conditionalFormatting>
  <conditionalFormatting sqref="L3">
    <cfRule type="expression" dxfId="28" priority="31">
      <formula>INT(L3)=L3</formula>
    </cfRule>
  </conditionalFormatting>
  <conditionalFormatting sqref="L4">
    <cfRule type="expression" dxfId="27" priority="30">
      <formula>INT(L4)=L4</formula>
    </cfRule>
  </conditionalFormatting>
  <conditionalFormatting sqref="L6">
    <cfRule type="expression" dxfId="26" priority="29">
      <formula>INT(L6)=L6</formula>
    </cfRule>
  </conditionalFormatting>
  <conditionalFormatting sqref="L7">
    <cfRule type="expression" dxfId="25" priority="28">
      <formula>INT(L7)=L7</formula>
    </cfRule>
  </conditionalFormatting>
  <conditionalFormatting sqref="C10:C34">
    <cfRule type="expression" dxfId="24" priority="27">
      <formula>INT(C10)=C10</formula>
    </cfRule>
  </conditionalFormatting>
  <conditionalFormatting sqref="D10:D34">
    <cfRule type="expression" dxfId="23" priority="26">
      <formula>INT(D10)=D10</formula>
    </cfRule>
  </conditionalFormatting>
  <conditionalFormatting sqref="F10:F34">
    <cfRule type="expression" dxfId="22" priority="25">
      <formula>INT(F10)=F10</formula>
    </cfRule>
  </conditionalFormatting>
  <conditionalFormatting sqref="H10:H34">
    <cfRule type="expression" dxfId="21" priority="24">
      <formula>INT(H10)=H10</formula>
    </cfRule>
  </conditionalFormatting>
  <conditionalFormatting sqref="J10:J34">
    <cfRule type="expression" dxfId="20" priority="23">
      <formula>INT(J10)=J10</formula>
    </cfRule>
  </conditionalFormatting>
  <conditionalFormatting sqref="L10:L34">
    <cfRule type="expression" dxfId="19" priority="22">
      <formula>INT(L10)=L10</formula>
    </cfRule>
  </conditionalFormatting>
  <conditionalFormatting sqref="N10:N34">
    <cfRule type="expression" dxfId="18" priority="21">
      <formula>INT(N10)=N10</formula>
    </cfRule>
  </conditionalFormatting>
  <conditionalFormatting sqref="P10:P34">
    <cfRule type="expression" dxfId="17" priority="20">
      <formula>INT(P10)=P10</formula>
    </cfRule>
  </conditionalFormatting>
  <conditionalFormatting sqref="Q10:Q34">
    <cfRule type="expression" dxfId="16" priority="19">
      <formula>INT(Q10)=Q10</formula>
    </cfRule>
  </conditionalFormatting>
  <conditionalFormatting sqref="H40">
    <cfRule type="expression" dxfId="15" priority="18">
      <formula>INT(H40)=H40</formula>
    </cfRule>
  </conditionalFormatting>
  <conditionalFormatting sqref="P35">
    <cfRule type="expression" dxfId="14" priority="17">
      <formula>INT(P35)=P35</formula>
    </cfRule>
  </conditionalFormatting>
  <conditionalFormatting sqref="Q35">
    <cfRule type="expression" dxfId="13" priority="16">
      <formula>INT(Q35)=Q35</formula>
    </cfRule>
  </conditionalFormatting>
  <conditionalFormatting sqref="O37">
    <cfRule type="expression" dxfId="12" priority="15">
      <formula>INT(O37)=O37</formula>
    </cfRule>
  </conditionalFormatting>
  <conditionalFormatting sqref="O38">
    <cfRule type="expression" dxfId="11" priority="14">
      <formula>INT(O38)=O38</formula>
    </cfRule>
  </conditionalFormatting>
  <conditionalFormatting sqref="N53">
    <cfRule type="expression" dxfId="10" priority="12">
      <formula>INT(N53)=N53</formula>
    </cfRule>
  </conditionalFormatting>
  <conditionalFormatting sqref="L53">
    <cfRule type="expression" dxfId="9" priority="10">
      <formula>INT(L53)=L53</formula>
    </cfRule>
  </conditionalFormatting>
  <conditionalFormatting sqref="Q53">
    <cfRule type="expression" dxfId="8" priority="9">
      <formula>INT(Q53)=Q53</formula>
    </cfRule>
  </conditionalFormatting>
  <conditionalFormatting sqref="Q55">
    <cfRule type="expression" dxfId="7" priority="8">
      <formula>INT(Q55)=Q55</formula>
    </cfRule>
  </conditionalFormatting>
  <conditionalFormatting sqref="L55">
    <cfRule type="expression" dxfId="6" priority="7">
      <formula>INT(L55)=L55</formula>
    </cfRule>
  </conditionalFormatting>
  <conditionalFormatting sqref="L58">
    <cfRule type="expression" dxfId="5" priority="6">
      <formula>INT(L58)=L58</formula>
    </cfRule>
  </conditionalFormatting>
  <conditionalFormatting sqref="N58">
    <cfRule type="expression" dxfId="4" priority="5">
      <formula>INT(N58)=N58</formula>
    </cfRule>
  </conditionalFormatting>
  <conditionalFormatting sqref="G58">
    <cfRule type="expression" dxfId="3" priority="4">
      <formula>INT(G58)=G58</formula>
    </cfRule>
  </conditionalFormatting>
  <conditionalFormatting sqref="O63">
    <cfRule type="expression" dxfId="2" priority="3">
      <formula>INT(O63)=O63</formula>
    </cfRule>
  </conditionalFormatting>
  <conditionalFormatting sqref="F63">
    <cfRule type="expression" dxfId="1" priority="2">
      <formula>INT(F63)=F63</formula>
    </cfRule>
  </conditionalFormatting>
  <conditionalFormatting sqref="J65">
    <cfRule type="expression" dxfId="0" priority="1">
      <formula>INT(J65)=J65</formula>
    </cfRule>
  </conditionalFormatting>
  <pageMargins left="0" right="0" top="0" bottom="0" header="0.19685039370078741" footer="0.19685039370078741"/>
  <pageSetup paperSize="9" scale="97" orientation="portrait" r:id="rId1"/>
  <colBreaks count="1" manualBreakCount="1">
    <brk id="18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refresh">
                <anchor moveWithCells="1" sizeWithCells="1">
                  <from>
                    <xdr:col>16</xdr:col>
                    <xdr:colOff>9525</xdr:colOff>
                    <xdr:row>2</xdr:row>
                    <xdr:rowOff>28575</xdr:rowOff>
                  </from>
                  <to>
                    <xdr:col>17</xdr:col>
                    <xdr:colOff>209550</xdr:colOff>
                    <xdr:row>3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المعطيات</vt:lpstr>
      <vt:lpstr>الحل</vt:lpstr>
      <vt:lpstr>xi</vt:lpstr>
      <vt:lpstr>الحل!Zone_d_impression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</dc:creator>
  <cp:lastModifiedBy>habib</cp:lastModifiedBy>
  <cp:lastPrinted>2021-07-01T13:19:30Z</cp:lastPrinted>
  <dcterms:created xsi:type="dcterms:W3CDTF">2021-04-04T19:10:13Z</dcterms:created>
  <dcterms:modified xsi:type="dcterms:W3CDTF">2021-07-07T22:39:20Z</dcterms:modified>
</cp:coreProperties>
</file>