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Ail\Desktop\EX\"/>
    </mc:Choice>
  </mc:AlternateContent>
  <xr:revisionPtr revIDLastSave="0" documentId="13_ncr:1_{4C4A662F-8818-4B3E-9967-3FF28762AF9C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EMPLOYEES" sheetId="3" r:id="rId1"/>
    <sheet name="082021" sheetId="2" r:id="rId2"/>
    <sheet name="DRO" sheetId="10" r:id="rId3"/>
  </sheets>
  <definedNames>
    <definedName name="_xlnm._FilterDatabase" localSheetId="1" hidden="1">'082021'!$D$2:$D$5</definedName>
    <definedName name="_xlnm.Print_Area" localSheetId="1">'082021'!$B$1:$AQ$8</definedName>
    <definedName name="_xlnm.Print_Area" localSheetId="0">EMPLOYEES!$A$1:$E$3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3" i="2" l="1"/>
  <c r="U7" i="2"/>
  <c r="U8" i="2"/>
  <c r="Y4" i="2" l="1"/>
  <c r="Y5" i="2"/>
  <c r="Y6" i="2"/>
  <c r="Y7" i="2"/>
  <c r="Y8" i="2"/>
  <c r="U4" i="2"/>
  <c r="D7" i="2"/>
  <c r="D8" i="2"/>
  <c r="D4" i="2"/>
  <c r="U6" i="2"/>
  <c r="D6" i="2"/>
  <c r="E13" i="10"/>
  <c r="E12" i="10" l="1"/>
  <c r="Y3" i="2" l="1"/>
  <c r="U5" i="2" l="1"/>
  <c r="AD3" i="2" l="1"/>
  <c r="AD5" i="2"/>
  <c r="J3" i="2" l="1"/>
  <c r="J5" i="2"/>
  <c r="AG3" i="2" l="1"/>
  <c r="AG5" i="2"/>
  <c r="D3" i="2" l="1"/>
  <c r="D5" i="2"/>
  <c r="A5" i="2" s="1"/>
  <c r="F5" i="2" s="1"/>
  <c r="H3" i="2"/>
  <c r="H5" i="2"/>
  <c r="L12" i="10" l="1"/>
  <c r="M12" i="10"/>
  <c r="M13" i="10"/>
  <c r="L13" i="10"/>
  <c r="F12" i="10"/>
  <c r="F13" i="10"/>
  <c r="A3" i="2"/>
  <c r="F3" i="2" s="1"/>
  <c r="E5" i="2"/>
  <c r="E3" i="2" l="1"/>
  <c r="N12" i="10" l="1"/>
  <c r="N13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PAIE005</author>
  </authors>
  <commentList>
    <comment ref="I1" authorId="0" shapeId="0" xr:uid="{00000000-0006-0000-0100-000001000000}">
      <text>
        <r>
          <rPr>
            <b/>
            <sz val="9"/>
            <color indexed="81"/>
            <rFont val="Tahoma"/>
          </rPr>
          <t>PAIE005:</t>
        </r>
        <r>
          <rPr>
            <sz val="9"/>
            <color indexed="81"/>
            <rFont val="Tahoma"/>
          </rPr>
          <t xml:space="preserve">
AVANT POINTAGE</t>
        </r>
      </text>
    </comment>
    <comment ref="N1" authorId="0" shapeId="0" xr:uid="{00000000-0006-0000-0100-000002000000}">
      <text>
        <r>
          <rPr>
            <b/>
            <sz val="9"/>
            <color indexed="81"/>
            <rFont val="Tahoma"/>
          </rPr>
          <t>PAIE005:</t>
        </r>
        <r>
          <rPr>
            <sz val="9"/>
            <color indexed="81"/>
            <rFont val="Tahoma"/>
          </rPr>
          <t xml:space="preserve">
AVANT POINTAGE</t>
        </r>
      </text>
    </comment>
    <comment ref="T1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PAIE005:</t>
        </r>
        <r>
          <rPr>
            <sz val="9"/>
            <color indexed="81"/>
            <rFont val="Tahoma"/>
            <family val="2"/>
          </rPr>
          <t xml:space="preserve">
يملء مع البوانتاج 
أي عند حضور البوانتاج</t>
        </r>
      </text>
    </comment>
    <comment ref="X1" authorId="0" shapeId="0" xr:uid="{00000000-0006-0000-0100-000004000000}">
      <text>
        <r>
          <rPr>
            <b/>
            <sz val="9"/>
            <color indexed="81"/>
            <rFont val="Tahoma"/>
          </rPr>
          <t>PAIE005:</t>
        </r>
        <r>
          <rPr>
            <sz val="9"/>
            <color indexed="81"/>
            <rFont val="Tahoma"/>
          </rPr>
          <t xml:space="preserve">
يملء مع البوانتاج 
أي عند حضور البوانتاج</t>
        </r>
      </text>
    </comment>
    <comment ref="AD1" authorId="0" shapeId="0" xr:uid="{00000000-0006-0000-0100-000005000000}">
      <text>
        <r>
          <rPr>
            <b/>
            <sz val="9"/>
            <color indexed="81"/>
            <rFont val="Tahoma"/>
          </rPr>
          <t>PAIE005:</t>
        </r>
        <r>
          <rPr>
            <sz val="9"/>
            <color indexed="81"/>
            <rFont val="Tahoma"/>
          </rPr>
          <t xml:space="preserve">
يملء قبل البوانتاج</t>
        </r>
      </text>
    </comment>
    <comment ref="AE1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>PAIE005:</t>
        </r>
        <r>
          <rPr>
            <sz val="9"/>
            <color indexed="81"/>
            <rFont val="Tahoma"/>
            <family val="2"/>
          </rPr>
          <t xml:space="preserve">
AVAANT POINTAGE</t>
        </r>
      </text>
    </comment>
    <comment ref="AG1" authorId="0" shapeId="0" xr:uid="{00000000-0006-0000-0100-000007000000}">
      <text>
        <r>
          <rPr>
            <b/>
            <sz val="9"/>
            <color indexed="81"/>
            <rFont val="Tahoma"/>
          </rPr>
          <t>PAIE005:</t>
        </r>
        <r>
          <rPr>
            <sz val="9"/>
            <color indexed="81"/>
            <rFont val="Tahoma"/>
          </rPr>
          <t xml:space="preserve">
AVEC POINTAGE</t>
        </r>
      </text>
    </comment>
    <comment ref="AK1" authorId="0" shapeId="0" xr:uid="{00000000-0006-0000-0100-000008000000}">
      <text>
        <r>
          <rPr>
            <b/>
            <sz val="9"/>
            <color indexed="81"/>
            <rFont val="Tahoma"/>
          </rPr>
          <t>PAIE005:</t>
        </r>
        <r>
          <rPr>
            <sz val="9"/>
            <color indexed="81"/>
            <rFont val="Tahoma"/>
          </rPr>
          <t xml:space="preserve">
avec pointage</t>
        </r>
      </text>
    </comment>
  </commentList>
</comments>
</file>

<file path=xl/sharedStrings.xml><?xml version="1.0" encoding="utf-8"?>
<sst xmlns="http://schemas.openxmlformats.org/spreadsheetml/2006/main" count="98" uniqueCount="74">
  <si>
    <t>DU</t>
  </si>
  <si>
    <t>AU</t>
  </si>
  <si>
    <t>ADEL MOHAMED</t>
  </si>
  <si>
    <t>MOTIF</t>
  </si>
  <si>
    <t>REF</t>
  </si>
  <si>
    <t>N°</t>
  </si>
  <si>
    <t>BONS DE SORTIE</t>
  </si>
  <si>
    <t>DATE</t>
  </si>
  <si>
    <t>N</t>
  </si>
  <si>
    <t>STAGE</t>
  </si>
  <si>
    <t>MISSION</t>
  </si>
  <si>
    <t>RECUPERATION</t>
  </si>
  <si>
    <t>Date</t>
  </si>
  <si>
    <t>NOMS ET PRENOMS</t>
  </si>
  <si>
    <t>AG</t>
  </si>
  <si>
    <t>DATE DE DEPART</t>
  </si>
  <si>
    <t>NOMS 
 PRENOMS</t>
  </si>
  <si>
    <t>(DATE)</t>
  </si>
  <si>
    <t>OBS</t>
  </si>
  <si>
    <r>
      <rPr>
        <b/>
        <i/>
        <sz val="16"/>
        <color theme="1"/>
        <rFont val="Calibri"/>
        <family val="2"/>
        <scheme val="minor"/>
      </rPr>
      <t xml:space="preserve">DATE </t>
    </r>
    <r>
      <rPr>
        <b/>
        <i/>
        <sz val="11"/>
        <color theme="1"/>
        <rFont val="Calibri"/>
        <family val="2"/>
        <scheme val="minor"/>
      </rPr>
      <t>DE SORTIE</t>
    </r>
  </si>
  <si>
    <r>
      <rPr>
        <b/>
        <i/>
        <sz val="16"/>
        <color theme="1"/>
        <rFont val="Calibri"/>
        <family val="2"/>
        <scheme val="minor"/>
      </rPr>
      <t>HEURE</t>
    </r>
    <r>
      <rPr>
        <b/>
        <i/>
        <sz val="11"/>
        <color theme="1"/>
        <rFont val="Calibri"/>
        <family val="2"/>
        <scheme val="minor"/>
      </rPr>
      <t xml:space="preserve"> DEPART</t>
    </r>
  </si>
  <si>
    <r>
      <rPr>
        <b/>
        <i/>
        <sz val="16"/>
        <color theme="1"/>
        <rFont val="Calibri"/>
        <family val="2"/>
        <scheme val="minor"/>
      </rPr>
      <t>HEURE</t>
    </r>
    <r>
      <rPr>
        <b/>
        <i/>
        <sz val="11"/>
        <color theme="1"/>
        <rFont val="Calibri"/>
        <family val="2"/>
        <scheme val="minor"/>
      </rPr>
      <t xml:space="preserve"> RETOUR</t>
    </r>
  </si>
  <si>
    <t>JOURNEE TRAVAILLEE</t>
  </si>
  <si>
    <t>الموظقين</t>
  </si>
  <si>
    <t>الوظيفة</t>
  </si>
  <si>
    <t>عادل محمد</t>
  </si>
  <si>
    <t>الأسماء والالقاب</t>
  </si>
  <si>
    <t>FONCTION</t>
  </si>
  <si>
    <t>مكلف( ة) بالدراسات</t>
  </si>
  <si>
    <t>EMPLOYEES</t>
  </si>
  <si>
    <t>AFFECTATION</t>
  </si>
  <si>
    <r>
      <t xml:space="preserve">MALADIE
DU </t>
    </r>
    <r>
      <rPr>
        <b/>
        <i/>
        <sz val="20"/>
        <color rgb="FF002060"/>
        <rFont val="Aharoni"/>
        <charset val="177"/>
      </rPr>
      <t>05/07/2021</t>
    </r>
    <r>
      <rPr>
        <b/>
        <i/>
        <sz val="20"/>
        <color theme="1"/>
        <rFont val="Aharoni"/>
        <charset val="177"/>
      </rPr>
      <t xml:space="preserve"> AU </t>
    </r>
    <r>
      <rPr>
        <b/>
        <i/>
        <sz val="20"/>
        <color rgb="FF002060"/>
        <rFont val="Aharoni"/>
        <charset val="177"/>
      </rPr>
      <t>04/08/2021</t>
    </r>
  </si>
  <si>
    <t>Nombre
( jours sans
 week end )</t>
  </si>
  <si>
    <t>JOURS REST  
( MOIS 
PROCHAIN )</t>
  </si>
  <si>
    <t>TOTAL Nombre
( jours )</t>
  </si>
  <si>
    <r>
      <t xml:space="preserve">REPORT  
</t>
    </r>
    <r>
      <rPr>
        <b/>
        <i/>
        <sz val="14"/>
        <color rgb="FFC00000"/>
        <rFont val="Calibri"/>
        <family val="2"/>
        <scheme val="minor"/>
      </rPr>
      <t>09/2021</t>
    </r>
  </si>
  <si>
    <r>
      <t xml:space="preserve">ETAT SALARIES OUEST AOUT 2021
</t>
    </r>
    <r>
      <rPr>
        <b/>
        <i/>
        <sz val="20"/>
        <color rgb="FFC00000"/>
        <rFont val="Aharoni"/>
        <charset val="177"/>
      </rPr>
      <t>DU 05/07/2021 AU 04/08/2021</t>
    </r>
  </si>
  <si>
    <t>JOURS</t>
  </si>
  <si>
    <r>
      <t>LIEU</t>
    </r>
    <r>
      <rPr>
        <b/>
        <i/>
        <vertAlign val="subscript"/>
        <sz val="11"/>
        <color theme="1"/>
        <rFont val="Calibri"/>
        <family val="2"/>
        <scheme val="minor"/>
      </rPr>
      <t xml:space="preserve">  AGENCE </t>
    </r>
  </si>
  <si>
    <t>HEURE POINTAGE</t>
  </si>
  <si>
    <t>ABSENCES  ET RETARD
( jours ouvrables )</t>
  </si>
  <si>
    <t>durée
( jours )</t>
  </si>
  <si>
    <t xml:space="preserve"> WEEK END
( RETARD ) </t>
  </si>
  <si>
    <t>SANCTION</t>
  </si>
  <si>
    <r>
      <t xml:space="preserve">JOURS
</t>
    </r>
    <r>
      <rPr>
        <b/>
        <i/>
        <sz val="8"/>
        <color theme="1"/>
        <rFont val="Calibri"/>
        <family val="2"/>
        <scheme val="minor"/>
      </rPr>
      <t>(SANS WEEK END)</t>
    </r>
  </si>
  <si>
    <t>DATE  DEBUT CONGE</t>
  </si>
  <si>
    <t>DATE FIN CONGE</t>
  </si>
  <si>
    <t>TABLEAU DES ABSENCE MENSUEL-AOUT 2021-</t>
  </si>
  <si>
    <t>MATRICULE</t>
  </si>
  <si>
    <t>NOM</t>
  </si>
  <si>
    <t>PRENOM</t>
  </si>
  <si>
    <t xml:space="preserve">JOURS DE SEMAINE </t>
  </si>
  <si>
    <t>NOMBRE</t>
  </si>
  <si>
    <t>MOHAMED</t>
  </si>
  <si>
    <t>ADEL</t>
  </si>
  <si>
    <t>NOM ET PRENOM</t>
  </si>
  <si>
    <t>???</t>
  </si>
  <si>
    <t>السلام عليكم</t>
  </si>
  <si>
    <t>ALI MUSTAPHA</t>
  </si>
  <si>
    <t>علي مصطفى</t>
  </si>
  <si>
    <t>مكلف بالدراسات</t>
  </si>
  <si>
    <t>MUSTAPHA</t>
  </si>
  <si>
    <t>ALI</t>
  </si>
  <si>
    <t>EXEMPLE</t>
  </si>
  <si>
    <t xml:space="preserve"> WEEK END
( RETARD ,ABSENCES ) </t>
  </si>
  <si>
    <t>ABSENCES</t>
  </si>
  <si>
    <t xml:space="preserve"> WEEK END
( ABSENCES ) </t>
  </si>
  <si>
    <t xml:space="preserve">DATE
( ABSENCES ) </t>
  </si>
  <si>
    <t xml:space="preserve">DATE
( RETARD ) </t>
  </si>
  <si>
    <t xml:space="preserve">HUERES
( RETARD ) </t>
  </si>
  <si>
    <r>
      <t xml:space="preserve"> </t>
    </r>
    <r>
      <rPr>
        <b/>
        <vertAlign val="subscript"/>
        <sz val="12"/>
        <color indexed="8"/>
        <rFont val="Arial"/>
        <family val="2"/>
      </rPr>
      <t>RETARD</t>
    </r>
  </si>
  <si>
    <r>
      <t xml:space="preserve">WEEKEND </t>
    </r>
    <r>
      <rPr>
        <b/>
        <vertAlign val="subscript"/>
        <sz val="10"/>
        <color indexed="8"/>
        <rFont val="Arial"/>
        <family val="2"/>
      </rPr>
      <t>SAMEDI</t>
    </r>
  </si>
  <si>
    <r>
      <t xml:space="preserve">اريد معادلة من اجل تعويض علامات الاستفهام تلك  </t>
    </r>
    <r>
      <rPr>
        <b/>
        <sz val="18"/>
        <color rgb="FFC00000"/>
        <rFont val="Arial"/>
        <family val="2"/>
      </rPr>
      <t>???</t>
    </r>
    <r>
      <rPr>
        <sz val="18"/>
        <color indexed="8"/>
        <rFont val="Arial"/>
        <family val="2"/>
      </rPr>
      <t xml:space="preserve">  بالتواريخ كما هو موضح أعلاه جزاكم الله خيرا
استنادا الى ورقة العمل 082021</t>
    </r>
  </si>
  <si>
    <t xml:space="preserve">10/07/2021  ,  24/07/2021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</si>
</sst>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d/m/yy\ h:mm;@"/>
  </numFmts>
  <fonts count="41" x14ac:knownFonts="1">
    <font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i/>
      <sz val="14"/>
      <color rgb="FFC00000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i/>
      <sz val="11"/>
      <color theme="1"/>
      <name val="Calibri"/>
      <family val="2"/>
      <scheme val="minor"/>
    </font>
    <font>
      <sz val="9"/>
      <color indexed="81"/>
      <name val="Tahoma"/>
    </font>
    <font>
      <b/>
      <sz val="9"/>
      <color indexed="81"/>
      <name val="Tahoma"/>
    </font>
    <font>
      <b/>
      <i/>
      <sz val="11"/>
      <color theme="1"/>
      <name val="Aharoni"/>
      <charset val="177"/>
    </font>
    <font>
      <b/>
      <i/>
      <sz val="20"/>
      <color rgb="FF7030A0"/>
      <name val="Aharoni"/>
      <charset val="177"/>
    </font>
    <font>
      <b/>
      <i/>
      <sz val="20"/>
      <color theme="1"/>
      <name val="Aharoni"/>
      <charset val="177"/>
    </font>
    <font>
      <b/>
      <i/>
      <u val="double"/>
      <sz val="20"/>
      <color rgb="FF002060"/>
      <name val="Calibri"/>
      <family val="2"/>
      <scheme val="minor"/>
    </font>
    <font>
      <b/>
      <i/>
      <sz val="20"/>
      <color rgb="FF002060"/>
      <name val="Aharoni"/>
      <charset val="177"/>
    </font>
    <font>
      <b/>
      <i/>
      <sz val="20"/>
      <color rgb="FFC00000"/>
      <name val="Aharoni"/>
      <charset val="177"/>
    </font>
    <font>
      <b/>
      <i/>
      <vertAlign val="subscript"/>
      <sz val="11"/>
      <color theme="1"/>
      <name val="Calibri"/>
      <family val="2"/>
      <scheme val="minor"/>
    </font>
    <font>
      <i/>
      <sz val="8"/>
      <color theme="1"/>
      <name val="Aharoni"/>
      <charset val="177"/>
    </font>
    <font>
      <b/>
      <i/>
      <sz val="8"/>
      <color theme="1"/>
      <name val="Calibri"/>
      <family val="2"/>
      <scheme val="minor"/>
    </font>
    <font>
      <b/>
      <i/>
      <sz val="14"/>
      <color theme="0"/>
      <name val="Calibri"/>
      <family val="2"/>
      <scheme val="minor"/>
    </font>
    <font>
      <b/>
      <i/>
      <sz val="20"/>
      <color rgb="FF92D050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8"/>
      <name val="Arial"/>
      <family val="2"/>
    </font>
    <font>
      <b/>
      <sz val="14"/>
      <color rgb="FFC00000"/>
      <name val="Arial"/>
      <family val="2"/>
    </font>
    <font>
      <sz val="18"/>
      <color indexed="8"/>
      <name val="Arial"/>
      <family val="2"/>
    </font>
    <font>
      <b/>
      <sz val="18"/>
      <color rgb="FFC00000"/>
      <name val="Arial"/>
      <family val="2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i/>
      <strike/>
      <sz val="14"/>
      <color theme="1"/>
      <name val="Calibri"/>
      <family val="2"/>
      <scheme val="minor"/>
    </font>
    <font>
      <b/>
      <i/>
      <sz val="20"/>
      <color theme="1"/>
      <name val="Aharoni"/>
    </font>
    <font>
      <i/>
      <sz val="14"/>
      <color rgb="FF92D050"/>
      <name val="Calibri"/>
      <family val="2"/>
      <scheme val="minor"/>
    </font>
    <font>
      <b/>
      <vertAlign val="subscript"/>
      <sz val="12"/>
      <color indexed="8"/>
      <name val="Arial"/>
      <family val="2"/>
    </font>
    <font>
      <b/>
      <sz val="10"/>
      <color indexed="8"/>
      <name val="Arial"/>
      <family val="2"/>
    </font>
    <font>
      <b/>
      <vertAlign val="subscript"/>
      <sz val="10"/>
      <color indexed="8"/>
      <name val="Arial"/>
      <family val="2"/>
    </font>
    <font>
      <sz val="8"/>
      <name val="Calibri"/>
      <family val="2"/>
      <scheme val="minor"/>
    </font>
    <font>
      <b/>
      <sz val="16"/>
      <color rgb="FFC00000"/>
      <name val="Arial"/>
      <family val="2"/>
    </font>
    <font>
      <b/>
      <sz val="14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23" fillId="0" borderId="0"/>
  </cellStyleXfs>
  <cellXfs count="151">
    <xf numFmtId="0" fontId="0" fillId="0" borderId="0" xfId="0"/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0" fontId="21" fillId="3" borderId="0" xfId="0" applyFont="1" applyFill="1" applyAlignment="1">
      <alignment horizontal="center" vertical="center"/>
    </xf>
    <xf numFmtId="0" fontId="21" fillId="3" borderId="1" xfId="0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left" vertical="center"/>
    </xf>
    <xf numFmtId="1" fontId="2" fillId="0" borderId="0" xfId="0" applyNumberFormat="1" applyFont="1" applyFill="1" applyAlignment="1">
      <alignment horizontal="center" vertical="center"/>
    </xf>
    <xf numFmtId="0" fontId="22" fillId="3" borderId="1" xfId="0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left" vertical="center"/>
    </xf>
    <xf numFmtId="0" fontId="23" fillId="0" borderId="0" xfId="1" applyFill="1"/>
    <xf numFmtId="0" fontId="24" fillId="0" borderId="0" xfId="1" applyFont="1" applyFill="1" applyAlignment="1"/>
    <xf numFmtId="0" fontId="23" fillId="0" borderId="0" xfId="1" applyFill="1" applyAlignment="1"/>
    <xf numFmtId="0" fontId="23" fillId="0" borderId="0" xfId="1"/>
    <xf numFmtId="0" fontId="24" fillId="6" borderId="1" xfId="1" applyFont="1" applyFill="1" applyBorder="1" applyAlignment="1">
      <alignment horizontal="center" vertical="center"/>
    </xf>
    <xf numFmtId="0" fontId="27" fillId="0" borderId="0" xfId="1" applyFont="1"/>
    <xf numFmtId="0" fontId="27" fillId="0" borderId="0" xfId="1" applyFont="1" applyBorder="1"/>
    <xf numFmtId="0" fontId="27" fillId="0" borderId="13" xfId="1" applyFont="1" applyBorder="1"/>
    <xf numFmtId="0" fontId="27" fillId="0" borderId="14" xfId="1" applyFont="1" applyBorder="1"/>
    <xf numFmtId="0" fontId="27" fillId="0" borderId="10" xfId="1" applyFont="1" applyBorder="1"/>
    <xf numFmtId="0" fontId="27" fillId="0" borderId="11" xfId="1" applyFont="1" applyBorder="1"/>
    <xf numFmtId="0" fontId="27" fillId="0" borderId="12" xfId="1" applyFont="1" applyBorder="1"/>
    <xf numFmtId="0" fontId="23" fillId="7" borderId="15" xfId="1" applyFill="1" applyBorder="1" applyAlignment="1">
      <alignment horizontal="center"/>
    </xf>
    <xf numFmtId="0" fontId="9" fillId="8" borderId="1" xfId="0" applyFont="1" applyFill="1" applyBorder="1" applyAlignment="1">
      <alignment horizontal="center" vertical="center"/>
    </xf>
    <xf numFmtId="0" fontId="9" fillId="8" borderId="4" xfId="0" applyFont="1" applyFill="1" applyBorder="1" applyAlignment="1">
      <alignment horizontal="center" vertical="center"/>
    </xf>
    <xf numFmtId="0" fontId="9" fillId="8" borderId="16" xfId="0" applyFont="1" applyFill="1" applyBorder="1" applyAlignment="1">
      <alignment horizontal="center" vertical="center"/>
    </xf>
    <xf numFmtId="0" fontId="20" fillId="8" borderId="16" xfId="0" applyFont="1" applyFill="1" applyBorder="1" applyAlignment="1">
      <alignment horizontal="center" vertical="center"/>
    </xf>
    <xf numFmtId="164" fontId="9" fillId="8" borderId="4" xfId="0" applyNumberFormat="1" applyFont="1" applyFill="1" applyBorder="1" applyAlignment="1">
      <alignment horizontal="center" vertical="center"/>
    </xf>
    <xf numFmtId="1" fontId="9" fillId="8" borderId="4" xfId="0" applyNumberFormat="1" applyFont="1" applyFill="1" applyBorder="1" applyAlignment="1">
      <alignment horizontal="center" vertical="center" wrapText="1"/>
    </xf>
    <xf numFmtId="0" fontId="9" fillId="8" borderId="18" xfId="0" applyFont="1" applyFill="1" applyBorder="1" applyAlignment="1">
      <alignment horizontal="center" vertical="center" wrapText="1"/>
    </xf>
    <xf numFmtId="0" fontId="1" fillId="8" borderId="18" xfId="0" applyFont="1" applyFill="1" applyBorder="1" applyAlignment="1">
      <alignment horizontal="center" vertical="center" wrapText="1"/>
    </xf>
    <xf numFmtId="0" fontId="20" fillId="8" borderId="18" xfId="0" applyFont="1" applyFill="1" applyBorder="1" applyAlignment="1">
      <alignment horizontal="center" vertical="center" wrapText="1"/>
    </xf>
    <xf numFmtId="0" fontId="9" fillId="8" borderId="18" xfId="0" applyFont="1" applyFill="1" applyBorder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1" fillId="9" borderId="15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0" fontId="1" fillId="8" borderId="2" xfId="0" applyFont="1" applyFill="1" applyBorder="1" applyAlignment="1">
      <alignment horizontal="center" vertical="center"/>
    </xf>
    <xf numFmtId="0" fontId="2" fillId="9" borderId="15" xfId="0" applyFont="1" applyFill="1" applyBorder="1" applyAlignment="1">
      <alignment horizontal="left" vertical="center"/>
    </xf>
    <xf numFmtId="0" fontId="2" fillId="9" borderId="15" xfId="0" applyFont="1" applyFill="1" applyBorder="1" applyAlignment="1">
      <alignment horizontal="center" vertical="center"/>
    </xf>
    <xf numFmtId="0" fontId="29" fillId="9" borderId="15" xfId="0" applyFont="1" applyFill="1" applyBorder="1" applyAlignment="1">
      <alignment horizontal="left" vertical="center"/>
    </xf>
    <xf numFmtId="0" fontId="29" fillId="9" borderId="15" xfId="0" applyFont="1" applyFill="1" applyBorder="1" applyAlignment="1">
      <alignment horizontal="center" vertical="center"/>
    </xf>
    <xf numFmtId="0" fontId="6" fillId="9" borderId="15" xfId="0" applyFont="1" applyFill="1" applyBorder="1" applyAlignment="1">
      <alignment horizontal="center" vertical="center"/>
    </xf>
    <xf numFmtId="14" fontId="2" fillId="9" borderId="15" xfId="0" applyNumberFormat="1" applyFont="1" applyFill="1" applyBorder="1" applyAlignment="1">
      <alignment horizontal="center" vertical="center"/>
    </xf>
    <xf numFmtId="165" fontId="2" fillId="9" borderId="15" xfId="0" applyNumberFormat="1" applyFont="1" applyFill="1" applyBorder="1" applyAlignment="1">
      <alignment horizontal="center" vertical="center"/>
    </xf>
    <xf numFmtId="1" fontId="30" fillId="9" borderId="15" xfId="0" applyNumberFormat="1" applyFont="1" applyFill="1" applyBorder="1" applyAlignment="1">
      <alignment horizontal="center" vertical="center"/>
    </xf>
    <xf numFmtId="0" fontId="31" fillId="9" borderId="15" xfId="0" applyFont="1" applyFill="1" applyBorder="1" applyAlignment="1">
      <alignment horizontal="center" vertical="center"/>
    </xf>
    <xf numFmtId="0" fontId="30" fillId="9" borderId="15" xfId="0" applyFont="1" applyFill="1" applyBorder="1" applyAlignment="1">
      <alignment horizontal="center" vertical="center"/>
    </xf>
    <xf numFmtId="1" fontId="1" fillId="9" borderId="15" xfId="0" applyNumberFormat="1" applyFont="1" applyFill="1" applyBorder="1" applyAlignment="1">
      <alignment horizontal="center" vertical="center"/>
    </xf>
    <xf numFmtId="164" fontId="2" fillId="9" borderId="15" xfId="0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14" fontId="2" fillId="4" borderId="1" xfId="0" applyNumberFormat="1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left" vertical="center"/>
    </xf>
    <xf numFmtId="164" fontId="2" fillId="4" borderId="1" xfId="0" applyNumberFormat="1" applyFont="1" applyFill="1" applyBorder="1" applyAlignment="1">
      <alignment horizontal="center" vertical="center"/>
    </xf>
    <xf numFmtId="1" fontId="2" fillId="4" borderId="1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32" fillId="4" borderId="0" xfId="0" applyFont="1" applyFill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1" fillId="10" borderId="15" xfId="0" applyFont="1" applyFill="1" applyBorder="1" applyAlignment="1">
      <alignment horizontal="center" vertical="center"/>
    </xf>
    <xf numFmtId="0" fontId="2" fillId="10" borderId="15" xfId="0" applyFont="1" applyFill="1" applyBorder="1" applyAlignment="1">
      <alignment horizontal="left" vertical="center"/>
    </xf>
    <xf numFmtId="0" fontId="2" fillId="10" borderId="15" xfId="0" applyFont="1" applyFill="1" applyBorder="1" applyAlignment="1">
      <alignment horizontal="center" vertical="center"/>
    </xf>
    <xf numFmtId="0" fontId="29" fillId="10" borderId="15" xfId="0" applyFont="1" applyFill="1" applyBorder="1" applyAlignment="1">
      <alignment horizontal="left" vertical="center"/>
    </xf>
    <xf numFmtId="0" fontId="29" fillId="10" borderId="15" xfId="0" applyFont="1" applyFill="1" applyBorder="1" applyAlignment="1">
      <alignment horizontal="center" vertical="center"/>
    </xf>
    <xf numFmtId="0" fontId="6" fillId="10" borderId="15" xfId="0" applyFont="1" applyFill="1" applyBorder="1" applyAlignment="1">
      <alignment horizontal="center" vertical="center"/>
    </xf>
    <xf numFmtId="14" fontId="2" fillId="10" borderId="15" xfId="0" applyNumberFormat="1" applyFont="1" applyFill="1" applyBorder="1" applyAlignment="1">
      <alignment horizontal="center" vertical="center"/>
    </xf>
    <xf numFmtId="165" fontId="2" fillId="10" borderId="15" xfId="0" applyNumberFormat="1" applyFont="1" applyFill="1" applyBorder="1" applyAlignment="1">
      <alignment horizontal="center" vertical="center"/>
    </xf>
    <xf numFmtId="1" fontId="30" fillId="10" borderId="15" xfId="0" applyNumberFormat="1" applyFont="1" applyFill="1" applyBorder="1" applyAlignment="1">
      <alignment horizontal="center" vertical="center"/>
    </xf>
    <xf numFmtId="0" fontId="31" fillId="10" borderId="15" xfId="0" applyFont="1" applyFill="1" applyBorder="1" applyAlignment="1">
      <alignment horizontal="center" vertical="center"/>
    </xf>
    <xf numFmtId="0" fontId="30" fillId="10" borderId="15" xfId="0" applyFont="1" applyFill="1" applyBorder="1" applyAlignment="1">
      <alignment horizontal="center" vertical="center"/>
    </xf>
    <xf numFmtId="1" fontId="1" fillId="10" borderId="15" xfId="0" applyNumberFormat="1" applyFont="1" applyFill="1" applyBorder="1" applyAlignment="1">
      <alignment horizontal="center" vertical="center"/>
    </xf>
    <xf numFmtId="164" fontId="2" fillId="10" borderId="15" xfId="0" applyNumberFormat="1" applyFont="1" applyFill="1" applyBorder="1" applyAlignment="1">
      <alignment horizontal="center" vertical="center"/>
    </xf>
    <xf numFmtId="1" fontId="2" fillId="10" borderId="15" xfId="0" applyNumberFormat="1" applyFont="1" applyFill="1" applyBorder="1" applyAlignment="1">
      <alignment horizontal="center" vertical="center"/>
    </xf>
    <xf numFmtId="14" fontId="26" fillId="7" borderId="15" xfId="1" applyNumberFormat="1" applyFont="1" applyFill="1" applyBorder="1" applyAlignment="1">
      <alignment horizontal="center"/>
    </xf>
    <xf numFmtId="0" fontId="34" fillId="0" borderId="0" xfId="0" applyFont="1" applyFill="1" applyAlignment="1">
      <alignment horizontal="center" vertical="center"/>
    </xf>
    <xf numFmtId="0" fontId="14" fillId="2" borderId="0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/>
    </xf>
    <xf numFmtId="0" fontId="23" fillId="11" borderId="0" xfId="1" applyFill="1"/>
    <xf numFmtId="0" fontId="23" fillId="11" borderId="15" xfId="1" applyFill="1" applyBorder="1" applyAlignment="1">
      <alignment horizontal="center"/>
    </xf>
    <xf numFmtId="0" fontId="24" fillId="11" borderId="1" xfId="1" applyFont="1" applyFill="1" applyBorder="1" applyAlignment="1">
      <alignment horizontal="center" vertical="center"/>
    </xf>
    <xf numFmtId="0" fontId="23" fillId="11" borderId="20" xfId="1" applyFill="1" applyBorder="1" applyAlignment="1">
      <alignment horizontal="center"/>
    </xf>
    <xf numFmtId="3" fontId="26" fillId="11" borderId="1" xfId="1" applyNumberFormat="1" applyFont="1" applyFill="1" applyBorder="1" applyAlignment="1">
      <alignment horizontal="center"/>
    </xf>
    <xf numFmtId="14" fontId="26" fillId="11" borderId="1" xfId="1" applyNumberFormat="1" applyFont="1" applyFill="1" applyBorder="1" applyAlignment="1">
      <alignment horizontal="center"/>
    </xf>
    <xf numFmtId="3" fontId="26" fillId="6" borderId="1" xfId="1" applyNumberFormat="1" applyFont="1" applyFill="1" applyBorder="1" applyAlignment="1">
      <alignment horizontal="center"/>
    </xf>
    <xf numFmtId="4" fontId="26" fillId="6" borderId="1" xfId="1" applyNumberFormat="1" applyFont="1" applyFill="1" applyBorder="1" applyAlignment="1">
      <alignment horizontal="center"/>
    </xf>
    <xf numFmtId="0" fontId="26" fillId="6" borderId="1" xfId="1" applyFont="1" applyFill="1" applyBorder="1" applyAlignment="1">
      <alignment horizontal="center"/>
    </xf>
    <xf numFmtId="0" fontId="1" fillId="8" borderId="21" xfId="0" applyFont="1" applyFill="1" applyBorder="1" applyAlignment="1">
      <alignment horizontal="center" vertical="center" wrapText="1"/>
    </xf>
    <xf numFmtId="0" fontId="2" fillId="9" borderId="20" xfId="0" applyFont="1" applyFill="1" applyBorder="1" applyAlignment="1">
      <alignment horizontal="center" vertical="center"/>
    </xf>
    <xf numFmtId="0" fontId="2" fillId="10" borderId="20" xfId="0" applyFont="1" applyFill="1" applyBorder="1" applyAlignment="1">
      <alignment horizontal="center" vertical="center"/>
    </xf>
    <xf numFmtId="0" fontId="9" fillId="8" borderId="15" xfId="0" applyFont="1" applyFill="1" applyBorder="1" applyAlignment="1">
      <alignment horizontal="center" vertical="center" wrapText="1"/>
    </xf>
    <xf numFmtId="0" fontId="1" fillId="8" borderId="15" xfId="0" applyFont="1" applyFill="1" applyBorder="1" applyAlignment="1">
      <alignment horizontal="center" vertical="center" wrapText="1"/>
    </xf>
    <xf numFmtId="14" fontId="39" fillId="0" borderId="0" xfId="1" applyNumberFormat="1" applyFont="1"/>
    <xf numFmtId="3" fontId="40" fillId="11" borderId="1" xfId="1" applyNumberFormat="1" applyFont="1" applyFill="1" applyBorder="1" applyAlignment="1">
      <alignment horizontal="center"/>
    </xf>
    <xf numFmtId="14" fontId="40" fillId="11" borderId="1" xfId="1" applyNumberFormat="1" applyFont="1" applyFill="1" applyBorder="1" applyAlignment="1">
      <alignment horizontal="center"/>
    </xf>
    <xf numFmtId="0" fontId="14" fillId="2" borderId="4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33" fillId="8" borderId="2" xfId="0" applyFont="1" applyFill="1" applyBorder="1" applyAlignment="1">
      <alignment horizontal="center" vertical="center"/>
    </xf>
    <xf numFmtId="0" fontId="14" fillId="8" borderId="6" xfId="0" applyFont="1" applyFill="1" applyBorder="1" applyAlignment="1">
      <alignment horizontal="center" vertical="center"/>
    </xf>
    <xf numFmtId="0" fontId="14" fillId="8" borderId="3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3" fillId="8" borderId="2" xfId="0" applyFont="1" applyFill="1" applyBorder="1" applyAlignment="1">
      <alignment horizontal="center" vertical="center" wrapText="1"/>
    </xf>
    <xf numFmtId="0" fontId="13" fillId="8" borderId="6" xfId="0" applyFont="1" applyFill="1" applyBorder="1" applyAlignment="1">
      <alignment horizontal="center" vertical="center"/>
    </xf>
    <xf numFmtId="0" fontId="13" fillId="8" borderId="3" xfId="0" applyFont="1" applyFill="1" applyBorder="1" applyAlignment="1">
      <alignment horizontal="center" vertical="center"/>
    </xf>
    <xf numFmtId="0" fontId="14" fillId="8" borderId="2" xfId="0" applyFont="1" applyFill="1" applyBorder="1" applyAlignment="1">
      <alignment horizontal="center" vertical="center" wrapText="1"/>
    </xf>
    <xf numFmtId="0" fontId="14" fillId="8" borderId="6" xfId="0" applyFont="1" applyFill="1" applyBorder="1" applyAlignment="1">
      <alignment horizontal="center" vertical="center" wrapText="1"/>
    </xf>
    <xf numFmtId="0" fontId="14" fillId="8" borderId="3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/>
    </xf>
    <xf numFmtId="0" fontId="14" fillId="8" borderId="2" xfId="0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center" vertical="center" wrapText="1"/>
    </xf>
    <xf numFmtId="0" fontId="12" fillId="8" borderId="6" xfId="0" applyFont="1" applyFill="1" applyBorder="1" applyAlignment="1">
      <alignment horizontal="center" vertical="center" wrapText="1"/>
    </xf>
    <xf numFmtId="0" fontId="12" fillId="8" borderId="3" xfId="0" applyFont="1" applyFill="1" applyBorder="1" applyAlignment="1">
      <alignment horizontal="center" vertical="center" wrapText="1"/>
    </xf>
    <xf numFmtId="0" fontId="33" fillId="8" borderId="2" xfId="0" applyFont="1" applyFill="1" applyBorder="1" applyAlignment="1">
      <alignment horizontal="center" vertical="center" wrapText="1"/>
    </xf>
    <xf numFmtId="0" fontId="33" fillId="8" borderId="6" xfId="0" applyFont="1" applyFill="1" applyBorder="1" applyAlignment="1">
      <alignment horizontal="center" vertical="center" wrapText="1"/>
    </xf>
    <xf numFmtId="0" fontId="33" fillId="8" borderId="19" xfId="0" applyFont="1" applyFill="1" applyBorder="1" applyAlignment="1">
      <alignment horizontal="center" vertical="center" wrapText="1"/>
    </xf>
    <xf numFmtId="0" fontId="33" fillId="8" borderId="17" xfId="0" applyFont="1" applyFill="1" applyBorder="1" applyAlignment="1">
      <alignment horizontal="center" vertical="center" wrapText="1"/>
    </xf>
    <xf numFmtId="0" fontId="25" fillId="0" borderId="7" xfId="1" applyFont="1" applyFill="1" applyBorder="1" applyAlignment="1">
      <alignment horizontal="center" vertical="center"/>
    </xf>
    <xf numFmtId="0" fontId="25" fillId="0" borderId="8" xfId="1" applyFont="1" applyFill="1" applyBorder="1" applyAlignment="1">
      <alignment horizontal="center" vertical="center"/>
    </xf>
    <xf numFmtId="0" fontId="25" fillId="0" borderId="9" xfId="1" applyFont="1" applyFill="1" applyBorder="1" applyAlignment="1">
      <alignment horizontal="center" vertical="center"/>
    </xf>
    <xf numFmtId="0" fontId="25" fillId="0" borderId="10" xfId="1" applyFont="1" applyFill="1" applyBorder="1" applyAlignment="1">
      <alignment horizontal="center" vertical="center"/>
    </xf>
    <xf numFmtId="0" fontId="25" fillId="0" borderId="11" xfId="1" applyFont="1" applyFill="1" applyBorder="1" applyAlignment="1">
      <alignment horizontal="center" vertical="center"/>
    </xf>
    <xf numFmtId="0" fontId="25" fillId="0" borderId="12" xfId="1" applyFont="1" applyFill="1" applyBorder="1" applyAlignment="1">
      <alignment horizontal="center" vertical="center"/>
    </xf>
    <xf numFmtId="0" fontId="24" fillId="6" borderId="1" xfId="1" applyFont="1" applyFill="1" applyBorder="1" applyAlignment="1">
      <alignment horizontal="center" vertical="center"/>
    </xf>
    <xf numFmtId="0" fontId="24" fillId="6" borderId="4" xfId="1" applyFont="1" applyFill="1" applyBorder="1" applyAlignment="1">
      <alignment horizontal="center" vertical="center"/>
    </xf>
    <xf numFmtId="0" fontId="24" fillId="11" borderId="1" xfId="1" applyFont="1" applyFill="1" applyBorder="1" applyAlignment="1">
      <alignment horizontal="center" vertical="center"/>
    </xf>
    <xf numFmtId="0" fontId="24" fillId="11" borderId="4" xfId="1" applyFont="1" applyFill="1" applyBorder="1" applyAlignment="1">
      <alignment horizontal="center" vertical="center"/>
    </xf>
    <xf numFmtId="0" fontId="24" fillId="11" borderId="2" xfId="1" applyFont="1" applyFill="1" applyBorder="1" applyAlignment="1">
      <alignment horizontal="center" vertical="center"/>
    </xf>
    <xf numFmtId="0" fontId="24" fillId="11" borderId="16" xfId="1" applyFont="1" applyFill="1" applyBorder="1" applyAlignment="1">
      <alignment horizontal="center" vertical="center"/>
    </xf>
    <xf numFmtId="0" fontId="27" fillId="0" borderId="13" xfId="1" applyFont="1" applyBorder="1" applyAlignment="1">
      <alignment horizontal="center" wrapText="1"/>
    </xf>
    <xf numFmtId="0" fontId="27" fillId="0" borderId="0" xfId="1" applyFont="1" applyBorder="1" applyAlignment="1">
      <alignment horizontal="center"/>
    </xf>
    <xf numFmtId="0" fontId="27" fillId="0" borderId="14" xfId="1" applyFont="1" applyBorder="1" applyAlignment="1">
      <alignment horizontal="center"/>
    </xf>
    <xf numFmtId="0" fontId="27" fillId="0" borderId="7" xfId="1" applyFont="1" applyBorder="1" applyAlignment="1">
      <alignment horizontal="center"/>
    </xf>
    <xf numFmtId="0" fontId="27" fillId="0" borderId="8" xfId="1" applyFont="1" applyBorder="1" applyAlignment="1">
      <alignment horizontal="center"/>
    </xf>
    <xf numFmtId="0" fontId="27" fillId="0" borderId="9" xfId="1" applyFont="1" applyBorder="1" applyAlignment="1">
      <alignment horizontal="center"/>
    </xf>
    <xf numFmtId="0" fontId="36" fillId="11" borderId="1" xfId="1" applyFont="1" applyFill="1" applyBorder="1" applyAlignment="1">
      <alignment horizontal="center"/>
    </xf>
    <xf numFmtId="0" fontId="36" fillId="6" borderId="1" xfId="1" applyFont="1" applyFill="1" applyBorder="1" applyAlignment="1">
      <alignment horizontal="center"/>
    </xf>
    <xf numFmtId="0" fontId="24" fillId="6" borderId="2" xfId="1" applyFont="1" applyFill="1" applyBorder="1" applyAlignment="1">
      <alignment horizontal="center" vertical="center"/>
    </xf>
    <xf numFmtId="0" fontId="24" fillId="6" borderId="6" xfId="1" applyFont="1" applyFill="1" applyBorder="1" applyAlignment="1">
      <alignment horizontal="center" vertical="center"/>
    </xf>
    <xf numFmtId="0" fontId="24" fillId="6" borderId="3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638176</xdr:colOff>
      <xdr:row>13</xdr:row>
      <xdr:rowOff>119062</xdr:rowOff>
    </xdr:from>
    <xdr:to>
      <xdr:col>14</xdr:col>
      <xdr:colOff>7937</xdr:colOff>
      <xdr:row>16</xdr:row>
      <xdr:rowOff>28575</xdr:rowOff>
    </xdr:to>
    <xdr:cxnSp macro="">
      <xdr:nvCxnSpPr>
        <xdr:cNvPr id="6" name="Connecteur droit avec flèche 5">
          <a:extLst>
            <a:ext uri="{FF2B5EF4-FFF2-40B4-BE49-F238E27FC236}">
              <a16:creationId xmlns:a16="http://schemas.microsoft.com/office/drawing/2014/main" id="{70667D64-A3F3-415D-BE6C-7429716E7CFD}"/>
            </a:ext>
          </a:extLst>
        </xdr:cNvPr>
        <xdr:cNvCxnSpPr/>
      </xdr:nvCxnSpPr>
      <xdr:spPr>
        <a:xfrm flipH="1">
          <a:off x="14354176" y="2730500"/>
          <a:ext cx="4473574" cy="592138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</sheetPr>
  <dimension ref="A1:E4"/>
  <sheetViews>
    <sheetView view="pageBreakPreview" zoomScale="130" zoomScaleNormal="130" zoomScaleSheetLayoutView="130" workbookViewId="0"/>
  </sheetViews>
  <sheetFormatPr defaultColWidth="11.44140625" defaultRowHeight="18" x14ac:dyDescent="0.3"/>
  <cols>
    <col min="1" max="1" width="6.44140625" style="11" bestFit="1" customWidth="1"/>
    <col min="2" max="2" width="40.33203125" style="11" bestFit="1" customWidth="1"/>
    <col min="3" max="3" width="7.33203125" style="11" bestFit="1" customWidth="1"/>
    <col min="4" max="4" width="32.88671875" style="11" bestFit="1" customWidth="1"/>
    <col min="5" max="5" width="34.5546875" style="11" customWidth="1"/>
    <col min="6" max="16384" width="11.44140625" style="11"/>
  </cols>
  <sheetData>
    <row r="1" spans="1:5" ht="27" thickTop="1" thickBot="1" x14ac:dyDescent="0.35">
      <c r="A1" s="15" t="s">
        <v>5</v>
      </c>
      <c r="B1" s="16" t="s">
        <v>13</v>
      </c>
      <c r="C1" s="15" t="s">
        <v>14</v>
      </c>
      <c r="D1" s="16" t="s">
        <v>26</v>
      </c>
      <c r="E1" s="15" t="s">
        <v>27</v>
      </c>
    </row>
    <row r="2" spans="1:5" ht="19.2" thickTop="1" thickBot="1" x14ac:dyDescent="0.35">
      <c r="A2" s="12">
        <v>1</v>
      </c>
      <c r="B2" s="13" t="s">
        <v>2</v>
      </c>
      <c r="C2" s="13">
        <v>401</v>
      </c>
      <c r="D2" s="13" t="s">
        <v>25</v>
      </c>
      <c r="E2" s="12" t="s">
        <v>60</v>
      </c>
    </row>
    <row r="3" spans="1:5" ht="19.2" thickTop="1" thickBot="1" x14ac:dyDescent="0.35">
      <c r="A3" s="12">
        <v>2</v>
      </c>
      <c r="B3" s="13" t="s">
        <v>58</v>
      </c>
      <c r="C3" s="13">
        <v>406</v>
      </c>
      <c r="D3" s="13" t="s">
        <v>59</v>
      </c>
      <c r="E3" s="12" t="s">
        <v>60</v>
      </c>
    </row>
    <row r="4" spans="1:5" ht="18.600000000000001" thickTop="1" x14ac:dyDescent="0.3"/>
  </sheetData>
  <sortState xmlns:xlrd2="http://schemas.microsoft.com/office/spreadsheetml/2017/richdata2" ref="A2:E3">
    <sortCondition ref="C2:C3"/>
  </sortState>
  <conditionalFormatting sqref="B1:B1048576">
    <cfRule type="duplicateValues" dxfId="4" priority="2"/>
  </conditionalFormatting>
  <conditionalFormatting sqref="D1:D1048576">
    <cfRule type="duplicateValues" dxfId="3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AQ8"/>
  <sheetViews>
    <sheetView view="pageBreakPreview" zoomScaleNormal="100" zoomScaleSheetLayoutView="100" workbookViewId="0">
      <pane xSplit="4" ySplit="2" topLeftCell="V3" activePane="bottomRight" state="frozen"/>
      <selection pane="topRight" activeCell="E1" sqref="E1"/>
      <selection pane="bottomLeft" activeCell="A7" sqref="A7"/>
      <selection pane="bottomRight" activeCell="W6" sqref="W6"/>
    </sheetView>
  </sheetViews>
  <sheetFormatPr defaultColWidth="11.44140625" defaultRowHeight="21" x14ac:dyDescent="0.3"/>
  <cols>
    <col min="1" max="1" width="13.5546875" style="3" hidden="1" customWidth="1"/>
    <col min="2" max="2" width="13.5546875" style="1" hidden="1" customWidth="1"/>
    <col min="3" max="3" width="4.6640625" style="1" bestFit="1" customWidth="1"/>
    <col min="4" max="4" width="22.44140625" style="5" customWidth="1"/>
    <col min="5" max="5" width="13.5546875" style="1" hidden="1" customWidth="1"/>
    <col min="6" max="7" width="13.5546875" style="4" hidden="1" customWidth="1"/>
    <col min="8" max="8" width="13.5546875" style="1" hidden="1" customWidth="1"/>
    <col min="9" max="9" width="13.5546875" style="4" hidden="1" customWidth="1"/>
    <col min="10" max="13" width="13.5546875" style="1" hidden="1" customWidth="1"/>
    <col min="14" max="15" width="13.5546875" style="10" hidden="1" customWidth="1"/>
    <col min="16" max="16" width="13.5546875" style="14" hidden="1" customWidth="1"/>
    <col min="17" max="18" width="13.5546875" style="1" hidden="1" customWidth="1"/>
    <col min="19" max="19" width="9.5546875" style="1" hidden="1" customWidth="1"/>
    <col min="20" max="20" width="13.5546875" style="4" customWidth="1"/>
    <col min="21" max="21" width="39.6640625" style="1" customWidth="1"/>
    <col min="22" max="22" width="8.33203125" style="1" bestFit="1" customWidth="1"/>
    <col min="23" max="23" width="13.88671875" style="1" customWidth="1"/>
    <col min="24" max="24" width="15" style="1" customWidth="1"/>
    <col min="25" max="25" width="28.33203125" style="1" bestFit="1" customWidth="1"/>
    <col min="26" max="26" width="27.33203125" style="1" customWidth="1"/>
    <col min="27" max="27" width="12.88671875" style="1" bestFit="1" customWidth="1"/>
    <col min="28" max="28" width="33.6640625" style="1" bestFit="1" customWidth="1"/>
    <col min="29" max="29" width="5.44140625" style="4" hidden="1" customWidth="1"/>
    <col min="30" max="30" width="5.44140625" style="1" hidden="1" customWidth="1"/>
    <col min="31" max="31" width="5.44140625" style="5" hidden="1" customWidth="1"/>
    <col min="32" max="38" width="5.44140625" style="1" hidden="1" customWidth="1"/>
    <col min="39" max="43" width="79.6640625" style="1" hidden="1" customWidth="1"/>
    <col min="44" max="16384" width="11.44140625" style="1"/>
  </cols>
  <sheetData>
    <row r="1" spans="1:43" ht="67.5" customHeight="1" thickTop="1" thickBot="1" x14ac:dyDescent="0.35">
      <c r="A1" s="111" t="s">
        <v>16</v>
      </c>
      <c r="B1" s="108" t="s">
        <v>63</v>
      </c>
      <c r="C1" s="109"/>
      <c r="D1" s="110"/>
      <c r="E1" s="112" t="s">
        <v>36</v>
      </c>
      <c r="F1" s="113"/>
      <c r="G1" s="113"/>
      <c r="H1" s="114"/>
      <c r="I1" s="119" t="s">
        <v>6</v>
      </c>
      <c r="J1" s="109"/>
      <c r="K1" s="109"/>
      <c r="L1" s="109"/>
      <c r="M1" s="110"/>
      <c r="N1" s="115" t="s">
        <v>31</v>
      </c>
      <c r="O1" s="116"/>
      <c r="P1" s="116"/>
      <c r="Q1" s="116"/>
      <c r="R1" s="116"/>
      <c r="S1" s="117"/>
      <c r="T1" s="122" t="s">
        <v>40</v>
      </c>
      <c r="U1" s="122"/>
      <c r="V1" s="122"/>
      <c r="W1" s="123"/>
      <c r="X1" s="124" t="s">
        <v>64</v>
      </c>
      <c r="Y1" s="125"/>
      <c r="Z1" s="125"/>
      <c r="AA1" s="126"/>
      <c r="AB1" s="127"/>
      <c r="AC1" s="120" t="s">
        <v>8</v>
      </c>
      <c r="AD1" s="9" t="s">
        <v>10</v>
      </c>
      <c r="AE1" s="106" t="s">
        <v>11</v>
      </c>
      <c r="AF1" s="107"/>
      <c r="AG1" s="106" t="s">
        <v>9</v>
      </c>
      <c r="AH1" s="118"/>
      <c r="AI1" s="118"/>
      <c r="AJ1" s="107"/>
      <c r="AK1" s="106" t="s">
        <v>43</v>
      </c>
      <c r="AL1" s="118"/>
      <c r="AM1" s="118"/>
      <c r="AN1" s="107"/>
      <c r="AO1" s="104" t="s">
        <v>18</v>
      </c>
      <c r="AP1" s="83"/>
      <c r="AQ1" s="82"/>
    </row>
    <row r="2" spans="1:43" s="2" customFormat="1" ht="73.2" thickTop="1" thickBot="1" x14ac:dyDescent="0.35">
      <c r="A2" s="111"/>
      <c r="B2" s="30" t="s">
        <v>5</v>
      </c>
      <c r="C2" s="31" t="s">
        <v>4</v>
      </c>
      <c r="D2" s="31" t="s">
        <v>29</v>
      </c>
      <c r="E2" s="31" t="s">
        <v>23</v>
      </c>
      <c r="F2" s="31" t="s">
        <v>27</v>
      </c>
      <c r="G2" s="31" t="s">
        <v>24</v>
      </c>
      <c r="H2" s="32" t="s">
        <v>30</v>
      </c>
      <c r="I2" s="33" t="s">
        <v>8</v>
      </c>
      <c r="J2" s="31" t="s">
        <v>19</v>
      </c>
      <c r="K2" s="31" t="s">
        <v>20</v>
      </c>
      <c r="L2" s="31" t="s">
        <v>21</v>
      </c>
      <c r="M2" s="31" t="s">
        <v>3</v>
      </c>
      <c r="N2" s="34" t="s">
        <v>45</v>
      </c>
      <c r="O2" s="34" t="s">
        <v>46</v>
      </c>
      <c r="P2" s="35" t="s">
        <v>34</v>
      </c>
      <c r="Q2" s="36" t="s">
        <v>32</v>
      </c>
      <c r="R2" s="36" t="s">
        <v>33</v>
      </c>
      <c r="S2" s="37" t="s">
        <v>35</v>
      </c>
      <c r="T2" s="38" t="s">
        <v>8</v>
      </c>
      <c r="U2" s="39" t="s">
        <v>12</v>
      </c>
      <c r="V2" s="36" t="s">
        <v>41</v>
      </c>
      <c r="W2" s="36" t="s">
        <v>39</v>
      </c>
      <c r="X2" s="36" t="s">
        <v>42</v>
      </c>
      <c r="Y2" s="37" t="s">
        <v>68</v>
      </c>
      <c r="Z2" s="96" t="s">
        <v>69</v>
      </c>
      <c r="AA2" s="99" t="s">
        <v>66</v>
      </c>
      <c r="AB2" s="100" t="s">
        <v>67</v>
      </c>
      <c r="AC2" s="121"/>
      <c r="AD2" s="8" t="s">
        <v>17</v>
      </c>
      <c r="AE2" s="8" t="s">
        <v>22</v>
      </c>
      <c r="AF2" s="8" t="s">
        <v>15</v>
      </c>
      <c r="AG2" s="8" t="s">
        <v>37</v>
      </c>
      <c r="AH2" s="7" t="s">
        <v>38</v>
      </c>
      <c r="AI2" s="8" t="s">
        <v>0</v>
      </c>
      <c r="AJ2" s="8" t="s">
        <v>1</v>
      </c>
      <c r="AK2" s="6" t="s">
        <v>5</v>
      </c>
      <c r="AL2" s="8" t="s">
        <v>0</v>
      </c>
      <c r="AM2" s="7" t="s">
        <v>1</v>
      </c>
      <c r="AN2" s="7" t="s">
        <v>44</v>
      </c>
      <c r="AO2" s="105"/>
      <c r="AP2" s="84"/>
      <c r="AQ2" s="36" t="s">
        <v>41</v>
      </c>
    </row>
    <row r="3" spans="1:43" s="64" customFormat="1" ht="30" thickTop="1" thickBot="1" x14ac:dyDescent="0.35">
      <c r="A3" s="42" t="str">
        <f t="shared" ref="A3:A5" si="0">D3</f>
        <v>ADEL MOHAMED</v>
      </c>
      <c r="B3" s="43">
        <v>1</v>
      </c>
      <c r="C3" s="41">
        <v>1</v>
      </c>
      <c r="D3" s="44" t="str">
        <f>IFERROR(VLOOKUP(C3,EMPLOYEES!$A$2:$D$900,2,0),"-")</f>
        <v>ADEL MOHAMED</v>
      </c>
      <c r="E3" s="45" t="str">
        <f>IFERROR(VLOOKUP(A3,EMPLOYEES!$B$2:$D$900,3,0),"-")</f>
        <v>عادل محمد</v>
      </c>
      <c r="F3" s="46" t="str">
        <f>IFERROR(VLOOKUP(A3,EMPLOYEES!$B$2:$E$900,4,0),"-")</f>
        <v>مكلف بالدراسات</v>
      </c>
      <c r="G3" s="47" t="s">
        <v>28</v>
      </c>
      <c r="H3" s="45">
        <f>IFERROR(VLOOKUP(C3,EMPLOYEES!$A$2:$D$900,3,0),"-")</f>
        <v>401</v>
      </c>
      <c r="I3" s="48"/>
      <c r="J3" s="49" t="str">
        <f t="shared" ref="J3:J5" si="1">IF(DATE(2021,7,I3)=44377,"-",DATE(2021,7,I3))</f>
        <v>-</v>
      </c>
      <c r="K3" s="45"/>
      <c r="L3" s="45"/>
      <c r="M3" s="45"/>
      <c r="N3" s="50"/>
      <c r="O3" s="50"/>
      <c r="P3" s="51"/>
      <c r="Q3" s="52"/>
      <c r="R3" s="53"/>
      <c r="S3" s="54"/>
      <c r="T3" s="48">
        <v>4</v>
      </c>
      <c r="U3" s="55">
        <f>IF(DATE(2021,7,T3)=44377,"-",DATE(2021,7,T3))</f>
        <v>44381</v>
      </c>
      <c r="V3" s="45">
        <v>1</v>
      </c>
      <c r="W3" s="45"/>
      <c r="X3" s="45">
        <v>3</v>
      </c>
      <c r="Y3" s="55">
        <f t="shared" ref="Y3:Y8" si="2">IF(DATE(2021,7,X3)=44377,"-",DATE(2021,7,X3))</f>
        <v>44380</v>
      </c>
      <c r="Z3" s="97"/>
      <c r="AA3" s="45">
        <v>2</v>
      </c>
      <c r="AB3" s="49" t="s">
        <v>73</v>
      </c>
      <c r="AC3" s="56"/>
      <c r="AD3" s="57" t="str">
        <f t="shared" ref="AD3:AD5" si="3">IF(DATE(2021,7,AC3)=44377,"-",DATE(2021,7,AC3))</f>
        <v>-</v>
      </c>
      <c r="AE3" s="58"/>
      <c r="AF3" s="59"/>
      <c r="AG3" s="60" t="str">
        <f t="shared" ref="AG3:AG5" si="4">IF(IFERROR(AJ3-AI3,"-")+1=1,"-",IFERROR(AJ3-AI3,"-")+1)</f>
        <v>-</v>
      </c>
      <c r="AH3" s="61"/>
      <c r="AI3" s="61"/>
      <c r="AJ3" s="61"/>
      <c r="AK3" s="62"/>
      <c r="AL3" s="57"/>
      <c r="AM3" s="57"/>
      <c r="AN3" s="60"/>
      <c r="AO3" s="63"/>
      <c r="AP3" s="85"/>
      <c r="AQ3" s="45">
        <v>1</v>
      </c>
    </row>
    <row r="4" spans="1:43" s="64" customFormat="1" ht="30" thickTop="1" thickBot="1" x14ac:dyDescent="0.35">
      <c r="A4" s="42"/>
      <c r="B4" s="43"/>
      <c r="C4" s="41">
        <v>1</v>
      </c>
      <c r="D4" s="44" t="str">
        <f>IFERROR(VLOOKUP(C4,EMPLOYEES!$A$2:$D$900,2,0),"-")</f>
        <v>ADEL MOHAMED</v>
      </c>
      <c r="E4" s="45"/>
      <c r="F4" s="46"/>
      <c r="G4" s="47"/>
      <c r="H4" s="45"/>
      <c r="I4" s="48"/>
      <c r="J4" s="49"/>
      <c r="K4" s="45"/>
      <c r="L4" s="45"/>
      <c r="M4" s="45"/>
      <c r="N4" s="50"/>
      <c r="O4" s="50"/>
      <c r="P4" s="51"/>
      <c r="Q4" s="52"/>
      <c r="R4" s="53"/>
      <c r="S4" s="54"/>
      <c r="T4" s="48">
        <v>5</v>
      </c>
      <c r="U4" s="55">
        <f>IF(DATE(2021,7,T4)=44377,"-",DATE(2021,7,T4))</f>
        <v>44382</v>
      </c>
      <c r="V4" s="45">
        <v>1</v>
      </c>
      <c r="W4" s="45"/>
      <c r="X4" s="45">
        <v>17</v>
      </c>
      <c r="Y4" s="55">
        <f t="shared" si="2"/>
        <v>44394</v>
      </c>
      <c r="Z4" s="97"/>
      <c r="AA4" s="45"/>
      <c r="AB4" s="45"/>
      <c r="AC4" s="56"/>
      <c r="AD4" s="57"/>
      <c r="AE4" s="58"/>
      <c r="AF4" s="59"/>
      <c r="AG4" s="60"/>
      <c r="AH4" s="61"/>
      <c r="AI4" s="61"/>
      <c r="AJ4" s="61"/>
      <c r="AK4" s="62"/>
      <c r="AL4" s="57"/>
      <c r="AM4" s="57"/>
      <c r="AN4" s="60"/>
      <c r="AO4" s="63"/>
      <c r="AP4" s="85"/>
      <c r="AQ4" s="45">
        <v>1</v>
      </c>
    </row>
    <row r="5" spans="1:43" s="66" customFormat="1" ht="30" thickTop="1" thickBot="1" x14ac:dyDescent="0.35">
      <c r="A5" s="42" t="str">
        <f t="shared" si="0"/>
        <v>ALI MUSTAPHA</v>
      </c>
      <c r="B5" s="43">
        <v>2</v>
      </c>
      <c r="C5" s="67">
        <v>2</v>
      </c>
      <c r="D5" s="68" t="str">
        <f>IFERROR(VLOOKUP(C5,EMPLOYEES!$A$2:$D$900,2,0),"-")</f>
        <v>ALI MUSTAPHA</v>
      </c>
      <c r="E5" s="69" t="str">
        <f>IFERROR(VLOOKUP(A5,EMPLOYEES!$B$2:$D$900,3,0),"-")</f>
        <v>علي مصطفى</v>
      </c>
      <c r="F5" s="70" t="str">
        <f>IFERROR(VLOOKUP(A5,EMPLOYEES!$B$2:$E$900,4,0),"-")</f>
        <v>مكلف بالدراسات</v>
      </c>
      <c r="G5" s="71" t="s">
        <v>28</v>
      </c>
      <c r="H5" s="69">
        <f>IFERROR(VLOOKUP(C5,EMPLOYEES!$A$2:$D$900,3,0),"-")</f>
        <v>406</v>
      </c>
      <c r="I5" s="72"/>
      <c r="J5" s="73" t="str">
        <f t="shared" si="1"/>
        <v>-</v>
      </c>
      <c r="K5" s="69"/>
      <c r="L5" s="69"/>
      <c r="M5" s="69"/>
      <c r="N5" s="74"/>
      <c r="O5" s="74"/>
      <c r="P5" s="75"/>
      <c r="Q5" s="76"/>
      <c r="R5" s="77"/>
      <c r="S5" s="78"/>
      <c r="T5" s="72">
        <v>6</v>
      </c>
      <c r="U5" s="79">
        <f t="shared" ref="U5:U8" si="5">IF(DATE(2021,7,T5)=44377,"-",DATE(2021,7,T5))</f>
        <v>44383</v>
      </c>
      <c r="V5" s="69">
        <v>1</v>
      </c>
      <c r="W5" s="69"/>
      <c r="X5" s="69">
        <v>3</v>
      </c>
      <c r="Y5" s="79">
        <f t="shared" si="2"/>
        <v>44380</v>
      </c>
      <c r="Z5" s="98"/>
      <c r="AA5" s="69">
        <v>1</v>
      </c>
      <c r="AB5" s="73">
        <v>44394</v>
      </c>
      <c r="AC5" s="56"/>
      <c r="AD5" s="57" t="str">
        <f t="shared" si="3"/>
        <v>-</v>
      </c>
      <c r="AE5" s="58"/>
      <c r="AF5" s="59"/>
      <c r="AG5" s="60" t="str">
        <f t="shared" si="4"/>
        <v>-</v>
      </c>
      <c r="AH5" s="61"/>
      <c r="AI5" s="61"/>
      <c r="AJ5" s="61"/>
      <c r="AK5" s="62"/>
      <c r="AL5" s="57"/>
      <c r="AM5" s="57"/>
      <c r="AN5" s="60"/>
      <c r="AO5" s="65"/>
      <c r="AP5" s="86"/>
      <c r="AQ5" s="69">
        <v>1</v>
      </c>
    </row>
    <row r="6" spans="1:43" ht="21.6" thickTop="1" x14ac:dyDescent="0.3">
      <c r="B6" s="40"/>
      <c r="C6" s="67">
        <v>2</v>
      </c>
      <c r="D6" s="68" t="str">
        <f>IFERROR(VLOOKUP(C6,EMPLOYEES!$A$2:$D$900,2,0),"-")</f>
        <v>ALI MUSTAPHA</v>
      </c>
      <c r="E6" s="69"/>
      <c r="F6" s="72"/>
      <c r="G6" s="72"/>
      <c r="H6" s="69"/>
      <c r="I6" s="72"/>
      <c r="J6" s="69"/>
      <c r="K6" s="69"/>
      <c r="L6" s="69"/>
      <c r="M6" s="69"/>
      <c r="N6" s="79"/>
      <c r="O6" s="79"/>
      <c r="P6" s="80"/>
      <c r="Q6" s="69"/>
      <c r="R6" s="69"/>
      <c r="S6" s="69"/>
      <c r="T6" s="72">
        <v>7</v>
      </c>
      <c r="U6" s="79">
        <f t="shared" si="5"/>
        <v>44384</v>
      </c>
      <c r="V6" s="69">
        <v>1</v>
      </c>
      <c r="W6" s="69"/>
      <c r="X6" s="69">
        <v>24</v>
      </c>
      <c r="Y6" s="79">
        <f t="shared" si="2"/>
        <v>44401</v>
      </c>
      <c r="Z6" s="98"/>
      <c r="AA6" s="69"/>
      <c r="AB6" s="69"/>
      <c r="AQ6" s="69">
        <v>1</v>
      </c>
    </row>
    <row r="7" spans="1:43" x14ac:dyDescent="0.3">
      <c r="B7" s="40"/>
      <c r="C7" s="67">
        <v>2</v>
      </c>
      <c r="D7" s="68" t="str">
        <f>IFERROR(VLOOKUP(C7,EMPLOYEES!$A$2:$D$900,2,0),"-")</f>
        <v>ALI MUSTAPHA</v>
      </c>
      <c r="E7" s="69"/>
      <c r="F7" s="72"/>
      <c r="G7" s="72"/>
      <c r="H7" s="69"/>
      <c r="I7" s="72"/>
      <c r="J7" s="69"/>
      <c r="K7" s="69"/>
      <c r="L7" s="69"/>
      <c r="M7" s="69"/>
      <c r="N7" s="79"/>
      <c r="O7" s="79"/>
      <c r="P7" s="80"/>
      <c r="Q7" s="69"/>
      <c r="R7" s="69"/>
      <c r="S7" s="69"/>
      <c r="T7" s="72"/>
      <c r="U7" s="79" t="str">
        <f t="shared" si="5"/>
        <v>-</v>
      </c>
      <c r="V7" s="69"/>
      <c r="W7" s="69"/>
      <c r="X7" s="69">
        <v>31</v>
      </c>
      <c r="Y7" s="79">
        <f t="shared" si="2"/>
        <v>44408</v>
      </c>
      <c r="Z7" s="98"/>
      <c r="AA7" s="69"/>
      <c r="AB7" s="69"/>
      <c r="AQ7" s="69">
        <v>1</v>
      </c>
    </row>
    <row r="8" spans="1:43" x14ac:dyDescent="0.3">
      <c r="C8" s="67">
        <v>2</v>
      </c>
      <c r="D8" s="68" t="str">
        <f>IFERROR(VLOOKUP(C8,EMPLOYEES!$A$2:$D$900,2,0),"-")</f>
        <v>ALI MUSTAPHA</v>
      </c>
      <c r="E8" s="69"/>
      <c r="F8" s="72"/>
      <c r="G8" s="72"/>
      <c r="H8" s="69"/>
      <c r="I8" s="72"/>
      <c r="J8" s="69"/>
      <c r="K8" s="69"/>
      <c r="L8" s="69"/>
      <c r="M8" s="69"/>
      <c r="N8" s="79"/>
      <c r="O8" s="79"/>
      <c r="P8" s="80"/>
      <c r="Q8" s="69"/>
      <c r="R8" s="69"/>
      <c r="S8" s="69"/>
      <c r="T8" s="72"/>
      <c r="U8" s="79" t="str">
        <f t="shared" si="5"/>
        <v>-</v>
      </c>
      <c r="V8" s="69"/>
      <c r="W8" s="69"/>
      <c r="X8" s="69">
        <v>10</v>
      </c>
      <c r="Y8" s="79">
        <f t="shared" si="2"/>
        <v>44387</v>
      </c>
      <c r="Z8" s="98"/>
      <c r="AA8" s="69"/>
      <c r="AB8" s="69"/>
      <c r="AQ8" s="69">
        <v>1</v>
      </c>
    </row>
  </sheetData>
  <autoFilter ref="D2:D5" xr:uid="{00000000-0009-0000-0000-000001000000}"/>
  <sortState xmlns:xlrd2="http://schemas.microsoft.com/office/spreadsheetml/2017/richdata2" ref="A3:AO5">
    <sortCondition ref="H3:H5"/>
  </sortState>
  <mergeCells count="12">
    <mergeCell ref="AO1:AO2"/>
    <mergeCell ref="AE1:AF1"/>
    <mergeCell ref="B1:D1"/>
    <mergeCell ref="A1:A2"/>
    <mergeCell ref="E1:H1"/>
    <mergeCell ref="N1:S1"/>
    <mergeCell ref="AG1:AJ1"/>
    <mergeCell ref="I1:M1"/>
    <mergeCell ref="AC1:AC2"/>
    <mergeCell ref="T1:W1"/>
    <mergeCell ref="AK1:AN1"/>
    <mergeCell ref="X1:AB1"/>
  </mergeCells>
  <phoneticPr fontId="38" type="noConversion"/>
  <conditionalFormatting sqref="D2:D1048576">
    <cfRule type="duplicateValues" dxfId="2" priority="3"/>
  </conditionalFormatting>
  <conditionalFormatting sqref="A1:A1048576">
    <cfRule type="duplicateValues" dxfId="1" priority="2"/>
  </conditionalFormatting>
  <conditionalFormatting sqref="E1:E1048576">
    <cfRule type="duplicateValues" dxfId="0" priority="1"/>
  </conditionalFormatting>
  <pageMargins left="0.46" right="0.22" top="0.75" bottom="0.75" header="0.3" footer="0.3"/>
  <pageSetup paperSize="9" scale="89" orientation="landscape" r:id="rId1"/>
  <colBreaks count="2" manualBreakCount="2">
    <brk id="15" max="1048575" man="1"/>
    <brk id="36" max="106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C000"/>
  </sheetPr>
  <dimension ref="A1:P23"/>
  <sheetViews>
    <sheetView tabSelected="1" topLeftCell="E10" zoomScale="120" zoomScaleNormal="120" workbookViewId="0">
      <selection activeCell="E20" sqref="E20:M20"/>
    </sheetView>
  </sheetViews>
  <sheetFormatPr defaultColWidth="9.109375" defaultRowHeight="13.2" x14ac:dyDescent="0.25"/>
  <cols>
    <col min="1" max="1" width="9.109375" style="20"/>
    <col min="2" max="2" width="15" style="20" customWidth="1"/>
    <col min="3" max="3" width="25.44140625" style="20" customWidth="1"/>
    <col min="4" max="4" width="22.88671875" style="20" customWidth="1"/>
    <col min="5" max="5" width="33.6640625" style="20" bestFit="1" customWidth="1"/>
    <col min="6" max="6" width="11.5546875" style="20" bestFit="1" customWidth="1"/>
    <col min="7" max="10" width="15.33203125" style="20" bestFit="1" customWidth="1"/>
    <col min="11" max="11" width="8.44140625" style="20" customWidth="1"/>
    <col min="12" max="12" width="18.5546875" style="20" customWidth="1"/>
    <col min="13" max="13" width="63.5546875" style="20" customWidth="1"/>
    <col min="14" max="14" width="13" style="20" customWidth="1"/>
    <col min="15" max="16" width="16.88671875" style="20" bestFit="1" customWidth="1"/>
    <col min="17" max="255" width="9.109375" style="20"/>
    <col min="256" max="256" width="15" style="20" customWidth="1"/>
    <col min="257" max="257" width="25.44140625" style="20" customWidth="1"/>
    <col min="258" max="258" width="22.88671875" style="20" customWidth="1"/>
    <col min="259" max="262" width="24" style="20" customWidth="1"/>
    <col min="263" max="511" width="9.109375" style="20"/>
    <col min="512" max="512" width="15" style="20" customWidth="1"/>
    <col min="513" max="513" width="25.44140625" style="20" customWidth="1"/>
    <col min="514" max="514" width="22.88671875" style="20" customWidth="1"/>
    <col min="515" max="518" width="24" style="20" customWidth="1"/>
    <col min="519" max="767" width="9.109375" style="20"/>
    <col min="768" max="768" width="15" style="20" customWidth="1"/>
    <col min="769" max="769" width="25.44140625" style="20" customWidth="1"/>
    <col min="770" max="770" width="22.88671875" style="20" customWidth="1"/>
    <col min="771" max="774" width="24" style="20" customWidth="1"/>
    <col min="775" max="1023" width="9.109375" style="20"/>
    <col min="1024" max="1024" width="15" style="20" customWidth="1"/>
    <col min="1025" max="1025" width="25.44140625" style="20" customWidth="1"/>
    <col min="1026" max="1026" width="22.88671875" style="20" customWidth="1"/>
    <col min="1027" max="1030" width="24" style="20" customWidth="1"/>
    <col min="1031" max="1279" width="9.109375" style="20"/>
    <col min="1280" max="1280" width="15" style="20" customWidth="1"/>
    <col min="1281" max="1281" width="25.44140625" style="20" customWidth="1"/>
    <col min="1282" max="1282" width="22.88671875" style="20" customWidth="1"/>
    <col min="1283" max="1286" width="24" style="20" customWidth="1"/>
    <col min="1287" max="1535" width="9.109375" style="20"/>
    <col min="1536" max="1536" width="15" style="20" customWidth="1"/>
    <col min="1537" max="1537" width="25.44140625" style="20" customWidth="1"/>
    <col min="1538" max="1538" width="22.88671875" style="20" customWidth="1"/>
    <col min="1539" max="1542" width="24" style="20" customWidth="1"/>
    <col min="1543" max="1791" width="9.109375" style="20"/>
    <col min="1792" max="1792" width="15" style="20" customWidth="1"/>
    <col min="1793" max="1793" width="25.44140625" style="20" customWidth="1"/>
    <col min="1794" max="1794" width="22.88671875" style="20" customWidth="1"/>
    <col min="1795" max="1798" width="24" style="20" customWidth="1"/>
    <col min="1799" max="2047" width="9.109375" style="20"/>
    <col min="2048" max="2048" width="15" style="20" customWidth="1"/>
    <col min="2049" max="2049" width="25.44140625" style="20" customWidth="1"/>
    <col min="2050" max="2050" width="22.88671875" style="20" customWidth="1"/>
    <col min="2051" max="2054" width="24" style="20" customWidth="1"/>
    <col min="2055" max="2303" width="9.109375" style="20"/>
    <col min="2304" max="2304" width="15" style="20" customWidth="1"/>
    <col min="2305" max="2305" width="25.44140625" style="20" customWidth="1"/>
    <col min="2306" max="2306" width="22.88671875" style="20" customWidth="1"/>
    <col min="2307" max="2310" width="24" style="20" customWidth="1"/>
    <col min="2311" max="2559" width="9.109375" style="20"/>
    <col min="2560" max="2560" width="15" style="20" customWidth="1"/>
    <col min="2561" max="2561" width="25.44140625" style="20" customWidth="1"/>
    <col min="2562" max="2562" width="22.88671875" style="20" customWidth="1"/>
    <col min="2563" max="2566" width="24" style="20" customWidth="1"/>
    <col min="2567" max="2815" width="9.109375" style="20"/>
    <col min="2816" max="2816" width="15" style="20" customWidth="1"/>
    <col min="2817" max="2817" width="25.44140625" style="20" customWidth="1"/>
    <col min="2818" max="2818" width="22.88671875" style="20" customWidth="1"/>
    <col min="2819" max="2822" width="24" style="20" customWidth="1"/>
    <col min="2823" max="3071" width="9.109375" style="20"/>
    <col min="3072" max="3072" width="15" style="20" customWidth="1"/>
    <col min="3073" max="3073" width="25.44140625" style="20" customWidth="1"/>
    <col min="3074" max="3074" width="22.88671875" style="20" customWidth="1"/>
    <col min="3075" max="3078" width="24" style="20" customWidth="1"/>
    <col min="3079" max="3327" width="9.109375" style="20"/>
    <col min="3328" max="3328" width="15" style="20" customWidth="1"/>
    <col min="3329" max="3329" width="25.44140625" style="20" customWidth="1"/>
    <col min="3330" max="3330" width="22.88671875" style="20" customWidth="1"/>
    <col min="3331" max="3334" width="24" style="20" customWidth="1"/>
    <col min="3335" max="3583" width="9.109375" style="20"/>
    <col min="3584" max="3584" width="15" style="20" customWidth="1"/>
    <col min="3585" max="3585" width="25.44140625" style="20" customWidth="1"/>
    <col min="3586" max="3586" width="22.88671875" style="20" customWidth="1"/>
    <col min="3587" max="3590" width="24" style="20" customWidth="1"/>
    <col min="3591" max="3839" width="9.109375" style="20"/>
    <col min="3840" max="3840" width="15" style="20" customWidth="1"/>
    <col min="3841" max="3841" width="25.44140625" style="20" customWidth="1"/>
    <col min="3842" max="3842" width="22.88671875" style="20" customWidth="1"/>
    <col min="3843" max="3846" width="24" style="20" customWidth="1"/>
    <col min="3847" max="4095" width="9.109375" style="20"/>
    <col min="4096" max="4096" width="15" style="20" customWidth="1"/>
    <col min="4097" max="4097" width="25.44140625" style="20" customWidth="1"/>
    <col min="4098" max="4098" width="22.88671875" style="20" customWidth="1"/>
    <col min="4099" max="4102" width="24" style="20" customWidth="1"/>
    <col min="4103" max="4351" width="9.109375" style="20"/>
    <col min="4352" max="4352" width="15" style="20" customWidth="1"/>
    <col min="4353" max="4353" width="25.44140625" style="20" customWidth="1"/>
    <col min="4354" max="4354" width="22.88671875" style="20" customWidth="1"/>
    <col min="4355" max="4358" width="24" style="20" customWidth="1"/>
    <col min="4359" max="4607" width="9.109375" style="20"/>
    <col min="4608" max="4608" width="15" style="20" customWidth="1"/>
    <col min="4609" max="4609" width="25.44140625" style="20" customWidth="1"/>
    <col min="4610" max="4610" width="22.88671875" style="20" customWidth="1"/>
    <col min="4611" max="4614" width="24" style="20" customWidth="1"/>
    <col min="4615" max="4863" width="9.109375" style="20"/>
    <col min="4864" max="4864" width="15" style="20" customWidth="1"/>
    <col min="4865" max="4865" width="25.44140625" style="20" customWidth="1"/>
    <col min="4866" max="4866" width="22.88671875" style="20" customWidth="1"/>
    <col min="4867" max="4870" width="24" style="20" customWidth="1"/>
    <col min="4871" max="5119" width="9.109375" style="20"/>
    <col min="5120" max="5120" width="15" style="20" customWidth="1"/>
    <col min="5121" max="5121" width="25.44140625" style="20" customWidth="1"/>
    <col min="5122" max="5122" width="22.88671875" style="20" customWidth="1"/>
    <col min="5123" max="5126" width="24" style="20" customWidth="1"/>
    <col min="5127" max="5375" width="9.109375" style="20"/>
    <col min="5376" max="5376" width="15" style="20" customWidth="1"/>
    <col min="5377" max="5377" width="25.44140625" style="20" customWidth="1"/>
    <col min="5378" max="5378" width="22.88671875" style="20" customWidth="1"/>
    <col min="5379" max="5382" width="24" style="20" customWidth="1"/>
    <col min="5383" max="5631" width="9.109375" style="20"/>
    <col min="5632" max="5632" width="15" style="20" customWidth="1"/>
    <col min="5633" max="5633" width="25.44140625" style="20" customWidth="1"/>
    <col min="5634" max="5634" width="22.88671875" style="20" customWidth="1"/>
    <col min="5635" max="5638" width="24" style="20" customWidth="1"/>
    <col min="5639" max="5887" width="9.109375" style="20"/>
    <col min="5888" max="5888" width="15" style="20" customWidth="1"/>
    <col min="5889" max="5889" width="25.44140625" style="20" customWidth="1"/>
    <col min="5890" max="5890" width="22.88671875" style="20" customWidth="1"/>
    <col min="5891" max="5894" width="24" style="20" customWidth="1"/>
    <col min="5895" max="6143" width="9.109375" style="20"/>
    <col min="6144" max="6144" width="15" style="20" customWidth="1"/>
    <col min="6145" max="6145" width="25.44140625" style="20" customWidth="1"/>
    <col min="6146" max="6146" width="22.88671875" style="20" customWidth="1"/>
    <col min="6147" max="6150" width="24" style="20" customWidth="1"/>
    <col min="6151" max="6399" width="9.109375" style="20"/>
    <col min="6400" max="6400" width="15" style="20" customWidth="1"/>
    <col min="6401" max="6401" width="25.44140625" style="20" customWidth="1"/>
    <col min="6402" max="6402" width="22.88671875" style="20" customWidth="1"/>
    <col min="6403" max="6406" width="24" style="20" customWidth="1"/>
    <col min="6407" max="6655" width="9.109375" style="20"/>
    <col min="6656" max="6656" width="15" style="20" customWidth="1"/>
    <col min="6657" max="6657" width="25.44140625" style="20" customWidth="1"/>
    <col min="6658" max="6658" width="22.88671875" style="20" customWidth="1"/>
    <col min="6659" max="6662" width="24" style="20" customWidth="1"/>
    <col min="6663" max="6911" width="9.109375" style="20"/>
    <col min="6912" max="6912" width="15" style="20" customWidth="1"/>
    <col min="6913" max="6913" width="25.44140625" style="20" customWidth="1"/>
    <col min="6914" max="6914" width="22.88671875" style="20" customWidth="1"/>
    <col min="6915" max="6918" width="24" style="20" customWidth="1"/>
    <col min="6919" max="7167" width="9.109375" style="20"/>
    <col min="7168" max="7168" width="15" style="20" customWidth="1"/>
    <col min="7169" max="7169" width="25.44140625" style="20" customWidth="1"/>
    <col min="7170" max="7170" width="22.88671875" style="20" customWidth="1"/>
    <col min="7171" max="7174" width="24" style="20" customWidth="1"/>
    <col min="7175" max="7423" width="9.109375" style="20"/>
    <col min="7424" max="7424" width="15" style="20" customWidth="1"/>
    <col min="7425" max="7425" width="25.44140625" style="20" customWidth="1"/>
    <col min="7426" max="7426" width="22.88671875" style="20" customWidth="1"/>
    <col min="7427" max="7430" width="24" style="20" customWidth="1"/>
    <col min="7431" max="7679" width="9.109375" style="20"/>
    <col min="7680" max="7680" width="15" style="20" customWidth="1"/>
    <col min="7681" max="7681" width="25.44140625" style="20" customWidth="1"/>
    <col min="7682" max="7682" width="22.88671875" style="20" customWidth="1"/>
    <col min="7683" max="7686" width="24" style="20" customWidth="1"/>
    <col min="7687" max="7935" width="9.109375" style="20"/>
    <col min="7936" max="7936" width="15" style="20" customWidth="1"/>
    <col min="7937" max="7937" width="25.44140625" style="20" customWidth="1"/>
    <col min="7938" max="7938" width="22.88671875" style="20" customWidth="1"/>
    <col min="7939" max="7942" width="24" style="20" customWidth="1"/>
    <col min="7943" max="8191" width="9.109375" style="20"/>
    <col min="8192" max="8192" width="15" style="20" customWidth="1"/>
    <col min="8193" max="8193" width="25.44140625" style="20" customWidth="1"/>
    <col min="8194" max="8194" width="22.88671875" style="20" customWidth="1"/>
    <col min="8195" max="8198" width="24" style="20" customWidth="1"/>
    <col min="8199" max="8447" width="9.109375" style="20"/>
    <col min="8448" max="8448" width="15" style="20" customWidth="1"/>
    <col min="8449" max="8449" width="25.44140625" style="20" customWidth="1"/>
    <col min="8450" max="8450" width="22.88671875" style="20" customWidth="1"/>
    <col min="8451" max="8454" width="24" style="20" customWidth="1"/>
    <col min="8455" max="8703" width="9.109375" style="20"/>
    <col min="8704" max="8704" width="15" style="20" customWidth="1"/>
    <col min="8705" max="8705" width="25.44140625" style="20" customWidth="1"/>
    <col min="8706" max="8706" width="22.88671875" style="20" customWidth="1"/>
    <col min="8707" max="8710" width="24" style="20" customWidth="1"/>
    <col min="8711" max="8959" width="9.109375" style="20"/>
    <col min="8960" max="8960" width="15" style="20" customWidth="1"/>
    <col min="8961" max="8961" width="25.44140625" style="20" customWidth="1"/>
    <col min="8962" max="8962" width="22.88671875" style="20" customWidth="1"/>
    <col min="8963" max="8966" width="24" style="20" customWidth="1"/>
    <col min="8967" max="9215" width="9.109375" style="20"/>
    <col min="9216" max="9216" width="15" style="20" customWidth="1"/>
    <col min="9217" max="9217" width="25.44140625" style="20" customWidth="1"/>
    <col min="9218" max="9218" width="22.88671875" style="20" customWidth="1"/>
    <col min="9219" max="9222" width="24" style="20" customWidth="1"/>
    <col min="9223" max="9471" width="9.109375" style="20"/>
    <col min="9472" max="9472" width="15" style="20" customWidth="1"/>
    <col min="9473" max="9473" width="25.44140625" style="20" customWidth="1"/>
    <col min="9474" max="9474" width="22.88671875" style="20" customWidth="1"/>
    <col min="9475" max="9478" width="24" style="20" customWidth="1"/>
    <col min="9479" max="9727" width="9.109375" style="20"/>
    <col min="9728" max="9728" width="15" style="20" customWidth="1"/>
    <col min="9729" max="9729" width="25.44140625" style="20" customWidth="1"/>
    <col min="9730" max="9730" width="22.88671875" style="20" customWidth="1"/>
    <col min="9731" max="9734" width="24" style="20" customWidth="1"/>
    <col min="9735" max="9983" width="9.109375" style="20"/>
    <col min="9984" max="9984" width="15" style="20" customWidth="1"/>
    <col min="9985" max="9985" width="25.44140625" style="20" customWidth="1"/>
    <col min="9986" max="9986" width="22.88671875" style="20" customWidth="1"/>
    <col min="9987" max="9990" width="24" style="20" customWidth="1"/>
    <col min="9991" max="10239" width="9.109375" style="20"/>
    <col min="10240" max="10240" width="15" style="20" customWidth="1"/>
    <col min="10241" max="10241" width="25.44140625" style="20" customWidth="1"/>
    <col min="10242" max="10242" width="22.88671875" style="20" customWidth="1"/>
    <col min="10243" max="10246" width="24" style="20" customWidth="1"/>
    <col min="10247" max="10495" width="9.109375" style="20"/>
    <col min="10496" max="10496" width="15" style="20" customWidth="1"/>
    <col min="10497" max="10497" width="25.44140625" style="20" customWidth="1"/>
    <col min="10498" max="10498" width="22.88671875" style="20" customWidth="1"/>
    <col min="10499" max="10502" width="24" style="20" customWidth="1"/>
    <col min="10503" max="10751" width="9.109375" style="20"/>
    <col min="10752" max="10752" width="15" style="20" customWidth="1"/>
    <col min="10753" max="10753" width="25.44140625" style="20" customWidth="1"/>
    <col min="10754" max="10754" width="22.88671875" style="20" customWidth="1"/>
    <col min="10755" max="10758" width="24" style="20" customWidth="1"/>
    <col min="10759" max="11007" width="9.109375" style="20"/>
    <col min="11008" max="11008" width="15" style="20" customWidth="1"/>
    <col min="11009" max="11009" width="25.44140625" style="20" customWidth="1"/>
    <col min="11010" max="11010" width="22.88671875" style="20" customWidth="1"/>
    <col min="11011" max="11014" width="24" style="20" customWidth="1"/>
    <col min="11015" max="11263" width="9.109375" style="20"/>
    <col min="11264" max="11264" width="15" style="20" customWidth="1"/>
    <col min="11265" max="11265" width="25.44140625" style="20" customWidth="1"/>
    <col min="11266" max="11266" width="22.88671875" style="20" customWidth="1"/>
    <col min="11267" max="11270" width="24" style="20" customWidth="1"/>
    <col min="11271" max="11519" width="9.109375" style="20"/>
    <col min="11520" max="11520" width="15" style="20" customWidth="1"/>
    <col min="11521" max="11521" width="25.44140625" style="20" customWidth="1"/>
    <col min="11522" max="11522" width="22.88671875" style="20" customWidth="1"/>
    <col min="11523" max="11526" width="24" style="20" customWidth="1"/>
    <col min="11527" max="11775" width="9.109375" style="20"/>
    <col min="11776" max="11776" width="15" style="20" customWidth="1"/>
    <col min="11777" max="11777" width="25.44140625" style="20" customWidth="1"/>
    <col min="11778" max="11778" width="22.88671875" style="20" customWidth="1"/>
    <col min="11779" max="11782" width="24" style="20" customWidth="1"/>
    <col min="11783" max="12031" width="9.109375" style="20"/>
    <col min="12032" max="12032" width="15" style="20" customWidth="1"/>
    <col min="12033" max="12033" width="25.44140625" style="20" customWidth="1"/>
    <col min="12034" max="12034" width="22.88671875" style="20" customWidth="1"/>
    <col min="12035" max="12038" width="24" style="20" customWidth="1"/>
    <col min="12039" max="12287" width="9.109375" style="20"/>
    <col min="12288" max="12288" width="15" style="20" customWidth="1"/>
    <col min="12289" max="12289" width="25.44140625" style="20" customWidth="1"/>
    <col min="12290" max="12290" width="22.88671875" style="20" customWidth="1"/>
    <col min="12291" max="12294" width="24" style="20" customWidth="1"/>
    <col min="12295" max="12543" width="9.109375" style="20"/>
    <col min="12544" max="12544" width="15" style="20" customWidth="1"/>
    <col min="12545" max="12545" width="25.44140625" style="20" customWidth="1"/>
    <col min="12546" max="12546" width="22.88671875" style="20" customWidth="1"/>
    <col min="12547" max="12550" width="24" style="20" customWidth="1"/>
    <col min="12551" max="12799" width="9.109375" style="20"/>
    <col min="12800" max="12800" width="15" style="20" customWidth="1"/>
    <col min="12801" max="12801" width="25.44140625" style="20" customWidth="1"/>
    <col min="12802" max="12802" width="22.88671875" style="20" customWidth="1"/>
    <col min="12803" max="12806" width="24" style="20" customWidth="1"/>
    <col min="12807" max="13055" width="9.109375" style="20"/>
    <col min="13056" max="13056" width="15" style="20" customWidth="1"/>
    <col min="13057" max="13057" width="25.44140625" style="20" customWidth="1"/>
    <col min="13058" max="13058" width="22.88671875" style="20" customWidth="1"/>
    <col min="13059" max="13062" width="24" style="20" customWidth="1"/>
    <col min="13063" max="13311" width="9.109375" style="20"/>
    <col min="13312" max="13312" width="15" style="20" customWidth="1"/>
    <col min="13313" max="13313" width="25.44140625" style="20" customWidth="1"/>
    <col min="13314" max="13314" width="22.88671875" style="20" customWidth="1"/>
    <col min="13315" max="13318" width="24" style="20" customWidth="1"/>
    <col min="13319" max="13567" width="9.109375" style="20"/>
    <col min="13568" max="13568" width="15" style="20" customWidth="1"/>
    <col min="13569" max="13569" width="25.44140625" style="20" customWidth="1"/>
    <col min="13570" max="13570" width="22.88671875" style="20" customWidth="1"/>
    <col min="13571" max="13574" width="24" style="20" customWidth="1"/>
    <col min="13575" max="13823" width="9.109375" style="20"/>
    <col min="13824" max="13824" width="15" style="20" customWidth="1"/>
    <col min="13825" max="13825" width="25.44140625" style="20" customWidth="1"/>
    <col min="13826" max="13826" width="22.88671875" style="20" customWidth="1"/>
    <col min="13827" max="13830" width="24" style="20" customWidth="1"/>
    <col min="13831" max="14079" width="9.109375" style="20"/>
    <col min="14080" max="14080" width="15" style="20" customWidth="1"/>
    <col min="14081" max="14081" width="25.44140625" style="20" customWidth="1"/>
    <col min="14082" max="14082" width="22.88671875" style="20" customWidth="1"/>
    <col min="14083" max="14086" width="24" style="20" customWidth="1"/>
    <col min="14087" max="14335" width="9.109375" style="20"/>
    <col min="14336" max="14336" width="15" style="20" customWidth="1"/>
    <col min="14337" max="14337" width="25.44140625" style="20" customWidth="1"/>
    <col min="14338" max="14338" width="22.88671875" style="20" customWidth="1"/>
    <col min="14339" max="14342" width="24" style="20" customWidth="1"/>
    <col min="14343" max="14591" width="9.109375" style="20"/>
    <col min="14592" max="14592" width="15" style="20" customWidth="1"/>
    <col min="14593" max="14593" width="25.44140625" style="20" customWidth="1"/>
    <col min="14594" max="14594" width="22.88671875" style="20" customWidth="1"/>
    <col min="14595" max="14598" width="24" style="20" customWidth="1"/>
    <col min="14599" max="14847" width="9.109375" style="20"/>
    <col min="14848" max="14848" width="15" style="20" customWidth="1"/>
    <col min="14849" max="14849" width="25.44140625" style="20" customWidth="1"/>
    <col min="14850" max="14850" width="22.88671875" style="20" customWidth="1"/>
    <col min="14851" max="14854" width="24" style="20" customWidth="1"/>
    <col min="14855" max="15103" width="9.109375" style="20"/>
    <col min="15104" max="15104" width="15" style="20" customWidth="1"/>
    <col min="15105" max="15105" width="25.44140625" style="20" customWidth="1"/>
    <col min="15106" max="15106" width="22.88671875" style="20" customWidth="1"/>
    <col min="15107" max="15110" width="24" style="20" customWidth="1"/>
    <col min="15111" max="15359" width="9.109375" style="20"/>
    <col min="15360" max="15360" width="15" style="20" customWidth="1"/>
    <col min="15361" max="15361" width="25.44140625" style="20" customWidth="1"/>
    <col min="15362" max="15362" width="22.88671875" style="20" customWidth="1"/>
    <col min="15363" max="15366" width="24" style="20" customWidth="1"/>
    <col min="15367" max="15615" width="9.109375" style="20"/>
    <col min="15616" max="15616" width="15" style="20" customWidth="1"/>
    <col min="15617" max="15617" width="25.44140625" style="20" customWidth="1"/>
    <col min="15618" max="15618" width="22.88671875" style="20" customWidth="1"/>
    <col min="15619" max="15622" width="24" style="20" customWidth="1"/>
    <col min="15623" max="15871" width="9.109375" style="20"/>
    <col min="15872" max="15872" width="15" style="20" customWidth="1"/>
    <col min="15873" max="15873" width="25.44140625" style="20" customWidth="1"/>
    <col min="15874" max="15874" width="22.88671875" style="20" customWidth="1"/>
    <col min="15875" max="15878" width="24" style="20" customWidth="1"/>
    <col min="15879" max="16127" width="9.109375" style="20"/>
    <col min="16128" max="16128" width="15" style="20" customWidth="1"/>
    <col min="16129" max="16129" width="25.44140625" style="20" customWidth="1"/>
    <col min="16130" max="16130" width="22.88671875" style="20" customWidth="1"/>
    <col min="16131" max="16134" width="24" style="20" customWidth="1"/>
    <col min="16135" max="16384" width="9.109375" style="20"/>
  </cols>
  <sheetData>
    <row r="1" spans="1:16" s="17" customFormat="1" x14ac:dyDescent="0.25"/>
    <row r="2" spans="1:16" s="17" customFormat="1" x14ac:dyDescent="0.25"/>
    <row r="3" spans="1:16" s="17" customFormat="1" x14ac:dyDescent="0.25"/>
    <row r="4" spans="1:16" s="17" customFormat="1" ht="16.2" thickBot="1" x14ac:dyDescent="0.35">
      <c r="B4" s="18"/>
      <c r="C4" s="19"/>
      <c r="D4" s="19"/>
      <c r="E4" s="19"/>
      <c r="F4" s="19"/>
      <c r="G4" s="19"/>
      <c r="H4" s="19"/>
      <c r="I4" s="19"/>
      <c r="J4" s="19"/>
      <c r="K4" s="19"/>
      <c r="L4" s="19"/>
    </row>
    <row r="5" spans="1:16" s="17" customFormat="1" ht="15.6" x14ac:dyDescent="0.3">
      <c r="B5" s="18"/>
      <c r="C5" s="128" t="s">
        <v>47</v>
      </c>
      <c r="D5" s="129"/>
      <c r="E5" s="129"/>
      <c r="F5" s="129"/>
      <c r="G5" s="129"/>
      <c r="H5" s="129"/>
      <c r="I5" s="129"/>
      <c r="J5" s="129"/>
      <c r="K5" s="129"/>
      <c r="L5" s="129"/>
      <c r="M5" s="130"/>
    </row>
    <row r="6" spans="1:16" s="17" customFormat="1" ht="16.2" thickBot="1" x14ac:dyDescent="0.35">
      <c r="B6" s="18"/>
      <c r="C6" s="131"/>
      <c r="D6" s="132"/>
      <c r="E6" s="132"/>
      <c r="F6" s="132"/>
      <c r="G6" s="132"/>
      <c r="H6" s="132"/>
      <c r="I6" s="132"/>
      <c r="J6" s="132"/>
      <c r="K6" s="132"/>
      <c r="L6" s="132"/>
      <c r="M6" s="133"/>
    </row>
    <row r="7" spans="1:16" s="17" customFormat="1" x14ac:dyDescent="0.25"/>
    <row r="8" spans="1:16" s="17" customFormat="1" ht="13.8" thickBot="1" x14ac:dyDescent="0.3"/>
    <row r="9" spans="1:16" s="17" customFormat="1" ht="17.25" customHeight="1" thickTop="1" thickBot="1" x14ac:dyDescent="0.4">
      <c r="C9" s="87"/>
      <c r="D9" s="87"/>
      <c r="E9" s="87"/>
      <c r="F9" s="146" t="s">
        <v>71</v>
      </c>
      <c r="G9" s="146"/>
      <c r="H9" s="146"/>
      <c r="I9" s="146"/>
      <c r="J9" s="146"/>
      <c r="K9" s="146"/>
      <c r="L9" s="146"/>
      <c r="M9" s="146"/>
      <c r="N9" s="148" t="s">
        <v>51</v>
      </c>
      <c r="O9" s="149"/>
      <c r="P9" s="150"/>
    </row>
    <row r="10" spans="1:16" s="17" customFormat="1" ht="19.2" thickTop="1" thickBot="1" x14ac:dyDescent="0.3">
      <c r="B10" s="134" t="s">
        <v>48</v>
      </c>
      <c r="C10" s="136" t="s">
        <v>49</v>
      </c>
      <c r="D10" s="136" t="s">
        <v>50</v>
      </c>
      <c r="E10" s="138" t="s">
        <v>55</v>
      </c>
      <c r="F10" s="136" t="s">
        <v>70</v>
      </c>
      <c r="G10" s="136"/>
      <c r="H10" s="136"/>
      <c r="I10" s="136"/>
      <c r="J10" s="136"/>
      <c r="K10" s="136"/>
      <c r="L10" s="136" t="s">
        <v>65</v>
      </c>
      <c r="M10" s="136"/>
      <c r="N10" s="147" t="s">
        <v>65</v>
      </c>
      <c r="O10" s="147"/>
      <c r="P10" s="147"/>
    </row>
    <row r="11" spans="1:16" s="17" customFormat="1" ht="16.8" thickTop="1" thickBot="1" x14ac:dyDescent="0.3">
      <c r="B11" s="135"/>
      <c r="C11" s="137"/>
      <c r="D11" s="137"/>
      <c r="E11" s="139"/>
      <c r="F11" s="89" t="s">
        <v>52</v>
      </c>
      <c r="G11" s="136" t="s">
        <v>7</v>
      </c>
      <c r="H11" s="136"/>
      <c r="I11" s="136"/>
      <c r="J11" s="136"/>
      <c r="K11" s="136"/>
      <c r="L11" s="89" t="s">
        <v>52</v>
      </c>
      <c r="M11" s="89" t="s">
        <v>7</v>
      </c>
      <c r="N11" s="21" t="s">
        <v>52</v>
      </c>
      <c r="O11" s="134" t="s">
        <v>7</v>
      </c>
      <c r="P11" s="134"/>
    </row>
    <row r="12" spans="1:16" ht="18.600000000000001" thickTop="1" thickBot="1" x14ac:dyDescent="0.35">
      <c r="A12" s="17"/>
      <c r="B12" s="29">
        <v>1</v>
      </c>
      <c r="C12" s="88" t="s">
        <v>54</v>
      </c>
      <c r="D12" s="88" t="s">
        <v>53</v>
      </c>
      <c r="E12" s="90" t="str">
        <f t="shared" ref="E12" si="0">+C12&amp; " "&amp;D12</f>
        <v>ADEL MOHAMED</v>
      </c>
      <c r="F12" s="91">
        <f ca="1">+SUMIF('082021'!$D$3:$V$895,E12,'082021'!$AQ$3:$AQ$895)</f>
        <v>2</v>
      </c>
      <c r="G12" s="92" t="s">
        <v>56</v>
      </c>
      <c r="H12" s="92" t="s">
        <v>56</v>
      </c>
      <c r="I12" s="92"/>
      <c r="J12" s="92"/>
      <c r="K12" s="92"/>
      <c r="L12" s="102">
        <f>+VLOOKUP(E12,'082021'!$D$3:$AB$1000,24,0)</f>
        <v>2</v>
      </c>
      <c r="M12" s="103" t="str">
        <f>+VLOOKUP(E12,'082021'!$D$3:$AB$1000,25,0)</f>
        <v xml:space="preserve">10/07/2021  ,  24/07/2021  </v>
      </c>
      <c r="N12" s="93">
        <f ca="1">+SUMIF('082021'!$D$3:$V$895,E12,'082021'!$V$3:$V$895)</f>
        <v>2</v>
      </c>
      <c r="O12" s="94" t="s">
        <v>56</v>
      </c>
      <c r="P12" s="95" t="s">
        <v>56</v>
      </c>
    </row>
    <row r="13" spans="1:16" ht="18.600000000000001" thickTop="1" thickBot="1" x14ac:dyDescent="0.35">
      <c r="B13" s="29">
        <v>2</v>
      </c>
      <c r="C13" s="88" t="s">
        <v>62</v>
      </c>
      <c r="D13" s="88" t="s">
        <v>61</v>
      </c>
      <c r="E13" s="90" t="str">
        <f>+C13&amp; " "&amp;D13</f>
        <v>ALI MUSTAPHA</v>
      </c>
      <c r="F13" s="91">
        <f ca="1">+SUMIF('082021'!$D$3:$V$895,E13,'082021'!$AQ$3:$AQ$895)</f>
        <v>4</v>
      </c>
      <c r="G13" s="92" t="s">
        <v>56</v>
      </c>
      <c r="H13" s="92" t="s">
        <v>56</v>
      </c>
      <c r="I13" s="92" t="s">
        <v>56</v>
      </c>
      <c r="J13" s="92" t="s">
        <v>56</v>
      </c>
      <c r="K13" s="92"/>
      <c r="L13" s="102">
        <f>+VLOOKUP(E13,'082021'!$D$3:$AB$1000,24,0)</f>
        <v>1</v>
      </c>
      <c r="M13" s="103">
        <f>+VLOOKUP(E13,'082021'!$D$3:$AB$1000,25,0)</f>
        <v>44394</v>
      </c>
      <c r="N13" s="93">
        <f ca="1">+SUMIF('082021'!$D$3:$V$895,E13,'082021'!$V$3:$V$895)</f>
        <v>2</v>
      </c>
      <c r="O13" s="94" t="s">
        <v>56</v>
      </c>
      <c r="P13" s="95" t="s">
        <v>56</v>
      </c>
    </row>
    <row r="14" spans="1:16" ht="13.8" thickTop="1" x14ac:dyDescent="0.25"/>
    <row r="15" spans="1:16" ht="21" x14ac:dyDescent="0.4">
      <c r="O15" s="101">
        <v>44381</v>
      </c>
      <c r="P15" s="101">
        <v>44382</v>
      </c>
    </row>
    <row r="16" spans="1:16" ht="21" x14ac:dyDescent="0.4">
      <c r="G16" s="81">
        <v>44380</v>
      </c>
      <c r="H16" s="81">
        <v>44394</v>
      </c>
      <c r="I16" s="81"/>
      <c r="J16" s="81"/>
      <c r="O16" s="101">
        <v>44383</v>
      </c>
      <c r="P16" s="101">
        <v>44384</v>
      </c>
    </row>
    <row r="17" spans="5:13" ht="18" thickBot="1" x14ac:dyDescent="0.35">
      <c r="G17" s="81">
        <v>44380</v>
      </c>
      <c r="H17" s="81">
        <v>44401</v>
      </c>
      <c r="I17" s="81">
        <v>44408</v>
      </c>
      <c r="J17" s="81">
        <v>44387</v>
      </c>
    </row>
    <row r="18" spans="5:13" s="22" customFormat="1" ht="22.8" x14ac:dyDescent="0.4">
      <c r="E18" s="143" t="s">
        <v>57</v>
      </c>
      <c r="F18" s="144"/>
      <c r="G18" s="144"/>
      <c r="H18" s="144"/>
      <c r="I18" s="144"/>
      <c r="J18" s="144"/>
      <c r="K18" s="144"/>
      <c r="L18" s="144"/>
      <c r="M18" s="145"/>
    </row>
    <row r="19" spans="5:13" s="22" customFormat="1" ht="22.8" x14ac:dyDescent="0.4">
      <c r="E19" s="24"/>
      <c r="F19" s="23"/>
      <c r="G19" s="23"/>
      <c r="H19" s="23"/>
      <c r="I19" s="23"/>
      <c r="J19" s="23"/>
      <c r="K19" s="23"/>
      <c r="L19" s="23"/>
      <c r="M19" s="25"/>
    </row>
    <row r="20" spans="5:13" s="22" customFormat="1" ht="50.25" customHeight="1" x14ac:dyDescent="0.4">
      <c r="E20" s="140" t="s">
        <v>72</v>
      </c>
      <c r="F20" s="141"/>
      <c r="G20" s="141"/>
      <c r="H20" s="141"/>
      <c r="I20" s="141"/>
      <c r="J20" s="141"/>
      <c r="K20" s="141"/>
      <c r="L20" s="141"/>
      <c r="M20" s="142"/>
    </row>
    <row r="21" spans="5:13" s="22" customFormat="1" ht="23.4" thickBot="1" x14ac:dyDescent="0.45">
      <c r="E21" s="26"/>
      <c r="F21" s="27"/>
      <c r="G21" s="27"/>
      <c r="H21" s="27"/>
      <c r="I21" s="27"/>
      <c r="J21" s="27"/>
      <c r="K21" s="27"/>
      <c r="L21" s="27"/>
      <c r="M21" s="28"/>
    </row>
    <row r="22" spans="5:13" s="22" customFormat="1" ht="22.8" x14ac:dyDescent="0.4"/>
    <row r="23" spans="5:13" s="22" customFormat="1" ht="22.8" x14ac:dyDescent="0.4"/>
  </sheetData>
  <mergeCells count="14">
    <mergeCell ref="E20:M20"/>
    <mergeCell ref="E18:M18"/>
    <mergeCell ref="F9:M9"/>
    <mergeCell ref="N10:P10"/>
    <mergeCell ref="L10:M10"/>
    <mergeCell ref="N9:P9"/>
    <mergeCell ref="F10:K10"/>
    <mergeCell ref="G11:K11"/>
    <mergeCell ref="O11:P11"/>
    <mergeCell ref="C5:M6"/>
    <mergeCell ref="B10:B11"/>
    <mergeCell ref="C10:C11"/>
    <mergeCell ref="D10:D11"/>
    <mergeCell ref="E10:E11"/>
  </mergeCells>
  <phoneticPr fontId="38" type="noConversion"/>
  <pageMargins left="0.75" right="0.75" top="1" bottom="1" header="0.5" footer="0.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EMPLOYEES</vt:lpstr>
      <vt:lpstr>082021</vt:lpstr>
      <vt:lpstr>DRO</vt:lpstr>
      <vt:lpstr>'082021'!Print_Area</vt:lpstr>
      <vt:lpstr>EMPLOYEES!Print_Area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PAIE005</dc:creator>
  <cp:lastModifiedBy>Ail</cp:lastModifiedBy>
  <cp:lastPrinted>2021-08-09T12:18:43Z</cp:lastPrinted>
  <dcterms:created xsi:type="dcterms:W3CDTF">2021-08-03T12:46:39Z</dcterms:created>
  <dcterms:modified xsi:type="dcterms:W3CDTF">2021-08-12T23:23:43Z</dcterms:modified>
</cp:coreProperties>
</file>