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3E6B1673-D747-452F-946A-1B87B55BED3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داتا الموظفين" sheetId="1" r:id="rId1"/>
    <sheet name="نموذج التقييم" sheetId="14" r:id="rId2"/>
    <sheet name="الاوزان والعايير" sheetId="13" r:id="rId3"/>
    <sheet name="الاعدادات" sheetId="4" r:id="rId4"/>
    <sheet name="سجل تقييم الادء" sheetId="19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4">#REF!</definedName>
    <definedName name="_الالالا" localSheetId="4">#REF!</definedName>
    <definedName name="_الالالا">#REF!</definedName>
    <definedName name="_نننن" localSheetId="4">#REF!</definedName>
    <definedName name="_نننن">#REF!</definedName>
    <definedName name="a">[1]الاعدادات!$D$2:$D$15</definedName>
    <definedName name="aa">[2]الاعدادات!$D$2:$D$15</definedName>
    <definedName name="aaaa">[1]الاعدادات!$F$2:$F$9</definedName>
    <definedName name="AM">[3]الاعدادات!$I$2:$I$3</definedName>
    <definedName name="HR_1">[4]الاعدادات!$A$5:$A$6</definedName>
    <definedName name="HR_12">[4]الاعدادات!$B$33:$B$120</definedName>
    <definedName name="HR_13">[4]الاعدادات!$C$33:$C$120</definedName>
    <definedName name="HR_14">[4]الاعدادات!$D$33:$D$120</definedName>
    <definedName name="HR_15">[4]الاعدادات!$E$33:$E$120</definedName>
    <definedName name="HR_17">[4]الاعدادات!$G$33:$G$120</definedName>
    <definedName name="HR_19">[4]الاعدادات!$I$33:$I$38</definedName>
    <definedName name="HR_2">[4]الاعدادات!$B$5:$B$27</definedName>
    <definedName name="HR_21">[4]الاعدادات!$A$126:$A$137</definedName>
    <definedName name="HR_22">[4]الاعدادات!$B$126:$B$131</definedName>
    <definedName name="HR_23">[4]الاعدادات!$C$126</definedName>
    <definedName name="HR_24">[4]الاعدادات!$D$126:$D$133</definedName>
    <definedName name="HR_25">[4]الاعدادات!$E$126:$E$133</definedName>
    <definedName name="HR_26">[4]الاعدادات!$F$126:$F$133</definedName>
    <definedName name="HR_28">[4]الاعدادات!$H$126:$H$156</definedName>
    <definedName name="HR_29">[4]الاعدادات!$I$126:$I$156</definedName>
    <definedName name="HR_3">[4]الاعدادات!$C$5:$C$27</definedName>
    <definedName name="HR_31">[4]الاعدادات!$A$162:$A$164</definedName>
    <definedName name="HR_33">[4]الاعدادات!$D$162:$D$177</definedName>
    <definedName name="HR_37">[4]الاعدادات!$A$226:$A$231</definedName>
    <definedName name="HR_39">[4]الاعدادات!$C$226:$C$245</definedName>
    <definedName name="HR_4">[4]الاعدادات!$D$5:$D$8</definedName>
    <definedName name="HR_40">[4]الاعدادات!$D$226:$D$230</definedName>
    <definedName name="HR_41">[4]الاعدادات!$A$187:$A$190</definedName>
    <definedName name="HR_45">[4]الاعدادات!$F$187:$F$194</definedName>
    <definedName name="HR_46">[4]الاعدادات!$G$187:$G$194</definedName>
    <definedName name="HR_47">[4]الاعدادات!$H$187:$H$201</definedName>
    <definedName name="HR_48">[4]الاعدادات!$I$187:$I$201</definedName>
    <definedName name="HR_49">[4]الاعدادات!$J$187:$J$191</definedName>
    <definedName name="HR_5">[4]الاعدادات!$E$5:$E$27</definedName>
    <definedName name="HR_59">[4]الاعدادات!$I$216:$I$221</definedName>
    <definedName name="HR_6">[4]الاعدادات!$F$5:$F$19</definedName>
    <definedName name="HR_7">[4]الاعدادات!$G$5:$G$27</definedName>
    <definedName name="months">[5]الاعدادات!$C$12:$C$23</definedName>
    <definedName name="months1">[5]الاعدادات!$C$12:$C$23</definedName>
    <definedName name="O" localSheetId="4">#REF!</definedName>
    <definedName name="O">#REF!</definedName>
    <definedName name="_xlnm.Print_Area" localSheetId="2">'الاوزان والعايير'!$A$3:$C$23</definedName>
    <definedName name="_xlnm.Print_Area" localSheetId="1">'نموذج التقييم'!$A$1:$D$31</definedName>
    <definedName name="XDO_?CF_JOINDATELABEL?" localSheetId="4">[3]التأمين!#REF!</definedName>
    <definedName name="XDO_?CF_JOINDATELABEL?">[3]التأمين!#REF!</definedName>
    <definedName name="XDO_?CF_NINLABEL?">[3]التأمين!#REF!</definedName>
    <definedName name="XDO_?CF_OLDNINLABEL?" localSheetId="4">[3]التأمين!#REF!</definedName>
    <definedName name="XDO_?CF_OLDNINLABEL?">[3]التأمين!#REF!</definedName>
    <definedName name="XDO_?JOIN_DATE_EXP?" localSheetId="4">[3]التأمين!#REF!</definedName>
    <definedName name="XDO_?JOIN_DATE_EXP?">[3]التأمين!#REF!</definedName>
    <definedName name="XDO_?MAIN_HEADING?" localSheetId="4">[3]التأمين!#REF!</definedName>
    <definedName name="XDO_?MAIN_HEADING?">[3]التأمين!#REF!</definedName>
    <definedName name="XDO_?NEWNINUMBER?" localSheetId="4">[3]التأمين!#REF!</definedName>
    <definedName name="XDO_?NEWNINUMBER?">[3]التأمين!#REF!</definedName>
    <definedName name="XDO_?OLDNINUMBER?" localSheetId="4">[3]التأمين!#REF!</definedName>
    <definedName name="XDO_?OLDNINUMBER?">[3]التأمين!#REF!</definedName>
    <definedName name="XDO_?SUB_HEADING?" localSheetId="4">[3]التأمين!#REF!</definedName>
    <definedName name="XDO_?SUB_HEADING?">[3]التأمين!#REF!</definedName>
    <definedName name="XDO_?TOTAL_EMPLOYERS?" localSheetId="4">[3]التأمين!#REF!</definedName>
    <definedName name="XDO_?TOTAL_EMPLOYERS?">[3]التأمين!#REF!</definedName>
    <definedName name="ادارة_الامن_والحماية" localSheetId="2">'الاوزان والعايير'!#REF!</definedName>
    <definedName name="ادارة_الامن_والحماية" localSheetId="4">#REF!</definedName>
    <definedName name="ادارة_الامن_والحماية" localSheetId="1">'[6]الاوزان والعايير'!#REF!</definedName>
    <definedName name="ادارة_الامن_والحماية">#REF!</definedName>
    <definedName name="ادارة_الانتاج" localSheetId="2">'الاوزان والعايير'!#REF!</definedName>
    <definedName name="ادارة_الانتاج" localSheetId="4">#REF!</definedName>
    <definedName name="ادارة_الانتاج" localSheetId="1">'[6]الاوزان والعايير'!#REF!</definedName>
    <definedName name="ادارة_الانتاج">#REF!</definedName>
    <definedName name="ادارة_الجودة_العامة" localSheetId="2">'الاوزان والعايير'!#REF!</definedName>
    <definedName name="ادارة_الجودة_العامة" localSheetId="4">#REF!</definedName>
    <definedName name="ادارة_الجودة_العامة" localSheetId="1">'[6]الاوزان والعايير'!#REF!</definedName>
    <definedName name="ادارة_الجودة_العامة">#REF!</definedName>
    <definedName name="ادارة_الحاسب_الالي" localSheetId="2">'الاوزان والعايير'!#REF!</definedName>
    <definedName name="ادارة_الحاسب_الالي" localSheetId="4">#REF!</definedName>
    <definedName name="ادارة_الحاسب_الالي" localSheetId="1">'[6]الاوزان والعايير'!#REF!</definedName>
    <definedName name="ادارة_الحاسب_الالي">#REF!</definedName>
    <definedName name="ادارة_الحركة_والنقليات" localSheetId="2">'الاوزان والعايير'!#REF!</definedName>
    <definedName name="ادارة_الحركة_والنقليات" localSheetId="4">#REF!</definedName>
    <definedName name="ادارة_الحركة_والنقليات" localSheetId="1">'[6]الاوزان والعايير'!#REF!</definedName>
    <definedName name="ادارة_الحركة_والنقليات">#REF!</definedName>
    <definedName name="ادارة_السلامة_العامة" localSheetId="2">'الاوزان والعايير'!#REF!</definedName>
    <definedName name="ادارة_السلامة_العامة" localSheetId="4">#REF!</definedName>
    <definedName name="ادارة_السلامة_العامة" localSheetId="1">'[6]الاوزان والعايير'!#REF!</definedName>
    <definedName name="ادارة_السلامة_العامة">#REF!</definedName>
    <definedName name="ادارة_الصيانة" localSheetId="2">'الاوزان والعايير'!#REF!</definedName>
    <definedName name="ادارة_الصيانة" localSheetId="4">#REF!</definedName>
    <definedName name="ادارة_الصيانة" localSheetId="1">'[6]الاوزان والعايير'!#REF!</definedName>
    <definedName name="ادارة_الصيانة">#REF!</definedName>
    <definedName name="ادارة_المبيعات" localSheetId="2">'الاوزان والعايير'!#REF!</definedName>
    <definedName name="ادارة_المبيعات" localSheetId="4">#REF!</definedName>
    <definedName name="ادارة_المبيعات" localSheetId="1">'[6]الاوزان والعايير'!#REF!</definedName>
    <definedName name="ادارة_المبيعات">#REF!</definedName>
    <definedName name="ادارة_المستودعات" localSheetId="2">'الاوزان والعايير'!#REF!</definedName>
    <definedName name="ادارة_المستودعات" localSheetId="4">#REF!</definedName>
    <definedName name="ادارة_المستودعات" localSheetId="1">'[6]الاوزان والعايير'!#REF!</definedName>
    <definedName name="ادارة_المستودعات">#REF!</definedName>
    <definedName name="ادارة_المشتريات" localSheetId="2">'الاوزان والعايير'!#REF!</definedName>
    <definedName name="ادارة_المشتريات" localSheetId="4">#REF!</definedName>
    <definedName name="ادارة_المشتريات" localSheetId="1">'[6]الاوزان والعايير'!#REF!</definedName>
    <definedName name="ادارة_المشتريات">#REF!</definedName>
    <definedName name="ادارة_الموارد_البشرية" localSheetId="2">'الاوزان والعايير'!#REF!</definedName>
    <definedName name="ادارة_الموارد_البشرية" localSheetId="4">#REF!</definedName>
    <definedName name="ادارة_الموارد_البشرية" localSheetId="1">'[6]الاوزان والعايير'!#REF!</definedName>
    <definedName name="ادارة_الموارد_البشرية">#REF!</definedName>
    <definedName name="الاجازات_الغير_مدفوعة1">[7]الاعدادات!#REF!</definedName>
    <definedName name="الاجازات2">[7]الاعدادات!$F$103:$F$118</definedName>
    <definedName name="الادارات" localSheetId="2">'الاوزان والعايير'!#REF!</definedName>
    <definedName name="الادارات" localSheetId="1">'[6]الاوزان والعايير'!#REF!</definedName>
    <definedName name="الادارات">[8]الاعدادات!$C$137:$C$208</definedName>
    <definedName name="الادارة_العليا" localSheetId="2">'الاوزان والعايير'!#REF!</definedName>
    <definedName name="الادارة_العليا" localSheetId="4">#REF!</definedName>
    <definedName name="الادارة_العليا" localSheetId="1">'[6]الاوزان والعايير'!#REF!</definedName>
    <definedName name="الادارة_العليا">#REF!</definedName>
    <definedName name="الادارة_القانونية" localSheetId="2">'الاوزان والعايير'!#REF!</definedName>
    <definedName name="الادارة_القانونية" localSheetId="4">#REF!</definedName>
    <definedName name="الادارة_القانونية" localSheetId="1">'[6]الاوزان والعايير'!#REF!</definedName>
    <definedName name="الادارة_القانونية">#REF!</definedName>
    <definedName name="الادارة_المالية" localSheetId="2">'الاوزان والعايير'!#REF!</definedName>
    <definedName name="الادارة_المالية" localSheetId="4">#REF!</definedName>
    <definedName name="الادارة_المالية" localSheetId="1">'[6]الاوزان والعايير'!#REF!</definedName>
    <definedName name="الادارة_المالية">#REF!</definedName>
    <definedName name="الاسبوع">[3]الاعدادات!$G$2:$G$9</definedName>
    <definedName name="الاستبدال">[9]الاعدادات!$E$2:$E$3</definedName>
    <definedName name="الاشهر">[10]الاعدادات!$A$8:$A$19</definedName>
    <definedName name="الاصناف_الوظيفية">[8]الاعدادات!$F$137:$F$142</definedName>
    <definedName name="الاقسام">[8]الاعدادات!$D$137:$D$208</definedName>
    <definedName name="البدلات">[8]الاعدادات!$I$21:$I$35</definedName>
    <definedName name="التأمين">[9]الاعدادات!$I$2:$I$3</definedName>
    <definedName name="الجنس">[8]الاعدادات!$A$3:$A$17</definedName>
    <definedName name="الجنسية">[8]الاعدادات!$B$3:$B$17</definedName>
    <definedName name="الحالة">[3]الاعدادات!$E$2:$E$6</definedName>
    <definedName name="الحالة_الاجتماعية">[8]الاعدادات!$D$3:$D$17</definedName>
    <definedName name="الخروج">[9]الاعدادات!$D$2:$D$6</definedName>
    <definedName name="الخضوع_للضمان">[8]الاعدادات!$D$63:$D$77</definedName>
    <definedName name="الديانة">[8]الاعدادات!$C$3:$C$17</definedName>
    <definedName name="الرموز">'[8]كشف الدوام1'!$A$2:$A$13,'[8]كشف الدوام1'!$F$2:$F$13</definedName>
    <definedName name="الشركات">[3]الاعدادات!$F$2:$F$9</definedName>
    <definedName name="الشهر">[8]الاعدادات!$A$212:$A$223</definedName>
    <definedName name="الشهر1">[7]الاعدادات!$A$23:$A$34</definedName>
    <definedName name="الشهور">الاعدادات!#REF!</definedName>
    <definedName name="العقوبات">[8]الاعدادات!$A$21:$A$35</definedName>
    <definedName name="العمل_الاضافي">[3]الاعدادات!$H$2:$H$3</definedName>
    <definedName name="العملة">[8]الاعدادات!$H$21</definedName>
    <definedName name="العهد">[8]الاعدادات!$A$81:$A$99</definedName>
    <definedName name="الفترات" localSheetId="2">'الاوزان والعايير'!#REF!</definedName>
    <definedName name="الفترات" localSheetId="4">#REF!</definedName>
    <definedName name="الفترات" localSheetId="1">'[6]الاوزان والعايير'!#REF!</definedName>
    <definedName name="الفترات">#REF!</definedName>
    <definedName name="الفروع" localSheetId="2">'الاوزان والعايير'!#REF!</definedName>
    <definedName name="الفروع" localSheetId="1">'[6]الاوزان والعايير'!#REF!</definedName>
    <definedName name="الفروع">[8]الاعدادات!$B$137:$B$208</definedName>
    <definedName name="القياسات">[10]الاعدادات!$D$8:$D$19</definedName>
    <definedName name="المخازن">#REF!</definedName>
    <definedName name="المستفيدين1">[4]الاعدادات!$G$126:$G$136</definedName>
    <definedName name="المسميات" localSheetId="1">'[6]الاوزان والعايير'!#REF!</definedName>
    <definedName name="المسميات">'الاوزان والعايير'!#REF!</definedName>
    <definedName name="المسميات_الوظيفية">[8]الاعدادات!$G$137:$G$208</definedName>
    <definedName name="النوع" localSheetId="2">'الاوزان والعايير'!$C$3:$C$3</definedName>
    <definedName name="النوع" localSheetId="4">#REF!</definedName>
    <definedName name="النوع">#REF!</definedName>
    <definedName name="الوحدات">[8]الاعدادات!$E$137:$E$208</definedName>
    <definedName name="انواع_الاجازات1">[7]الاعدادات!#REF!</definedName>
    <definedName name="انواع_الاضافي1">[7]الاعدادات!$A$58:$A$63</definedName>
    <definedName name="انواع_التأمين1">[7]الاعدادات!$E$23:$E$30</definedName>
    <definedName name="انواع_التقييم">'[4]اعدادت التقييم'!$B$32:$B$39</definedName>
    <definedName name="انواع_السلف">[8]الاعدادات!$G$21:$G$22</definedName>
    <definedName name="انواع_السلف1">[7]الاعدادات!$C$123:$C$127</definedName>
    <definedName name="انواع_العمل_الاضافي">[8]الاعدادات!$A$104:$A$111</definedName>
    <definedName name="انواع_المغادرات1">[7]الاعدادات!$A$103:$A$118</definedName>
    <definedName name="انواع_الوثائق1">[7]الاعدادات!$G$4:$G$18</definedName>
    <definedName name="انواع_عقود_العمل">[8]الاعدادات!$F$21:$F$35</definedName>
    <definedName name="ايام_الاسبوع1">[7]الاعدادات!$C$103:$C$110</definedName>
    <definedName name="بلبل_يسبي" localSheetId="4">[3]التأمين!#REF!</definedName>
    <definedName name="بلبل_يسبي">[3]التأمين!#REF!</definedName>
    <definedName name="حالة_الاصابة">[8]الاعدادات!$C$63:$C$77</definedName>
    <definedName name="حالة_العهدة">[8]الاعدادات!$B$81:$B$99</definedName>
    <definedName name="حركات" localSheetId="4">#REF!</definedName>
    <definedName name="حركات">#REF!</definedName>
    <definedName name="حركات_كشف_الدوام">[8]الاعدادات!$D$212:$D$219</definedName>
    <definedName name="حركاتالموظف">[11]الاعدادات!$B$2:$B$7</definedName>
    <definedName name="سبب_انتهاء_الخدمة">[8]الاعدادات!$E$21:$E$35</definedName>
    <definedName name="شركات_التأمين1">[7]الاعدادات!$F$23:$F$30</definedName>
    <definedName name="ششش">#REF!</definedName>
    <definedName name="طباعة_الحافز" localSheetId="4">#REF!</definedName>
    <definedName name="طباعة_الحافز">#REF!</definedName>
    <definedName name="كككك" localSheetId="4">#REF!</definedName>
    <definedName name="كككك">#REF!</definedName>
    <definedName name="مكانالعمل">[11]الاعدادات!$A$2:$A$33</definedName>
    <definedName name="موظف">[9]الاعدادات!$A$2:$A$10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1" i="13" l="1"/>
  <c r="P21" i="13"/>
  <c r="L21" i="13"/>
  <c r="H21" i="13"/>
  <c r="D21" i="13"/>
  <c r="K21" i="13"/>
  <c r="G21" i="13"/>
  <c r="S21" i="13"/>
  <c r="O21" i="13"/>
  <c r="B3" i="14"/>
  <c r="B5" i="14"/>
  <c r="C21" i="13"/>
  <c r="E201" i="19" l="1"/>
  <c r="E200" i="19"/>
  <c r="E199" i="19"/>
  <c r="E198" i="19"/>
  <c r="E197" i="19"/>
  <c r="E196" i="19"/>
  <c r="E195" i="19"/>
  <c r="E194" i="19"/>
  <c r="E193" i="19"/>
  <c r="E192" i="19"/>
  <c r="E191" i="19"/>
  <c r="E190" i="19"/>
  <c r="E189" i="19"/>
  <c r="E188" i="19"/>
  <c r="E187" i="19"/>
  <c r="E186" i="19"/>
  <c r="E185" i="19"/>
  <c r="E184" i="19"/>
  <c r="E183" i="19"/>
  <c r="E182" i="19"/>
  <c r="E181" i="19"/>
  <c r="E180" i="19"/>
  <c r="E179" i="19"/>
  <c r="E178" i="19"/>
  <c r="E177" i="19"/>
  <c r="E176" i="19"/>
  <c r="E175" i="19"/>
  <c r="E174" i="19"/>
  <c r="E173" i="19"/>
  <c r="E172" i="19"/>
  <c r="E171" i="19"/>
  <c r="E170" i="19"/>
  <c r="E169" i="19"/>
  <c r="E168" i="19"/>
  <c r="E167" i="19"/>
  <c r="E166" i="19"/>
  <c r="E165" i="19"/>
  <c r="E164" i="19"/>
  <c r="E163" i="19"/>
  <c r="E162" i="19"/>
  <c r="E161" i="19"/>
  <c r="E160" i="19"/>
  <c r="E159" i="19"/>
  <c r="E158" i="19"/>
  <c r="E157" i="19"/>
  <c r="E156" i="19"/>
  <c r="E155" i="19"/>
  <c r="E154" i="19"/>
  <c r="E153" i="19"/>
  <c r="E152" i="19"/>
  <c r="E151" i="19"/>
  <c r="E150" i="19"/>
  <c r="E149" i="19"/>
  <c r="E148" i="19"/>
  <c r="E147" i="19"/>
  <c r="E146" i="19"/>
  <c r="E145" i="19"/>
  <c r="E144" i="19"/>
  <c r="E143" i="19"/>
  <c r="E142" i="19"/>
  <c r="E141" i="19"/>
  <c r="E140" i="19"/>
  <c r="E139" i="19"/>
  <c r="E138" i="19"/>
  <c r="E137" i="19"/>
  <c r="E136" i="19"/>
  <c r="E135" i="19"/>
  <c r="E134" i="19"/>
  <c r="E133" i="19"/>
  <c r="E132" i="19"/>
  <c r="E131" i="19"/>
  <c r="E130" i="19"/>
  <c r="E129" i="19"/>
  <c r="E128" i="19"/>
  <c r="E127" i="19"/>
  <c r="E126" i="19"/>
  <c r="E125" i="19"/>
  <c r="E124" i="19"/>
  <c r="E123" i="19"/>
  <c r="E122" i="19"/>
  <c r="E121" i="19"/>
  <c r="E120" i="19"/>
  <c r="E119" i="19"/>
  <c r="E118" i="19"/>
  <c r="E117" i="19"/>
  <c r="E116" i="19"/>
  <c r="E115" i="19"/>
  <c r="E114" i="19"/>
  <c r="E113" i="19"/>
  <c r="E112" i="19"/>
  <c r="E111" i="19"/>
  <c r="E110" i="19"/>
  <c r="E109" i="19"/>
  <c r="E108" i="19"/>
  <c r="E107" i="19"/>
  <c r="E106" i="19"/>
  <c r="E105" i="19"/>
  <c r="E104" i="19"/>
  <c r="E103" i="19"/>
  <c r="E102" i="19"/>
  <c r="E101" i="19"/>
  <c r="E100" i="19"/>
  <c r="E99" i="19"/>
  <c r="E98" i="19"/>
  <c r="E97" i="19"/>
  <c r="E96" i="19"/>
  <c r="E95" i="19"/>
  <c r="E94" i="19"/>
  <c r="E93" i="19"/>
  <c r="E92" i="19"/>
  <c r="E91" i="19"/>
  <c r="E90" i="19"/>
  <c r="E89" i="19"/>
  <c r="E88" i="19"/>
  <c r="E87" i="19"/>
  <c r="E86" i="19"/>
  <c r="E85" i="19"/>
  <c r="E84" i="19"/>
  <c r="E83" i="19"/>
  <c r="E82" i="19"/>
  <c r="E81" i="19"/>
  <c r="E80" i="19"/>
  <c r="E79" i="19"/>
  <c r="E78" i="19"/>
  <c r="E77" i="19"/>
  <c r="E76" i="19"/>
  <c r="E75" i="19"/>
  <c r="E74" i="19"/>
  <c r="E73" i="19"/>
  <c r="E72" i="19"/>
  <c r="E71" i="19"/>
  <c r="E70" i="19"/>
  <c r="E69" i="19"/>
  <c r="E68" i="19"/>
  <c r="E67" i="19"/>
  <c r="E66" i="19"/>
  <c r="E65" i="19"/>
  <c r="E64" i="19"/>
  <c r="E63" i="19"/>
  <c r="E62" i="19"/>
  <c r="E61" i="19"/>
  <c r="E60" i="19"/>
  <c r="E59" i="19"/>
  <c r="E58" i="19"/>
  <c r="E57" i="19"/>
  <c r="E56" i="19"/>
  <c r="E55" i="19"/>
  <c r="E54" i="19"/>
  <c r="E53" i="19"/>
  <c r="E52" i="19"/>
  <c r="E51" i="19"/>
  <c r="E50" i="19"/>
  <c r="E49" i="19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D201" i="19"/>
  <c r="D200" i="19"/>
  <c r="D199" i="19"/>
  <c r="D198" i="19"/>
  <c r="D197" i="19"/>
  <c r="D196" i="19"/>
  <c r="D195" i="19"/>
  <c r="D194" i="19"/>
  <c r="D193" i="19"/>
  <c r="D192" i="19"/>
  <c r="D191" i="19"/>
  <c r="D190" i="19"/>
  <c r="D189" i="19"/>
  <c r="D188" i="19"/>
  <c r="D187" i="19"/>
  <c r="D186" i="19"/>
  <c r="D185" i="19"/>
  <c r="D184" i="19"/>
  <c r="D183" i="19"/>
  <c r="D182" i="19"/>
  <c r="D181" i="19"/>
  <c r="D180" i="19"/>
  <c r="D179" i="19"/>
  <c r="D178" i="19"/>
  <c r="D177" i="19"/>
  <c r="D176" i="19"/>
  <c r="D175" i="19"/>
  <c r="D174" i="19"/>
  <c r="D173" i="19"/>
  <c r="D172" i="19"/>
  <c r="D171" i="19"/>
  <c r="D170" i="19"/>
  <c r="D169" i="19"/>
  <c r="D168" i="19"/>
  <c r="D167" i="19"/>
  <c r="D166" i="19"/>
  <c r="D165" i="19"/>
  <c r="D164" i="19"/>
  <c r="D163" i="19"/>
  <c r="D162" i="19"/>
  <c r="D161" i="19"/>
  <c r="D160" i="19"/>
  <c r="D159" i="19"/>
  <c r="D158" i="19"/>
  <c r="D157" i="19"/>
  <c r="D156" i="19"/>
  <c r="D155" i="19"/>
  <c r="D154" i="19"/>
  <c r="D153" i="19"/>
  <c r="D152" i="19"/>
  <c r="D151" i="19"/>
  <c r="D150" i="19"/>
  <c r="D149" i="19"/>
  <c r="D148" i="19"/>
  <c r="D147" i="19"/>
  <c r="D146" i="19"/>
  <c r="D145" i="19"/>
  <c r="D144" i="19"/>
  <c r="D143" i="19"/>
  <c r="D142" i="19"/>
  <c r="D141" i="19"/>
  <c r="D140" i="19"/>
  <c r="D139" i="19"/>
  <c r="D138" i="19"/>
  <c r="D137" i="19"/>
  <c r="D136" i="19"/>
  <c r="D135" i="19"/>
  <c r="D134" i="19"/>
  <c r="D133" i="19"/>
  <c r="D132" i="19"/>
  <c r="D131" i="19"/>
  <c r="D130" i="19"/>
  <c r="D129" i="19"/>
  <c r="D128" i="19"/>
  <c r="D127" i="19"/>
  <c r="D126" i="19"/>
  <c r="D125" i="19"/>
  <c r="D124" i="19"/>
  <c r="D123" i="19"/>
  <c r="D122" i="19"/>
  <c r="D121" i="19"/>
  <c r="D120" i="19"/>
  <c r="D119" i="19"/>
  <c r="D118" i="19"/>
  <c r="D117" i="19"/>
  <c r="D116" i="19"/>
  <c r="D115" i="19"/>
  <c r="D114" i="19"/>
  <c r="D113" i="19"/>
  <c r="D112" i="19"/>
  <c r="D111" i="19"/>
  <c r="D110" i="19"/>
  <c r="D109" i="19"/>
  <c r="D108" i="19"/>
  <c r="D107" i="19"/>
  <c r="D106" i="19"/>
  <c r="D105" i="19"/>
  <c r="D104" i="19"/>
  <c r="D103" i="19"/>
  <c r="D102" i="19"/>
  <c r="D101" i="19"/>
  <c r="D100" i="19"/>
  <c r="D99" i="19"/>
  <c r="D98" i="19"/>
  <c r="D97" i="19"/>
  <c r="D96" i="19"/>
  <c r="D95" i="19"/>
  <c r="D94" i="19"/>
  <c r="D93" i="19"/>
  <c r="D92" i="19"/>
  <c r="D91" i="19"/>
  <c r="D90" i="19"/>
  <c r="D89" i="19"/>
  <c r="D88" i="19"/>
  <c r="D87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D5" i="19"/>
  <c r="C201" i="19"/>
  <c r="C200" i="19"/>
  <c r="C199" i="19"/>
  <c r="C198" i="19"/>
  <c r="C197" i="19"/>
  <c r="C196" i="19"/>
  <c r="C195" i="19"/>
  <c r="C194" i="19"/>
  <c r="C193" i="19"/>
  <c r="C192" i="19"/>
  <c r="C191" i="19"/>
  <c r="C190" i="19"/>
  <c r="C189" i="19"/>
  <c r="C188" i="19"/>
  <c r="C187" i="19"/>
  <c r="C186" i="19"/>
  <c r="C185" i="19"/>
  <c r="C184" i="19"/>
  <c r="C183" i="19"/>
  <c r="C182" i="19"/>
  <c r="C181" i="19"/>
  <c r="C180" i="19"/>
  <c r="C179" i="19"/>
  <c r="C178" i="19"/>
  <c r="C177" i="19"/>
  <c r="C176" i="19"/>
  <c r="C175" i="19"/>
  <c r="C174" i="19"/>
  <c r="C173" i="19"/>
  <c r="C172" i="19"/>
  <c r="C171" i="19"/>
  <c r="C170" i="19"/>
  <c r="C169" i="19"/>
  <c r="C168" i="19"/>
  <c r="C167" i="19"/>
  <c r="C166" i="19"/>
  <c r="C165" i="19"/>
  <c r="C164" i="19"/>
  <c r="C163" i="19"/>
  <c r="C162" i="19"/>
  <c r="C161" i="19"/>
  <c r="C160" i="19"/>
  <c r="C159" i="19"/>
  <c r="C158" i="19"/>
  <c r="C157" i="19"/>
  <c r="C156" i="19"/>
  <c r="C155" i="19"/>
  <c r="C154" i="19"/>
  <c r="C153" i="19"/>
  <c r="C152" i="19"/>
  <c r="C151" i="19"/>
  <c r="C150" i="19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C114" i="19"/>
  <c r="C113" i="19"/>
  <c r="C112" i="19"/>
  <c r="C111" i="19"/>
  <c r="C110" i="19"/>
  <c r="C109" i="19"/>
  <c r="C108" i="19"/>
  <c r="C107" i="19"/>
  <c r="C106" i="19"/>
  <c r="C105" i="19"/>
  <c r="C104" i="19"/>
  <c r="C103" i="19"/>
  <c r="C102" i="19"/>
  <c r="C101" i="19"/>
  <c r="C100" i="19"/>
  <c r="C99" i="19"/>
  <c r="C98" i="19"/>
  <c r="C97" i="19"/>
  <c r="C96" i="19"/>
  <c r="C95" i="19"/>
  <c r="C94" i="19"/>
  <c r="C93" i="19"/>
  <c r="C92" i="19"/>
  <c r="C91" i="19"/>
  <c r="C90" i="19"/>
  <c r="C89" i="19"/>
  <c r="C88" i="19"/>
  <c r="C87" i="19"/>
  <c r="C86" i="19"/>
  <c r="C85" i="19"/>
  <c r="C84" i="19"/>
  <c r="C83" i="19"/>
  <c r="C82" i="19"/>
  <c r="C8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" i="19"/>
  <c r="D4" i="19"/>
  <c r="C4" i="19"/>
  <c r="A20" i="14" l="1"/>
  <c r="A15" i="14"/>
  <c r="B26" i="14" s="1"/>
  <c r="A8" i="14"/>
  <c r="E11" i="4" l="1"/>
  <c r="C5" i="14"/>
  <c r="E1" i="14" s="1"/>
  <c r="B8" i="14" s="1" a="1"/>
  <c r="A5" i="14"/>
  <c r="C26" i="14"/>
  <c r="A26" i="14"/>
  <c r="B27" i="14" l="1"/>
  <c r="C27" i="14"/>
  <c r="A27" i="14"/>
  <c r="B8" i="1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<sst xmlns="http://schemas.openxmlformats.org/spreadsheetml/2006/main" count="181" uniqueCount="63">
  <si>
    <t>الرقم الوظيفي</t>
  </si>
  <si>
    <t>الاسم</t>
  </si>
  <si>
    <t>الادارة</t>
  </si>
  <si>
    <t>القسم</t>
  </si>
  <si>
    <t>اسم الشركة</t>
  </si>
  <si>
    <t>الادارات</t>
  </si>
  <si>
    <t>المسميات الوظيفية</t>
  </si>
  <si>
    <t>المسمى الوظيفي</t>
  </si>
  <si>
    <t>تاريخ التعيين</t>
  </si>
  <si>
    <t>اسم الموظف</t>
  </si>
  <si>
    <t>السنة الحالية</t>
  </si>
  <si>
    <t>بيانات الموظفين</t>
  </si>
  <si>
    <t>معايير التقييم</t>
  </si>
  <si>
    <t>المهارات القيادية</t>
  </si>
  <si>
    <t>المهارات السلوكية</t>
  </si>
  <si>
    <t>المهارات العامة</t>
  </si>
  <si>
    <t>رقم الموظف</t>
  </si>
  <si>
    <t>نوع التقييم</t>
  </si>
  <si>
    <t>شهري</t>
  </si>
  <si>
    <t>المهارة</t>
  </si>
  <si>
    <t>عناصر التقييم</t>
  </si>
  <si>
    <r>
      <rPr>
        <b/>
        <sz val="12"/>
        <color rgb="FF002060"/>
        <rFont val="Arial"/>
        <family val="2"/>
      </rPr>
      <t>النتيجة</t>
    </r>
    <r>
      <rPr>
        <sz val="12"/>
        <color rgb="FF002060"/>
        <rFont val="Arial"/>
        <family val="2"/>
      </rPr>
      <t xml:space="preserve"> </t>
    </r>
  </si>
  <si>
    <t>النتيجة العامة</t>
  </si>
  <si>
    <t>الاسم الرباعي</t>
  </si>
  <si>
    <t>التقييم</t>
  </si>
  <si>
    <t>إداري</t>
  </si>
  <si>
    <t>القدرة على تطوير العمل وتبسيط إجراءاته</t>
  </si>
  <si>
    <t>توجيه ومتابعة الطلبة والإشراف على أدائهم أفرادًا ومجموعة</t>
  </si>
  <si>
    <t>الكفاءة والسرعة في إنجاز المهام الموكلة له</t>
  </si>
  <si>
    <t>تحديد الاحتياجات التدريبية والالتزام بالتطوير المهني</t>
  </si>
  <si>
    <t>المساهمة في التطوير المهني للزملاء ودعمهم</t>
  </si>
  <si>
    <t>القدرة على حل المشكلات واتخاذ القرارات</t>
  </si>
  <si>
    <t>تقبل التوجيهات وتنفيذها</t>
  </si>
  <si>
    <t>الانضباط والمراقبة</t>
  </si>
  <si>
    <t>الاستفادة من نتائج التأمل الذاتي والمراجعة الذاتية في تحديد الأولويات والأهداف</t>
  </si>
  <si>
    <t>تنظيم سير العمل اليومي وتوثيق الإجراءات</t>
  </si>
  <si>
    <t>الأخصائي الاجتماعي</t>
  </si>
  <si>
    <t>الاخصائي النفسي</t>
  </si>
  <si>
    <t>توقيع الموظف</t>
  </si>
  <si>
    <t>النتيجة</t>
  </si>
  <si>
    <t>النسبة</t>
  </si>
  <si>
    <t>نائب المدير</t>
  </si>
  <si>
    <t>السكرتير</t>
  </si>
  <si>
    <t>رئيس القسم</t>
  </si>
  <si>
    <t>المنسق</t>
  </si>
  <si>
    <t>المشرف</t>
  </si>
  <si>
    <t xml:space="preserve">محمد حسن </t>
  </si>
  <si>
    <t xml:space="preserve">أحمد عبد الرزاق </t>
  </si>
  <si>
    <t xml:space="preserve">خليفة محمد </t>
  </si>
  <si>
    <t xml:space="preserve">حامد </t>
  </si>
  <si>
    <t>صالح ياسر</t>
  </si>
  <si>
    <t>خاصة</t>
  </si>
  <si>
    <t>الالتزام بقوانين ولوائح العمل</t>
  </si>
  <si>
    <t xml:space="preserve">متابعة معايير الأمن والسلامة والحفاظ على البيئة </t>
  </si>
  <si>
    <t>متابعة تنفيذ الخطط وقياس نتائجها على الموظف</t>
  </si>
  <si>
    <t>المساهمة في تنظيم الأنشطة  والإشراف عليها</t>
  </si>
  <si>
    <t xml:space="preserve">التواصل الفاعل للدعم </t>
  </si>
  <si>
    <t>الإشراف على برامج تنمية القيم والمساهمة فيها</t>
  </si>
  <si>
    <t>العلاقة الإيجابية مع المجتمع الجمهوري</t>
  </si>
  <si>
    <t>هذه لسنة 2021 أريد ترحيل النتائج إلى شيت آخر وثم تكون فاضية للسنوات القادمة، إذا وجدنا طريقة الحمد لله وإلا سأفعلها يدويا</t>
  </si>
  <si>
    <t>من:</t>
  </si>
  <si>
    <t>إلى:</t>
  </si>
  <si>
    <t>فترة التقييم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</si>
</sst>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rial"/>
      <family val="2"/>
      <scheme val="minor"/>
    </font>
    <font>
      <sz val="14"/>
      <color theme="1"/>
      <name val="Calibri"/>
      <family val="2"/>
      <charset val="178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20"/>
      <color theme="1"/>
      <name val="Arial"/>
      <family val="2"/>
      <scheme val="minor"/>
    </font>
    <font>
      <sz val="10"/>
      <name val="Arial"/>
      <charset val="178"/>
    </font>
    <font>
      <sz val="10"/>
      <name val="Traditional Arabic"/>
      <family val="1"/>
    </font>
    <font>
      <sz val="8"/>
      <name val="Traditional Arabic"/>
      <family val="1"/>
    </font>
    <font>
      <b/>
      <sz val="14"/>
      <color rgb="FF002060"/>
      <name val="Traditional Arabic"/>
      <family val="1"/>
    </font>
    <font>
      <b/>
      <sz val="16"/>
      <color rgb="FF002060"/>
      <name val="Traditional Arabic"/>
      <family val="1"/>
    </font>
    <font>
      <sz val="14"/>
      <name val="Traditional Arabic"/>
      <family val="1"/>
    </font>
    <font>
      <b/>
      <sz val="14"/>
      <name val="Traditional Arabic"/>
      <family val="1"/>
    </font>
    <font>
      <b/>
      <sz val="18"/>
      <color rgb="FF002060"/>
      <name val="Traditional Arabic"/>
      <family val="1"/>
    </font>
    <font>
      <sz val="11"/>
      <color theme="1"/>
      <name val="Arial"/>
      <family val="2"/>
      <charset val="178"/>
      <scheme val="minor"/>
    </font>
    <font>
      <sz val="16"/>
      <color rgb="FF002060"/>
      <name val="Traditional Arabic"/>
      <family val="1"/>
    </font>
    <font>
      <sz val="11"/>
      <color rgb="FF002060"/>
      <name val="Arial"/>
      <family val="2"/>
    </font>
    <font>
      <b/>
      <sz val="11"/>
      <color rgb="FF002060"/>
      <name val="Arial"/>
      <family val="2"/>
    </font>
    <font>
      <b/>
      <sz val="22"/>
      <name val="Traditional Arabic"/>
      <family val="1"/>
    </font>
    <font>
      <sz val="14"/>
      <color rgb="FF002060"/>
      <name val="Traditional Arabic"/>
      <family val="1"/>
    </font>
    <font>
      <sz val="14"/>
      <name val="Arial"/>
      <family val="2"/>
    </font>
    <font>
      <sz val="10"/>
      <name val="Arial"/>
      <family val="2"/>
    </font>
    <font>
      <b/>
      <sz val="8"/>
      <color rgb="FF002060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3"/>
      <color rgb="FF002060"/>
      <name val="Arial"/>
      <family val="2"/>
    </font>
    <font>
      <b/>
      <sz val="14"/>
      <color theme="1"/>
      <name val="Arial"/>
      <family val="2"/>
    </font>
    <font>
      <b/>
      <u/>
      <sz val="11"/>
      <color rgb="FF002060"/>
      <name val="Arial"/>
      <family val="2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6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26"/>
      <name val="Traditional Arabic"/>
      <family val="1"/>
    </font>
    <font>
      <sz val="20"/>
      <name val="Arial"/>
      <family val="2"/>
      <scheme val="minor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16" fillId="0" borderId="0"/>
    <xf numFmtId="0" fontId="16" fillId="0" borderId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Protection="1"/>
    <xf numFmtId="0" fontId="0" fillId="0" borderId="0" xfId="0" applyProtection="1"/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right" vertical="center"/>
    </xf>
    <xf numFmtId="0" fontId="0" fillId="0" borderId="10" xfId="0" applyFont="1" applyBorder="1" applyAlignment="1" applyProtection="1">
      <alignment horizontal="right" vertical="center"/>
      <protection locked="0"/>
    </xf>
    <xf numFmtId="0" fontId="0" fillId="3" borderId="0" xfId="0" applyFont="1" applyFill="1" applyAlignment="1" applyProtection="1">
      <alignment horizontal="center" vertical="center" wrapText="1"/>
      <protection locked="0"/>
    </xf>
    <xf numFmtId="14" fontId="0" fillId="3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2" fontId="5" fillId="4" borderId="0" xfId="0" applyNumberFormat="1" applyFont="1" applyFill="1" applyBorder="1" applyAlignment="1" applyProtection="1">
      <alignment horizontal="center" vertical="center"/>
      <protection locked="0"/>
    </xf>
    <xf numFmtId="1" fontId="5" fillId="4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/>
    <xf numFmtId="0" fontId="10" fillId="0" borderId="0" xfId="1" applyFont="1"/>
    <xf numFmtId="0" fontId="11" fillId="5" borderId="7" xfId="1" applyFont="1" applyFill="1" applyBorder="1"/>
    <xf numFmtId="0" fontId="12" fillId="5" borderId="14" xfId="1" applyFont="1" applyFill="1" applyBorder="1" applyAlignment="1">
      <alignment horizontal="center" vertical="center"/>
    </xf>
    <xf numFmtId="0" fontId="17" fillId="0" borderId="17" xfId="2" applyFont="1" applyBorder="1" applyAlignment="1" applyProtection="1">
      <alignment horizontal="right" vertical="center"/>
      <protection locked="0"/>
    </xf>
    <xf numFmtId="0" fontId="9" fillId="0" borderId="0" xfId="1" applyFont="1" applyAlignment="1">
      <alignment vertical="center"/>
    </xf>
    <xf numFmtId="0" fontId="8" fillId="0" borderId="0" xfId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8" fillId="0" borderId="0" xfId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10" fontId="33" fillId="0" borderId="4" xfId="5" applyNumberFormat="1" applyFont="1" applyFill="1" applyBorder="1" applyAlignment="1">
      <alignment horizontal="center" vertical="center" wrapText="1"/>
    </xf>
    <xf numFmtId="10" fontId="33" fillId="0" borderId="5" xfId="5" applyNumberFormat="1" applyFont="1" applyFill="1" applyBorder="1" applyAlignment="1">
      <alignment horizontal="center" vertical="center" wrapText="1"/>
    </xf>
    <xf numFmtId="10" fontId="33" fillId="0" borderId="6" xfId="5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10" fontId="33" fillId="0" borderId="4" xfId="5" applyNumberFormat="1" applyFont="1" applyFill="1" applyBorder="1" applyAlignment="1" applyProtection="1">
      <alignment horizontal="center" vertical="center" wrapText="1"/>
      <protection locked="0"/>
    </xf>
    <xf numFmtId="10" fontId="33" fillId="0" borderId="5" xfId="5" applyNumberFormat="1" applyFont="1" applyFill="1" applyBorder="1" applyAlignment="1" applyProtection="1">
      <alignment horizontal="center" vertical="center" wrapText="1"/>
      <protection locked="0"/>
    </xf>
    <xf numFmtId="10" fontId="33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34" fillId="7" borderId="4" xfId="0" applyFont="1" applyFill="1" applyBorder="1" applyAlignment="1" applyProtection="1">
      <alignment horizontal="center" vertical="center" wrapText="1"/>
      <protection locked="0"/>
    </xf>
    <xf numFmtId="0" fontId="34" fillId="7" borderId="5" xfId="0" applyFont="1" applyFill="1" applyBorder="1" applyAlignment="1" applyProtection="1">
      <alignment horizontal="center" vertical="center" wrapText="1"/>
      <protection locked="0"/>
    </xf>
    <xf numFmtId="0" fontId="34" fillId="7" borderId="6" xfId="0" applyFont="1" applyFill="1" applyBorder="1" applyAlignment="1" applyProtection="1">
      <alignment horizontal="center" vertical="center" wrapText="1"/>
      <protection locked="0"/>
    </xf>
    <xf numFmtId="0" fontId="31" fillId="8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 wrapText="1"/>
    </xf>
    <xf numFmtId="0" fontId="33" fillId="0" borderId="1" xfId="0" applyFont="1" applyBorder="1" applyAlignment="1" applyProtection="1">
      <alignment horizontal="center" vertical="center" wrapText="1"/>
      <protection locked="0"/>
    </xf>
    <xf numFmtId="0" fontId="8" fillId="0" borderId="0" xfId="1" applyAlignment="1">
      <alignment horizontal="center" vertical="center" wrapText="1"/>
    </xf>
    <xf numFmtId="0" fontId="35" fillId="0" borderId="0" xfId="0" applyFont="1" applyProtection="1"/>
    <xf numFmtId="0" fontId="35" fillId="0" borderId="0" xfId="0" applyFont="1" applyAlignment="1" applyProtection="1">
      <alignment horizontal="center" vertical="center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3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0" fillId="2" borderId="11" xfId="0" applyFont="1" applyFill="1" applyBorder="1" applyAlignment="1" applyProtection="1">
      <alignment horizontal="center" vertical="center"/>
      <protection locked="0"/>
    </xf>
    <xf numFmtId="0" fontId="11" fillId="5" borderId="30" xfId="1" applyFont="1" applyFill="1" applyBorder="1"/>
    <xf numFmtId="1" fontId="18" fillId="0" borderId="19" xfId="1" applyNumberFormat="1" applyFont="1" applyBorder="1" applyAlignment="1" applyProtection="1">
      <alignment horizontal="center" vertical="center" wrapText="1"/>
      <protection locked="0"/>
    </xf>
    <xf numFmtId="1" fontId="19" fillId="5" borderId="14" xfId="1" applyNumberFormat="1" applyFont="1" applyFill="1" applyBorder="1" applyAlignment="1">
      <alignment horizontal="center" vertical="center"/>
    </xf>
    <xf numFmtId="0" fontId="8" fillId="0" borderId="0" xfId="1" applyBorder="1" applyAlignment="1">
      <alignment vertical="center" wrapText="1"/>
    </xf>
    <xf numFmtId="0" fontId="14" fillId="5" borderId="0" xfId="1" applyFont="1" applyFill="1" applyAlignment="1">
      <alignment vertical="center"/>
    </xf>
    <xf numFmtId="0" fontId="12" fillId="11" borderId="15" xfId="1" applyFont="1" applyFill="1" applyBorder="1" applyAlignment="1" applyProtection="1">
      <alignment horizontal="center" vertical="center" wrapText="1"/>
      <protection locked="0"/>
    </xf>
    <xf numFmtId="1" fontId="18" fillId="0" borderId="32" xfId="1" applyNumberFormat="1" applyFont="1" applyBorder="1" applyAlignment="1" applyProtection="1">
      <alignment horizontal="center" vertical="center" wrapText="1"/>
      <protection locked="0"/>
    </xf>
    <xf numFmtId="0" fontId="12" fillId="5" borderId="30" xfId="1" applyFont="1" applyFill="1" applyBorder="1" applyAlignment="1">
      <alignment horizontal="center" vertical="center"/>
    </xf>
    <xf numFmtId="0" fontId="12" fillId="10" borderId="34" xfId="1" applyFont="1" applyFill="1" applyBorder="1" applyAlignment="1" applyProtection="1">
      <alignment horizontal="center" vertical="center" wrapText="1"/>
      <protection locked="0"/>
    </xf>
    <xf numFmtId="0" fontId="12" fillId="10" borderId="33" xfId="1" applyFont="1" applyFill="1" applyBorder="1" applyAlignment="1" applyProtection="1">
      <alignment horizontal="center" vertical="center" wrapText="1"/>
      <protection locked="0"/>
    </xf>
    <xf numFmtId="0" fontId="12" fillId="9" borderId="34" xfId="1" applyFont="1" applyFill="1" applyBorder="1" applyAlignment="1" applyProtection="1">
      <alignment horizontal="center" vertical="center" wrapText="1"/>
      <protection locked="0"/>
    </xf>
    <xf numFmtId="0" fontId="12" fillId="9" borderId="33" xfId="1" applyFont="1" applyFill="1" applyBorder="1" applyAlignment="1" applyProtection="1">
      <alignment horizontal="center" vertical="center" wrapText="1"/>
      <protection locked="0"/>
    </xf>
    <xf numFmtId="1" fontId="25" fillId="5" borderId="14" xfId="1" applyNumberFormat="1" applyFont="1" applyFill="1" applyBorder="1" applyAlignment="1">
      <alignment horizontal="center" vertical="center"/>
    </xf>
    <xf numFmtId="0" fontId="25" fillId="5" borderId="7" xfId="1" applyFont="1" applyFill="1" applyBorder="1"/>
    <xf numFmtId="0" fontId="25" fillId="5" borderId="30" xfId="1" applyFont="1" applyFill="1" applyBorder="1"/>
    <xf numFmtId="0" fontId="12" fillId="10" borderId="19" xfId="1" applyFont="1" applyFill="1" applyBorder="1" applyAlignment="1" applyProtection="1">
      <alignment horizontal="center" vertical="center" wrapText="1"/>
      <protection locked="0"/>
    </xf>
    <xf numFmtId="0" fontId="12" fillId="7" borderId="31" xfId="1" applyFont="1" applyFill="1" applyBorder="1" applyAlignment="1" applyProtection="1">
      <alignment horizontal="center" vertical="center" wrapText="1"/>
      <protection locked="0"/>
    </xf>
    <xf numFmtId="1" fontId="25" fillId="5" borderId="35" xfId="1" applyNumberFormat="1" applyFont="1" applyFill="1" applyBorder="1" applyAlignment="1">
      <alignment horizontal="center" vertical="center"/>
    </xf>
    <xf numFmtId="0" fontId="12" fillId="11" borderId="31" xfId="1" applyFont="1" applyFill="1" applyBorder="1" applyAlignment="1" applyProtection="1">
      <alignment horizontal="center" vertical="center" wrapText="1"/>
      <protection locked="0"/>
    </xf>
    <xf numFmtId="0" fontId="37" fillId="0" borderId="0" xfId="1" applyFont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3" borderId="19" xfId="0" applyFont="1" applyFill="1" applyBorder="1" applyAlignment="1" applyProtection="1">
      <alignment horizontal="center" vertical="center" wrapText="1"/>
      <protection locked="0"/>
    </xf>
    <xf numFmtId="14" fontId="0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 applyProtection="1">
      <alignment horizontal="center" vertical="center" wrapText="1"/>
      <protection locked="0"/>
    </xf>
    <xf numFmtId="14" fontId="0" fillId="0" borderId="19" xfId="0" applyNumberFormat="1" applyFont="1" applyBorder="1" applyAlignment="1" applyProtection="1">
      <alignment horizontal="center" vertical="center" wrapText="1"/>
      <protection locked="0"/>
    </xf>
    <xf numFmtId="0" fontId="8" fillId="0" borderId="0" xfId="1" applyAlignment="1">
      <alignment horizontal="center" vertical="center" wrapText="1"/>
    </xf>
    <xf numFmtId="0" fontId="14" fillId="5" borderId="0" xfId="1" applyFont="1" applyFill="1" applyAlignment="1">
      <alignment horizontal="center" vertical="center"/>
    </xf>
    <xf numFmtId="0" fontId="21" fillId="0" borderId="0" xfId="1" applyFont="1" applyAlignment="1">
      <alignment horizontal="right" vertical="center" wrapText="1"/>
    </xf>
    <xf numFmtId="0" fontId="21" fillId="0" borderId="0" xfId="1" applyFont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21" fillId="0" borderId="0" xfId="1" applyFont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horizontal="center" vertical="center" wrapText="1"/>
      <protection locked="0"/>
    </xf>
    <xf numFmtId="0" fontId="8" fillId="0" borderId="0" xfId="1" applyAlignment="1" applyProtection="1">
      <alignment horizontal="center" vertical="center" wrapText="1"/>
      <protection locked="0"/>
    </xf>
    <xf numFmtId="0" fontId="15" fillId="5" borderId="16" xfId="1" applyFont="1" applyFill="1" applyBorder="1" applyAlignment="1" applyProtection="1">
      <alignment horizontal="center" vertical="center" textRotation="90"/>
      <protection locked="0"/>
    </xf>
    <xf numFmtId="0" fontId="15" fillId="5" borderId="18" xfId="1" applyFont="1" applyFill="1" applyBorder="1" applyAlignment="1" applyProtection="1">
      <alignment horizontal="center" vertical="center" textRotation="90"/>
      <protection locked="0"/>
    </xf>
    <xf numFmtId="0" fontId="15" fillId="5" borderId="18" xfId="1" applyFont="1" applyFill="1" applyBorder="1" applyProtection="1">
      <protection locked="0"/>
    </xf>
    <xf numFmtId="0" fontId="15" fillId="5" borderId="20" xfId="1" applyFont="1" applyFill="1" applyBorder="1" applyProtection="1">
      <protection locked="0"/>
    </xf>
    <xf numFmtId="0" fontId="15" fillId="5" borderId="20" xfId="1" applyFont="1" applyFill="1" applyBorder="1" applyAlignment="1" applyProtection="1">
      <alignment horizontal="center" vertical="center" textRotation="90"/>
      <protection locked="0"/>
    </xf>
    <xf numFmtId="0" fontId="36" fillId="0" borderId="19" xfId="1" applyFont="1" applyBorder="1" applyAlignment="1">
      <alignment horizontal="center" vertical="center"/>
    </xf>
    <xf numFmtId="0" fontId="36" fillId="0" borderId="36" xfId="1" applyFont="1" applyBorder="1" applyAlignment="1">
      <alignment horizontal="center" vertical="center"/>
    </xf>
    <xf numFmtId="0" fontId="36" fillId="0" borderId="37" xfId="1" applyFont="1" applyBorder="1" applyAlignment="1">
      <alignment horizontal="center" vertical="center"/>
    </xf>
    <xf numFmtId="0" fontId="36" fillId="0" borderId="38" xfId="1" applyFont="1" applyBorder="1" applyAlignment="1">
      <alignment horizontal="center" vertical="center"/>
    </xf>
    <xf numFmtId="0" fontId="31" fillId="7" borderId="25" xfId="0" applyFont="1" applyFill="1" applyBorder="1" applyAlignment="1">
      <alignment horizontal="center" vertical="center" wrapText="1"/>
    </xf>
    <xf numFmtId="0" fontId="31" fillId="7" borderId="26" xfId="0" applyFont="1" applyFill="1" applyBorder="1" applyAlignment="1">
      <alignment horizontal="center" vertical="center" wrapText="1"/>
    </xf>
    <xf numFmtId="0" fontId="30" fillId="7" borderId="23" xfId="0" applyFont="1" applyFill="1" applyBorder="1" applyAlignment="1">
      <alignment horizontal="center" vertical="center" wrapText="1"/>
    </xf>
    <xf numFmtId="0" fontId="30" fillId="7" borderId="28" xfId="0" applyFont="1" applyFill="1" applyBorder="1" applyAlignment="1">
      <alignment horizontal="center" vertical="center" wrapText="1"/>
    </xf>
    <xf numFmtId="0" fontId="30" fillId="7" borderId="24" xfId="0" applyFont="1" applyFill="1" applyBorder="1" applyAlignment="1">
      <alignment horizontal="center" vertical="center" wrapText="1"/>
    </xf>
    <xf numFmtId="0" fontId="30" fillId="7" borderId="29" xfId="0" applyFont="1" applyFill="1" applyBorder="1" applyAlignment="1">
      <alignment horizontal="center" vertical="center" wrapText="1"/>
    </xf>
    <xf numFmtId="0" fontId="34" fillId="7" borderId="27" xfId="0" applyFont="1" applyFill="1" applyBorder="1" applyAlignment="1">
      <alignment horizontal="center" vertical="center" wrapText="1"/>
    </xf>
    <xf numFmtId="0" fontId="34" fillId="7" borderId="21" xfId="0" applyFont="1" applyFill="1" applyBorder="1" applyAlignment="1">
      <alignment horizontal="center" vertical="center" wrapText="1"/>
    </xf>
    <xf numFmtId="0" fontId="34" fillId="7" borderId="22" xfId="0" applyFont="1" applyFill="1" applyBorder="1" applyAlignment="1">
      <alignment horizontal="center" vertical="center" wrapText="1"/>
    </xf>
    <xf numFmtId="0" fontId="14" fillId="5" borderId="0" xfId="1" applyFont="1" applyFill="1" applyAlignment="1">
      <alignment vertical="center" wrapText="1"/>
    </xf>
    <xf numFmtId="0" fontId="21" fillId="0" borderId="0" xfId="1" applyFont="1" applyAlignment="1">
      <alignment vertical="center" wrapText="1"/>
    </xf>
    <xf numFmtId="14" fontId="21" fillId="0" borderId="0" xfId="1" applyNumberFormat="1" applyFont="1" applyAlignment="1" applyProtection="1">
      <alignment vertical="center" wrapText="1"/>
      <protection locked="0"/>
    </xf>
    <xf numFmtId="14" fontId="21" fillId="0" borderId="0" xfId="1" applyNumberFormat="1" applyFont="1" applyAlignment="1">
      <alignment vertical="center" wrapText="1"/>
    </xf>
    <xf numFmtId="0" fontId="29" fillId="0" borderId="0" xfId="1" applyFont="1" applyAlignment="1" applyProtection="1">
      <alignment vertical="center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0" fontId="27" fillId="5" borderId="27" xfId="1" applyFont="1" applyFill="1" applyBorder="1" applyAlignment="1">
      <alignment horizontal="center" vertical="center" textRotation="90" wrapText="1"/>
    </xf>
    <xf numFmtId="0" fontId="27" fillId="5" borderId="40" xfId="1" applyFont="1" applyFill="1" applyBorder="1" applyAlignment="1">
      <alignment horizontal="center" vertical="center" textRotation="90" wrapText="1"/>
    </xf>
    <xf numFmtId="0" fontId="27" fillId="5" borderId="41" xfId="1" applyFont="1" applyFill="1" applyBorder="1" applyAlignment="1">
      <alignment horizontal="center" vertical="center" textRotation="90" wrapText="1"/>
    </xf>
    <xf numFmtId="0" fontId="27" fillId="5" borderId="42" xfId="1" applyFont="1" applyFill="1" applyBorder="1" applyAlignment="1">
      <alignment horizontal="center" vertical="center" textRotation="90" wrapText="1"/>
    </xf>
    <xf numFmtId="0" fontId="16" fillId="0" borderId="45" xfId="3" applyBorder="1" applyAlignment="1">
      <alignment vertical="center" shrinkToFit="1"/>
    </xf>
    <xf numFmtId="0" fontId="16" fillId="0" borderId="47" xfId="3" applyBorder="1" applyAlignment="1">
      <alignment vertical="center" shrinkToFit="1"/>
    </xf>
    <xf numFmtId="0" fontId="16" fillId="0" borderId="19" xfId="3" applyBorder="1" applyAlignment="1">
      <alignment horizontal="center" vertical="center"/>
    </xf>
    <xf numFmtId="0" fontId="16" fillId="0" borderId="46" xfId="3" applyBorder="1" applyAlignment="1">
      <alignment horizontal="center" vertical="center"/>
    </xf>
    <xf numFmtId="0" fontId="16" fillId="0" borderId="48" xfId="3" applyBorder="1" applyAlignment="1">
      <alignment horizontal="center" vertical="center"/>
    </xf>
    <xf numFmtId="0" fontId="16" fillId="0" borderId="49" xfId="3" applyBorder="1" applyAlignment="1">
      <alignment horizontal="center" vertical="center"/>
    </xf>
    <xf numFmtId="0" fontId="16" fillId="0" borderId="50" xfId="3" applyBorder="1" applyAlignment="1">
      <alignment vertical="center" shrinkToFit="1"/>
    </xf>
    <xf numFmtId="0" fontId="16" fillId="0" borderId="51" xfId="3" applyBorder="1" applyAlignment="1">
      <alignment horizontal="center" vertical="center"/>
    </xf>
    <xf numFmtId="0" fontId="16" fillId="0" borderId="52" xfId="3" applyBorder="1" applyAlignment="1">
      <alignment horizontal="center" vertical="center"/>
    </xf>
    <xf numFmtId="0" fontId="24" fillId="5" borderId="19" xfId="1" applyFont="1" applyFill="1" applyBorder="1" applyAlignment="1">
      <alignment horizontal="center" vertical="center" textRotation="90" wrapText="1"/>
    </xf>
    <xf numFmtId="0" fontId="25" fillId="5" borderId="19" xfId="1" applyFont="1" applyFill="1" applyBorder="1" applyAlignment="1">
      <alignment horizontal="center" vertical="center" wrapText="1"/>
    </xf>
    <xf numFmtId="0" fontId="26" fillId="5" borderId="19" xfId="1" applyFont="1" applyFill="1" applyBorder="1" applyAlignment="1">
      <alignment horizontal="center" vertical="center" wrapText="1"/>
    </xf>
    <xf numFmtId="10" fontId="38" fillId="0" borderId="39" xfId="4" applyNumberFormat="1" applyFont="1" applyBorder="1" applyAlignment="1" applyProtection="1">
      <alignment horizontal="center" vertical="center" wrapText="1"/>
    </xf>
    <xf numFmtId="0" fontId="19" fillId="5" borderId="43" xfId="1" applyFont="1" applyFill="1" applyBorder="1" applyAlignment="1">
      <alignment horizontal="center" vertical="center" wrapText="1"/>
    </xf>
    <xf numFmtId="0" fontId="19" fillId="5" borderId="17" xfId="1" applyFont="1" applyFill="1" applyBorder="1" applyAlignment="1">
      <alignment horizontal="center" vertical="center" wrapText="1"/>
    </xf>
    <xf numFmtId="0" fontId="25" fillId="5" borderId="44" xfId="1" applyFont="1" applyFill="1" applyBorder="1" applyAlignment="1">
      <alignment horizontal="center" vertical="center" wrapText="1"/>
    </xf>
    <xf numFmtId="10" fontId="28" fillId="6" borderId="53" xfId="4" applyNumberFormat="1" applyFont="1" applyFill="1" applyBorder="1" applyAlignment="1" applyProtection="1">
      <alignment vertical="center" wrapText="1"/>
    </xf>
  </cellXfs>
  <cellStyles count="8">
    <cellStyle name="Normal" xfId="0" builtinId="0"/>
    <cellStyle name="Normal 2" xfId="1" xr:uid="{D52F2AD4-1ECB-4737-A49D-9D0CFA9582C5}"/>
    <cellStyle name="Normal 2 2" xfId="3" xr:uid="{A28B375B-1ACE-42D3-B89C-888E6113D502}"/>
    <cellStyle name="Normal 3" xfId="2" xr:uid="{C532EB24-58DC-4AE0-BC39-72CEB3651A62}"/>
    <cellStyle name="Normal 4" xfId="6" xr:uid="{90714002-14DB-418A-BD24-541B7EF62F3E}"/>
    <cellStyle name="Percent" xfId="5" builtinId="5"/>
    <cellStyle name="Percent 2" xfId="4" xr:uid="{AEFC9778-652F-4471-8C20-9E16AE391BE4}"/>
    <cellStyle name="Percent 3" xfId="7" xr:uid="{B29B01BD-E302-458F-84F6-4CAC57CCA401}"/>
  </cellStyles>
  <dxfs count="18"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</font>
      <numFmt numFmtId="2" formatCode="0.00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protection locked="0" hidden="0"/>
    </dxf>
    <dxf>
      <protection locked="1" hidden="0"/>
    </dxf>
  </dxfs>
  <tableStyles count="0" defaultTableStyle="TableStyleLight1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DATA%20OF%20EMPLOYEE/HAZEM%20CRUSHER/&#1605;&#1608;&#1592;&#1601;&#1610;%20&#1575;&#1604;&#1581;&#1586;&#160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&#1576;&#1585;&#1606;&#1575;&#1605;&#1580;%20&#1575;&#1604;&#1605;&#1587;&#1578;&#1608;&#1583;&#1593;&#1575;&#1578;%20&#1580;&#1583;&#1610;&#1583;%20&#1604;&#1606;&#158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&#1575;&#1604;&#1585;&#1608;&#1575;&#1578;&#1576;%202017/&#1585;&#1608;&#1575;&#1578;&#1576;%207-2017/&#1585;&#1575;&#1578;&#1576;%20&#1610;&#1608;&#1604;&#1610;&#1608;%2020170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7;&#1610;&#1604;&#1576;%20&#1575;&#1604;&#1602;&#1575;&#1576;&#1590;&#1577;/DATA%20OF%20EMPLOYEE/ARAR/&#1605;&#1608;&#1592;&#1601;&#1610;%20&#1593;&#1585;&#1593;&#15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ownloads/&#1603;&#1604;%20&#1575;&#1604;&#1605;&#1608;&#1592;&#1601;&#1610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HR%20system%20ne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&#1576;&#1585;&#1605;&#1580;&#1610;&#1577;%20&#1575;&#1604;&#1605;&#1582;&#1575;&#1586;&#1606;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1;&#1606;&#1580;&#1585;&#1610;\&#1571;&#1581;&#1605;&#1583;\&#1575;&#1587;&#1578;&#1588;&#1575;&#1585;&#1575;&#1578;%20&#1575;&#1604;&#1605;&#1608;&#1575;&#1585;&#1583;%20&#1575;&#1604;&#1576;&#1588;&#1585;&#1610;&#1577;\&#1578;&#1602;&#1610;&#1610;&#1605;%20&#1575;&#1604;&#1575;&#1583;&#1575;&#1569;\&#1578;&#1602;&#1610;&#1610;&#1605;%20&#1575;&#1604;&#1575;&#1583;&#1575;&#1569;%20&#1605;&#1593;%20&#1602;&#1575;&#1593;&#1583;&#1577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HR%20system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hmad/Desktop/New%20folder%20(2)/Copy%20of%20Copy%20of%20&#1576;&#1585;&#1606;&#1575;&#1605;&#1580;%20&#1588;&#1572;&#1608;&#1606;%20&#1575;&#1604;&#1605;&#1608;&#1592;&#1601;&#1610;&#1606;%20&#1605;&#1593;&#1578;&#1605;&#158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1;&#1606;&#1580;&#1585;&#1610;\&#1571;&#1581;&#1605;&#1583;\&#1576;&#1585;&#1606;&#1575;&#1605;&#1580;%20&#1575;&#1604;&#1578;&#1571;&#1605;&#1610;&#1606;%20&#1575;&#1604;&#1591;&#1576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>
            <v>0</v>
          </cell>
        </row>
      </sheetData>
      <sheetData sheetId="7"/>
      <sheetData sheetId="8"/>
      <sheetData sheetId="9"/>
      <sheetData sheetId="10"/>
      <sheetData sheetId="11"/>
      <sheetData sheetId="12">
        <row r="2">
          <cell r="D2" t="str">
            <v>الادارة_العليا</v>
          </cell>
          <cell r="F2" t="str">
            <v>الشركة القابضة والمشتركين بالفرع</v>
          </cell>
        </row>
        <row r="3">
          <cell r="D3" t="str">
            <v>الادارة_المالية</v>
          </cell>
          <cell r="F3" t="str">
            <v>شركة الخرسانة</v>
          </cell>
        </row>
        <row r="4">
          <cell r="D4" t="str">
            <v>ادارة_الموارد_البشرية</v>
          </cell>
          <cell r="F4" t="str">
            <v>شركة المنتجات الاسمنتية</v>
          </cell>
        </row>
        <row r="5">
          <cell r="D5" t="str">
            <v>ادارة_الحاسب_الالي</v>
          </cell>
          <cell r="F5" t="str">
            <v>شركة الصيانة والنقليات</v>
          </cell>
        </row>
        <row r="6">
          <cell r="D6" t="str">
            <v>ادارة_الامن_والحماية</v>
          </cell>
          <cell r="F6" t="str">
            <v>شركة الكسارات (الحزم)</v>
          </cell>
        </row>
        <row r="7">
          <cell r="D7" t="str">
            <v>ادارة_السلامة_العامة</v>
          </cell>
          <cell r="F7" t="str">
            <v>شركة الكسارات (حائل)</v>
          </cell>
        </row>
        <row r="8">
          <cell r="D8" t="str">
            <v>ادارة_الجودة_العامة</v>
          </cell>
          <cell r="F8" t="str">
            <v>شركة الكسارات (حماد)</v>
          </cell>
        </row>
        <row r="9">
          <cell r="D9" t="str">
            <v>ادارة_المستودعات</v>
          </cell>
          <cell r="F9" t="str">
            <v>المصنع القديم</v>
          </cell>
        </row>
        <row r="10">
          <cell r="D10" t="str">
            <v>ادارة_المشتريات</v>
          </cell>
        </row>
        <row r="11">
          <cell r="D11" t="str">
            <v>ادارة_المبيعات</v>
          </cell>
        </row>
        <row r="12">
          <cell r="D12" t="str">
            <v>ادارة_الحركة_والنقليات</v>
          </cell>
        </row>
        <row r="13">
          <cell r="D13" t="str">
            <v>ادارة_الصيانة</v>
          </cell>
        </row>
        <row r="14">
          <cell r="D14" t="str">
            <v>ادارة_الانتاج</v>
          </cell>
        </row>
        <row r="15">
          <cell r="D15" t="str">
            <v>الادارة_القانونية</v>
          </cell>
        </row>
      </sheetData>
      <sheetData sheetId="13"/>
      <sheetData sheetId="14"/>
      <sheetData sheetId="1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 الرئيسية"/>
      <sheetName val="واجهة تقارير البرنامج"/>
      <sheetName val="واجهة الحركات"/>
      <sheetName val="الاعدادات"/>
      <sheetName val="الاصناف والارصدة"/>
      <sheetName val="الاضافة"/>
      <sheetName val="التحويل"/>
      <sheetName val="الاتلاف"/>
      <sheetName val="تقرير شارت"/>
      <sheetName val="العملاء"/>
      <sheetName val="الجرد"/>
      <sheetName val="الصرف"/>
      <sheetName val="سند صرف من مستودع"/>
      <sheetName val="استعلام عن رصيد"/>
      <sheetName val="تقرير حسب الصنف"/>
      <sheetName val="تقرير صرف شهري"/>
      <sheetName val="تقرير تحويل شهري"/>
      <sheetName val="تقرير الاتلاف الشهري"/>
      <sheetName val="تقرير الاضافة الشهري"/>
      <sheetName val="تجارب"/>
    </sheetNames>
    <sheetDataSet>
      <sheetData sheetId="0"/>
      <sheetData sheetId="1"/>
      <sheetData sheetId="2"/>
      <sheetData sheetId="3">
        <row r="8">
          <cell r="A8" t="str">
            <v>Jan</v>
          </cell>
          <cell r="D8" t="str">
            <v>قطعة</v>
          </cell>
        </row>
        <row r="9">
          <cell r="A9" t="str">
            <v>Feb</v>
          </cell>
          <cell r="D9" t="str">
            <v>كيلو</v>
          </cell>
        </row>
        <row r="10">
          <cell r="A10" t="str">
            <v>Mar</v>
          </cell>
          <cell r="D10" t="str">
            <v>دزينة</v>
          </cell>
        </row>
        <row r="11">
          <cell r="A11" t="str">
            <v>Apr</v>
          </cell>
          <cell r="D11"/>
        </row>
        <row r="12">
          <cell r="A12" t="str">
            <v>May</v>
          </cell>
          <cell r="D12"/>
        </row>
        <row r="13">
          <cell r="A13" t="str">
            <v>Jun</v>
          </cell>
          <cell r="D13"/>
        </row>
        <row r="14">
          <cell r="A14" t="str">
            <v>Jul</v>
          </cell>
          <cell r="D14"/>
        </row>
        <row r="15">
          <cell r="A15" t="str">
            <v>Aug</v>
          </cell>
          <cell r="D15"/>
        </row>
        <row r="16">
          <cell r="A16" t="str">
            <v>Sep</v>
          </cell>
          <cell r="D16"/>
        </row>
        <row r="17">
          <cell r="A17" t="str">
            <v>Oct</v>
          </cell>
          <cell r="D17"/>
        </row>
        <row r="18">
          <cell r="A18" t="str">
            <v>Nov</v>
          </cell>
          <cell r="D18"/>
        </row>
        <row r="19">
          <cell r="A19" t="str">
            <v>Dec</v>
          </cell>
          <cell r="D19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واتب"/>
      <sheetName val="معلومات الموظفين"/>
      <sheetName val="التأمينات الاجتماعية"/>
      <sheetName val="التقارير"/>
      <sheetName val="الاعداد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ادارة الامن والسلامة - عرعر</v>
          </cell>
          <cell r="B2" t="str">
            <v>دوام</v>
          </cell>
        </row>
        <row r="3">
          <cell r="A3" t="str">
            <v>ادارة المبيعات والتحصيل - عرعر</v>
          </cell>
          <cell r="B3" t="str">
            <v>اجازة</v>
          </cell>
        </row>
        <row r="4">
          <cell r="A4" t="str">
            <v>ادارة الموارد البشرية - عرعر</v>
          </cell>
          <cell r="B4" t="str">
            <v>ايقاف عن العمل</v>
          </cell>
        </row>
        <row r="5">
          <cell r="A5" t="str">
            <v>الادارة المالية - عرعر</v>
          </cell>
          <cell r="B5" t="str">
            <v>استقالة</v>
          </cell>
        </row>
        <row r="6">
          <cell r="A6" t="str">
            <v>الحاسب الالي - عرعر</v>
          </cell>
          <cell r="B6" t="str">
            <v>انهاء خدمات</v>
          </cell>
        </row>
        <row r="7">
          <cell r="A7" t="str">
            <v>الحركة والنقليات - عرعر</v>
          </cell>
        </row>
        <row r="8">
          <cell r="A8" t="str">
            <v>السكرتاريا - عرعر</v>
          </cell>
        </row>
        <row r="9">
          <cell r="A9" t="str">
            <v>الصيانة والتشغيل - عرعر</v>
          </cell>
        </row>
        <row r="10">
          <cell r="A10" t="str">
            <v>الضيافة - عرعر</v>
          </cell>
        </row>
        <row r="11">
          <cell r="A11" t="str">
            <v>القسم النسائي - الرياض</v>
          </cell>
        </row>
        <row r="12">
          <cell r="A12" t="str">
            <v>القسم النسائي - عرعر</v>
          </cell>
        </row>
        <row r="13">
          <cell r="A13" t="str">
            <v>المختبر - عرعر</v>
          </cell>
        </row>
        <row r="14">
          <cell r="A14" t="str">
            <v>المستودع - عرعر</v>
          </cell>
        </row>
        <row r="15">
          <cell r="A15" t="str">
            <v>المشتريات - عرعر</v>
          </cell>
        </row>
        <row r="16">
          <cell r="A16" t="str">
            <v>المقاولات - عرعر</v>
          </cell>
        </row>
        <row r="17">
          <cell r="A17" t="str">
            <v>النموذجي - عرعر</v>
          </cell>
        </row>
        <row r="18">
          <cell r="A18" t="str">
            <v>رفحاء</v>
          </cell>
        </row>
        <row r="19">
          <cell r="A19" t="str">
            <v>زادكو</v>
          </cell>
        </row>
        <row r="20">
          <cell r="A20" t="str">
            <v>ساحة ( نظافة ) - عرعر</v>
          </cell>
        </row>
        <row r="21">
          <cell r="A21" t="str">
            <v>ساحة الانترلوك ( المواد الجاهزة ) - عرعر</v>
          </cell>
        </row>
        <row r="22">
          <cell r="A22" t="str">
            <v>ساحة الزراعة ( البلك ) - عرعر</v>
          </cell>
        </row>
        <row r="23">
          <cell r="A23" t="str">
            <v>سكاكا</v>
          </cell>
        </row>
        <row r="24">
          <cell r="A24" t="str">
            <v>سكاكا - هس 3</v>
          </cell>
        </row>
        <row r="25">
          <cell r="A25" t="str">
            <v>فندق البستان 1</v>
          </cell>
        </row>
        <row r="26">
          <cell r="A26" t="str">
            <v>فندق البستان 2</v>
          </cell>
        </row>
        <row r="27">
          <cell r="A27" t="str">
            <v>فندق روائع البستان</v>
          </cell>
        </row>
        <row r="28">
          <cell r="A28" t="str">
            <v>كسارة الحزم</v>
          </cell>
        </row>
        <row r="29">
          <cell r="A29" t="str">
            <v>كسارة حائل</v>
          </cell>
        </row>
        <row r="30">
          <cell r="A30" t="str">
            <v>هس 1 - عرعر</v>
          </cell>
        </row>
        <row r="31">
          <cell r="A31" t="str">
            <v>هس 2 - عرعر</v>
          </cell>
        </row>
        <row r="32">
          <cell r="A32" t="str">
            <v>وعد الشمال</v>
          </cell>
        </row>
        <row r="33">
          <cell r="A33" t="str">
            <v>البئر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الادارة_العليا</v>
          </cell>
        </row>
        <row r="3">
          <cell r="D3" t="str">
            <v>الادارة_المالية</v>
          </cell>
        </row>
        <row r="4">
          <cell r="D4" t="str">
            <v>ادارة_الموارد_البشرية</v>
          </cell>
        </row>
        <row r="5">
          <cell r="D5" t="str">
            <v>ادارة_الحاسب_الالي</v>
          </cell>
        </row>
        <row r="6">
          <cell r="D6" t="str">
            <v>ادارة_الامن_والحماية</v>
          </cell>
        </row>
        <row r="7">
          <cell r="D7" t="str">
            <v>ادارة_السلامة_العامة</v>
          </cell>
        </row>
        <row r="8">
          <cell r="D8" t="str">
            <v>ادارة_الجودة_العامة</v>
          </cell>
        </row>
        <row r="9">
          <cell r="D9" t="str">
            <v>ادارة_المستودعات</v>
          </cell>
        </row>
        <row r="10">
          <cell r="D10" t="str">
            <v>ادارة_المشتريات</v>
          </cell>
        </row>
        <row r="11">
          <cell r="D11" t="str">
            <v>ادارة_المبيعات</v>
          </cell>
        </row>
        <row r="12">
          <cell r="D12" t="str">
            <v>ادارة_الحركة_والنقليات</v>
          </cell>
        </row>
        <row r="13">
          <cell r="D13" t="str">
            <v>ادارة_الصيانة</v>
          </cell>
        </row>
        <row r="14">
          <cell r="D14" t="str">
            <v>ادارة_الانتاج</v>
          </cell>
        </row>
        <row r="15">
          <cell r="D15" t="str">
            <v>الادارة_القانونية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أمين"/>
      <sheetName val="كشف راتب موظف"/>
      <sheetName val="بطاقة المعلومات"/>
      <sheetName val="واجهة التقارير"/>
      <sheetName val="واجهة الطباعة"/>
      <sheetName val="واجهة البرنامج"/>
      <sheetName val="الذين تم انهائهم"/>
      <sheetName val="داتا الموظفين"/>
      <sheetName val="ملخص المسميات الوظيفية"/>
      <sheetName val="تقارير احصائية"/>
      <sheetName val="ملخص الادارات"/>
      <sheetName val="ملخص توزيع الموظفين"/>
      <sheetName val="ملخص تفصيلي للرواتب"/>
      <sheetName val="الاعدادات"/>
      <sheetName val="الرواتب"/>
      <sheetName val="كشف الدوام"/>
      <sheetName val="العمل الاضافي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">
          <cell r="E2" t="str">
            <v>دوام</v>
          </cell>
          <cell r="F2" t="str">
            <v>الشركة القابضة والمشتركين بالفرع</v>
          </cell>
          <cell r="G2" t="str">
            <v>سبت</v>
          </cell>
          <cell r="H2" t="str">
            <v>يوم عادي</v>
          </cell>
          <cell r="I2" t="str">
            <v>AM</v>
          </cell>
        </row>
        <row r="3">
          <cell r="E3" t="str">
            <v>مجاز</v>
          </cell>
          <cell r="F3" t="str">
            <v>شركة الخرسانة</v>
          </cell>
          <cell r="G3" t="str">
            <v>احد</v>
          </cell>
          <cell r="H3" t="str">
            <v>يوم عطلة</v>
          </cell>
          <cell r="I3" t="str">
            <v>PM</v>
          </cell>
        </row>
        <row r="4">
          <cell r="E4" t="str">
            <v>منقول</v>
          </cell>
          <cell r="F4" t="str">
            <v>شركة المنتجات الاسمنتية</v>
          </cell>
          <cell r="G4" t="str">
            <v>اثنين</v>
          </cell>
        </row>
        <row r="5">
          <cell r="E5" t="str">
            <v>استقالة</v>
          </cell>
          <cell r="F5" t="str">
            <v>شركة الصيانة والنقليات</v>
          </cell>
          <cell r="G5" t="str">
            <v>ثلاثاء</v>
          </cell>
        </row>
        <row r="6">
          <cell r="E6" t="str">
            <v>انهاء خدمات</v>
          </cell>
          <cell r="F6" t="str">
            <v>شركة الكسارات (الحزم)</v>
          </cell>
          <cell r="G6" t="str">
            <v>اربعاء</v>
          </cell>
        </row>
        <row r="7">
          <cell r="F7" t="str">
            <v>شركة الكسارات (حائل)</v>
          </cell>
          <cell r="G7" t="str">
            <v>خميس</v>
          </cell>
        </row>
        <row r="8">
          <cell r="F8" t="str">
            <v>شركة الكسارات (حماد)</v>
          </cell>
          <cell r="G8" t="str">
            <v>جمعة</v>
          </cell>
        </row>
        <row r="9">
          <cell r="F9" t="str">
            <v>المصنع القديم</v>
          </cell>
          <cell r="G9" t="str">
            <v>عطلة رسمية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دخل التقارير الاحصائية"/>
      <sheetName val="واجهة التقارير الرئيسية"/>
      <sheetName val="الرسم البياني"/>
      <sheetName val="واجهة الطباعه"/>
      <sheetName val="بيانات الموظفين"/>
      <sheetName val="الاعدادات"/>
      <sheetName val="واجهة تقارير البرنامج"/>
      <sheetName val="تقرير الديانة"/>
      <sheetName val="تقرير انواع العقود"/>
      <sheetName val="تقرير الجنسية"/>
      <sheetName val="تقرير المؤهل العلمي"/>
      <sheetName val="تقرير الرخص"/>
      <sheetName val="تقرير الحالة الاجتماعية"/>
      <sheetName val="تقرير حسب خطة التوظيف"/>
      <sheetName val="تقرير الجنس"/>
      <sheetName val="تقرير العقوبات"/>
      <sheetName val="تقرير الاعداد حسب الوظيفة"/>
      <sheetName val="تقرير الاعداد حسب الوحدة"/>
      <sheetName val="تقرير الاعداد حسب القسم"/>
      <sheetName val="تقرير التدريب"/>
      <sheetName val="تقرير حالة الراتب"/>
      <sheetName val="تقرير الاعداد حسب الادارة"/>
      <sheetName val="تقرير الاعداد حسب الفرع"/>
      <sheetName val="تقرير التأخير"/>
      <sheetName val="تقرير الاستقالات والانهاءات"/>
      <sheetName val="تقرير اصابات العمل"/>
      <sheetName val="تقرير المغادرات"/>
      <sheetName val="تقرير الحوافز"/>
      <sheetName val="تقرير الاجازات"/>
      <sheetName val="تقرير حركات موظف"/>
      <sheetName val="تقرير ضمان اجتماعي"/>
      <sheetName val="واجهة البرنامج الرئيسية"/>
      <sheetName val="واجهه ادارة الاداء"/>
      <sheetName val="التعاقب الوظيفي"/>
      <sheetName val="KPIS"/>
      <sheetName val="تقرير مؤشرات"/>
      <sheetName val="نموذج التقييم"/>
      <sheetName val="اعدادت التقييم"/>
      <sheetName val="سجل تقييم الادء"/>
      <sheetName val="سجل العقوبات"/>
      <sheetName val="نموذج عقوبة"/>
      <sheetName val="سجل التدريب"/>
      <sheetName val="تعريف الموظف الجديد"/>
      <sheetName val="سجل الاداء"/>
      <sheetName val="الحوافز"/>
      <sheetName val="شهادة شكر"/>
      <sheetName val="تقرير اداء موظف"/>
      <sheetName val="ادارة الاجتماعات"/>
      <sheetName val="ملخص اجتماع"/>
      <sheetName val="واجهة الادارة الصحية"/>
      <sheetName val="اصايات العمل"/>
      <sheetName val="التأمين الطبي"/>
      <sheetName val="تقرير تأمين طبي"/>
      <sheetName val="الفحوصات الطبية"/>
      <sheetName val="ادارة الوثائق"/>
      <sheetName val="تقرير وثائق موظف"/>
      <sheetName val="واجهة حركات الموظف"/>
      <sheetName val="نموذج مغادرة"/>
      <sheetName val="ادخال المغادرات"/>
      <sheetName val="التأخيرات"/>
      <sheetName val="سجل العهد"/>
      <sheetName val="نموذج تعهد"/>
      <sheetName val="جدول الاجازات"/>
      <sheetName val="الاجازة1"/>
      <sheetName val="نموذج اجازة"/>
      <sheetName val="التنقلات"/>
      <sheetName val="واجهة سلبات الرواتب"/>
      <sheetName val="واجهة كشوفات الراتب"/>
      <sheetName val="رواتب فعلي"/>
      <sheetName val="تقرير عمل اضافي"/>
      <sheetName val="تقرير البدلات"/>
      <sheetName val="تقرير السلف"/>
      <sheetName val="تقرير ضريبة الدخل"/>
      <sheetName val="تقرير مكافئة نهاية الخدمة"/>
      <sheetName val="تقرير رواتب عام"/>
      <sheetName val="راتب 12"/>
      <sheetName val="راتب 11"/>
      <sheetName val="راتب 10"/>
      <sheetName val="راتب 9"/>
      <sheetName val="راتب 8"/>
      <sheetName val="راتب 7"/>
      <sheetName val="راتب 6"/>
      <sheetName val="راتب 5"/>
      <sheetName val="راتب 4"/>
      <sheetName val="راتب 3"/>
      <sheetName val="راتب2"/>
      <sheetName val="سلب راتب 2"/>
      <sheetName val="سلب راتب 12"/>
      <sheetName val="سلب راتب 11"/>
      <sheetName val="سلب راتب 10"/>
      <sheetName val="سلب راتب 9"/>
      <sheetName val="سلب راتب 8"/>
      <sheetName val="سلب راتب 7"/>
      <sheetName val="سلب راتب 6"/>
      <sheetName val="سلب راتب 5"/>
      <sheetName val="سلب راتب 4"/>
      <sheetName val="سلب راتب 3"/>
      <sheetName val="سلب راتب 1"/>
      <sheetName val="راتب 1"/>
      <sheetName val="واجهة كشوفات الدوام"/>
      <sheetName val="كشف دوام الفعلي"/>
      <sheetName val="كشف دوام 1"/>
      <sheetName val="كشف دوام2"/>
      <sheetName val="كشف دوام3"/>
      <sheetName val="كشف دوام4"/>
      <sheetName val="كشف دوام5"/>
      <sheetName val="كشف دوام6"/>
      <sheetName val="كشف دوام7"/>
      <sheetName val="كشف دوام8"/>
      <sheetName val="كشف دوام9"/>
      <sheetName val="كشف دوام10"/>
      <sheetName val="كشف دوام11"/>
      <sheetName val="كشف دوام12"/>
      <sheetName val="الاستقالات والانهاء"/>
      <sheetName val="واجهة الادارة المالية"/>
      <sheetName val="كشف الاضافي"/>
      <sheetName val="كشف السلف"/>
      <sheetName val="تعهد سلفة"/>
      <sheetName val="زيادات الراتب"/>
      <sheetName val="كشف الضمان"/>
      <sheetName val="طباعةمخالصة"/>
      <sheetName val="تقرير المخالصات"/>
      <sheetName val="سجلات المخالص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بيانات الموظفين الرئيسية</v>
          </cell>
        </row>
      </sheetData>
      <sheetData sheetId="5">
        <row r="5">
          <cell r="A5" t="str">
            <v>ذكر</v>
          </cell>
          <cell r="B5" t="str">
            <v>الاردنية</v>
          </cell>
          <cell r="C5" t="str">
            <v>الاسلام</v>
          </cell>
          <cell r="D5" t="str">
            <v>اعزب</v>
          </cell>
          <cell r="E5" t="str">
            <v>فئة اولى</v>
          </cell>
          <cell r="F5" t="str">
            <v>هوية شخصية</v>
          </cell>
          <cell r="G5" t="str">
            <v>دكتوراه</v>
          </cell>
        </row>
        <row r="6">
          <cell r="A6" t="str">
            <v>انثى</v>
          </cell>
          <cell r="B6" t="str">
            <v>فلسطين</v>
          </cell>
          <cell r="C6" t="str">
            <v>المسيحية</v>
          </cell>
          <cell r="D6" t="str">
            <v>متزوج</v>
          </cell>
          <cell r="E6" t="str">
            <v>فئة ثانية أ</v>
          </cell>
          <cell r="F6" t="str">
            <v>جواز سفر</v>
          </cell>
          <cell r="G6" t="str">
            <v>ماجستير</v>
          </cell>
        </row>
        <row r="7">
          <cell r="B7" t="str">
            <v>المصرية</v>
          </cell>
          <cell r="C7" t="str">
            <v>البوذية</v>
          </cell>
          <cell r="D7" t="str">
            <v>ارمل</v>
          </cell>
          <cell r="E7" t="str">
            <v>فئة ثانية ب</v>
          </cell>
          <cell r="F7" t="str">
            <v>تصريح عمل</v>
          </cell>
          <cell r="G7" t="str">
            <v>دبلوم عالي</v>
          </cell>
        </row>
        <row r="8">
          <cell r="B8" t="str">
            <v>الهندية</v>
          </cell>
          <cell r="D8" t="str">
            <v>مطلق</v>
          </cell>
          <cell r="E8" t="str">
            <v>فئة ثالثة أ</v>
          </cell>
          <cell r="F8" t="str">
            <v>اقامة</v>
          </cell>
          <cell r="G8" t="str">
            <v>بكالوريوس</v>
          </cell>
        </row>
        <row r="9">
          <cell r="B9" t="str">
            <v>الفلبينية</v>
          </cell>
          <cell r="E9" t="str">
            <v>فئة ثالثة ب</v>
          </cell>
          <cell r="F9" t="str">
            <v>مزاولة مهنة</v>
          </cell>
          <cell r="G9" t="str">
            <v>دبلوم مجتمع</v>
          </cell>
        </row>
        <row r="10">
          <cell r="B10" t="str">
            <v>السيرلنكية</v>
          </cell>
          <cell r="E10" t="str">
            <v>فئة رابعة</v>
          </cell>
          <cell r="F10" t="str">
            <v>شهادة صحية</v>
          </cell>
          <cell r="G10" t="str">
            <v>ثانوية عامة</v>
          </cell>
        </row>
        <row r="11">
          <cell r="B11" t="str">
            <v>السعودية</v>
          </cell>
          <cell r="E11" t="str">
            <v>فئة خامسة</v>
          </cell>
          <cell r="G11" t="str">
            <v>اعدادية</v>
          </cell>
        </row>
        <row r="12">
          <cell r="B12" t="str">
            <v>اليمنية</v>
          </cell>
          <cell r="E12" t="str">
            <v>فئة سادسة أ</v>
          </cell>
          <cell r="G12" t="str">
            <v>ابتدائية</v>
          </cell>
        </row>
        <row r="13">
          <cell r="B13" t="str">
            <v>البحرينية</v>
          </cell>
          <cell r="E13" t="str">
            <v>فئة سادسة ب</v>
          </cell>
          <cell r="G13" t="str">
            <v>لا يقرأ ولا يكتب</v>
          </cell>
        </row>
        <row r="14">
          <cell r="B14" t="str">
            <v>العراقية</v>
          </cell>
          <cell r="E14" t="str">
            <v>فئة سابعة أ</v>
          </cell>
        </row>
        <row r="15">
          <cell r="B15" t="str">
            <v>الاماراتية</v>
          </cell>
          <cell r="E15" t="str">
            <v>فئة سابعة ب</v>
          </cell>
        </row>
        <row r="16">
          <cell r="B16" t="str">
            <v>الامريكية</v>
          </cell>
        </row>
        <row r="17">
          <cell r="B17" t="str">
            <v>الاسبانية</v>
          </cell>
        </row>
        <row r="18">
          <cell r="B18" t="str">
            <v>اللبنانية</v>
          </cell>
        </row>
        <row r="19">
          <cell r="B19" t="str">
            <v>البغالية</v>
          </cell>
        </row>
        <row r="33">
          <cell r="B33" t="str">
            <v>المركز</v>
          </cell>
          <cell r="C33" t="str">
            <v>الادارة العليا</v>
          </cell>
          <cell r="D33" t="str">
            <v>قسم الميكانيك</v>
          </cell>
          <cell r="G33" t="str">
            <v>مدير عام</v>
          </cell>
          <cell r="I33" t="str">
            <v>ادارة عليا</v>
          </cell>
        </row>
        <row r="34">
          <cell r="B34" t="str">
            <v>الاتصالات</v>
          </cell>
          <cell r="C34" t="str">
            <v>قسم المحاسبة</v>
          </cell>
          <cell r="D34" t="str">
            <v>قسم الكهرباء</v>
          </cell>
          <cell r="G34" t="str">
            <v>مدير الصيانة</v>
          </cell>
          <cell r="I34" t="str">
            <v>مشرفيين اداريين</v>
          </cell>
        </row>
        <row r="35">
          <cell r="B35" t="str">
            <v>قاين</v>
          </cell>
          <cell r="C35" t="str">
            <v>قسم الموارد البشرية</v>
          </cell>
          <cell r="D35" t="str">
            <v>قسم الدهان</v>
          </cell>
          <cell r="G35" t="str">
            <v xml:space="preserve">ضابط موارد البشرية </v>
          </cell>
          <cell r="I35" t="str">
            <v>مشرفين فنيين</v>
          </cell>
        </row>
        <row r="36">
          <cell r="C36" t="str">
            <v>قسم  المشتريات</v>
          </cell>
          <cell r="G36" t="str">
            <v>ضابط المشتريات</v>
          </cell>
          <cell r="I36" t="str">
            <v>اداريين</v>
          </cell>
        </row>
        <row r="37">
          <cell r="C37" t="str">
            <v>قسم علاقات عامة</v>
          </cell>
          <cell r="G37" t="str">
            <v>محاسب رئيسي</v>
          </cell>
          <cell r="I37" t="str">
            <v>عمالة</v>
          </cell>
        </row>
        <row r="38">
          <cell r="C38" t="str">
            <v>دائرة الصيانة</v>
          </cell>
          <cell r="G38" t="str">
            <v>علاقات عامة</v>
          </cell>
          <cell r="I38" t="str">
            <v>سواقين</v>
          </cell>
        </row>
        <row r="39">
          <cell r="G39" t="str">
            <v>رئيس قسم الصيانة</v>
          </cell>
        </row>
        <row r="40">
          <cell r="G40" t="str">
            <v xml:space="preserve">مشرف قسم صيانة </v>
          </cell>
        </row>
        <row r="41">
          <cell r="G41" t="str">
            <v>فني ميكانيك د/1</v>
          </cell>
        </row>
        <row r="42">
          <cell r="G42" t="str">
            <v>فني ميكانيك د/2</v>
          </cell>
        </row>
        <row r="43">
          <cell r="G43" t="str">
            <v>فني ميكانيك د/3</v>
          </cell>
        </row>
        <row r="44">
          <cell r="G44" t="str">
            <v>فني كهرباء د/1</v>
          </cell>
        </row>
        <row r="45">
          <cell r="G45" t="str">
            <v>فني كهرباء د/2</v>
          </cell>
        </row>
        <row r="46">
          <cell r="G46" t="str">
            <v>فني كهرباء د/3</v>
          </cell>
        </row>
        <row r="47">
          <cell r="G47" t="str">
            <v>فني دهان د/1</v>
          </cell>
        </row>
        <row r="48">
          <cell r="G48" t="str">
            <v>فني دهان د/2</v>
          </cell>
        </row>
        <row r="49">
          <cell r="G49" t="str">
            <v>فني دهان د/3</v>
          </cell>
        </row>
        <row r="50">
          <cell r="G50" t="str">
            <v>فني متنقل</v>
          </cell>
        </row>
        <row r="51">
          <cell r="G51" t="str">
            <v>عامل مشحمة</v>
          </cell>
        </row>
        <row r="52">
          <cell r="G52" t="str">
            <v>عامل غسيل</v>
          </cell>
        </row>
        <row r="126">
          <cell r="A126" t="str">
            <v>JAN</v>
          </cell>
          <cell r="B126">
            <v>2018</v>
          </cell>
          <cell r="C126">
            <v>2020</v>
          </cell>
          <cell r="D126" t="str">
            <v>السبت</v>
          </cell>
          <cell r="E126" t="str">
            <v>A</v>
          </cell>
          <cell r="F126" t="str">
            <v>الشركة العربية للتأمين</v>
          </cell>
          <cell r="G126" t="str">
            <v>موظف</v>
          </cell>
          <cell r="H126" t="str">
            <v>السلامة العامة في العمل</v>
          </cell>
          <cell r="I126" t="str">
            <v>نسخة النظام الداخلي</v>
          </cell>
        </row>
        <row r="127">
          <cell r="A127" t="str">
            <v>FEB</v>
          </cell>
          <cell r="B127">
            <v>2017</v>
          </cell>
          <cell r="D127" t="str">
            <v>الاحد</v>
          </cell>
          <cell r="E127" t="str">
            <v>B</v>
          </cell>
          <cell r="F127" t="str">
            <v>الشركة الالمانية للتأمين</v>
          </cell>
          <cell r="G127" t="str">
            <v>اب</v>
          </cell>
          <cell r="H127" t="str">
            <v>زملائه في العمل</v>
          </cell>
          <cell r="I127" t="str">
            <v>نسخة السياسات والاحراءات</v>
          </cell>
        </row>
        <row r="128">
          <cell r="A128" t="str">
            <v>MAR</v>
          </cell>
          <cell r="B128">
            <v>2016</v>
          </cell>
          <cell r="D128" t="str">
            <v>الاثنين</v>
          </cell>
          <cell r="E128" t="str">
            <v>C</v>
          </cell>
          <cell r="F128" t="str">
            <v>الشركة الاردنية للتأمين</v>
          </cell>
          <cell r="G128" t="str">
            <v>ام</v>
          </cell>
          <cell r="H128" t="str">
            <v>الاجهزة والادوات في العمل</v>
          </cell>
          <cell r="I128" t="str">
            <v>نسخة العقد</v>
          </cell>
        </row>
        <row r="129">
          <cell r="A129" t="str">
            <v>APR</v>
          </cell>
          <cell r="B129">
            <v>2015</v>
          </cell>
          <cell r="D129" t="str">
            <v>الثلاثاء</v>
          </cell>
          <cell r="E129" t="str">
            <v>D</v>
          </cell>
          <cell r="G129" t="str">
            <v>زوج</v>
          </cell>
          <cell r="H129" t="str">
            <v>مرافق الشركة</v>
          </cell>
        </row>
        <row r="130">
          <cell r="A130" t="str">
            <v>MAY</v>
          </cell>
          <cell r="B130">
            <v>2014</v>
          </cell>
          <cell r="D130" t="str">
            <v>الاربعاء</v>
          </cell>
          <cell r="G130" t="str">
            <v>زوجة</v>
          </cell>
          <cell r="H130" t="str">
            <v>اماكن تجمع الطوارىء</v>
          </cell>
        </row>
        <row r="131">
          <cell r="A131" t="str">
            <v>JUN</v>
          </cell>
          <cell r="B131">
            <v>2013</v>
          </cell>
          <cell r="D131" t="str">
            <v>الخميس</v>
          </cell>
          <cell r="G131" t="str">
            <v>ابن</v>
          </cell>
        </row>
        <row r="132">
          <cell r="A132" t="str">
            <v>JUL</v>
          </cell>
          <cell r="D132" t="str">
            <v>الجمعة</v>
          </cell>
          <cell r="G132" t="str">
            <v>ابنة</v>
          </cell>
        </row>
        <row r="133">
          <cell r="A133" t="str">
            <v>AUG</v>
          </cell>
          <cell r="D133" t="str">
            <v>عطلة رسمية</v>
          </cell>
          <cell r="G133" t="str">
            <v>اخت</v>
          </cell>
        </row>
        <row r="134">
          <cell r="A134" t="str">
            <v>SEP</v>
          </cell>
          <cell r="G134" t="str">
            <v>اخ</v>
          </cell>
        </row>
        <row r="135">
          <cell r="A135" t="str">
            <v>OCT</v>
          </cell>
        </row>
        <row r="136">
          <cell r="A136" t="str">
            <v>NOV</v>
          </cell>
        </row>
        <row r="137">
          <cell r="A137" t="str">
            <v>DEC</v>
          </cell>
        </row>
        <row r="162">
          <cell r="A162" t="str">
            <v>شخصية</v>
          </cell>
          <cell r="D162" t="str">
            <v>السنوية</v>
          </cell>
        </row>
        <row r="163">
          <cell r="A163" t="str">
            <v>عمل</v>
          </cell>
          <cell r="D163" t="str">
            <v>المرضية</v>
          </cell>
        </row>
        <row r="164">
          <cell r="D164" t="str">
            <v>الامومة</v>
          </cell>
        </row>
        <row r="165">
          <cell r="D165" t="str">
            <v>الزواج</v>
          </cell>
        </row>
        <row r="166">
          <cell r="D166" t="str">
            <v>الوفاة درجة اولى</v>
          </cell>
        </row>
        <row r="167">
          <cell r="D167" t="str">
            <v>الحج</v>
          </cell>
        </row>
        <row r="168">
          <cell r="D168" t="str">
            <v>اجازة بدون راتب</v>
          </cell>
        </row>
        <row r="187">
          <cell r="A187" t="str">
            <v>قيد المراجعة مع الضمان</v>
          </cell>
          <cell r="F187" t="str">
            <v>عقد محدد المدة</v>
          </cell>
          <cell r="G187" t="str">
            <v>حالة وفاة</v>
          </cell>
          <cell r="H187" t="str">
            <v>خصم اجر يوم</v>
          </cell>
          <cell r="I187" t="str">
            <v>موظف الشهر</v>
          </cell>
          <cell r="J187" t="str">
            <v>شخصية</v>
          </cell>
        </row>
        <row r="188">
          <cell r="A188" t="str">
            <v>تم رفضها من الضمان</v>
          </cell>
          <cell r="F188" t="str">
            <v>عقد مفتوح المدة</v>
          </cell>
          <cell r="G188" t="str">
            <v>استقالة</v>
          </cell>
          <cell r="H188" t="str">
            <v>خصم اجر يومين</v>
          </cell>
          <cell r="I188" t="str">
            <v>حافز على الانتاج</v>
          </cell>
          <cell r="J188" t="str">
            <v>عمل</v>
          </cell>
        </row>
        <row r="189">
          <cell r="A189" t="str">
            <v>تم استلام الشيكات</v>
          </cell>
          <cell r="F189" t="str">
            <v>عقد مرن</v>
          </cell>
          <cell r="G189" t="str">
            <v>انهاء خدمات</v>
          </cell>
          <cell r="H189" t="str">
            <v>خصم اجر ثلاث ايام</v>
          </cell>
          <cell r="I189" t="str">
            <v>حافز معنوي عام</v>
          </cell>
          <cell r="J189" t="str">
            <v>سلفة زواج</v>
          </cell>
        </row>
        <row r="190">
          <cell r="A190" t="str">
            <v>لم يتم رفعها للضمان</v>
          </cell>
          <cell r="H190" t="str">
            <v>انذار اول</v>
          </cell>
          <cell r="I190" t="str">
            <v>حافز مادي عام</v>
          </cell>
          <cell r="J190" t="str">
            <v>سلفة وفاة احد الاهل</v>
          </cell>
        </row>
        <row r="191">
          <cell r="H191" t="str">
            <v>انذار ثاني</v>
          </cell>
        </row>
        <row r="192">
          <cell r="H192" t="str">
            <v>تنبيه خطي</v>
          </cell>
        </row>
        <row r="216">
          <cell r="I216" t="str">
            <v>البنك العربي</v>
          </cell>
        </row>
        <row r="217">
          <cell r="I217" t="str">
            <v>البنك الاسلامي</v>
          </cell>
        </row>
        <row r="218">
          <cell r="I218" t="str">
            <v>البنك التجاري</v>
          </cell>
        </row>
        <row r="219">
          <cell r="I219" t="str">
            <v>البنك الكويتي</v>
          </cell>
        </row>
        <row r="220">
          <cell r="I220" t="str">
            <v>بنك الاردن</v>
          </cell>
        </row>
        <row r="226">
          <cell r="A226" t="str">
            <v>اضافي ايام عادية</v>
          </cell>
          <cell r="C226" t="str">
            <v>حذاء سيفتي</v>
          </cell>
          <cell r="D226" t="str">
            <v>جديد</v>
          </cell>
        </row>
        <row r="227">
          <cell r="A227" t="str">
            <v>اضافي ايام عطل اسبوعية</v>
          </cell>
          <cell r="C227" t="str">
            <v>فيست عاكس</v>
          </cell>
          <cell r="D227" t="str">
            <v>مستعمل بحالة ممتازة</v>
          </cell>
        </row>
        <row r="228">
          <cell r="A228" t="str">
            <v>اضافي ايام العطل الرسمية</v>
          </cell>
          <cell r="C228" t="str">
            <v>قفازات</v>
          </cell>
          <cell r="D228" t="str">
            <v>مستعمل بحالة متوسطة</v>
          </cell>
        </row>
        <row r="229">
          <cell r="A229" t="str">
            <v>اضافي ايام  عطل  العيدين</v>
          </cell>
          <cell r="C229" t="str">
            <v>نظارات واقية</v>
          </cell>
          <cell r="D229" t="str">
            <v>مستعمل بحالة رديئة</v>
          </cell>
        </row>
        <row r="230">
          <cell r="C230" t="str">
            <v>كمامات</v>
          </cell>
        </row>
        <row r="231">
          <cell r="C231" t="str">
            <v>سدادة اذن</v>
          </cell>
        </row>
        <row r="232">
          <cell r="C232" t="str">
            <v>هاتف نوكيا</v>
          </cell>
        </row>
        <row r="233">
          <cell r="C233" t="str">
            <v>طابعة توشيبا</v>
          </cell>
        </row>
        <row r="234">
          <cell r="C234" t="str">
            <v>لاب توب توشيبا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>
        <row r="32">
          <cell r="B32" t="str">
            <v>فترة التجربة</v>
          </cell>
        </row>
        <row r="33">
          <cell r="B33" t="str">
            <v>شهري</v>
          </cell>
        </row>
        <row r="34">
          <cell r="B34" t="str">
            <v>ربع سنوي</v>
          </cell>
        </row>
        <row r="35">
          <cell r="B35" t="str">
            <v>نصف سنوي</v>
          </cell>
        </row>
        <row r="36">
          <cell r="B36" t="str">
            <v>سنوي</v>
          </cell>
        </row>
      </sheetData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 الرئيسية"/>
      <sheetName val="الاصناف"/>
      <sheetName val="الحركات"/>
      <sheetName val="سند صرف من مستودع"/>
      <sheetName val="سند استلام اصناف"/>
      <sheetName val="الاعدادات"/>
      <sheetName val="العملاء"/>
      <sheetName val="تقرير شهري حسب الصنف"/>
      <sheetName val="تقرير يومي حسب الصنف"/>
      <sheetName val="تقرير حسب الصنف"/>
      <sheetName val="الاتلاف"/>
      <sheetName val="سند اتلاف اصناف"/>
      <sheetName val="التحويل"/>
      <sheetName val="سند تحويل"/>
      <sheetName val="واجهة التقارير"/>
      <sheetName val="واجهة الحركات"/>
      <sheetName val="واجهة السندات"/>
    </sheetNames>
    <sheetDataSet>
      <sheetData sheetId="0"/>
      <sheetData sheetId="1"/>
      <sheetData sheetId="2"/>
      <sheetData sheetId="3"/>
      <sheetData sheetId="4"/>
      <sheetData sheetId="5">
        <row r="12">
          <cell r="C12" t="str">
            <v>JAN</v>
          </cell>
        </row>
        <row r="13">
          <cell r="C13" t="str">
            <v>FEB</v>
          </cell>
        </row>
        <row r="14">
          <cell r="C14" t="str">
            <v>MAR</v>
          </cell>
        </row>
        <row r="15">
          <cell r="C15" t="str">
            <v>APR</v>
          </cell>
        </row>
        <row r="16">
          <cell r="C16" t="str">
            <v>MAY</v>
          </cell>
        </row>
        <row r="17">
          <cell r="C17" t="str">
            <v>JUN</v>
          </cell>
        </row>
        <row r="18">
          <cell r="C18" t="str">
            <v>JUL</v>
          </cell>
        </row>
        <row r="19">
          <cell r="C19" t="str">
            <v>AUG</v>
          </cell>
        </row>
        <row r="20">
          <cell r="C20" t="str">
            <v>SEP</v>
          </cell>
        </row>
        <row r="21">
          <cell r="C21" t="str">
            <v>OCT</v>
          </cell>
        </row>
        <row r="22">
          <cell r="C22" t="str">
            <v>NOV</v>
          </cell>
        </row>
        <row r="23">
          <cell r="C23" t="str">
            <v>DEC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موذج التقييم"/>
      <sheetName val="الموظفين"/>
      <sheetName val="الاوزان والعايير"/>
      <sheetName val="الهيكل التنظيمي1"/>
    </sheetNames>
    <sheetDataSet>
      <sheetData sheetId="0"/>
      <sheetData sheetId="1"/>
      <sheetData sheetId="2">
        <row r="4">
          <cell r="A4" t="str">
            <v>المهارات القيادية</v>
          </cell>
        </row>
      </sheetData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تقارير"/>
      <sheetName val="تقرير المسميات الوظيفية"/>
      <sheetName val="بطاقة المعلومات"/>
      <sheetName val="كشف بداية السنة لوزارة العمل"/>
      <sheetName val="شهادة خبرة"/>
      <sheetName val="واجهة ادارة الاداء"/>
      <sheetName val="KPIS"/>
      <sheetName val="التعاقب"/>
      <sheetName val="سجل تقييم الادء"/>
      <sheetName val="تعريف الموظف الجديد"/>
      <sheetName val="تقرير تقييم اداء لموظف"/>
      <sheetName val="طباعة الحافز"/>
      <sheetName val="الحوافز "/>
      <sheetName val="اعدادت التقييم"/>
      <sheetName val="نموذج التقييم"/>
      <sheetName val="سجل العقوبات"/>
      <sheetName val="طباعة العقوبة"/>
      <sheetName val="سجل التدريب"/>
      <sheetName val="سجل الاداء"/>
      <sheetName val="الادارة الصحية للموظفين"/>
      <sheetName val="التأمين الطبي"/>
      <sheetName val="الفحوصات الطبية"/>
      <sheetName val="اصابات العمل"/>
      <sheetName val="ادارة الوثائق"/>
      <sheetName val="ادارة الاجتماعات"/>
      <sheetName val="حركات الموظف"/>
      <sheetName val="العهد"/>
      <sheetName val="نموذج تعهد"/>
      <sheetName val="المغادرات"/>
      <sheetName val="نموذج مغادرة"/>
      <sheetName val="التأخيرات"/>
      <sheetName val="الاستقالات والانهاءات"/>
      <sheetName val="التنقلات"/>
      <sheetName val="الترقيات والزيادات"/>
      <sheetName val="نموذج الاجازات"/>
      <sheetName val="كشف الاجازات"/>
      <sheetName val="ملخص اجازات فردي"/>
      <sheetName val="كشف دوام1"/>
      <sheetName val="ملخص اجازات جماعي"/>
      <sheetName val="الرواتب"/>
      <sheetName val="salary1"/>
      <sheetName val="جدول الامتيازات"/>
      <sheetName val="كشف الضمان"/>
      <sheetName val="كشف الاضافي"/>
      <sheetName val="كشف السلف"/>
      <sheetName val="نموذج تعهد سلفة"/>
      <sheetName val="مخالصة"/>
      <sheetName val="كشف رواتب فردي"/>
      <sheetName val="خطاب بنك"/>
      <sheetName val="employee data"/>
      <sheetName val="الاعدادات"/>
      <sheetName val="DDDD"/>
      <sheetName val="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">
          <cell r="G4" t="str">
            <v>هوية شخصية</v>
          </cell>
        </row>
        <row r="5">
          <cell r="G5" t="str">
            <v>جواز سفر</v>
          </cell>
        </row>
        <row r="6">
          <cell r="G6" t="str">
            <v>تصريح عمل</v>
          </cell>
        </row>
        <row r="7">
          <cell r="G7" t="str">
            <v>اقامة</v>
          </cell>
        </row>
        <row r="8">
          <cell r="G8" t="str">
            <v>شهادة صحية</v>
          </cell>
        </row>
        <row r="9">
          <cell r="G9" t="str">
            <v>مزاولة مهنة</v>
          </cell>
        </row>
        <row r="10">
          <cell r="G10" t="str">
            <v>اشتراك نقابة</v>
          </cell>
        </row>
        <row r="11">
          <cell r="G11" t="str">
            <v>شهادة ميلاد</v>
          </cell>
        </row>
        <row r="12">
          <cell r="G12" t="str">
            <v>دفتر عائلة</v>
          </cell>
        </row>
        <row r="23">
          <cell r="A23" t="str">
            <v>JAN</v>
          </cell>
          <cell r="E23" t="str">
            <v>A</v>
          </cell>
          <cell r="F23" t="str">
            <v>الشركة العربية للتأمينات</v>
          </cell>
        </row>
        <row r="24">
          <cell r="A24" t="str">
            <v>FEB</v>
          </cell>
          <cell r="E24" t="str">
            <v>B</v>
          </cell>
        </row>
        <row r="25">
          <cell r="A25" t="str">
            <v>Mar</v>
          </cell>
          <cell r="E25" t="str">
            <v>C</v>
          </cell>
        </row>
        <row r="26">
          <cell r="A26" t="str">
            <v>Apr</v>
          </cell>
        </row>
        <row r="27">
          <cell r="A27" t="str">
            <v>May</v>
          </cell>
        </row>
        <row r="28">
          <cell r="A28" t="str">
            <v>Jun</v>
          </cell>
        </row>
        <row r="29">
          <cell r="A29" t="str">
            <v>Jul</v>
          </cell>
        </row>
        <row r="30">
          <cell r="A30" t="str">
            <v>Aug</v>
          </cell>
        </row>
        <row r="31">
          <cell r="A31" t="str">
            <v>Sep</v>
          </cell>
        </row>
        <row r="32">
          <cell r="A32" t="str">
            <v>Oct</v>
          </cell>
        </row>
        <row r="33">
          <cell r="A33" t="str">
            <v>Nov</v>
          </cell>
        </row>
        <row r="34">
          <cell r="A34" t="str">
            <v>Dec</v>
          </cell>
        </row>
        <row r="58">
          <cell r="A58" t="str">
            <v>اضافي عادي</v>
          </cell>
        </row>
        <row r="59">
          <cell r="A59" t="str">
            <v>اضافي عطل</v>
          </cell>
        </row>
        <row r="60">
          <cell r="A60" t="str">
            <v>اضافي اعياد</v>
          </cell>
        </row>
        <row r="103">
          <cell r="A103" t="str">
            <v>مغادرة عمل</v>
          </cell>
          <cell r="C103" t="str">
            <v>سبت</v>
          </cell>
          <cell r="F103" t="str">
            <v>سنوية</v>
          </cell>
        </row>
        <row r="104">
          <cell r="A104" t="str">
            <v>مغادرة شخصية</v>
          </cell>
          <cell r="C104" t="str">
            <v>احد</v>
          </cell>
          <cell r="F104" t="str">
            <v>مرضية</v>
          </cell>
        </row>
        <row r="105">
          <cell r="C105" t="str">
            <v>اثنين</v>
          </cell>
          <cell r="F105" t="str">
            <v>زواج</v>
          </cell>
        </row>
        <row r="106">
          <cell r="C106" t="str">
            <v>ثلاثاء</v>
          </cell>
          <cell r="F106" t="str">
            <v>وفاة</v>
          </cell>
        </row>
        <row r="107">
          <cell r="C107" t="str">
            <v>اربعاء</v>
          </cell>
          <cell r="F107" t="str">
            <v>عمرة</v>
          </cell>
        </row>
        <row r="108">
          <cell r="C108" t="str">
            <v>خميس</v>
          </cell>
          <cell r="F108" t="str">
            <v>شم النسيم</v>
          </cell>
        </row>
        <row r="109">
          <cell r="C109" t="str">
            <v>جمعة</v>
          </cell>
          <cell r="F109" t="str">
            <v>JJG</v>
          </cell>
        </row>
        <row r="110">
          <cell r="C110" t="str">
            <v>عطلة رسمية</v>
          </cell>
          <cell r="F110" t="str">
            <v>gg</v>
          </cell>
        </row>
        <row r="111">
          <cell r="F111" t="str">
            <v>hh</v>
          </cell>
        </row>
        <row r="112">
          <cell r="F112" t="str">
            <v>FDF</v>
          </cell>
        </row>
        <row r="113">
          <cell r="F113" t="str">
            <v>ع راسي</v>
          </cell>
        </row>
        <row r="114">
          <cell r="F114" t="str">
            <v>كذيانتي</v>
          </cell>
        </row>
        <row r="115">
          <cell r="F115" t="str">
            <v>FG</v>
          </cell>
        </row>
        <row r="116">
          <cell r="F116" t="str">
            <v>اجازة كذي</v>
          </cell>
        </row>
        <row r="117">
          <cell r="F117" t="str">
            <v>HJJ</v>
          </cell>
        </row>
        <row r="118">
          <cell r="F118" t="str">
            <v>هيك</v>
          </cell>
        </row>
        <row r="123">
          <cell r="C123" t="str">
            <v>شخصية</v>
          </cell>
        </row>
        <row r="124">
          <cell r="C124" t="str">
            <v>عمل</v>
          </cell>
        </row>
      </sheetData>
      <sheetData sheetId="51"/>
      <sheetData sheetId="5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الاداء"/>
      <sheetName val="ادارة الحوافز"/>
      <sheetName val="سجل تقييم الاداء"/>
      <sheetName val="برمجية التقارير"/>
      <sheetName val="ادارة التدريب"/>
      <sheetName val="الاعدادات"/>
      <sheetName val="ادارة الوثائق"/>
      <sheetName val="تعريف الموظف الجديد"/>
      <sheetName val="اضافة مؤشرات اداء"/>
      <sheetName val="تقرير المسميات الوظيفية"/>
      <sheetName val="التأمين الصحي"/>
      <sheetName val="ضريبة الدخل"/>
      <sheetName val="معلومات الموظفين"/>
      <sheetName val="ادارة التصاريح والاقامات"/>
      <sheetName val="ادارة سكنات الموظفين"/>
      <sheetName val="بطاقة المعلومات"/>
      <sheetName val="العهد"/>
      <sheetName val="نموذج تعهد"/>
      <sheetName val="اصابات العمل"/>
      <sheetName val="العمل الاضافي"/>
      <sheetName val="الاستقالات"/>
      <sheetName val="العقوبات"/>
      <sheetName val="طباعة عقوبة"/>
      <sheetName val="نموذج تعهد سلفة"/>
      <sheetName val="السلف الشخصية"/>
      <sheetName val="كشف الدوام1"/>
      <sheetName val="سجل الاجازات السنوية"/>
      <sheetName val="جدول  الامتيازات"/>
      <sheetName val="التعاقب الوظيفي"/>
      <sheetName val="واجهة البرنامج"/>
      <sheetName val="واجهة حركات الموظف"/>
      <sheetName val="واجهة الطباعة"/>
      <sheetName val="واجهة التقارير"/>
      <sheetName val="الاجازات"/>
      <sheetName val="الفحوصات الطبية الدورية"/>
      <sheetName val="كشف بداية السنة لوزارة العمل"/>
      <sheetName val="كشف الضمان"/>
      <sheetName val="كشف الراتب"/>
      <sheetName val="التقارير"/>
      <sheetName val="مغادرات"/>
      <sheetName val="كشف رواتب فردي"/>
      <sheetName val="ملحق رواتب1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ذكر</v>
          </cell>
          <cell r="B3" t="str">
            <v>الاردنية</v>
          </cell>
          <cell r="C3" t="str">
            <v>الاسلام</v>
          </cell>
          <cell r="D3" t="str">
            <v>اعزب</v>
          </cell>
        </row>
        <row r="4">
          <cell r="A4" t="str">
            <v>انثى</v>
          </cell>
          <cell r="B4" t="str">
            <v>الفلسطينية</v>
          </cell>
          <cell r="C4" t="str">
            <v>المسيحية</v>
          </cell>
          <cell r="D4" t="str">
            <v>متزوج</v>
          </cell>
        </row>
        <row r="5">
          <cell r="A5"/>
          <cell r="B5" t="str">
            <v>المصرية</v>
          </cell>
          <cell r="C5" t="str">
            <v>البوذية</v>
          </cell>
          <cell r="D5" t="str">
            <v>مطلق</v>
          </cell>
        </row>
        <row r="6">
          <cell r="A6"/>
          <cell r="B6" t="str">
            <v>السورية</v>
          </cell>
          <cell r="C6"/>
          <cell r="D6" t="str">
            <v>ارمل</v>
          </cell>
        </row>
        <row r="7">
          <cell r="A7"/>
          <cell r="B7" t="str">
            <v>اللبنانية</v>
          </cell>
          <cell r="C7"/>
          <cell r="D7"/>
        </row>
        <row r="8">
          <cell r="A8"/>
          <cell r="B8" t="str">
            <v>الليبية</v>
          </cell>
          <cell r="C8"/>
          <cell r="D8"/>
        </row>
        <row r="9">
          <cell r="A9"/>
          <cell r="B9" t="str">
            <v>الهندية</v>
          </cell>
          <cell r="C9"/>
          <cell r="D9"/>
        </row>
        <row r="10">
          <cell r="A10"/>
          <cell r="B10" t="str">
            <v>الفلبينية</v>
          </cell>
          <cell r="C10"/>
          <cell r="D10"/>
        </row>
        <row r="11">
          <cell r="A11"/>
          <cell r="B11"/>
          <cell r="C11"/>
          <cell r="D11"/>
        </row>
        <row r="12">
          <cell r="A12"/>
          <cell r="B12"/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</row>
        <row r="15">
          <cell r="A15"/>
          <cell r="B15"/>
          <cell r="C15"/>
          <cell r="D15"/>
        </row>
        <row r="16">
          <cell r="A16"/>
          <cell r="B16"/>
          <cell r="C16"/>
          <cell r="D16"/>
        </row>
        <row r="17">
          <cell r="A17"/>
          <cell r="B17"/>
          <cell r="C17"/>
          <cell r="D17"/>
        </row>
        <row r="21">
          <cell r="A21" t="str">
            <v>تنبيه خطي</v>
          </cell>
          <cell r="E21" t="str">
            <v>استقالة</v>
          </cell>
          <cell r="F21" t="str">
            <v>عقد محدد المدة</v>
          </cell>
          <cell r="G21" t="str">
            <v>شخصية</v>
          </cell>
          <cell r="H21" t="str">
            <v>دينار اردني</v>
          </cell>
          <cell r="I21" t="str">
            <v>بدل سكن</v>
          </cell>
        </row>
        <row r="22">
          <cell r="A22" t="str">
            <v>خصم اجر يوم</v>
          </cell>
          <cell r="E22" t="str">
            <v>انهاء خدمات</v>
          </cell>
          <cell r="F22" t="str">
            <v>عقد غير محدد المدة</v>
          </cell>
          <cell r="G22" t="str">
            <v>عمل</v>
          </cell>
          <cell r="I22" t="str">
            <v>بدل تنقل</v>
          </cell>
        </row>
        <row r="23">
          <cell r="A23" t="str">
            <v>خصم اجر يومين</v>
          </cell>
          <cell r="E23" t="str">
            <v>وفاة الموظف</v>
          </cell>
          <cell r="F23" t="str">
            <v>عقد مرن</v>
          </cell>
          <cell r="I23" t="str">
            <v>بدل سيارة</v>
          </cell>
        </row>
        <row r="24">
          <cell r="A24" t="str">
            <v>خصم اجر ثلاث ايام</v>
          </cell>
          <cell r="E24"/>
          <cell r="F24"/>
          <cell r="I24" t="str">
            <v>بدل بنزين</v>
          </cell>
        </row>
        <row r="25">
          <cell r="A25" t="str">
            <v>انذار اول</v>
          </cell>
          <cell r="E25"/>
          <cell r="F25"/>
          <cell r="I25" t="str">
            <v>بدل غلاء معيشة</v>
          </cell>
        </row>
        <row r="26">
          <cell r="A26" t="str">
            <v>انذار ثاني</v>
          </cell>
          <cell r="E26"/>
          <cell r="F26"/>
          <cell r="I26" t="str">
            <v>بدل تعليم ابناء</v>
          </cell>
        </row>
        <row r="27">
          <cell r="A27" t="str">
            <v>ايقاف عن العمل</v>
          </cell>
          <cell r="E27"/>
          <cell r="F27"/>
          <cell r="I27" t="str">
            <v>بدل صعوبة عمل</v>
          </cell>
        </row>
        <row r="28">
          <cell r="A28" t="str">
            <v>خصومات اخرى</v>
          </cell>
          <cell r="E28"/>
          <cell r="F28"/>
          <cell r="I28" t="str">
            <v>بدل عمل اضافي</v>
          </cell>
        </row>
        <row r="29">
          <cell r="A29"/>
          <cell r="E29"/>
          <cell r="F29"/>
          <cell r="I29" t="str">
            <v>بدل خطورة عمل</v>
          </cell>
        </row>
        <row r="30">
          <cell r="A30"/>
          <cell r="E30"/>
          <cell r="F30"/>
          <cell r="I30"/>
        </row>
        <row r="31">
          <cell r="A31"/>
          <cell r="E31"/>
          <cell r="F31"/>
          <cell r="I31"/>
        </row>
        <row r="32">
          <cell r="A32"/>
          <cell r="E32"/>
          <cell r="F32"/>
          <cell r="I32"/>
        </row>
        <row r="33">
          <cell r="A33"/>
          <cell r="E33"/>
          <cell r="F33"/>
          <cell r="I33"/>
        </row>
        <row r="34">
          <cell r="A34"/>
          <cell r="E34"/>
          <cell r="F34"/>
          <cell r="I34"/>
        </row>
        <row r="35">
          <cell r="A35"/>
          <cell r="E35"/>
          <cell r="F35"/>
          <cell r="I35"/>
        </row>
        <row r="63">
          <cell r="C63" t="str">
            <v>قيد المراجعة مع الضمان</v>
          </cell>
          <cell r="D63" t="str">
            <v>نعم</v>
          </cell>
        </row>
        <row r="64">
          <cell r="C64" t="str">
            <v>تم رفضها من الضمان</v>
          </cell>
          <cell r="D64" t="str">
            <v>لا</v>
          </cell>
        </row>
        <row r="65">
          <cell r="C65" t="str">
            <v>تم استلام الشيكات</v>
          </cell>
          <cell r="D65"/>
        </row>
        <row r="66">
          <cell r="C66" t="str">
            <v>لم يتم رفعها للضمان</v>
          </cell>
          <cell r="D66"/>
        </row>
        <row r="67">
          <cell r="C67"/>
          <cell r="D67"/>
        </row>
        <row r="68">
          <cell r="C68"/>
          <cell r="D68"/>
        </row>
        <row r="69">
          <cell r="C69"/>
          <cell r="D69"/>
        </row>
        <row r="70">
          <cell r="C70"/>
          <cell r="D70"/>
        </row>
        <row r="71">
          <cell r="C71"/>
          <cell r="D71"/>
        </row>
        <row r="72">
          <cell r="C72"/>
          <cell r="D72"/>
        </row>
        <row r="73">
          <cell r="C73"/>
          <cell r="D73"/>
        </row>
        <row r="74">
          <cell r="C74"/>
          <cell r="D74"/>
        </row>
        <row r="75">
          <cell r="C75"/>
          <cell r="D75"/>
        </row>
        <row r="76">
          <cell r="C76"/>
          <cell r="D76"/>
        </row>
        <row r="77">
          <cell r="C77"/>
          <cell r="D77"/>
        </row>
        <row r="81">
          <cell r="A81" t="str">
            <v>قميص</v>
          </cell>
          <cell r="B81" t="str">
            <v>جديدة</v>
          </cell>
        </row>
        <row r="82">
          <cell r="A82" t="str">
            <v>بنطال</v>
          </cell>
          <cell r="B82" t="str">
            <v>متوسط استعمال</v>
          </cell>
        </row>
        <row r="83">
          <cell r="A83" t="str">
            <v>حزام</v>
          </cell>
          <cell r="B83" t="str">
            <v>استعمال كثير</v>
          </cell>
        </row>
        <row r="84">
          <cell r="A84" t="str">
            <v>جاكيت</v>
          </cell>
          <cell r="B84"/>
        </row>
        <row r="85">
          <cell r="A85" t="str">
            <v>حذاء سيفتي</v>
          </cell>
          <cell r="B85"/>
        </row>
        <row r="86">
          <cell r="A86" t="str">
            <v>ببيونة</v>
          </cell>
          <cell r="B86"/>
        </row>
        <row r="87">
          <cell r="A87" t="str">
            <v>قبعة</v>
          </cell>
          <cell r="B87"/>
        </row>
        <row r="88">
          <cell r="A88" t="str">
            <v xml:space="preserve">سيارة </v>
          </cell>
          <cell r="B88"/>
        </row>
        <row r="89">
          <cell r="A89" t="str">
            <v>طابعة</v>
          </cell>
          <cell r="B89"/>
        </row>
        <row r="90">
          <cell r="A90" t="str">
            <v>كمبيوتر</v>
          </cell>
          <cell r="B90"/>
        </row>
        <row r="91">
          <cell r="A91" t="str">
            <v>لاب توب</v>
          </cell>
          <cell r="B91"/>
        </row>
        <row r="92">
          <cell r="A92" t="str">
            <v>فيست عاكس</v>
          </cell>
          <cell r="B92"/>
        </row>
        <row r="93">
          <cell r="A93" t="str">
            <v>قفازات واقية</v>
          </cell>
          <cell r="B93"/>
        </row>
        <row r="94">
          <cell r="A94" t="str">
            <v>نظارات واقية</v>
          </cell>
          <cell r="B94"/>
        </row>
        <row r="95">
          <cell r="A95" t="str">
            <v>كمامات</v>
          </cell>
          <cell r="B95"/>
        </row>
        <row r="96">
          <cell r="A96" t="str">
            <v>حرجاية</v>
          </cell>
          <cell r="B96"/>
        </row>
        <row r="97">
          <cell r="A97" t="str">
            <v xml:space="preserve">كل </v>
          </cell>
          <cell r="B97"/>
        </row>
        <row r="98">
          <cell r="A98" t="str">
            <v>شي</v>
          </cell>
          <cell r="B98"/>
        </row>
        <row r="99">
          <cell r="A99" t="str">
            <v>نظارات شمسية</v>
          </cell>
          <cell r="B99"/>
        </row>
        <row r="104">
          <cell r="A104" t="str">
            <v>ايام عادية</v>
          </cell>
        </row>
        <row r="105">
          <cell r="A105" t="str">
            <v>عطل رسمية</v>
          </cell>
        </row>
        <row r="106">
          <cell r="A106" t="str">
            <v>عطل  ثلج</v>
          </cell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37">
          <cell r="B137" t="str">
            <v>عمان</v>
          </cell>
          <cell r="C137" t="str">
            <v>ادارة الموارد البشرية</v>
          </cell>
          <cell r="D137" t="str">
            <v>قسم شؤون الموظفين</v>
          </cell>
          <cell r="E137" t="str">
            <v>وحدة مراقبة الدوام</v>
          </cell>
          <cell r="F137" t="str">
            <v>مدراء اداريين</v>
          </cell>
          <cell r="G137" t="str">
            <v>مدير عام</v>
          </cell>
        </row>
        <row r="138">
          <cell r="B138" t="str">
            <v>اربد</v>
          </cell>
          <cell r="C138" t="str">
            <v>الادارة المالية</v>
          </cell>
          <cell r="D138" t="str">
            <v>قسم التدريب</v>
          </cell>
          <cell r="E138" t="str">
            <v>وحدة التدريب الداخلي</v>
          </cell>
          <cell r="F138" t="str">
            <v>رؤساء اقسام</v>
          </cell>
          <cell r="G138" t="str">
            <v>مدير ادارة الموارد البشرية</v>
          </cell>
        </row>
        <row r="139">
          <cell r="B139" t="str">
            <v>الزرقاء</v>
          </cell>
          <cell r="C139" t="str">
            <v>ادارة المبيعات</v>
          </cell>
          <cell r="D139" t="str">
            <v>قسم تطوير الموارد</v>
          </cell>
          <cell r="E139" t="str">
            <v>وحدة التدريب الخارجي</v>
          </cell>
          <cell r="F139" t="str">
            <v>رؤساء وحدات</v>
          </cell>
          <cell r="G139" t="str">
            <v>مدير ادارة المشتريات</v>
          </cell>
        </row>
        <row r="140">
          <cell r="B140" t="str">
            <v>معان</v>
          </cell>
          <cell r="C140" t="str">
            <v>ادارة المشتريات</v>
          </cell>
          <cell r="D140" t="str">
            <v>قسم التحصيل</v>
          </cell>
          <cell r="E140"/>
          <cell r="F140" t="str">
            <v>اداريين</v>
          </cell>
          <cell r="G140" t="str">
            <v>مدير مستودعات</v>
          </cell>
        </row>
        <row r="141">
          <cell r="B141" t="str">
            <v>الرمثا</v>
          </cell>
          <cell r="C141" t="str">
            <v>ادارة الانتاج</v>
          </cell>
          <cell r="D141"/>
          <cell r="E141"/>
          <cell r="F141" t="str">
            <v>عمالة</v>
          </cell>
          <cell r="G141" t="str">
            <v>امين مستودع</v>
          </cell>
        </row>
        <row r="142">
          <cell r="B142" t="str">
            <v>المفرق</v>
          </cell>
          <cell r="C142" t="str">
            <v>ادارة الجودة</v>
          </cell>
          <cell r="D142"/>
          <cell r="E142"/>
          <cell r="F142" t="str">
            <v>سائقين</v>
          </cell>
          <cell r="G142"/>
        </row>
        <row r="143">
          <cell r="B143" t="str">
            <v>البلقاء</v>
          </cell>
          <cell r="C143"/>
          <cell r="D143"/>
          <cell r="E143"/>
          <cell r="G143"/>
        </row>
        <row r="144">
          <cell r="B144" t="str">
            <v>مادبا</v>
          </cell>
          <cell r="C144"/>
          <cell r="D144"/>
          <cell r="E144"/>
          <cell r="G144"/>
        </row>
        <row r="145">
          <cell r="B145" t="str">
            <v>الطفيلة</v>
          </cell>
          <cell r="C145"/>
          <cell r="D145"/>
          <cell r="E145"/>
          <cell r="G145"/>
        </row>
        <row r="146">
          <cell r="B146" t="str">
            <v>الكرك</v>
          </cell>
          <cell r="C146"/>
          <cell r="D146"/>
          <cell r="E146"/>
          <cell r="G146"/>
        </row>
        <row r="147">
          <cell r="B147" t="str">
            <v>العقبة</v>
          </cell>
          <cell r="C147"/>
          <cell r="D147"/>
          <cell r="E147"/>
          <cell r="G147"/>
        </row>
        <row r="148">
          <cell r="B148"/>
          <cell r="C148"/>
          <cell r="D148"/>
          <cell r="E148"/>
          <cell r="G148"/>
        </row>
        <row r="149">
          <cell r="B149"/>
          <cell r="C149"/>
          <cell r="D149"/>
          <cell r="E149"/>
          <cell r="G149"/>
        </row>
        <row r="150">
          <cell r="B150"/>
          <cell r="C150"/>
          <cell r="D150"/>
          <cell r="E150"/>
          <cell r="G150"/>
        </row>
        <row r="151">
          <cell r="B151"/>
          <cell r="C151"/>
          <cell r="D151"/>
          <cell r="E151"/>
          <cell r="G151"/>
        </row>
        <row r="152">
          <cell r="B152"/>
          <cell r="C152"/>
          <cell r="D152"/>
          <cell r="E152"/>
          <cell r="G152"/>
        </row>
        <row r="153">
          <cell r="B153"/>
          <cell r="C153"/>
          <cell r="D153"/>
          <cell r="E153"/>
          <cell r="G153"/>
        </row>
        <row r="154">
          <cell r="B154"/>
          <cell r="C154"/>
          <cell r="D154"/>
          <cell r="E154"/>
          <cell r="G154"/>
        </row>
        <row r="155">
          <cell r="B155"/>
          <cell r="C155"/>
          <cell r="D155"/>
          <cell r="E155"/>
          <cell r="G155"/>
        </row>
        <row r="156">
          <cell r="B156"/>
          <cell r="C156"/>
          <cell r="D156"/>
          <cell r="E156"/>
          <cell r="G156"/>
        </row>
        <row r="157">
          <cell r="B157"/>
          <cell r="C157"/>
          <cell r="D157"/>
          <cell r="E157"/>
          <cell r="G157"/>
        </row>
        <row r="158">
          <cell r="B158"/>
          <cell r="C158"/>
          <cell r="D158"/>
          <cell r="E158"/>
          <cell r="G158"/>
        </row>
        <row r="159">
          <cell r="B159"/>
          <cell r="C159"/>
          <cell r="D159"/>
          <cell r="E159"/>
          <cell r="G159"/>
        </row>
        <row r="160">
          <cell r="B160"/>
          <cell r="C160"/>
          <cell r="D160"/>
          <cell r="E160"/>
          <cell r="G160"/>
        </row>
        <row r="161">
          <cell r="B161"/>
          <cell r="C161"/>
          <cell r="D161"/>
          <cell r="E161"/>
          <cell r="G161"/>
        </row>
        <row r="162">
          <cell r="B162"/>
          <cell r="C162"/>
          <cell r="D162"/>
          <cell r="E162"/>
          <cell r="G162"/>
        </row>
        <row r="163">
          <cell r="B163"/>
          <cell r="C163"/>
          <cell r="D163"/>
          <cell r="E163"/>
          <cell r="G163"/>
        </row>
        <row r="164">
          <cell r="B164"/>
          <cell r="C164"/>
          <cell r="D164"/>
          <cell r="E164"/>
          <cell r="G164"/>
        </row>
        <row r="165">
          <cell r="B165"/>
          <cell r="C165"/>
          <cell r="D165"/>
          <cell r="E165"/>
          <cell r="G165"/>
        </row>
        <row r="166">
          <cell r="B166"/>
          <cell r="C166"/>
          <cell r="D166"/>
          <cell r="E166"/>
          <cell r="G166"/>
        </row>
        <row r="167">
          <cell r="B167"/>
          <cell r="C167"/>
          <cell r="D167"/>
          <cell r="E167"/>
          <cell r="G167"/>
        </row>
        <row r="168">
          <cell r="B168"/>
          <cell r="C168"/>
          <cell r="D168"/>
          <cell r="E168"/>
          <cell r="G168"/>
        </row>
        <row r="169">
          <cell r="B169"/>
          <cell r="C169"/>
          <cell r="D169"/>
          <cell r="E169"/>
          <cell r="G169"/>
        </row>
        <row r="170">
          <cell r="B170"/>
          <cell r="C170"/>
          <cell r="D170"/>
          <cell r="E170"/>
          <cell r="G170"/>
        </row>
        <row r="171">
          <cell r="B171"/>
          <cell r="C171"/>
          <cell r="D171"/>
          <cell r="E171"/>
          <cell r="G171"/>
        </row>
        <row r="172">
          <cell r="B172"/>
          <cell r="C172"/>
          <cell r="D172"/>
          <cell r="E172"/>
          <cell r="G172"/>
        </row>
        <row r="173">
          <cell r="B173"/>
          <cell r="C173"/>
          <cell r="D173"/>
          <cell r="E173"/>
          <cell r="G173"/>
        </row>
        <row r="174">
          <cell r="B174"/>
          <cell r="C174"/>
          <cell r="D174"/>
          <cell r="E174"/>
          <cell r="G174"/>
        </row>
        <row r="175">
          <cell r="B175"/>
          <cell r="C175"/>
          <cell r="D175"/>
          <cell r="E175"/>
          <cell r="G175"/>
        </row>
        <row r="176">
          <cell r="B176"/>
          <cell r="C176"/>
          <cell r="D176"/>
          <cell r="E176"/>
          <cell r="G176"/>
        </row>
        <row r="177">
          <cell r="B177"/>
          <cell r="C177"/>
          <cell r="D177"/>
          <cell r="E177"/>
          <cell r="G177"/>
        </row>
        <row r="178">
          <cell r="B178"/>
          <cell r="C178"/>
          <cell r="D178"/>
          <cell r="E178"/>
          <cell r="G178"/>
        </row>
        <row r="179">
          <cell r="B179"/>
          <cell r="C179"/>
          <cell r="D179"/>
          <cell r="E179"/>
          <cell r="G179"/>
        </row>
        <row r="180">
          <cell r="B180"/>
          <cell r="C180"/>
          <cell r="D180"/>
          <cell r="E180"/>
          <cell r="G180"/>
        </row>
        <row r="181">
          <cell r="B181"/>
          <cell r="C181"/>
          <cell r="D181"/>
          <cell r="E181"/>
          <cell r="G181"/>
        </row>
        <row r="182">
          <cell r="B182"/>
          <cell r="C182"/>
          <cell r="D182"/>
          <cell r="E182"/>
          <cell r="G182"/>
        </row>
        <row r="183">
          <cell r="B183"/>
          <cell r="C183"/>
          <cell r="D183"/>
          <cell r="E183"/>
          <cell r="G183"/>
        </row>
        <row r="184">
          <cell r="B184"/>
          <cell r="C184"/>
          <cell r="D184"/>
          <cell r="E184"/>
          <cell r="G184"/>
        </row>
        <row r="185">
          <cell r="B185"/>
          <cell r="C185"/>
          <cell r="D185"/>
          <cell r="E185"/>
          <cell r="G185"/>
        </row>
        <row r="186">
          <cell r="B186"/>
          <cell r="C186"/>
          <cell r="D186"/>
          <cell r="E186"/>
          <cell r="G186"/>
        </row>
        <row r="187">
          <cell r="B187"/>
          <cell r="C187"/>
          <cell r="D187"/>
          <cell r="E187"/>
          <cell r="G187"/>
        </row>
        <row r="188">
          <cell r="B188"/>
          <cell r="C188"/>
          <cell r="D188"/>
          <cell r="E188"/>
          <cell r="G188"/>
        </row>
        <row r="189">
          <cell r="B189"/>
          <cell r="C189"/>
          <cell r="D189"/>
          <cell r="E189"/>
          <cell r="G189"/>
        </row>
        <row r="190">
          <cell r="B190"/>
          <cell r="C190"/>
          <cell r="D190"/>
          <cell r="E190"/>
          <cell r="G190"/>
        </row>
        <row r="191">
          <cell r="B191"/>
          <cell r="C191"/>
          <cell r="D191"/>
          <cell r="E191"/>
          <cell r="G191"/>
        </row>
        <row r="192">
          <cell r="B192"/>
          <cell r="C192"/>
          <cell r="D192"/>
          <cell r="E192"/>
          <cell r="G192"/>
        </row>
        <row r="193">
          <cell r="B193"/>
          <cell r="C193"/>
          <cell r="D193"/>
          <cell r="E193"/>
          <cell r="G193"/>
        </row>
        <row r="194">
          <cell r="B194"/>
          <cell r="C194"/>
          <cell r="D194"/>
          <cell r="E194"/>
          <cell r="G194"/>
        </row>
        <row r="195">
          <cell r="B195"/>
          <cell r="C195"/>
          <cell r="D195"/>
          <cell r="E195"/>
          <cell r="G195"/>
        </row>
        <row r="196">
          <cell r="B196"/>
          <cell r="C196"/>
          <cell r="D196"/>
          <cell r="E196"/>
          <cell r="G196"/>
        </row>
        <row r="197">
          <cell r="B197"/>
          <cell r="C197"/>
          <cell r="D197"/>
          <cell r="E197"/>
          <cell r="G197"/>
        </row>
        <row r="198">
          <cell r="B198"/>
          <cell r="C198"/>
          <cell r="D198"/>
          <cell r="E198"/>
          <cell r="G198"/>
        </row>
        <row r="199">
          <cell r="B199"/>
          <cell r="C199"/>
          <cell r="D199"/>
          <cell r="E199"/>
          <cell r="G199"/>
        </row>
        <row r="200">
          <cell r="B200"/>
          <cell r="C200"/>
          <cell r="D200"/>
          <cell r="E200"/>
          <cell r="G200"/>
        </row>
        <row r="201">
          <cell r="B201"/>
          <cell r="C201"/>
          <cell r="D201"/>
          <cell r="E201"/>
          <cell r="G201"/>
        </row>
        <row r="202">
          <cell r="B202"/>
          <cell r="C202"/>
          <cell r="D202"/>
          <cell r="E202"/>
          <cell r="G202"/>
        </row>
        <row r="203">
          <cell r="B203"/>
          <cell r="C203"/>
          <cell r="D203"/>
          <cell r="E203"/>
          <cell r="G203"/>
        </row>
        <row r="204">
          <cell r="B204"/>
          <cell r="C204"/>
          <cell r="D204"/>
          <cell r="E204"/>
          <cell r="G204"/>
        </row>
        <row r="205">
          <cell r="B205"/>
          <cell r="C205"/>
          <cell r="D205"/>
          <cell r="E205"/>
          <cell r="G205"/>
        </row>
        <row r="206">
          <cell r="B206"/>
          <cell r="C206"/>
          <cell r="D206"/>
          <cell r="E206"/>
          <cell r="G206"/>
        </row>
        <row r="207">
          <cell r="B207"/>
          <cell r="C207"/>
          <cell r="D207"/>
          <cell r="E207"/>
          <cell r="G207"/>
        </row>
        <row r="208">
          <cell r="B208"/>
          <cell r="C208"/>
          <cell r="D208"/>
          <cell r="E208"/>
          <cell r="G208"/>
        </row>
        <row r="212">
          <cell r="A212" t="str">
            <v>يناير</v>
          </cell>
          <cell r="D212" t="str">
            <v>سبت</v>
          </cell>
        </row>
        <row r="213">
          <cell r="A213" t="str">
            <v>Feb</v>
          </cell>
          <cell r="D213" t="str">
            <v>احد</v>
          </cell>
        </row>
        <row r="214">
          <cell r="A214" t="str">
            <v>Mar</v>
          </cell>
          <cell r="D214" t="str">
            <v>اثنين</v>
          </cell>
        </row>
        <row r="215">
          <cell r="A215" t="str">
            <v>Apr</v>
          </cell>
          <cell r="D215" t="str">
            <v>ثلاثاء</v>
          </cell>
        </row>
        <row r="216">
          <cell r="A216" t="str">
            <v>May</v>
          </cell>
          <cell r="D216" t="str">
            <v>اربعاء</v>
          </cell>
        </row>
        <row r="217">
          <cell r="A217" t="str">
            <v>Jun</v>
          </cell>
          <cell r="D217" t="str">
            <v>خميس</v>
          </cell>
        </row>
        <row r="218">
          <cell r="A218" t="str">
            <v>Jul</v>
          </cell>
          <cell r="D218" t="str">
            <v>جمعة</v>
          </cell>
        </row>
        <row r="219">
          <cell r="A219" t="str">
            <v>Aug</v>
          </cell>
          <cell r="D219" t="str">
            <v>عطلة رسمية</v>
          </cell>
        </row>
        <row r="220">
          <cell r="A220" t="str">
            <v>Sep</v>
          </cell>
        </row>
        <row r="221">
          <cell r="A221" t="str">
            <v>Oct</v>
          </cell>
        </row>
        <row r="222">
          <cell r="A222" t="str">
            <v>Nov</v>
          </cell>
        </row>
        <row r="223">
          <cell r="A223" t="str">
            <v>Dec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>/</v>
          </cell>
          <cell r="F2" t="str">
            <v>L</v>
          </cell>
        </row>
        <row r="3">
          <cell r="A3" t="str">
            <v>A</v>
          </cell>
          <cell r="F3" t="str">
            <v>M</v>
          </cell>
        </row>
        <row r="4">
          <cell r="A4" t="str">
            <v>B</v>
          </cell>
          <cell r="F4" t="str">
            <v>N</v>
          </cell>
        </row>
        <row r="5">
          <cell r="A5" t="str">
            <v>C</v>
          </cell>
          <cell r="F5" t="str">
            <v>O</v>
          </cell>
        </row>
        <row r="6">
          <cell r="A6" t="str">
            <v>D</v>
          </cell>
          <cell r="F6" t="str">
            <v>P</v>
          </cell>
        </row>
        <row r="7">
          <cell r="A7" t="str">
            <v>E</v>
          </cell>
          <cell r="F7" t="str">
            <v>Q</v>
          </cell>
        </row>
        <row r="8">
          <cell r="A8" t="str">
            <v>F</v>
          </cell>
          <cell r="F8" t="str">
            <v>R</v>
          </cell>
        </row>
        <row r="9">
          <cell r="A9" t="str">
            <v>G</v>
          </cell>
          <cell r="F9" t="str">
            <v>S</v>
          </cell>
        </row>
        <row r="10">
          <cell r="A10" t="str">
            <v>H</v>
          </cell>
          <cell r="F10" t="str">
            <v>T</v>
          </cell>
        </row>
        <row r="11">
          <cell r="A11" t="str">
            <v>I</v>
          </cell>
          <cell r="F11" t="str">
            <v>U</v>
          </cell>
        </row>
        <row r="12">
          <cell r="A12" t="str">
            <v>J</v>
          </cell>
          <cell r="F12" t="str">
            <v>V</v>
          </cell>
        </row>
        <row r="13">
          <cell r="A13" t="str">
            <v>K</v>
          </cell>
          <cell r="F13" t="str">
            <v>W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"/>
      <sheetName val="التأمين الطبي"/>
      <sheetName val="التقارير"/>
      <sheetName val="البوليصة"/>
      <sheetName val="الاعدادا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موظف</v>
          </cell>
          <cell r="D2" t="str">
            <v>خرج ولم يعد</v>
          </cell>
          <cell r="E2" t="str">
            <v>تم استبدال الفترة المتبقية</v>
          </cell>
          <cell r="I2" t="str">
            <v>شركة سلامة للتأمين</v>
          </cell>
        </row>
        <row r="3">
          <cell r="A3" t="str">
            <v>ابن</v>
          </cell>
          <cell r="D3" t="str">
            <v>خروج نهائي</v>
          </cell>
          <cell r="E3" t="str">
            <v>لم يتم استبدال الفترة المتبقية</v>
          </cell>
          <cell r="I3" t="str">
            <v>شركة ميدقلف للتأمين</v>
          </cell>
        </row>
        <row r="4">
          <cell r="A4" t="str">
            <v>ابنة</v>
          </cell>
          <cell r="D4" t="str">
            <v>وفاة</v>
          </cell>
        </row>
        <row r="5">
          <cell r="A5" t="str">
            <v>اب</v>
          </cell>
          <cell r="D5" t="str">
            <v>استقالة</v>
          </cell>
        </row>
        <row r="6">
          <cell r="A6" t="str">
            <v>ام</v>
          </cell>
          <cell r="D6" t="str">
            <v>انهاء خدمات</v>
          </cell>
        </row>
        <row r="7">
          <cell r="A7" t="str">
            <v>اخت</v>
          </cell>
        </row>
        <row r="8">
          <cell r="A8" t="str">
            <v>زوجة</v>
          </cell>
        </row>
        <row r="9">
          <cell r="A9" t="str">
            <v>زوج</v>
          </cell>
        </row>
        <row r="10">
          <cell r="A10" t="str">
            <v>اخ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A9CDE06-4014-4459-8FF6-85B5BF3B3BB7}" name="Table5" displayName="Table5" ref="A2:B3" totalsRowShown="0" headerRowDxfId="17" dataDxfId="16" tableBorderDxfId="15">
  <autoFilter ref="A2:B3" xr:uid="{51C0B3C0-7E57-42FF-96E5-F4954E4DD8FE}"/>
  <tableColumns count="2">
    <tableColumn id="1" xr3:uid="{A1C6A10B-81EC-4AD4-A14C-F98C23F59AA4}" name="اسم الشركة" dataDxfId="14"/>
    <tableColumn id="2" xr3:uid="{EC403947-9B42-4D17-BD32-16932115B398}" name="السنة الحالية" dataDxfId="1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F825"/>
  <sheetViews>
    <sheetView showGridLines="0" rightToLeft="1" workbookViewId="0">
      <pane ySplit="2" topLeftCell="A3" activePane="bottomLeft" state="frozen"/>
      <selection pane="bottomLeft" activeCell="B10" sqref="B10"/>
    </sheetView>
  </sheetViews>
  <sheetFormatPr defaultColWidth="9.125" defaultRowHeight="14.25" x14ac:dyDescent="0.2"/>
  <cols>
    <col min="1" max="1" width="15.375" style="15" customWidth="1"/>
    <col min="2" max="2" width="34.125" style="15" customWidth="1"/>
    <col min="3" max="3" width="35.125" style="15" customWidth="1"/>
    <col min="4" max="4" width="27.875" style="15" customWidth="1"/>
    <col min="5" max="5" width="35.125" style="15" customWidth="1"/>
    <col min="6" max="6" width="24" style="15" customWidth="1"/>
    <col min="7" max="16384" width="9.125" style="2"/>
  </cols>
  <sheetData>
    <row r="1" spans="1:6" ht="46.5" customHeight="1" x14ac:dyDescent="0.2">
      <c r="A1" s="1"/>
      <c r="B1" s="1"/>
      <c r="C1" s="1"/>
      <c r="D1" s="3" t="s">
        <v>11</v>
      </c>
      <c r="E1" s="1"/>
      <c r="F1" s="1"/>
    </row>
    <row r="2" spans="1:6" ht="26.25" customHeight="1" x14ac:dyDescent="0.2">
      <c r="A2" s="78" t="s">
        <v>0</v>
      </c>
      <c r="B2" s="78" t="s">
        <v>1</v>
      </c>
      <c r="C2" s="78" t="s">
        <v>2</v>
      </c>
      <c r="D2" s="78" t="s">
        <v>3</v>
      </c>
      <c r="E2" s="78" t="s">
        <v>7</v>
      </c>
      <c r="F2" s="78" t="s">
        <v>8</v>
      </c>
    </row>
    <row r="3" spans="1:6" x14ac:dyDescent="0.2">
      <c r="A3" s="79">
        <v>1</v>
      </c>
      <c r="B3" s="79" t="s">
        <v>46</v>
      </c>
      <c r="C3" s="79" t="s">
        <v>25</v>
      </c>
      <c r="D3" s="79"/>
      <c r="E3" s="79" t="s">
        <v>41</v>
      </c>
      <c r="F3" s="80">
        <v>43702</v>
      </c>
    </row>
    <row r="4" spans="1:6" x14ac:dyDescent="0.2">
      <c r="A4" s="81">
        <v>2</v>
      </c>
      <c r="B4" s="81" t="s">
        <v>47</v>
      </c>
      <c r="C4" s="81" t="s">
        <v>25</v>
      </c>
      <c r="D4" s="81"/>
      <c r="E4" s="81" t="s">
        <v>42</v>
      </c>
      <c r="F4" s="82">
        <v>43885</v>
      </c>
    </row>
    <row r="5" spans="1:6" x14ac:dyDescent="0.2">
      <c r="A5" s="79">
        <v>3</v>
      </c>
      <c r="B5" s="79" t="s">
        <v>48</v>
      </c>
      <c r="C5" s="79" t="s">
        <v>25</v>
      </c>
      <c r="D5" s="79"/>
      <c r="E5" s="79" t="s">
        <v>43</v>
      </c>
      <c r="F5" s="80">
        <v>43875</v>
      </c>
    </row>
    <row r="6" spans="1:6" x14ac:dyDescent="0.2">
      <c r="A6" s="81">
        <v>4</v>
      </c>
      <c r="B6" s="81" t="s">
        <v>49</v>
      </c>
      <c r="C6" s="81" t="s">
        <v>25</v>
      </c>
      <c r="D6" s="81"/>
      <c r="E6" s="81" t="s">
        <v>44</v>
      </c>
      <c r="F6" s="82"/>
    </row>
    <row r="7" spans="1:6" x14ac:dyDescent="0.2">
      <c r="A7" s="79">
        <v>5</v>
      </c>
      <c r="B7" s="79" t="s">
        <v>50</v>
      </c>
      <c r="C7" s="79" t="s">
        <v>25</v>
      </c>
      <c r="D7" s="79"/>
      <c r="E7" s="79" t="s">
        <v>45</v>
      </c>
      <c r="F7" s="80"/>
    </row>
    <row r="8" spans="1:6" x14ac:dyDescent="0.2">
      <c r="A8" s="81"/>
      <c r="B8" s="81"/>
      <c r="C8" s="81"/>
      <c r="D8" s="81"/>
      <c r="E8" s="81"/>
      <c r="F8" s="82"/>
    </row>
    <row r="9" spans="1:6" x14ac:dyDescent="0.2">
      <c r="A9" s="13"/>
      <c r="B9" s="13"/>
      <c r="C9" s="13"/>
      <c r="D9" s="13"/>
      <c r="E9" s="13"/>
      <c r="F9" s="14"/>
    </row>
    <row r="10" spans="1:6" x14ac:dyDescent="0.2">
      <c r="A10" s="2"/>
      <c r="B10" s="2"/>
      <c r="C10" s="2"/>
      <c r="D10" s="2"/>
      <c r="E10" s="2"/>
      <c r="F10" s="2"/>
    </row>
    <row r="11" spans="1:6" x14ac:dyDescent="0.2">
      <c r="A11" s="2"/>
      <c r="B11" s="2"/>
      <c r="C11" s="2"/>
      <c r="D11" s="2"/>
      <c r="E11" s="2"/>
      <c r="F11" s="2"/>
    </row>
    <row r="12" spans="1:6" x14ac:dyDescent="0.2">
      <c r="A12" s="2"/>
      <c r="B12" s="2"/>
      <c r="C12" s="2"/>
      <c r="D12" s="2"/>
      <c r="E12" s="2"/>
      <c r="F12" s="2"/>
    </row>
    <row r="13" spans="1:6" x14ac:dyDescent="0.2">
      <c r="A13" s="2"/>
      <c r="B13" s="2"/>
      <c r="C13" s="2"/>
      <c r="D13" s="2"/>
      <c r="E13" s="2"/>
      <c r="F13" s="2"/>
    </row>
    <row r="14" spans="1:6" x14ac:dyDescent="0.2">
      <c r="A14" s="2"/>
      <c r="B14" s="2"/>
      <c r="C14" s="2"/>
      <c r="D14" s="2"/>
      <c r="E14" s="2"/>
      <c r="F14" s="2"/>
    </row>
    <row r="15" spans="1:6" x14ac:dyDescent="0.2">
      <c r="A15" s="2"/>
      <c r="B15" s="2"/>
      <c r="C15" s="2"/>
      <c r="D15" s="2"/>
      <c r="E15" s="2"/>
      <c r="F15" s="2"/>
    </row>
    <row r="16" spans="1:6" x14ac:dyDescent="0.2">
      <c r="A16" s="2"/>
      <c r="B16" s="2"/>
      <c r="C16" s="2"/>
      <c r="D16" s="2"/>
      <c r="E16" s="2"/>
      <c r="F16" s="2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</sheetData>
  <conditionalFormatting sqref="A1:A9 A826:A1048576">
    <cfRule type="duplicateValues" dxfId="12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AE46174-07D0-464F-B6B9-C6CB60094E6D}">
          <x14:formula1>
            <xm:f>OFFSET(الاعدادات!#REF!,,,COUNTA(الاعدادات!#REF!)-1,)</xm:f>
          </x14:formula1>
          <xm:sqref>D3:D9</xm:sqref>
        </x14:dataValidation>
        <x14:dataValidation type="list" allowBlank="1" showInputMessage="1" showErrorMessage="1" xr:uid="{D2FA78E8-A707-48AC-85CE-1A06DEA17BAD}">
          <x14:formula1>
            <xm:f>OFFSET(الاعدادات!$A$7,,,COUNTA(الاعدادات!$A$6:$A$14)-1,)</xm:f>
          </x14:formula1>
          <xm:sqref>C3:C9</xm:sqref>
        </x14:dataValidation>
        <x14:dataValidation type="list" allowBlank="1" showInputMessage="1" showErrorMessage="1" xr:uid="{9A4FBB8C-B630-4526-BF9C-0E8207EE349B}">
          <x14:formula1>
            <xm:f>OFFSET(الاعدادات!$B$7,,,COUNTA(الاعدادات!$B$6:$B$13)-1,)</xm:f>
          </x14:formula1>
          <xm:sqref>E3:E9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026D-40AD-4530-A689-DFCCA336524B}">
  <sheetPr>
    <tabColor rgb="FFFFC000"/>
    <pageSetUpPr fitToPage="1"/>
  </sheetPr>
  <dimension ref="A1:G33"/>
  <sheetViews>
    <sheetView showGridLines="0" rightToLeft="1" tabSelected="1" zoomScaleNormal="100" zoomScaleSheetLayoutView="70" workbookViewId="0">
      <pane ySplit="5" topLeftCell="A6" activePane="bottomLeft" state="frozen"/>
      <selection pane="bottomLeft" activeCell="A3" sqref="A3"/>
    </sheetView>
  </sheetViews>
  <sheetFormatPr defaultColWidth="9.125" defaultRowHeight="12.75" x14ac:dyDescent="0.2"/>
  <cols>
    <col min="1" max="1" width="12.25" style="25" customWidth="1"/>
    <col min="2" max="2" width="45.875" style="25" customWidth="1"/>
    <col min="3" max="4" width="12.75" style="25" customWidth="1"/>
    <col min="5" max="5" width="4" style="25" customWidth="1"/>
    <col min="6" max="7" width="9.75" style="25" customWidth="1"/>
    <col min="8" max="16384" width="9.125" style="25"/>
  </cols>
  <sheetData>
    <row r="1" spans="1:7" ht="20.25" customHeight="1" x14ac:dyDescent="0.2">
      <c r="A1" s="89" t="s">
        <v>24</v>
      </c>
      <c r="B1" s="89"/>
      <c r="C1" s="89"/>
      <c r="D1" s="62" t="s">
        <v>62</v>
      </c>
      <c r="E1" s="110">
        <f>INDEX(G1:G5,MATCH(C5,F1:F5,0))</f>
        <v>1</v>
      </c>
      <c r="F1" s="25" t="s">
        <v>41</v>
      </c>
      <c r="G1" s="25">
        <v>1</v>
      </c>
    </row>
    <row r="2" spans="1:7" s="26" customFormat="1" ht="20.25" customHeight="1" x14ac:dyDescent="0.2">
      <c r="A2" s="87" t="s">
        <v>16</v>
      </c>
      <c r="B2" s="109" t="s">
        <v>9</v>
      </c>
      <c r="C2" s="84" t="s">
        <v>17</v>
      </c>
      <c r="D2" s="27" t="s">
        <v>60</v>
      </c>
      <c r="E2" s="114"/>
      <c r="F2" s="25" t="s">
        <v>42</v>
      </c>
      <c r="G2" s="25">
        <v>5</v>
      </c>
    </row>
    <row r="3" spans="1:7" s="27" customFormat="1" ht="20.25" customHeight="1" x14ac:dyDescent="0.2">
      <c r="A3" s="88">
        <v>1</v>
      </c>
      <c r="B3" s="85" t="str">
        <f>IFERROR(VLOOKUP(A3,'داتا الموظفين'!A:F,2,0),"*****")</f>
        <v xml:space="preserve">محمد حسن </v>
      </c>
      <c r="C3" s="88" t="s">
        <v>18</v>
      </c>
      <c r="D3" s="111">
        <v>44427</v>
      </c>
      <c r="E3" s="114"/>
      <c r="F3" s="25" t="s">
        <v>43</v>
      </c>
      <c r="G3" s="83">
        <v>9</v>
      </c>
    </row>
    <row r="4" spans="1:7" s="26" customFormat="1" ht="20.25" customHeight="1" x14ac:dyDescent="0.2">
      <c r="A4" s="87" t="s">
        <v>2</v>
      </c>
      <c r="B4" s="109" t="s">
        <v>3</v>
      </c>
      <c r="C4" s="84" t="s">
        <v>7</v>
      </c>
      <c r="D4" s="27" t="s">
        <v>61</v>
      </c>
      <c r="E4" s="114"/>
      <c r="F4" s="25" t="s">
        <v>44</v>
      </c>
      <c r="G4" s="83">
        <v>13</v>
      </c>
    </row>
    <row r="5" spans="1:7" s="27" customFormat="1" ht="20.25" customHeight="1" x14ac:dyDescent="0.2">
      <c r="A5" s="86" t="str">
        <f>IFERROR(VLOOKUP(A3,'داتا الموظفين'!A:F,3,0),"*****")</f>
        <v>إداري</v>
      </c>
      <c r="B5" s="110">
        <f>IFERROR(VLOOKUP(A3,'داتا الموظفين'!A:F,4,0),"*****")</f>
        <v>0</v>
      </c>
      <c r="C5" s="86" t="str">
        <f>IFERROR(VLOOKUP(A3,'داتا الموظفين'!A:F,5,0),"*****")</f>
        <v>نائب المدير</v>
      </c>
      <c r="D5" s="112">
        <v>44427</v>
      </c>
      <c r="E5" s="114"/>
      <c r="F5" s="25" t="s">
        <v>45</v>
      </c>
      <c r="G5" s="83">
        <v>17</v>
      </c>
    </row>
    <row r="6" spans="1:7" s="27" customFormat="1" ht="13.5" customHeight="1" x14ac:dyDescent="0.2">
      <c r="A6" s="86"/>
      <c r="B6" s="110"/>
      <c r="C6" s="86"/>
      <c r="D6" s="112"/>
      <c r="E6" s="114"/>
      <c r="F6" s="83"/>
      <c r="G6" s="83"/>
    </row>
    <row r="7" spans="1:7" ht="26.25" customHeight="1" x14ac:dyDescent="0.2">
      <c r="A7" s="128" t="s">
        <v>19</v>
      </c>
      <c r="B7" s="129" t="s">
        <v>20</v>
      </c>
      <c r="C7" s="129" t="s">
        <v>40</v>
      </c>
      <c r="D7" s="130" t="s">
        <v>21</v>
      </c>
    </row>
    <row r="8" spans="1:7" ht="26.25" customHeight="1" x14ac:dyDescent="0.2">
      <c r="A8" s="116" t="str">
        <f>'الاوزان والعايير'!A4</f>
        <v>المهارات القيادية</v>
      </c>
      <c r="B8" s="125" t="str" cm="1">
        <f t="array" aca="1" ref="B8:D24" ca="1">OFFSET('الاوزان والعايير'!A4,0,E1,17,3)</f>
        <v>الاستفادة من نتائج التأمل الذاتي والمراجعة الذاتية في تحديد الأولويات والأهداف</v>
      </c>
      <c r="C8" s="126">
        <f ca="1"/>
        <v>4</v>
      </c>
      <c r="D8" s="127">
        <f ca="1"/>
        <v>2</v>
      </c>
    </row>
    <row r="9" spans="1:7" s="49" customFormat="1" ht="26.25" customHeight="1" x14ac:dyDescent="0.2">
      <c r="A9" s="116"/>
      <c r="B9" s="119" t="str">
        <f ca="1"/>
        <v>تنظيم سير العمل اليومي وتوثيق الإجراءات</v>
      </c>
      <c r="C9" s="121">
        <f ca="1"/>
        <v>4</v>
      </c>
      <c r="D9" s="122">
        <f ca="1"/>
        <v>3</v>
      </c>
    </row>
    <row r="10" spans="1:7" s="49" customFormat="1" ht="26.25" customHeight="1" x14ac:dyDescent="0.2">
      <c r="A10" s="116"/>
      <c r="B10" s="119" t="str">
        <f ca="1"/>
        <v>القدرة على تطوير العمل وتبسيط إجراءاته</v>
      </c>
      <c r="C10" s="121">
        <f ca="1"/>
        <v>4</v>
      </c>
      <c r="D10" s="122">
        <f ca="1"/>
        <v>4</v>
      </c>
    </row>
    <row r="11" spans="1:7" ht="26.25" customHeight="1" x14ac:dyDescent="0.2">
      <c r="A11" s="117"/>
      <c r="B11" s="119" t="str">
        <f ca="1"/>
        <v>متابعة تنفيذ الخطط وقياس نتائجها على الموظف</v>
      </c>
      <c r="C11" s="121">
        <f ca="1"/>
        <v>7</v>
      </c>
      <c r="D11" s="122">
        <f ca="1"/>
        <v>5</v>
      </c>
    </row>
    <row r="12" spans="1:7" ht="26.25" customHeight="1" x14ac:dyDescent="0.2">
      <c r="A12" s="117"/>
      <c r="B12" s="119" t="str">
        <f ca="1"/>
        <v>توجيه ومتابعة الطلبة والإشراف على أدائهم أفرادًا ومجموعة</v>
      </c>
      <c r="C12" s="121">
        <f ca="1"/>
        <v>7</v>
      </c>
      <c r="D12" s="122">
        <f ca="1"/>
        <v>6</v>
      </c>
    </row>
    <row r="13" spans="1:7" ht="26.25" customHeight="1" x14ac:dyDescent="0.2">
      <c r="A13" s="117"/>
      <c r="B13" s="119" t="str">
        <f ca="1"/>
        <v xml:space="preserve">متابعة معايير الأمن والسلامة والحفاظ على البيئة </v>
      </c>
      <c r="C13" s="121">
        <f ca="1"/>
        <v>5</v>
      </c>
      <c r="D13" s="122">
        <f ca="1"/>
        <v>5</v>
      </c>
    </row>
    <row r="14" spans="1:7" ht="26.25" customHeight="1" thickBot="1" x14ac:dyDescent="0.25">
      <c r="A14" s="118"/>
      <c r="B14" s="119" t="str">
        <f ca="1"/>
        <v>المساهمة في تنظيم الأنشطة  والإشراف عليها</v>
      </c>
      <c r="C14" s="121">
        <f ca="1"/>
        <v>4</v>
      </c>
      <c r="D14" s="122">
        <f ca="1"/>
        <v>4</v>
      </c>
    </row>
    <row r="15" spans="1:7" ht="26.25" customHeight="1" x14ac:dyDescent="0.2">
      <c r="A15" s="115" t="str">
        <f>'الاوزان والعايير'!A11</f>
        <v>المهارات السلوكية</v>
      </c>
      <c r="B15" s="119" t="str">
        <f ca="1"/>
        <v>الالتزام بقوانين ولوائح العمل</v>
      </c>
      <c r="C15" s="121">
        <f ca="1"/>
        <v>8</v>
      </c>
      <c r="D15" s="122">
        <f ca="1"/>
        <v>6</v>
      </c>
    </row>
    <row r="16" spans="1:7" ht="26.25" customHeight="1" x14ac:dyDescent="0.2">
      <c r="A16" s="117"/>
      <c r="B16" s="119" t="str">
        <f ca="1"/>
        <v>الكفاءة والسرعة في إنجاز المهام الموكلة له</v>
      </c>
      <c r="C16" s="121">
        <f ca="1"/>
        <v>12</v>
      </c>
      <c r="D16" s="122">
        <f ca="1"/>
        <v>11</v>
      </c>
    </row>
    <row r="17" spans="1:4" ht="26.25" customHeight="1" x14ac:dyDescent="0.2">
      <c r="A17" s="117"/>
      <c r="B17" s="119" t="str">
        <f ca="1"/>
        <v>تحديد الاحتياجات التدريبية والالتزام بالتطوير المهني</v>
      </c>
      <c r="C17" s="121">
        <f ca="1"/>
        <v>12</v>
      </c>
      <c r="D17" s="122">
        <f ca="1"/>
        <v>11</v>
      </c>
    </row>
    <row r="18" spans="1:4" ht="26.25" customHeight="1" x14ac:dyDescent="0.2">
      <c r="A18" s="117"/>
      <c r="B18" s="119" t="str">
        <f ca="1"/>
        <v>المساهمة في التطوير المهني للزملاء ودعمهم</v>
      </c>
      <c r="C18" s="121">
        <f ca="1"/>
        <v>8</v>
      </c>
      <c r="D18" s="122">
        <f ca="1"/>
        <v>5</v>
      </c>
    </row>
    <row r="19" spans="1:4" ht="26.25" customHeight="1" thickBot="1" x14ac:dyDescent="0.25">
      <c r="A19" s="118"/>
      <c r="B19" s="119" t="str">
        <f ca="1"/>
        <v xml:space="preserve">التواصل الفاعل للدعم </v>
      </c>
      <c r="C19" s="121">
        <f ca="1"/>
        <v>5</v>
      </c>
      <c r="D19" s="122">
        <f ca="1"/>
        <v>3</v>
      </c>
    </row>
    <row r="20" spans="1:4" ht="26.25" customHeight="1" x14ac:dyDescent="0.2">
      <c r="A20" s="115" t="str">
        <f>'الاوزان والعايير'!A16</f>
        <v>المهارات العامة</v>
      </c>
      <c r="B20" s="119" t="str">
        <f ca="1"/>
        <v>الإشراف على برامج تنمية القيم والمساهمة فيها</v>
      </c>
      <c r="C20" s="121">
        <f ca="1"/>
        <v>5</v>
      </c>
      <c r="D20" s="122">
        <f ca="1"/>
        <v>3</v>
      </c>
    </row>
    <row r="21" spans="1:4" ht="26.25" customHeight="1" x14ac:dyDescent="0.2">
      <c r="A21" s="117"/>
      <c r="B21" s="119" t="str">
        <f ca="1"/>
        <v>العلاقة الإيجابية مع المجتمع الجمهوري</v>
      </c>
      <c r="C21" s="121">
        <f ca="1"/>
        <v>3</v>
      </c>
      <c r="D21" s="122">
        <f ca="1"/>
        <v>2</v>
      </c>
    </row>
    <row r="22" spans="1:4" ht="26.25" customHeight="1" x14ac:dyDescent="0.2">
      <c r="A22" s="117"/>
      <c r="B22" s="119" t="str">
        <f ca="1"/>
        <v>القدرة على حل المشكلات واتخاذ القرارات</v>
      </c>
      <c r="C22" s="121">
        <f ca="1"/>
        <v>4</v>
      </c>
      <c r="D22" s="122">
        <f ca="1"/>
        <v>3</v>
      </c>
    </row>
    <row r="23" spans="1:4" ht="26.25" customHeight="1" x14ac:dyDescent="0.2">
      <c r="A23" s="117"/>
      <c r="B23" s="119" t="str">
        <f ca="1"/>
        <v>تقبل التوجيهات وتنفيذها</v>
      </c>
      <c r="C23" s="121">
        <f ca="1"/>
        <v>4</v>
      </c>
      <c r="D23" s="122">
        <f ca="1"/>
        <v>3</v>
      </c>
    </row>
    <row r="24" spans="1:4" ht="26.25" customHeight="1" thickBot="1" x14ac:dyDescent="0.25">
      <c r="A24" s="118"/>
      <c r="B24" s="120" t="str">
        <f ca="1"/>
        <v>الانضباط والمراقبة</v>
      </c>
      <c r="C24" s="123">
        <f ca="1"/>
        <v>4</v>
      </c>
      <c r="D24" s="124">
        <f ca="1"/>
        <v>3</v>
      </c>
    </row>
    <row r="25" spans="1:4" ht="17.25" customHeight="1" thickBot="1" x14ac:dyDescent="0.25">
      <c r="A25" s="61"/>
      <c r="B25" s="28"/>
      <c r="C25" s="28"/>
      <c r="D25" s="28"/>
    </row>
    <row r="26" spans="1:4" ht="27" customHeight="1" x14ac:dyDescent="0.2">
      <c r="A26" s="132" t="str">
        <f>A8</f>
        <v>المهارات القيادية</v>
      </c>
      <c r="B26" s="133" t="str">
        <f>A15</f>
        <v>المهارات السلوكية</v>
      </c>
      <c r="C26" s="133" t="str">
        <f>A20</f>
        <v>المهارات العامة</v>
      </c>
      <c r="D26" s="134" t="s">
        <v>22</v>
      </c>
    </row>
    <row r="27" spans="1:4" ht="27.75" customHeight="1" thickBot="1" x14ac:dyDescent="0.25">
      <c r="A27" s="131">
        <f ca="1">IFERROR(SUM(D8:D14)/SUM(C8:C14),"")</f>
        <v>0.82857142857142863</v>
      </c>
      <c r="B27" s="131">
        <f ca="1">IFERROR(SUM(D15:D19)/SUM(C15:C19),"")</f>
        <v>0.8</v>
      </c>
      <c r="C27" s="131">
        <f ca="1">IFERROR(SUM(D20:D24)/SUM(C20:C24),"")</f>
        <v>0.7</v>
      </c>
      <c r="D27" s="135"/>
    </row>
    <row r="29" spans="1:4" ht="29.25" customHeight="1" x14ac:dyDescent="0.2">
      <c r="A29" s="113" t="s">
        <v>38</v>
      </c>
    </row>
    <row r="30" spans="1:4" ht="24.75" customHeight="1" x14ac:dyDescent="0.2">
      <c r="C30" s="113"/>
      <c r="D30" s="113"/>
    </row>
    <row r="31" spans="1:4" x14ac:dyDescent="0.2">
      <c r="B31" s="90"/>
      <c r="C31" s="90"/>
      <c r="D31" s="90"/>
    </row>
    <row r="32" spans="1:4" x14ac:dyDescent="0.2">
      <c r="B32" s="90"/>
      <c r="C32" s="90"/>
      <c r="D32" s="90"/>
    </row>
    <row r="33" spans="2:4" x14ac:dyDescent="0.2">
      <c r="B33" s="90"/>
      <c r="C33" s="90"/>
      <c r="D33" s="90"/>
    </row>
  </sheetData>
  <mergeCells count="5">
    <mergeCell ref="A20:A24"/>
    <mergeCell ref="B31:D33"/>
    <mergeCell ref="A15:A19"/>
    <mergeCell ref="A8:A14"/>
    <mergeCell ref="A1:C1"/>
  </mergeCells>
  <conditionalFormatting sqref="A27:D27">
    <cfRule type="containsText" dxfId="10" priority="2" operator="containsText" text="أكمل النتائج">
      <formula>NOT(ISERROR(SEARCH("أكمل النتائج",A27)))</formula>
    </cfRule>
  </conditionalFormatting>
  <dataValidations count="1">
    <dataValidation type="list" allowBlank="1" showInputMessage="1" showErrorMessage="1" sqref="C3" xr:uid="{A50EA7C9-0F32-4DE2-9D92-909663FEFE79}">
      <formula1>"اسبوعي,شهري,ربع سنوي,نصف سنوي,سنوي,فترة التجربة"</formula1>
    </dataValidation>
  </dataValidations>
  <printOptions horizontalCentered="1"/>
  <pageMargins left="0.31496062992125984" right="0.35433070866141736" top="0.59055118110236227" bottom="0.59055118110236227" header="0.15748031496062992" footer="0.15748031496062992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E814-2B84-4729-A649-4A423FF23373}">
  <sheetPr>
    <tabColor rgb="FFFFC000"/>
  </sheetPr>
  <dimension ref="A1:T23"/>
  <sheetViews>
    <sheetView showGridLines="0" rightToLeft="1" zoomScale="70" zoomScaleNormal="70" workbookViewId="0">
      <selection activeCell="D5" sqref="D5"/>
    </sheetView>
  </sheetViews>
  <sheetFormatPr defaultColWidth="9.125" defaultRowHeight="20.25" x14ac:dyDescent="0.55000000000000004"/>
  <cols>
    <col min="1" max="1" width="4.875" style="19" customWidth="1"/>
    <col min="2" max="2" width="39.375" style="19" customWidth="1"/>
    <col min="3" max="3" width="9.375" style="20" customWidth="1"/>
    <col min="4" max="4" width="10.75" style="20" customWidth="1"/>
    <col min="6" max="6" width="21.25" customWidth="1"/>
    <col min="8" max="8" width="11.25" customWidth="1"/>
    <col min="10" max="10" width="16.875" style="19" customWidth="1"/>
    <col min="11" max="13" width="9.125" style="19"/>
    <col min="14" max="14" width="28.25" style="19" customWidth="1"/>
    <col min="15" max="15" width="10" style="19" customWidth="1"/>
    <col min="16" max="17" width="9.125" style="19"/>
    <col min="18" max="18" width="27.875" style="19" customWidth="1"/>
    <col min="19" max="16384" width="9.125" style="19"/>
  </cols>
  <sheetData>
    <row r="1" spans="1:20" ht="75.599999999999994" customHeight="1" x14ac:dyDescent="0.55000000000000004">
      <c r="N1" s="77" t="s">
        <v>59</v>
      </c>
    </row>
    <row r="2" spans="1:20" ht="51" customHeight="1" thickBot="1" x14ac:dyDescent="0.6">
      <c r="B2" s="96" t="s">
        <v>41</v>
      </c>
      <c r="C2" s="96"/>
      <c r="D2" s="96"/>
      <c r="F2" s="96" t="s">
        <v>42</v>
      </c>
      <c r="G2" s="96"/>
      <c r="H2" s="96"/>
      <c r="J2" s="96" t="s">
        <v>43</v>
      </c>
      <c r="K2" s="96"/>
      <c r="L2" s="96"/>
      <c r="N2" s="96" t="s">
        <v>44</v>
      </c>
      <c r="O2" s="96"/>
      <c r="P2" s="96"/>
      <c r="Q2"/>
      <c r="R2" s="97" t="s">
        <v>45</v>
      </c>
      <c r="S2" s="98"/>
      <c r="T2" s="99"/>
    </row>
    <row r="3" spans="1:20" ht="79.900000000000006" customHeight="1" thickBot="1" x14ac:dyDescent="0.6">
      <c r="A3" s="21"/>
      <c r="B3" s="65" t="s">
        <v>12</v>
      </c>
      <c r="C3" s="66" t="s">
        <v>40</v>
      </c>
      <c r="D3" s="67" t="s">
        <v>39</v>
      </c>
      <c r="E3" s="21"/>
      <c r="F3" s="65" t="s">
        <v>12</v>
      </c>
      <c r="G3" s="68" t="s">
        <v>40</v>
      </c>
      <c r="H3" s="69" t="s">
        <v>39</v>
      </c>
      <c r="I3" s="21"/>
      <c r="J3" s="22" t="s">
        <v>12</v>
      </c>
      <c r="K3" s="76" t="s">
        <v>40</v>
      </c>
      <c r="L3" s="73" t="s">
        <v>39</v>
      </c>
      <c r="M3" s="21"/>
      <c r="N3" s="22" t="s">
        <v>12</v>
      </c>
      <c r="O3" s="63" t="s">
        <v>36</v>
      </c>
      <c r="P3" s="67" t="s">
        <v>39</v>
      </c>
      <c r="Q3" s="21"/>
      <c r="R3" s="22" t="s">
        <v>12</v>
      </c>
      <c r="S3" s="74" t="s">
        <v>37</v>
      </c>
      <c r="T3" s="73" t="s">
        <v>39</v>
      </c>
    </row>
    <row r="4" spans="1:20" s="24" customFormat="1" ht="22.5" customHeight="1" thickBot="1" x14ac:dyDescent="0.25">
      <c r="A4" s="91" t="s">
        <v>13</v>
      </c>
      <c r="B4" s="23" t="s">
        <v>34</v>
      </c>
      <c r="C4" s="59">
        <v>4</v>
      </c>
      <c r="D4" s="64">
        <v>2</v>
      </c>
      <c r="E4" s="91" t="s">
        <v>13</v>
      </c>
      <c r="F4" s="23" t="s">
        <v>34</v>
      </c>
      <c r="G4" s="59">
        <v>4</v>
      </c>
      <c r="H4" s="64">
        <v>4</v>
      </c>
      <c r="I4" s="91" t="s">
        <v>13</v>
      </c>
      <c r="J4" s="23" t="s">
        <v>34</v>
      </c>
      <c r="K4" s="59">
        <v>4</v>
      </c>
      <c r="L4" s="64">
        <v>2</v>
      </c>
      <c r="M4" s="91" t="s">
        <v>13</v>
      </c>
      <c r="N4" s="23" t="s">
        <v>34</v>
      </c>
      <c r="O4" s="59">
        <v>4</v>
      </c>
      <c r="P4" s="64">
        <v>2</v>
      </c>
      <c r="Q4" s="91" t="s">
        <v>13</v>
      </c>
      <c r="R4" s="23" t="s">
        <v>34</v>
      </c>
      <c r="S4" s="59">
        <v>4</v>
      </c>
      <c r="T4" s="64">
        <v>2</v>
      </c>
    </row>
    <row r="5" spans="1:20" s="24" customFormat="1" ht="22.5" customHeight="1" thickBot="1" x14ac:dyDescent="0.25">
      <c r="A5" s="92"/>
      <c r="B5" s="23" t="s">
        <v>35</v>
      </c>
      <c r="C5" s="59">
        <v>4</v>
      </c>
      <c r="D5" s="64">
        <v>3</v>
      </c>
      <c r="E5" s="92"/>
      <c r="F5" s="23" t="s">
        <v>35</v>
      </c>
      <c r="G5" s="59">
        <v>4</v>
      </c>
      <c r="H5" s="64">
        <v>4</v>
      </c>
      <c r="I5" s="92"/>
      <c r="J5" s="23" t="s">
        <v>35</v>
      </c>
      <c r="K5" s="59">
        <v>4</v>
      </c>
      <c r="L5" s="64">
        <v>3</v>
      </c>
      <c r="M5" s="92"/>
      <c r="N5" s="23" t="s">
        <v>35</v>
      </c>
      <c r="O5" s="59">
        <v>4</v>
      </c>
      <c r="P5" s="64">
        <v>3</v>
      </c>
      <c r="Q5" s="92"/>
      <c r="R5" s="23" t="s">
        <v>35</v>
      </c>
      <c r="S5" s="59">
        <v>4</v>
      </c>
      <c r="T5" s="64">
        <v>3</v>
      </c>
    </row>
    <row r="6" spans="1:20" s="24" customFormat="1" ht="22.5" customHeight="1" thickBot="1" x14ac:dyDescent="0.25">
      <c r="A6" s="92"/>
      <c r="B6" s="23" t="s">
        <v>26</v>
      </c>
      <c r="C6" s="59">
        <v>4</v>
      </c>
      <c r="D6" s="64">
        <v>4</v>
      </c>
      <c r="E6" s="92"/>
      <c r="F6" s="23" t="s">
        <v>26</v>
      </c>
      <c r="G6" s="59">
        <v>4</v>
      </c>
      <c r="H6" s="64">
        <v>4</v>
      </c>
      <c r="I6" s="92"/>
      <c r="J6" s="23" t="s">
        <v>26</v>
      </c>
      <c r="K6" s="59">
        <v>4</v>
      </c>
      <c r="L6" s="64">
        <v>4</v>
      </c>
      <c r="M6" s="92"/>
      <c r="N6" s="23" t="s">
        <v>26</v>
      </c>
      <c r="O6" s="59">
        <v>4</v>
      </c>
      <c r="P6" s="64">
        <v>4</v>
      </c>
      <c r="Q6" s="92"/>
      <c r="R6" s="23" t="s">
        <v>26</v>
      </c>
      <c r="S6" s="59">
        <v>4</v>
      </c>
      <c r="T6" s="64">
        <v>4</v>
      </c>
    </row>
    <row r="7" spans="1:20" s="24" customFormat="1" ht="22.5" customHeight="1" thickBot="1" x14ac:dyDescent="0.25">
      <c r="A7" s="93"/>
      <c r="B7" s="23" t="s">
        <v>54</v>
      </c>
      <c r="C7" s="59">
        <v>7</v>
      </c>
      <c r="D7" s="64">
        <v>5</v>
      </c>
      <c r="E7" s="92"/>
      <c r="F7" s="23" t="s">
        <v>54</v>
      </c>
      <c r="G7" s="59">
        <v>7</v>
      </c>
      <c r="H7" s="64">
        <v>7</v>
      </c>
      <c r="I7" s="93"/>
      <c r="J7" s="23" t="s">
        <v>54</v>
      </c>
      <c r="K7" s="59">
        <v>7</v>
      </c>
      <c r="L7" s="64">
        <v>5</v>
      </c>
      <c r="M7" s="93"/>
      <c r="N7" s="23" t="s">
        <v>54</v>
      </c>
      <c r="O7" s="59">
        <v>7</v>
      </c>
      <c r="P7" s="64">
        <v>5</v>
      </c>
      <c r="Q7" s="93"/>
      <c r="R7" s="23" t="s">
        <v>54</v>
      </c>
      <c r="S7" s="59">
        <v>7</v>
      </c>
      <c r="T7" s="64">
        <v>5</v>
      </c>
    </row>
    <row r="8" spans="1:20" s="24" customFormat="1" ht="22.5" customHeight="1" thickBot="1" x14ac:dyDescent="0.25">
      <c r="A8" s="93"/>
      <c r="B8" s="23" t="s">
        <v>27</v>
      </c>
      <c r="C8" s="59">
        <v>7</v>
      </c>
      <c r="D8" s="64">
        <v>6</v>
      </c>
      <c r="E8" s="92"/>
      <c r="F8" s="23" t="s">
        <v>27</v>
      </c>
      <c r="G8" s="59">
        <v>7</v>
      </c>
      <c r="H8" s="64">
        <v>6</v>
      </c>
      <c r="I8" s="93"/>
      <c r="J8" s="23" t="s">
        <v>27</v>
      </c>
      <c r="K8" s="59">
        <v>7</v>
      </c>
      <c r="L8" s="64">
        <v>6</v>
      </c>
      <c r="M8" s="93"/>
      <c r="N8" s="23" t="s">
        <v>27</v>
      </c>
      <c r="O8" s="59">
        <v>7</v>
      </c>
      <c r="P8" s="64">
        <v>6</v>
      </c>
      <c r="Q8" s="93"/>
      <c r="R8" s="23" t="s">
        <v>27</v>
      </c>
      <c r="S8" s="59">
        <v>7</v>
      </c>
      <c r="T8" s="64">
        <v>6</v>
      </c>
    </row>
    <row r="9" spans="1:20" s="24" customFormat="1" ht="22.5" customHeight="1" thickBot="1" x14ac:dyDescent="0.25">
      <c r="A9" s="93"/>
      <c r="B9" s="23" t="s">
        <v>53</v>
      </c>
      <c r="C9" s="59">
        <v>5</v>
      </c>
      <c r="D9" s="64">
        <v>5</v>
      </c>
      <c r="E9" s="92"/>
      <c r="F9" s="23" t="s">
        <v>53</v>
      </c>
      <c r="G9" s="59">
        <v>5</v>
      </c>
      <c r="H9" s="64">
        <v>5</v>
      </c>
      <c r="I9" s="93"/>
      <c r="J9" s="23" t="s">
        <v>53</v>
      </c>
      <c r="K9" s="59">
        <v>5</v>
      </c>
      <c r="L9" s="64">
        <v>5</v>
      </c>
      <c r="M9" s="93"/>
      <c r="N9" s="23" t="s">
        <v>53</v>
      </c>
      <c r="O9" s="59">
        <v>5</v>
      </c>
      <c r="P9" s="64">
        <v>5</v>
      </c>
      <c r="Q9" s="93"/>
      <c r="R9" s="23" t="s">
        <v>53</v>
      </c>
      <c r="S9" s="59">
        <v>5</v>
      </c>
      <c r="T9" s="64">
        <v>5</v>
      </c>
    </row>
    <row r="10" spans="1:20" s="24" customFormat="1" ht="22.5" customHeight="1" thickBot="1" x14ac:dyDescent="0.25">
      <c r="A10" s="94"/>
      <c r="B10" s="23" t="s">
        <v>55</v>
      </c>
      <c r="C10" s="59">
        <v>4</v>
      </c>
      <c r="D10" s="64">
        <v>4</v>
      </c>
      <c r="E10" s="95"/>
      <c r="F10" s="23" t="s">
        <v>55</v>
      </c>
      <c r="G10" s="59">
        <v>4</v>
      </c>
      <c r="H10" s="64">
        <v>4</v>
      </c>
      <c r="I10" s="94"/>
      <c r="J10" s="23" t="s">
        <v>55</v>
      </c>
      <c r="K10" s="59">
        <v>4</v>
      </c>
      <c r="L10" s="64">
        <v>4</v>
      </c>
      <c r="M10" s="94"/>
      <c r="N10" s="23" t="s">
        <v>55</v>
      </c>
      <c r="O10" s="59">
        <v>4</v>
      </c>
      <c r="P10" s="64">
        <v>4</v>
      </c>
      <c r="Q10" s="94"/>
      <c r="R10" s="23" t="s">
        <v>55</v>
      </c>
      <c r="S10" s="59">
        <v>4</v>
      </c>
      <c r="T10" s="64">
        <v>4</v>
      </c>
    </row>
    <row r="11" spans="1:20" s="24" customFormat="1" ht="22.5" customHeight="1" thickBot="1" x14ac:dyDescent="0.25">
      <c r="A11" s="91" t="s">
        <v>14</v>
      </c>
      <c r="B11" s="23" t="s">
        <v>52</v>
      </c>
      <c r="C11" s="59">
        <v>8</v>
      </c>
      <c r="D11" s="64">
        <v>6</v>
      </c>
      <c r="E11" s="91" t="s">
        <v>14</v>
      </c>
      <c r="F11" s="23" t="s">
        <v>52</v>
      </c>
      <c r="G11" s="59">
        <v>8</v>
      </c>
      <c r="H11" s="64">
        <v>4</v>
      </c>
      <c r="I11" s="91" t="s">
        <v>14</v>
      </c>
      <c r="J11" s="23" t="s">
        <v>52</v>
      </c>
      <c r="K11" s="59">
        <v>8</v>
      </c>
      <c r="L11" s="64">
        <v>6</v>
      </c>
      <c r="M11" s="91" t="s">
        <v>14</v>
      </c>
      <c r="N11" s="23" t="s">
        <v>52</v>
      </c>
      <c r="O11" s="59">
        <v>8</v>
      </c>
      <c r="P11" s="64">
        <v>6</v>
      </c>
      <c r="Q11" s="91" t="s">
        <v>14</v>
      </c>
      <c r="R11" s="23" t="s">
        <v>52</v>
      </c>
      <c r="S11" s="59">
        <v>8</v>
      </c>
      <c r="T11" s="64">
        <v>6</v>
      </c>
    </row>
    <row r="12" spans="1:20" s="24" customFormat="1" ht="22.5" customHeight="1" thickBot="1" x14ac:dyDescent="0.25">
      <c r="A12" s="92"/>
      <c r="B12" s="23" t="s">
        <v>28</v>
      </c>
      <c r="C12" s="59">
        <v>12</v>
      </c>
      <c r="D12" s="64">
        <v>11</v>
      </c>
      <c r="E12" s="92"/>
      <c r="F12" s="23" t="s">
        <v>28</v>
      </c>
      <c r="G12" s="59">
        <v>12</v>
      </c>
      <c r="H12" s="64">
        <v>11</v>
      </c>
      <c r="I12" s="92"/>
      <c r="J12" s="23" t="s">
        <v>28</v>
      </c>
      <c r="K12" s="59">
        <v>12</v>
      </c>
      <c r="L12" s="64">
        <v>1</v>
      </c>
      <c r="M12" s="92"/>
      <c r="N12" s="23" t="s">
        <v>28</v>
      </c>
      <c r="O12" s="59">
        <v>12</v>
      </c>
      <c r="P12" s="64">
        <v>11</v>
      </c>
      <c r="Q12" s="92"/>
      <c r="R12" s="23" t="s">
        <v>28</v>
      </c>
      <c r="S12" s="59">
        <v>12</v>
      </c>
      <c r="T12" s="64">
        <v>11</v>
      </c>
    </row>
    <row r="13" spans="1:20" s="24" customFormat="1" ht="22.5" customHeight="1" thickBot="1" x14ac:dyDescent="0.25">
      <c r="A13" s="92"/>
      <c r="B13" s="23" t="s">
        <v>29</v>
      </c>
      <c r="C13" s="59">
        <v>12</v>
      </c>
      <c r="D13" s="64">
        <v>11</v>
      </c>
      <c r="E13" s="92"/>
      <c r="F13" s="23" t="s">
        <v>29</v>
      </c>
      <c r="G13" s="59">
        <v>12</v>
      </c>
      <c r="H13" s="64">
        <v>12</v>
      </c>
      <c r="I13" s="92"/>
      <c r="J13" s="23" t="s">
        <v>29</v>
      </c>
      <c r="K13" s="59">
        <v>12</v>
      </c>
      <c r="L13" s="64">
        <v>1</v>
      </c>
      <c r="M13" s="92"/>
      <c r="N13" s="23" t="s">
        <v>29</v>
      </c>
      <c r="O13" s="59">
        <v>12</v>
      </c>
      <c r="P13" s="64">
        <v>11</v>
      </c>
      <c r="Q13" s="92"/>
      <c r="R13" s="23" t="s">
        <v>29</v>
      </c>
      <c r="S13" s="59">
        <v>12</v>
      </c>
      <c r="T13" s="64">
        <v>11</v>
      </c>
    </row>
    <row r="14" spans="1:20" s="24" customFormat="1" ht="22.5" customHeight="1" thickBot="1" x14ac:dyDescent="0.25">
      <c r="A14" s="92"/>
      <c r="B14" s="23" t="s">
        <v>30</v>
      </c>
      <c r="C14" s="59">
        <v>8</v>
      </c>
      <c r="D14" s="64">
        <v>5</v>
      </c>
      <c r="E14" s="92"/>
      <c r="F14" s="23" t="s">
        <v>30</v>
      </c>
      <c r="G14" s="59">
        <v>8</v>
      </c>
      <c r="H14" s="64">
        <v>5</v>
      </c>
      <c r="I14" s="92"/>
      <c r="J14" s="23" t="s">
        <v>30</v>
      </c>
      <c r="K14" s="59">
        <v>8</v>
      </c>
      <c r="L14" s="64">
        <v>5</v>
      </c>
      <c r="M14" s="92"/>
      <c r="N14" s="23" t="s">
        <v>30</v>
      </c>
      <c r="O14" s="59">
        <v>8</v>
      </c>
      <c r="P14" s="64">
        <v>5</v>
      </c>
      <c r="Q14" s="92"/>
      <c r="R14" s="23" t="s">
        <v>30</v>
      </c>
      <c r="S14" s="59">
        <v>8</v>
      </c>
      <c r="T14" s="64">
        <v>5</v>
      </c>
    </row>
    <row r="15" spans="1:20" s="24" customFormat="1" ht="22.5" customHeight="1" thickBot="1" x14ac:dyDescent="0.25">
      <c r="A15" s="95"/>
      <c r="B15" s="23" t="s">
        <v>56</v>
      </c>
      <c r="C15" s="59">
        <v>5</v>
      </c>
      <c r="D15" s="64">
        <v>3</v>
      </c>
      <c r="E15" s="95"/>
      <c r="F15" s="23" t="s">
        <v>56</v>
      </c>
      <c r="G15" s="59">
        <v>5</v>
      </c>
      <c r="H15" s="64">
        <v>3</v>
      </c>
      <c r="I15" s="95"/>
      <c r="J15" s="23" t="s">
        <v>56</v>
      </c>
      <c r="K15" s="59">
        <v>5</v>
      </c>
      <c r="L15" s="64">
        <v>3</v>
      </c>
      <c r="M15" s="95"/>
      <c r="N15" s="23" t="s">
        <v>56</v>
      </c>
      <c r="O15" s="59">
        <v>5</v>
      </c>
      <c r="P15" s="64">
        <v>1</v>
      </c>
      <c r="Q15" s="95"/>
      <c r="R15" s="23" t="s">
        <v>56</v>
      </c>
      <c r="S15" s="59">
        <v>5</v>
      </c>
      <c r="T15" s="64">
        <v>1</v>
      </c>
    </row>
    <row r="16" spans="1:20" s="24" customFormat="1" ht="22.5" customHeight="1" thickBot="1" x14ac:dyDescent="0.25">
      <c r="A16" s="91" t="s">
        <v>15</v>
      </c>
      <c r="B16" s="23" t="s">
        <v>57</v>
      </c>
      <c r="C16" s="59">
        <v>5</v>
      </c>
      <c r="D16" s="64">
        <v>3</v>
      </c>
      <c r="E16" s="91" t="s">
        <v>15</v>
      </c>
      <c r="F16" s="23" t="s">
        <v>57</v>
      </c>
      <c r="G16" s="59">
        <v>5</v>
      </c>
      <c r="H16" s="64">
        <v>4</v>
      </c>
      <c r="I16" s="91" t="s">
        <v>15</v>
      </c>
      <c r="J16" s="23" t="s">
        <v>57</v>
      </c>
      <c r="K16" s="59">
        <v>5</v>
      </c>
      <c r="L16" s="64">
        <v>3</v>
      </c>
      <c r="M16" s="91" t="s">
        <v>15</v>
      </c>
      <c r="N16" s="23" t="s">
        <v>57</v>
      </c>
      <c r="O16" s="59">
        <v>5</v>
      </c>
      <c r="P16" s="64">
        <v>1</v>
      </c>
      <c r="Q16" s="91" t="s">
        <v>15</v>
      </c>
      <c r="R16" s="23" t="s">
        <v>57</v>
      </c>
      <c r="S16" s="59">
        <v>5</v>
      </c>
      <c r="T16" s="64">
        <v>1</v>
      </c>
    </row>
    <row r="17" spans="1:20" s="24" customFormat="1" ht="22.5" customHeight="1" thickBot="1" x14ac:dyDescent="0.25">
      <c r="A17" s="92"/>
      <c r="B17" s="23" t="s">
        <v>58</v>
      </c>
      <c r="C17" s="59">
        <v>3</v>
      </c>
      <c r="D17" s="64">
        <v>2</v>
      </c>
      <c r="E17" s="92"/>
      <c r="F17" s="23" t="s">
        <v>58</v>
      </c>
      <c r="G17" s="59">
        <v>3</v>
      </c>
      <c r="H17" s="64">
        <v>2</v>
      </c>
      <c r="I17" s="92"/>
      <c r="J17" s="23" t="s">
        <v>58</v>
      </c>
      <c r="K17" s="59">
        <v>3</v>
      </c>
      <c r="L17" s="64">
        <v>1</v>
      </c>
      <c r="M17" s="92"/>
      <c r="N17" s="23" t="s">
        <v>58</v>
      </c>
      <c r="O17" s="59">
        <v>3</v>
      </c>
      <c r="P17" s="64">
        <v>1</v>
      </c>
      <c r="Q17" s="92"/>
      <c r="R17" s="23" t="s">
        <v>58</v>
      </c>
      <c r="S17" s="59">
        <v>3</v>
      </c>
      <c r="T17" s="64">
        <v>1</v>
      </c>
    </row>
    <row r="18" spans="1:20" s="24" customFormat="1" ht="22.5" customHeight="1" thickBot="1" x14ac:dyDescent="0.25">
      <c r="A18" s="92"/>
      <c r="B18" s="23" t="s">
        <v>31</v>
      </c>
      <c r="C18" s="59">
        <v>4</v>
      </c>
      <c r="D18" s="64">
        <v>3</v>
      </c>
      <c r="E18" s="92"/>
      <c r="F18" s="23" t="s">
        <v>31</v>
      </c>
      <c r="G18" s="59">
        <v>4</v>
      </c>
      <c r="H18" s="64">
        <v>3</v>
      </c>
      <c r="I18" s="92"/>
      <c r="J18" s="23" t="s">
        <v>31</v>
      </c>
      <c r="K18" s="59">
        <v>4</v>
      </c>
      <c r="L18" s="64">
        <v>3</v>
      </c>
      <c r="M18" s="92"/>
      <c r="N18" s="23" t="s">
        <v>31</v>
      </c>
      <c r="O18" s="59">
        <v>4</v>
      </c>
      <c r="P18" s="64">
        <v>3</v>
      </c>
      <c r="Q18" s="92"/>
      <c r="R18" s="23" t="s">
        <v>31</v>
      </c>
      <c r="S18" s="59">
        <v>4</v>
      </c>
      <c r="T18" s="64">
        <v>1</v>
      </c>
    </row>
    <row r="19" spans="1:20" s="24" customFormat="1" ht="22.5" customHeight="1" thickBot="1" x14ac:dyDescent="0.25">
      <c r="A19" s="92"/>
      <c r="B19" s="23" t="s">
        <v>32</v>
      </c>
      <c r="C19" s="59">
        <v>4</v>
      </c>
      <c r="D19" s="64">
        <v>3</v>
      </c>
      <c r="E19" s="92"/>
      <c r="F19" s="23" t="s">
        <v>32</v>
      </c>
      <c r="G19" s="59">
        <v>4</v>
      </c>
      <c r="H19" s="64">
        <v>3</v>
      </c>
      <c r="I19" s="92"/>
      <c r="J19" s="23" t="s">
        <v>32</v>
      </c>
      <c r="K19" s="59">
        <v>4</v>
      </c>
      <c r="L19" s="64">
        <v>3</v>
      </c>
      <c r="M19" s="92"/>
      <c r="N19" s="23" t="s">
        <v>32</v>
      </c>
      <c r="O19" s="59">
        <v>4</v>
      </c>
      <c r="P19" s="64">
        <v>1</v>
      </c>
      <c r="Q19" s="92"/>
      <c r="R19" s="23" t="s">
        <v>32</v>
      </c>
      <c r="S19" s="59">
        <v>4</v>
      </c>
      <c r="T19" s="64">
        <v>1</v>
      </c>
    </row>
    <row r="20" spans="1:20" s="24" customFormat="1" ht="22.5" customHeight="1" thickBot="1" x14ac:dyDescent="0.25">
      <c r="A20" s="95"/>
      <c r="B20" s="23" t="s">
        <v>33</v>
      </c>
      <c r="C20" s="59">
        <v>4</v>
      </c>
      <c r="D20" s="64">
        <v>3</v>
      </c>
      <c r="E20" s="95"/>
      <c r="F20" s="23" t="s">
        <v>33</v>
      </c>
      <c r="G20" s="59">
        <v>4</v>
      </c>
      <c r="H20" s="64">
        <v>3</v>
      </c>
      <c r="I20" s="95"/>
      <c r="J20" s="23" t="s">
        <v>33</v>
      </c>
      <c r="K20" s="59">
        <v>4</v>
      </c>
      <c r="L20" s="64">
        <v>3</v>
      </c>
      <c r="M20" s="95"/>
      <c r="N20" s="23" t="s">
        <v>33</v>
      </c>
      <c r="O20" s="59">
        <v>4</v>
      </c>
      <c r="P20" s="64">
        <v>3</v>
      </c>
      <c r="Q20" s="95"/>
      <c r="R20" s="23" t="s">
        <v>33</v>
      </c>
      <c r="S20" s="59">
        <v>4</v>
      </c>
      <c r="T20" s="64">
        <v>1</v>
      </c>
    </row>
    <row r="21" spans="1:20" ht="30.6" customHeight="1" thickBot="1" x14ac:dyDescent="0.6">
      <c r="A21" s="21"/>
      <c r="B21" s="58"/>
      <c r="C21" s="70">
        <f>SUM(C4:C20)</f>
        <v>100</v>
      </c>
      <c r="D21" s="70">
        <f>SUM(D4:D20)</f>
        <v>79</v>
      </c>
      <c r="E21" s="71"/>
      <c r="F21" s="72"/>
      <c r="G21" s="70">
        <f>SUM(G4:G20)</f>
        <v>100</v>
      </c>
      <c r="H21" s="75">
        <f>SUM(H4:H20)</f>
        <v>84</v>
      </c>
      <c r="I21" s="71"/>
      <c r="J21" s="72"/>
      <c r="K21" s="70">
        <f>SUM(K4:K20)</f>
        <v>100</v>
      </c>
      <c r="L21" s="70">
        <f>SUM(L4:L20)</f>
        <v>58</v>
      </c>
      <c r="M21" s="21"/>
      <c r="N21" s="58"/>
      <c r="O21" s="60">
        <f>SUM(O4:O20)</f>
        <v>100</v>
      </c>
      <c r="P21" s="70">
        <f>SUM(P4:P20)</f>
        <v>72</v>
      </c>
      <c r="Q21" s="21"/>
      <c r="R21" s="58"/>
      <c r="S21" s="60">
        <f>SUM(S4:S20)</f>
        <v>100</v>
      </c>
      <c r="T21" s="70">
        <f>SUM(T4:T20)</f>
        <v>68</v>
      </c>
    </row>
    <row r="22" spans="1:20" ht="51" customHeight="1" x14ac:dyDescent="0.55000000000000004"/>
    <row r="23" spans="1:20" ht="61.15" customHeight="1" x14ac:dyDescent="0.55000000000000004"/>
  </sheetData>
  <mergeCells count="20">
    <mergeCell ref="A4:A10"/>
    <mergeCell ref="A11:A15"/>
    <mergeCell ref="A16:A20"/>
    <mergeCell ref="R2:T2"/>
    <mergeCell ref="M16:M20"/>
    <mergeCell ref="Q4:Q10"/>
    <mergeCell ref="Q11:Q15"/>
    <mergeCell ref="Q16:Q20"/>
    <mergeCell ref="M4:M10"/>
    <mergeCell ref="M11:M15"/>
    <mergeCell ref="N2:P2"/>
    <mergeCell ref="I4:I10"/>
    <mergeCell ref="I11:I15"/>
    <mergeCell ref="I16:I20"/>
    <mergeCell ref="J2:L2"/>
    <mergeCell ref="B2:D2"/>
    <mergeCell ref="F2:H2"/>
    <mergeCell ref="E4:E10"/>
    <mergeCell ref="E11:E15"/>
    <mergeCell ref="E16:E20"/>
  </mergeCells>
  <conditionalFormatting sqref="C4:D20">
    <cfRule type="containsBlanks" dxfId="9" priority="15">
      <formula>LEN(TRIM(C4))=0</formula>
    </cfRule>
  </conditionalFormatting>
  <conditionalFormatting sqref="O4:O20">
    <cfRule type="containsBlanks" dxfId="8" priority="12">
      <formula>LEN(TRIM(O4))=0</formula>
    </cfRule>
  </conditionalFormatting>
  <conditionalFormatting sqref="S4:S20">
    <cfRule type="containsBlanks" dxfId="7" priority="11">
      <formula>LEN(TRIM(S4))=0</formula>
    </cfRule>
  </conditionalFormatting>
  <conditionalFormatting sqref="G4:G20">
    <cfRule type="containsBlanks" dxfId="6" priority="10">
      <formula>LEN(TRIM(G4))=0</formula>
    </cfRule>
  </conditionalFormatting>
  <conditionalFormatting sqref="K4:K20">
    <cfRule type="containsBlanks" dxfId="5" priority="9">
      <formula>LEN(TRIM(K4))=0</formula>
    </cfRule>
  </conditionalFormatting>
  <conditionalFormatting sqref="H4:H20">
    <cfRule type="containsBlanks" dxfId="4" priority="6">
      <formula>LEN(TRIM(H4))=0</formula>
    </cfRule>
  </conditionalFormatting>
  <conditionalFormatting sqref="L4:L20">
    <cfRule type="containsBlanks" dxfId="3" priority="5">
      <formula>LEN(TRIM(L4))=0</formula>
    </cfRule>
  </conditionalFormatting>
  <conditionalFormatting sqref="P4:P20">
    <cfRule type="containsBlanks" dxfId="2" priority="2">
      <formula>LEN(TRIM(P4))=0</formula>
    </cfRule>
  </conditionalFormatting>
  <conditionalFormatting sqref="T4:T20">
    <cfRule type="containsBlanks" dxfId="1" priority="1">
      <formula>LEN(TRIM(T4))=0</formula>
    </cfRule>
  </conditionalFormatting>
  <printOptions horizontalCentered="1"/>
  <pageMargins left="0.32" right="0.23622047244094491" top="0.39370078740157483" bottom="0.74803149606299213" header="0.31496062992125984" footer="0.31496062992125984"/>
  <pageSetup paperSize="9" scale="80" orientation="landscape" verticalDpi="4294967293" r:id="rId1"/>
  <rowBreaks count="1" manualBreakCount="1">
    <brk id="2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E1F4-ED93-4383-A1C6-D2F013782A64}">
  <sheetPr>
    <tabColor rgb="FFFFC000"/>
  </sheetPr>
  <dimension ref="A1:H15"/>
  <sheetViews>
    <sheetView showGridLines="0" rightToLeft="1" workbookViewId="0">
      <pane ySplit="1" topLeftCell="A2" activePane="bottomLeft" state="frozen"/>
      <selection pane="bottomLeft" activeCell="A3" sqref="A3:B3"/>
    </sheetView>
  </sheetViews>
  <sheetFormatPr defaultColWidth="9.125" defaultRowHeight="14.25" x14ac:dyDescent="0.2"/>
  <cols>
    <col min="1" max="2" width="33.75" style="11" customWidth="1"/>
    <col min="3" max="4" width="28.875" style="5" customWidth="1"/>
    <col min="5" max="6" width="18" style="5" hidden="1" customWidth="1"/>
    <col min="7" max="8" width="18" style="5" customWidth="1"/>
    <col min="9" max="16384" width="9.125" style="5"/>
  </cols>
  <sheetData>
    <row r="1" spans="1:8" ht="42" customHeight="1" x14ac:dyDescent="0.2">
      <c r="A1" s="4"/>
      <c r="B1" s="16"/>
    </row>
    <row r="2" spans="1:8" s="8" customFormat="1" ht="20.25" customHeight="1" x14ac:dyDescent="0.2">
      <c r="A2" s="6" t="s">
        <v>4</v>
      </c>
      <c r="B2" s="7" t="s">
        <v>10</v>
      </c>
    </row>
    <row r="3" spans="1:8" ht="24" customHeight="1" x14ac:dyDescent="0.2">
      <c r="A3" s="17"/>
      <c r="B3" s="18">
        <v>2021</v>
      </c>
    </row>
    <row r="4" spans="1:8" ht="23.25" customHeight="1" x14ac:dyDescent="0.2">
      <c r="A4" s="4"/>
      <c r="B4" s="4"/>
    </row>
    <row r="5" spans="1:8" ht="9.75" customHeight="1" x14ac:dyDescent="0.2">
      <c r="A5" s="4"/>
      <c r="B5" s="4"/>
      <c r="D5" s="50"/>
      <c r="E5" s="50"/>
      <c r="F5" s="50"/>
      <c r="G5" s="50"/>
      <c r="H5" s="50"/>
    </row>
    <row r="6" spans="1:8" s="8" customFormat="1" ht="20.25" customHeight="1" x14ac:dyDescent="0.2">
      <c r="A6" s="9" t="s">
        <v>5</v>
      </c>
      <c r="B6" s="10" t="s">
        <v>6</v>
      </c>
      <c r="C6" s="51"/>
      <c r="D6" s="51"/>
      <c r="E6" s="51"/>
      <c r="F6" s="51"/>
      <c r="G6" s="51"/>
    </row>
    <row r="7" spans="1:8" s="8" customFormat="1" x14ac:dyDescent="0.2">
      <c r="A7" s="52" t="s">
        <v>25</v>
      </c>
      <c r="B7" s="53" t="s">
        <v>41</v>
      </c>
      <c r="C7" s="51"/>
      <c r="D7" s="51"/>
      <c r="E7" s="51"/>
      <c r="F7" s="51"/>
      <c r="G7" s="51"/>
    </row>
    <row r="8" spans="1:8" x14ac:dyDescent="0.2">
      <c r="A8" s="54" t="s">
        <v>51</v>
      </c>
      <c r="B8" s="55" t="s">
        <v>44</v>
      </c>
      <c r="C8" s="50"/>
      <c r="D8" s="50"/>
      <c r="E8" s="50"/>
      <c r="F8" s="50"/>
      <c r="G8" s="50"/>
    </row>
    <row r="9" spans="1:8" x14ac:dyDescent="0.2">
      <c r="A9" s="56"/>
      <c r="B9" s="57" t="s">
        <v>43</v>
      </c>
      <c r="C9" s="50"/>
      <c r="D9" s="50"/>
      <c r="E9" s="50"/>
      <c r="F9" s="50"/>
      <c r="G9" s="50"/>
    </row>
    <row r="10" spans="1:8" x14ac:dyDescent="0.2">
      <c r="A10" s="54"/>
      <c r="B10" s="55" t="s">
        <v>42</v>
      </c>
      <c r="C10" s="50"/>
      <c r="D10" s="50"/>
      <c r="E10" s="50"/>
      <c r="F10" s="50"/>
      <c r="G10" s="50"/>
    </row>
    <row r="11" spans="1:8" x14ac:dyDescent="0.2">
      <c r="A11" s="56"/>
      <c r="B11" s="57" t="s">
        <v>45</v>
      </c>
      <c r="C11" s="50"/>
      <c r="D11" s="50"/>
      <c r="E11" s="50" t="e">
        <f>'الاوزان والعايير'!#REF!</f>
        <v>#REF!</v>
      </c>
      <c r="F11" s="50"/>
      <c r="G11" s="50"/>
    </row>
    <row r="12" spans="1:8" x14ac:dyDescent="0.2">
      <c r="A12" s="54"/>
      <c r="B12" s="55"/>
      <c r="C12" s="50"/>
      <c r="D12" s="50"/>
      <c r="E12" s="50"/>
      <c r="F12" s="50"/>
      <c r="G12" s="50"/>
    </row>
    <row r="13" spans="1:8" x14ac:dyDescent="0.2">
      <c r="A13" s="56"/>
      <c r="B13" s="57"/>
      <c r="C13" s="50"/>
      <c r="D13" s="50"/>
      <c r="E13" s="50"/>
      <c r="F13" s="50"/>
      <c r="G13" s="50"/>
    </row>
    <row r="14" spans="1:8" x14ac:dyDescent="0.2">
      <c r="A14" s="12"/>
      <c r="B14" s="50"/>
      <c r="C14" s="50"/>
      <c r="D14" s="50"/>
    </row>
    <row r="15" spans="1:8" x14ac:dyDescent="0.2">
      <c r="B15" s="5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2754-E7F3-4A12-8506-0D12539D28D2}">
  <sheetPr>
    <tabColor rgb="FFFFC000"/>
  </sheetPr>
  <dimension ref="B1:N201"/>
  <sheetViews>
    <sheetView showGridLines="0" rightToLeft="1" zoomScale="90" zoomScaleNormal="90" workbookViewId="0">
      <pane xSplit="5" ySplit="3" topLeftCell="F4" activePane="bottomRight" state="frozen"/>
      <selection pane="topRight" activeCell="E1" sqref="E1"/>
      <selection pane="bottomLeft" activeCell="A3" sqref="A3"/>
      <selection pane="bottomRight" activeCell="O9" sqref="O9"/>
    </sheetView>
  </sheetViews>
  <sheetFormatPr defaultColWidth="9.125" defaultRowHeight="12.75" x14ac:dyDescent="0.2"/>
  <cols>
    <col min="1" max="1" width="3.75" style="29" customWidth="1"/>
    <col min="2" max="2" width="6.75" style="29" customWidth="1"/>
    <col min="3" max="5" width="25" style="29" customWidth="1"/>
    <col min="6" max="11" width="10" style="29" customWidth="1"/>
    <col min="12" max="16384" width="9.125" style="29"/>
  </cols>
  <sheetData>
    <row r="1" spans="2:14" ht="25.9" customHeight="1" thickBot="1" x14ac:dyDescent="0.25"/>
    <row r="2" spans="2:14" s="30" customFormat="1" ht="35.25" customHeight="1" x14ac:dyDescent="0.2">
      <c r="B2" s="100" t="s">
        <v>0</v>
      </c>
      <c r="C2" s="102" t="s">
        <v>23</v>
      </c>
      <c r="D2" s="102" t="s">
        <v>2</v>
      </c>
      <c r="E2" s="104" t="s">
        <v>7</v>
      </c>
      <c r="F2" s="106" t="s">
        <v>24</v>
      </c>
      <c r="G2" s="107"/>
      <c r="H2" s="107"/>
      <c r="I2" s="107"/>
      <c r="J2" s="107"/>
      <c r="K2" s="108"/>
      <c r="L2" s="46"/>
      <c r="M2" s="46"/>
      <c r="N2" s="46"/>
    </row>
    <row r="3" spans="2:14" s="31" customFormat="1" ht="33.75" customHeight="1" thickBot="1" x14ac:dyDescent="0.25">
      <c r="B3" s="101"/>
      <c r="C3" s="103"/>
      <c r="D3" s="103"/>
      <c r="E3" s="105"/>
      <c r="F3" s="43">
        <v>2021</v>
      </c>
      <c r="G3" s="44">
        <v>2022</v>
      </c>
      <c r="H3" s="44">
        <v>2023</v>
      </c>
      <c r="I3" s="44">
        <v>2024</v>
      </c>
      <c r="J3" s="44">
        <v>2025</v>
      </c>
      <c r="K3" s="45">
        <v>2026</v>
      </c>
      <c r="L3" s="47"/>
      <c r="M3" s="47"/>
      <c r="N3" s="47"/>
    </row>
    <row r="4" spans="2:14" s="31" customFormat="1" ht="16.5" customHeight="1" x14ac:dyDescent="0.2">
      <c r="B4" s="48"/>
      <c r="C4" s="32" t="str">
        <f>IFERROR(VLOOKUP(B4,'داتا الموظفين'!A:AQ,2,0),"")</f>
        <v/>
      </c>
      <c r="D4" s="32" t="str">
        <f>IFERROR(VLOOKUP(B4,'داتا الموظفين'!A:AQ,3,0),"")</f>
        <v/>
      </c>
      <c r="E4" s="33" t="str">
        <f>IFERROR(VLOOKUP(B4,'داتا الموظفين'!A:AQ,5,0),"")</f>
        <v/>
      </c>
      <c r="F4" s="34"/>
      <c r="G4" s="35"/>
      <c r="H4" s="35"/>
      <c r="I4" s="35"/>
      <c r="J4" s="35"/>
      <c r="K4" s="36"/>
    </row>
    <row r="5" spans="2:14" s="31" customFormat="1" ht="16.5" customHeight="1" x14ac:dyDescent="0.2">
      <c r="B5" s="37"/>
      <c r="C5" s="38" t="str">
        <f>IFERROR(VLOOKUP(B5,'داتا الموظفين'!A:AQ,2,0),"")</f>
        <v/>
      </c>
      <c r="D5" s="38" t="str">
        <f>IFERROR(VLOOKUP(B5,'داتا الموظفين'!A:AQ,3,0),"")</f>
        <v/>
      </c>
      <c r="E5" s="39" t="str">
        <f>IFERROR(VLOOKUP(B5,'داتا الموظفين'!A:AQ,5,0),"")</f>
        <v/>
      </c>
      <c r="F5" s="40"/>
      <c r="G5" s="41"/>
      <c r="H5" s="41"/>
      <c r="I5" s="41"/>
      <c r="J5" s="41"/>
      <c r="K5" s="42"/>
    </row>
    <row r="6" spans="2:14" s="31" customFormat="1" ht="16.5" customHeight="1" x14ac:dyDescent="0.2">
      <c r="B6" s="37"/>
      <c r="C6" s="38" t="str">
        <f>IFERROR(VLOOKUP(B6,'داتا الموظفين'!A:AQ,2,0),"")</f>
        <v/>
      </c>
      <c r="D6" s="38" t="str">
        <f>IFERROR(VLOOKUP(B6,'داتا الموظفين'!A:AQ,3,0),"")</f>
        <v/>
      </c>
      <c r="E6" s="39" t="str">
        <f>IFERROR(VLOOKUP(B6,'داتا الموظفين'!A:AQ,5,0),"")</f>
        <v/>
      </c>
      <c r="F6" s="40"/>
      <c r="G6" s="41"/>
      <c r="H6" s="41"/>
      <c r="I6" s="41"/>
      <c r="J6" s="41"/>
      <c r="K6" s="42"/>
    </row>
    <row r="7" spans="2:14" s="31" customFormat="1" ht="16.5" customHeight="1" x14ac:dyDescent="0.2">
      <c r="B7" s="37"/>
      <c r="C7" s="38" t="str">
        <f>IFERROR(VLOOKUP(B7,'داتا الموظفين'!A:AQ,2,0),"")</f>
        <v/>
      </c>
      <c r="D7" s="38" t="str">
        <f>IFERROR(VLOOKUP(B7,'داتا الموظفين'!A:AQ,3,0),"")</f>
        <v/>
      </c>
      <c r="E7" s="39" t="str">
        <f>IFERROR(VLOOKUP(B7,'داتا الموظفين'!A:AQ,5,0),"")</f>
        <v/>
      </c>
      <c r="F7" s="40"/>
      <c r="G7" s="41"/>
      <c r="H7" s="41"/>
      <c r="I7" s="41"/>
      <c r="J7" s="41"/>
      <c r="K7" s="42"/>
    </row>
    <row r="8" spans="2:14" s="31" customFormat="1" ht="16.5" customHeight="1" x14ac:dyDescent="0.2">
      <c r="B8" s="37"/>
      <c r="C8" s="38" t="str">
        <f>IFERROR(VLOOKUP(B8,'داتا الموظفين'!A:AQ,2,0),"")</f>
        <v/>
      </c>
      <c r="D8" s="38" t="str">
        <f>IFERROR(VLOOKUP(B8,'داتا الموظفين'!A:AQ,3,0),"")</f>
        <v/>
      </c>
      <c r="E8" s="39" t="str">
        <f>IFERROR(VLOOKUP(B8,'داتا الموظفين'!A:AQ,5,0),"")</f>
        <v/>
      </c>
      <c r="F8" s="40"/>
      <c r="G8" s="41"/>
      <c r="H8" s="41"/>
      <c r="I8" s="41"/>
      <c r="J8" s="41"/>
      <c r="K8" s="42"/>
    </row>
    <row r="9" spans="2:14" s="31" customFormat="1" ht="16.5" customHeight="1" x14ac:dyDescent="0.2">
      <c r="B9" s="37"/>
      <c r="C9" s="38" t="str">
        <f>IFERROR(VLOOKUP(B9,'داتا الموظفين'!A:AQ,2,0),"")</f>
        <v/>
      </c>
      <c r="D9" s="38" t="str">
        <f>IFERROR(VLOOKUP(B9,'داتا الموظفين'!A:AQ,3,0),"")</f>
        <v/>
      </c>
      <c r="E9" s="39" t="str">
        <f>IFERROR(VLOOKUP(B9,'داتا الموظفين'!A:AQ,5,0),"")</f>
        <v/>
      </c>
      <c r="F9" s="40"/>
      <c r="G9" s="41"/>
      <c r="H9" s="41"/>
      <c r="I9" s="41"/>
      <c r="J9" s="41"/>
      <c r="K9" s="42"/>
    </row>
    <row r="10" spans="2:14" s="31" customFormat="1" ht="16.5" customHeight="1" x14ac:dyDescent="0.2">
      <c r="B10" s="37"/>
      <c r="C10" s="38" t="str">
        <f>IFERROR(VLOOKUP(B10,'داتا الموظفين'!A:AQ,2,0),"")</f>
        <v/>
      </c>
      <c r="D10" s="38" t="str">
        <f>IFERROR(VLOOKUP(B10,'داتا الموظفين'!A:AQ,3,0),"")</f>
        <v/>
      </c>
      <c r="E10" s="39" t="str">
        <f>IFERROR(VLOOKUP(B10,'داتا الموظفين'!A:AQ,5,0),"")</f>
        <v/>
      </c>
      <c r="F10" s="40"/>
      <c r="G10" s="41"/>
      <c r="H10" s="41"/>
      <c r="I10" s="41"/>
      <c r="J10" s="41"/>
      <c r="K10" s="42"/>
    </row>
    <row r="11" spans="2:14" s="31" customFormat="1" ht="16.5" customHeight="1" x14ac:dyDescent="0.2">
      <c r="B11" s="37"/>
      <c r="C11" s="38" t="str">
        <f>IFERROR(VLOOKUP(B11,'داتا الموظفين'!A:AQ,2,0),"")</f>
        <v/>
      </c>
      <c r="D11" s="38" t="str">
        <f>IFERROR(VLOOKUP(B11,'داتا الموظفين'!A:AQ,3,0),"")</f>
        <v/>
      </c>
      <c r="E11" s="39" t="str">
        <f>IFERROR(VLOOKUP(B11,'داتا الموظفين'!A:AQ,5,0),"")</f>
        <v/>
      </c>
      <c r="F11" s="40"/>
      <c r="G11" s="41"/>
      <c r="H11" s="41"/>
      <c r="I11" s="41"/>
      <c r="J11" s="41"/>
      <c r="K11" s="42"/>
    </row>
    <row r="12" spans="2:14" s="31" customFormat="1" ht="16.5" customHeight="1" x14ac:dyDescent="0.2">
      <c r="B12" s="37"/>
      <c r="C12" s="38" t="str">
        <f>IFERROR(VLOOKUP(B12,'داتا الموظفين'!A:AQ,2,0),"")</f>
        <v/>
      </c>
      <c r="D12" s="38" t="str">
        <f>IFERROR(VLOOKUP(B12,'داتا الموظفين'!A:AQ,3,0),"")</f>
        <v/>
      </c>
      <c r="E12" s="39" t="str">
        <f>IFERROR(VLOOKUP(B12,'داتا الموظفين'!A:AQ,5,0),"")</f>
        <v/>
      </c>
      <c r="F12" s="40"/>
      <c r="G12" s="41"/>
      <c r="H12" s="41"/>
      <c r="I12" s="41"/>
      <c r="J12" s="41"/>
      <c r="K12" s="42"/>
    </row>
    <row r="13" spans="2:14" s="31" customFormat="1" ht="16.5" customHeight="1" x14ac:dyDescent="0.2">
      <c r="B13" s="37"/>
      <c r="C13" s="38" t="str">
        <f>IFERROR(VLOOKUP(B13,'داتا الموظفين'!A:AQ,2,0),"")</f>
        <v/>
      </c>
      <c r="D13" s="38" t="str">
        <f>IFERROR(VLOOKUP(B13,'داتا الموظفين'!A:AQ,3,0),"")</f>
        <v/>
      </c>
      <c r="E13" s="39" t="str">
        <f>IFERROR(VLOOKUP(B13,'داتا الموظفين'!A:AQ,5,0),"")</f>
        <v/>
      </c>
      <c r="F13" s="40"/>
      <c r="G13" s="41"/>
      <c r="H13" s="41"/>
      <c r="I13" s="41"/>
      <c r="J13" s="41"/>
      <c r="K13" s="42"/>
    </row>
    <row r="14" spans="2:14" s="31" customFormat="1" ht="16.5" customHeight="1" x14ac:dyDescent="0.2">
      <c r="B14" s="37"/>
      <c r="C14" s="38" t="str">
        <f>IFERROR(VLOOKUP(B14,'داتا الموظفين'!A:AQ,2,0),"")</f>
        <v/>
      </c>
      <c r="D14" s="38" t="str">
        <f>IFERROR(VLOOKUP(B14,'داتا الموظفين'!A:AQ,3,0),"")</f>
        <v/>
      </c>
      <c r="E14" s="39" t="str">
        <f>IFERROR(VLOOKUP(B14,'داتا الموظفين'!A:AQ,5,0),"")</f>
        <v/>
      </c>
      <c r="F14" s="40"/>
      <c r="G14" s="41"/>
      <c r="H14" s="41"/>
      <c r="I14" s="41"/>
      <c r="J14" s="41"/>
      <c r="K14" s="42"/>
    </row>
    <row r="15" spans="2:14" s="31" customFormat="1" ht="16.5" customHeight="1" x14ac:dyDescent="0.2">
      <c r="B15" s="37"/>
      <c r="C15" s="38" t="str">
        <f>IFERROR(VLOOKUP(B15,'داتا الموظفين'!A:AQ,2,0),"")</f>
        <v/>
      </c>
      <c r="D15" s="38" t="str">
        <f>IFERROR(VLOOKUP(B15,'داتا الموظفين'!A:AQ,3,0),"")</f>
        <v/>
      </c>
      <c r="E15" s="39" t="str">
        <f>IFERROR(VLOOKUP(B15,'داتا الموظفين'!A:AQ,5,0),"")</f>
        <v/>
      </c>
      <c r="F15" s="40"/>
      <c r="G15" s="41"/>
      <c r="H15" s="41"/>
      <c r="I15" s="41"/>
      <c r="J15" s="41"/>
      <c r="K15" s="42"/>
    </row>
    <row r="16" spans="2:14" s="31" customFormat="1" ht="16.5" customHeight="1" x14ac:dyDescent="0.2">
      <c r="B16" s="37"/>
      <c r="C16" s="38" t="str">
        <f>IFERROR(VLOOKUP(B16,'داتا الموظفين'!A:AQ,2,0),"")</f>
        <v/>
      </c>
      <c r="D16" s="38" t="str">
        <f>IFERROR(VLOOKUP(B16,'داتا الموظفين'!A:AQ,3,0),"")</f>
        <v/>
      </c>
      <c r="E16" s="39" t="str">
        <f>IFERROR(VLOOKUP(B16,'داتا الموظفين'!A:AQ,5,0),"")</f>
        <v/>
      </c>
      <c r="F16" s="40"/>
      <c r="G16" s="41"/>
      <c r="H16" s="41"/>
      <c r="I16" s="41"/>
      <c r="J16" s="41"/>
      <c r="K16" s="42"/>
    </row>
    <row r="17" spans="2:11" s="31" customFormat="1" ht="16.5" customHeight="1" x14ac:dyDescent="0.2">
      <c r="B17" s="37"/>
      <c r="C17" s="38" t="str">
        <f>IFERROR(VLOOKUP(B17,'داتا الموظفين'!A:AQ,2,0),"")</f>
        <v/>
      </c>
      <c r="D17" s="38" t="str">
        <f>IFERROR(VLOOKUP(B17,'داتا الموظفين'!A:AQ,3,0),"")</f>
        <v/>
      </c>
      <c r="E17" s="39" t="str">
        <f>IFERROR(VLOOKUP(B17,'داتا الموظفين'!A:AQ,5,0),"")</f>
        <v/>
      </c>
      <c r="F17" s="40"/>
      <c r="G17" s="41"/>
      <c r="H17" s="41"/>
      <c r="I17" s="41"/>
      <c r="J17" s="41"/>
      <c r="K17" s="42"/>
    </row>
    <row r="18" spans="2:11" s="31" customFormat="1" ht="16.5" customHeight="1" x14ac:dyDescent="0.2">
      <c r="B18" s="37"/>
      <c r="C18" s="38" t="str">
        <f>IFERROR(VLOOKUP(B18,'داتا الموظفين'!A:AQ,2,0),"")</f>
        <v/>
      </c>
      <c r="D18" s="38" t="str">
        <f>IFERROR(VLOOKUP(B18,'داتا الموظفين'!A:AQ,3,0),"")</f>
        <v/>
      </c>
      <c r="E18" s="39" t="str">
        <f>IFERROR(VLOOKUP(B18,'داتا الموظفين'!A:AQ,5,0),"")</f>
        <v/>
      </c>
      <c r="F18" s="40"/>
      <c r="G18" s="41"/>
      <c r="H18" s="41"/>
      <c r="I18" s="41"/>
      <c r="J18" s="41"/>
      <c r="K18" s="42"/>
    </row>
    <row r="19" spans="2:11" s="31" customFormat="1" ht="16.5" customHeight="1" x14ac:dyDescent="0.2">
      <c r="B19" s="37"/>
      <c r="C19" s="38" t="str">
        <f>IFERROR(VLOOKUP(B19,'داتا الموظفين'!A:AQ,2,0),"")</f>
        <v/>
      </c>
      <c r="D19" s="38" t="str">
        <f>IFERROR(VLOOKUP(B19,'داتا الموظفين'!A:AQ,3,0),"")</f>
        <v/>
      </c>
      <c r="E19" s="39" t="str">
        <f>IFERROR(VLOOKUP(B19,'داتا الموظفين'!A:AQ,5,0),"")</f>
        <v/>
      </c>
      <c r="F19" s="40"/>
      <c r="G19" s="41"/>
      <c r="H19" s="41"/>
      <c r="I19" s="41"/>
      <c r="J19" s="41"/>
      <c r="K19" s="42"/>
    </row>
    <row r="20" spans="2:11" s="31" customFormat="1" ht="16.5" customHeight="1" x14ac:dyDescent="0.2">
      <c r="B20" s="37"/>
      <c r="C20" s="38" t="str">
        <f>IFERROR(VLOOKUP(B20,'داتا الموظفين'!A:AQ,2,0),"")</f>
        <v/>
      </c>
      <c r="D20" s="38" t="str">
        <f>IFERROR(VLOOKUP(B20,'داتا الموظفين'!A:AQ,3,0),"")</f>
        <v/>
      </c>
      <c r="E20" s="39" t="str">
        <f>IFERROR(VLOOKUP(B20,'داتا الموظفين'!A:AQ,5,0),"")</f>
        <v/>
      </c>
      <c r="F20" s="40"/>
      <c r="G20" s="41"/>
      <c r="H20" s="41"/>
      <c r="I20" s="41"/>
      <c r="J20" s="41"/>
      <c r="K20" s="42"/>
    </row>
    <row r="21" spans="2:11" s="31" customFormat="1" ht="16.5" customHeight="1" x14ac:dyDescent="0.2">
      <c r="B21" s="37"/>
      <c r="C21" s="38" t="str">
        <f>IFERROR(VLOOKUP(B21,'داتا الموظفين'!A:AQ,2,0),"")</f>
        <v/>
      </c>
      <c r="D21" s="38" t="str">
        <f>IFERROR(VLOOKUP(B21,'داتا الموظفين'!A:AQ,3,0),"")</f>
        <v/>
      </c>
      <c r="E21" s="39" t="str">
        <f>IFERROR(VLOOKUP(B21,'داتا الموظفين'!A:AQ,5,0),"")</f>
        <v/>
      </c>
      <c r="F21" s="40"/>
      <c r="G21" s="41"/>
      <c r="H21" s="41"/>
      <c r="I21" s="41"/>
      <c r="J21" s="41"/>
      <c r="K21" s="42"/>
    </row>
    <row r="22" spans="2:11" s="31" customFormat="1" ht="16.5" customHeight="1" x14ac:dyDescent="0.2">
      <c r="B22" s="37"/>
      <c r="C22" s="38" t="str">
        <f>IFERROR(VLOOKUP(B22,'داتا الموظفين'!A:AQ,2,0),"")</f>
        <v/>
      </c>
      <c r="D22" s="38" t="str">
        <f>IFERROR(VLOOKUP(B22,'داتا الموظفين'!A:AQ,3,0),"")</f>
        <v/>
      </c>
      <c r="E22" s="39" t="str">
        <f>IFERROR(VLOOKUP(B22,'داتا الموظفين'!A:AQ,5,0),"")</f>
        <v/>
      </c>
      <c r="F22" s="40"/>
      <c r="G22" s="41"/>
      <c r="H22" s="41"/>
      <c r="I22" s="41"/>
      <c r="J22" s="41"/>
      <c r="K22" s="42"/>
    </row>
    <row r="23" spans="2:11" s="31" customFormat="1" ht="16.5" customHeight="1" x14ac:dyDescent="0.2">
      <c r="B23" s="37"/>
      <c r="C23" s="38" t="str">
        <f>IFERROR(VLOOKUP(B23,'داتا الموظفين'!A:AQ,2,0),"")</f>
        <v/>
      </c>
      <c r="D23" s="38" t="str">
        <f>IFERROR(VLOOKUP(B23,'داتا الموظفين'!A:AQ,3,0),"")</f>
        <v/>
      </c>
      <c r="E23" s="39" t="str">
        <f>IFERROR(VLOOKUP(B23,'داتا الموظفين'!A:AQ,5,0),"")</f>
        <v/>
      </c>
      <c r="F23" s="40"/>
      <c r="G23" s="41"/>
      <c r="H23" s="41"/>
      <c r="I23" s="41"/>
      <c r="J23" s="41"/>
      <c r="K23" s="42"/>
    </row>
    <row r="24" spans="2:11" s="31" customFormat="1" ht="16.5" customHeight="1" x14ac:dyDescent="0.2">
      <c r="B24" s="37"/>
      <c r="C24" s="38" t="str">
        <f>IFERROR(VLOOKUP(B24,'داتا الموظفين'!A:AQ,2,0),"")</f>
        <v/>
      </c>
      <c r="D24" s="38" t="str">
        <f>IFERROR(VLOOKUP(B24,'داتا الموظفين'!A:AQ,3,0),"")</f>
        <v/>
      </c>
      <c r="E24" s="39" t="str">
        <f>IFERROR(VLOOKUP(B24,'داتا الموظفين'!A:AQ,5,0),"")</f>
        <v/>
      </c>
      <c r="F24" s="40"/>
      <c r="G24" s="41"/>
      <c r="H24" s="41"/>
      <c r="I24" s="41"/>
      <c r="J24" s="41"/>
      <c r="K24" s="42"/>
    </row>
    <row r="25" spans="2:11" s="31" customFormat="1" ht="16.5" customHeight="1" x14ac:dyDescent="0.2">
      <c r="B25" s="37"/>
      <c r="C25" s="38" t="str">
        <f>IFERROR(VLOOKUP(B25,'داتا الموظفين'!A:AQ,2,0),"")</f>
        <v/>
      </c>
      <c r="D25" s="38" t="str">
        <f>IFERROR(VLOOKUP(B25,'داتا الموظفين'!A:AQ,3,0),"")</f>
        <v/>
      </c>
      <c r="E25" s="39" t="str">
        <f>IFERROR(VLOOKUP(B25,'داتا الموظفين'!A:AQ,5,0),"")</f>
        <v/>
      </c>
      <c r="F25" s="40"/>
      <c r="G25" s="41"/>
      <c r="H25" s="41"/>
      <c r="I25" s="41"/>
      <c r="J25" s="41"/>
      <c r="K25" s="42"/>
    </row>
    <row r="26" spans="2:11" s="31" customFormat="1" ht="16.5" customHeight="1" x14ac:dyDescent="0.2">
      <c r="B26" s="37"/>
      <c r="C26" s="38" t="str">
        <f>IFERROR(VLOOKUP(B26,'داتا الموظفين'!A:AQ,2,0),"")</f>
        <v/>
      </c>
      <c r="D26" s="38" t="str">
        <f>IFERROR(VLOOKUP(B26,'داتا الموظفين'!A:AQ,3,0),"")</f>
        <v/>
      </c>
      <c r="E26" s="39" t="str">
        <f>IFERROR(VLOOKUP(B26,'داتا الموظفين'!A:AQ,5,0),"")</f>
        <v/>
      </c>
      <c r="F26" s="40"/>
      <c r="G26" s="41"/>
      <c r="H26" s="41"/>
      <c r="I26" s="41"/>
      <c r="J26" s="41"/>
      <c r="K26" s="42"/>
    </row>
    <row r="27" spans="2:11" s="31" customFormat="1" ht="16.5" customHeight="1" x14ac:dyDescent="0.2">
      <c r="B27" s="37"/>
      <c r="C27" s="38" t="str">
        <f>IFERROR(VLOOKUP(B27,'داتا الموظفين'!A:AQ,2,0),"")</f>
        <v/>
      </c>
      <c r="D27" s="38" t="str">
        <f>IFERROR(VLOOKUP(B27,'داتا الموظفين'!A:AQ,3,0),"")</f>
        <v/>
      </c>
      <c r="E27" s="39" t="str">
        <f>IFERROR(VLOOKUP(B27,'داتا الموظفين'!A:AQ,5,0),"")</f>
        <v/>
      </c>
      <c r="F27" s="40"/>
      <c r="G27" s="41"/>
      <c r="H27" s="41"/>
      <c r="I27" s="41"/>
      <c r="J27" s="41"/>
      <c r="K27" s="42"/>
    </row>
    <row r="28" spans="2:11" s="31" customFormat="1" ht="16.5" customHeight="1" x14ac:dyDescent="0.2">
      <c r="B28" s="37"/>
      <c r="C28" s="38" t="str">
        <f>IFERROR(VLOOKUP(B28,'داتا الموظفين'!A:AQ,2,0),"")</f>
        <v/>
      </c>
      <c r="D28" s="38" t="str">
        <f>IFERROR(VLOOKUP(B28,'داتا الموظفين'!A:AQ,3,0),"")</f>
        <v/>
      </c>
      <c r="E28" s="39" t="str">
        <f>IFERROR(VLOOKUP(B28,'داتا الموظفين'!A:AQ,5,0),"")</f>
        <v/>
      </c>
      <c r="F28" s="40"/>
      <c r="G28" s="41"/>
      <c r="H28" s="41"/>
      <c r="I28" s="41"/>
      <c r="J28" s="41"/>
      <c r="K28" s="42"/>
    </row>
    <row r="29" spans="2:11" s="31" customFormat="1" ht="16.5" customHeight="1" x14ac:dyDescent="0.2">
      <c r="B29" s="37"/>
      <c r="C29" s="38" t="str">
        <f>IFERROR(VLOOKUP(B29,'داتا الموظفين'!A:AQ,2,0),"")</f>
        <v/>
      </c>
      <c r="D29" s="38" t="str">
        <f>IFERROR(VLOOKUP(B29,'داتا الموظفين'!A:AQ,3,0),"")</f>
        <v/>
      </c>
      <c r="E29" s="39" t="str">
        <f>IFERROR(VLOOKUP(B29,'داتا الموظفين'!A:AQ,5,0),"")</f>
        <v/>
      </c>
      <c r="F29" s="40"/>
      <c r="G29" s="41"/>
      <c r="H29" s="41"/>
      <c r="I29" s="41"/>
      <c r="J29" s="41"/>
      <c r="K29" s="42"/>
    </row>
    <row r="30" spans="2:11" s="31" customFormat="1" ht="16.5" customHeight="1" x14ac:dyDescent="0.2">
      <c r="B30" s="37"/>
      <c r="C30" s="38" t="str">
        <f>IFERROR(VLOOKUP(B30,'داتا الموظفين'!A:AQ,2,0),"")</f>
        <v/>
      </c>
      <c r="D30" s="38" t="str">
        <f>IFERROR(VLOOKUP(B30,'داتا الموظفين'!A:AQ,3,0),"")</f>
        <v/>
      </c>
      <c r="E30" s="39" t="str">
        <f>IFERROR(VLOOKUP(B30,'داتا الموظفين'!A:AQ,5,0),"")</f>
        <v/>
      </c>
      <c r="F30" s="40"/>
      <c r="G30" s="41"/>
      <c r="H30" s="41"/>
      <c r="I30" s="41"/>
      <c r="J30" s="41"/>
      <c r="K30" s="42"/>
    </row>
    <row r="31" spans="2:11" s="31" customFormat="1" ht="16.5" customHeight="1" x14ac:dyDescent="0.2">
      <c r="B31" s="37"/>
      <c r="C31" s="38" t="str">
        <f>IFERROR(VLOOKUP(B31,'داتا الموظفين'!A:AQ,2,0),"")</f>
        <v/>
      </c>
      <c r="D31" s="38" t="str">
        <f>IFERROR(VLOOKUP(B31,'داتا الموظفين'!A:AQ,3,0),"")</f>
        <v/>
      </c>
      <c r="E31" s="39" t="str">
        <f>IFERROR(VLOOKUP(B31,'داتا الموظفين'!A:AQ,5,0),"")</f>
        <v/>
      </c>
      <c r="F31" s="40"/>
      <c r="G31" s="41"/>
      <c r="H31" s="41"/>
      <c r="I31" s="41"/>
      <c r="J31" s="41"/>
      <c r="K31" s="42"/>
    </row>
    <row r="32" spans="2:11" s="31" customFormat="1" ht="16.5" customHeight="1" x14ac:dyDescent="0.2">
      <c r="B32" s="37"/>
      <c r="C32" s="38" t="str">
        <f>IFERROR(VLOOKUP(B32,'داتا الموظفين'!A:AQ,2,0),"")</f>
        <v/>
      </c>
      <c r="D32" s="38" t="str">
        <f>IFERROR(VLOOKUP(B32,'داتا الموظفين'!A:AQ,3,0),"")</f>
        <v/>
      </c>
      <c r="E32" s="39" t="str">
        <f>IFERROR(VLOOKUP(B32,'داتا الموظفين'!A:AQ,5,0),"")</f>
        <v/>
      </c>
      <c r="F32" s="40"/>
      <c r="G32" s="41"/>
      <c r="H32" s="41"/>
      <c r="I32" s="41"/>
      <c r="J32" s="41"/>
      <c r="K32" s="42"/>
    </row>
    <row r="33" spans="2:11" s="31" customFormat="1" ht="16.5" customHeight="1" x14ac:dyDescent="0.2">
      <c r="B33" s="37"/>
      <c r="C33" s="38" t="str">
        <f>IFERROR(VLOOKUP(B33,'داتا الموظفين'!A:AQ,2,0),"")</f>
        <v/>
      </c>
      <c r="D33" s="38" t="str">
        <f>IFERROR(VLOOKUP(B33,'داتا الموظفين'!A:AQ,3,0),"")</f>
        <v/>
      </c>
      <c r="E33" s="39" t="str">
        <f>IFERROR(VLOOKUP(B33,'داتا الموظفين'!A:AQ,5,0),"")</f>
        <v/>
      </c>
      <c r="F33" s="40"/>
      <c r="G33" s="41"/>
      <c r="H33" s="41"/>
      <c r="I33" s="41"/>
      <c r="J33" s="41"/>
      <c r="K33" s="42"/>
    </row>
    <row r="34" spans="2:11" s="31" customFormat="1" ht="16.5" customHeight="1" x14ac:dyDescent="0.2">
      <c r="B34" s="37"/>
      <c r="C34" s="38" t="str">
        <f>IFERROR(VLOOKUP(B34,'داتا الموظفين'!A:AQ,2,0),"")</f>
        <v/>
      </c>
      <c r="D34" s="38" t="str">
        <f>IFERROR(VLOOKUP(B34,'داتا الموظفين'!A:AQ,3,0),"")</f>
        <v/>
      </c>
      <c r="E34" s="39" t="str">
        <f>IFERROR(VLOOKUP(B34,'داتا الموظفين'!A:AQ,5,0),"")</f>
        <v/>
      </c>
      <c r="F34" s="40"/>
      <c r="G34" s="41"/>
      <c r="H34" s="41"/>
      <c r="I34" s="41"/>
      <c r="J34" s="41"/>
      <c r="K34" s="42"/>
    </row>
    <row r="35" spans="2:11" s="31" customFormat="1" ht="16.5" customHeight="1" x14ac:dyDescent="0.2">
      <c r="B35" s="37"/>
      <c r="C35" s="38" t="str">
        <f>IFERROR(VLOOKUP(B35,'داتا الموظفين'!A:AQ,2,0),"")</f>
        <v/>
      </c>
      <c r="D35" s="38" t="str">
        <f>IFERROR(VLOOKUP(B35,'داتا الموظفين'!A:AQ,3,0),"")</f>
        <v/>
      </c>
      <c r="E35" s="39" t="str">
        <f>IFERROR(VLOOKUP(B35,'داتا الموظفين'!A:AQ,5,0),"")</f>
        <v/>
      </c>
      <c r="F35" s="40"/>
      <c r="G35" s="41"/>
      <c r="H35" s="41"/>
      <c r="I35" s="41"/>
      <c r="J35" s="41"/>
      <c r="K35" s="42"/>
    </row>
    <row r="36" spans="2:11" s="31" customFormat="1" ht="16.5" customHeight="1" x14ac:dyDescent="0.2">
      <c r="B36" s="37"/>
      <c r="C36" s="38" t="str">
        <f>IFERROR(VLOOKUP(B36,'داتا الموظفين'!A:AQ,2,0),"")</f>
        <v/>
      </c>
      <c r="D36" s="38" t="str">
        <f>IFERROR(VLOOKUP(B36,'داتا الموظفين'!A:AQ,3,0),"")</f>
        <v/>
      </c>
      <c r="E36" s="39" t="str">
        <f>IFERROR(VLOOKUP(B36,'داتا الموظفين'!A:AQ,5,0),"")</f>
        <v/>
      </c>
      <c r="F36" s="40"/>
      <c r="G36" s="41"/>
      <c r="H36" s="41"/>
      <c r="I36" s="41"/>
      <c r="J36" s="41"/>
      <c r="K36" s="42"/>
    </row>
    <row r="37" spans="2:11" s="31" customFormat="1" ht="16.5" customHeight="1" x14ac:dyDescent="0.2">
      <c r="B37" s="37"/>
      <c r="C37" s="38" t="str">
        <f>IFERROR(VLOOKUP(B37,'داتا الموظفين'!A:AQ,2,0),"")</f>
        <v/>
      </c>
      <c r="D37" s="38" t="str">
        <f>IFERROR(VLOOKUP(B37,'داتا الموظفين'!A:AQ,3,0),"")</f>
        <v/>
      </c>
      <c r="E37" s="39" t="str">
        <f>IFERROR(VLOOKUP(B37,'داتا الموظفين'!A:AQ,5,0),"")</f>
        <v/>
      </c>
      <c r="F37" s="40"/>
      <c r="G37" s="41"/>
      <c r="H37" s="41"/>
      <c r="I37" s="41"/>
      <c r="J37" s="41"/>
      <c r="K37" s="42"/>
    </row>
    <row r="38" spans="2:11" s="31" customFormat="1" ht="16.5" customHeight="1" x14ac:dyDescent="0.2">
      <c r="B38" s="37"/>
      <c r="C38" s="38" t="str">
        <f>IFERROR(VLOOKUP(B38,'داتا الموظفين'!A:AQ,2,0),"")</f>
        <v/>
      </c>
      <c r="D38" s="38" t="str">
        <f>IFERROR(VLOOKUP(B38,'داتا الموظفين'!A:AQ,3,0),"")</f>
        <v/>
      </c>
      <c r="E38" s="39" t="str">
        <f>IFERROR(VLOOKUP(B38,'داتا الموظفين'!A:AQ,5,0),"")</f>
        <v/>
      </c>
      <c r="F38" s="40"/>
      <c r="G38" s="41"/>
      <c r="H38" s="41"/>
      <c r="I38" s="41"/>
      <c r="J38" s="41"/>
      <c r="K38" s="42"/>
    </row>
    <row r="39" spans="2:11" s="31" customFormat="1" ht="16.5" customHeight="1" x14ac:dyDescent="0.2">
      <c r="B39" s="37"/>
      <c r="C39" s="38" t="str">
        <f>IFERROR(VLOOKUP(B39,'داتا الموظفين'!A:AQ,2,0),"")</f>
        <v/>
      </c>
      <c r="D39" s="38" t="str">
        <f>IFERROR(VLOOKUP(B39,'داتا الموظفين'!A:AQ,3,0),"")</f>
        <v/>
      </c>
      <c r="E39" s="39" t="str">
        <f>IFERROR(VLOOKUP(B39,'داتا الموظفين'!A:AQ,5,0),"")</f>
        <v/>
      </c>
      <c r="F39" s="40"/>
      <c r="G39" s="41"/>
      <c r="H39" s="41"/>
      <c r="I39" s="41"/>
      <c r="J39" s="41"/>
      <c r="K39" s="42"/>
    </row>
    <row r="40" spans="2:11" s="31" customFormat="1" ht="16.5" customHeight="1" x14ac:dyDescent="0.2">
      <c r="B40" s="37"/>
      <c r="C40" s="38" t="str">
        <f>IFERROR(VLOOKUP(B40,'داتا الموظفين'!A:AQ,2,0),"")</f>
        <v/>
      </c>
      <c r="D40" s="38" t="str">
        <f>IFERROR(VLOOKUP(B40,'داتا الموظفين'!A:AQ,3,0),"")</f>
        <v/>
      </c>
      <c r="E40" s="39" t="str">
        <f>IFERROR(VLOOKUP(B40,'داتا الموظفين'!A:AQ,5,0),"")</f>
        <v/>
      </c>
      <c r="F40" s="40"/>
      <c r="G40" s="41"/>
      <c r="H40" s="41"/>
      <c r="I40" s="41"/>
      <c r="J40" s="41"/>
      <c r="K40" s="42"/>
    </row>
    <row r="41" spans="2:11" s="31" customFormat="1" ht="16.5" customHeight="1" x14ac:dyDescent="0.2">
      <c r="B41" s="37"/>
      <c r="C41" s="38" t="str">
        <f>IFERROR(VLOOKUP(B41,'داتا الموظفين'!A:AQ,2,0),"")</f>
        <v/>
      </c>
      <c r="D41" s="38" t="str">
        <f>IFERROR(VLOOKUP(B41,'داتا الموظفين'!A:AQ,3,0),"")</f>
        <v/>
      </c>
      <c r="E41" s="39" t="str">
        <f>IFERROR(VLOOKUP(B41,'داتا الموظفين'!A:AQ,5,0),"")</f>
        <v/>
      </c>
      <c r="F41" s="40"/>
      <c r="G41" s="41"/>
      <c r="H41" s="41"/>
      <c r="I41" s="41"/>
      <c r="J41" s="41"/>
      <c r="K41" s="42"/>
    </row>
    <row r="42" spans="2:11" s="31" customFormat="1" ht="16.5" customHeight="1" x14ac:dyDescent="0.2">
      <c r="B42" s="37"/>
      <c r="C42" s="38" t="str">
        <f>IFERROR(VLOOKUP(B42,'داتا الموظفين'!A:AQ,2,0),"")</f>
        <v/>
      </c>
      <c r="D42" s="38" t="str">
        <f>IFERROR(VLOOKUP(B42,'داتا الموظفين'!A:AQ,3,0),"")</f>
        <v/>
      </c>
      <c r="E42" s="39" t="str">
        <f>IFERROR(VLOOKUP(B42,'داتا الموظفين'!A:AQ,5,0),"")</f>
        <v/>
      </c>
      <c r="F42" s="40"/>
      <c r="G42" s="41"/>
      <c r="H42" s="41"/>
      <c r="I42" s="41"/>
      <c r="J42" s="41"/>
      <c r="K42" s="42"/>
    </row>
    <row r="43" spans="2:11" s="31" customFormat="1" ht="16.5" customHeight="1" x14ac:dyDescent="0.2">
      <c r="B43" s="37"/>
      <c r="C43" s="38" t="str">
        <f>IFERROR(VLOOKUP(B43,'داتا الموظفين'!A:AQ,2,0),"")</f>
        <v/>
      </c>
      <c r="D43" s="38" t="str">
        <f>IFERROR(VLOOKUP(B43,'داتا الموظفين'!A:AQ,3,0),"")</f>
        <v/>
      </c>
      <c r="E43" s="39" t="str">
        <f>IFERROR(VLOOKUP(B43,'داتا الموظفين'!A:AQ,5,0),"")</f>
        <v/>
      </c>
      <c r="F43" s="40"/>
      <c r="G43" s="41"/>
      <c r="H43" s="41"/>
      <c r="I43" s="41"/>
      <c r="J43" s="41"/>
      <c r="K43" s="42"/>
    </row>
    <row r="44" spans="2:11" s="31" customFormat="1" ht="16.5" customHeight="1" x14ac:dyDescent="0.2">
      <c r="B44" s="37"/>
      <c r="C44" s="38" t="str">
        <f>IFERROR(VLOOKUP(B44,'داتا الموظفين'!A:AQ,2,0),"")</f>
        <v/>
      </c>
      <c r="D44" s="38" t="str">
        <f>IFERROR(VLOOKUP(B44,'داتا الموظفين'!A:AQ,3,0),"")</f>
        <v/>
      </c>
      <c r="E44" s="39" t="str">
        <f>IFERROR(VLOOKUP(B44,'داتا الموظفين'!A:AQ,5,0),"")</f>
        <v/>
      </c>
      <c r="F44" s="40"/>
      <c r="G44" s="41"/>
      <c r="H44" s="41"/>
      <c r="I44" s="41"/>
      <c r="J44" s="41"/>
      <c r="K44" s="42"/>
    </row>
    <row r="45" spans="2:11" s="31" customFormat="1" ht="16.5" customHeight="1" x14ac:dyDescent="0.2">
      <c r="B45" s="37"/>
      <c r="C45" s="38" t="str">
        <f>IFERROR(VLOOKUP(B45,'داتا الموظفين'!A:AQ,2,0),"")</f>
        <v/>
      </c>
      <c r="D45" s="38" t="str">
        <f>IFERROR(VLOOKUP(B45,'داتا الموظفين'!A:AQ,3,0),"")</f>
        <v/>
      </c>
      <c r="E45" s="39" t="str">
        <f>IFERROR(VLOOKUP(B45,'داتا الموظفين'!A:AQ,5,0),"")</f>
        <v/>
      </c>
      <c r="F45" s="40"/>
      <c r="G45" s="41"/>
      <c r="H45" s="41"/>
      <c r="I45" s="41"/>
      <c r="J45" s="41"/>
      <c r="K45" s="42"/>
    </row>
    <row r="46" spans="2:11" s="31" customFormat="1" ht="16.5" customHeight="1" x14ac:dyDescent="0.2">
      <c r="B46" s="37"/>
      <c r="C46" s="38" t="str">
        <f>IFERROR(VLOOKUP(B46,'داتا الموظفين'!A:AQ,2,0),"")</f>
        <v/>
      </c>
      <c r="D46" s="38" t="str">
        <f>IFERROR(VLOOKUP(B46,'داتا الموظفين'!A:AQ,3,0),"")</f>
        <v/>
      </c>
      <c r="E46" s="39" t="str">
        <f>IFERROR(VLOOKUP(B46,'داتا الموظفين'!A:AQ,5,0),"")</f>
        <v/>
      </c>
      <c r="F46" s="40"/>
      <c r="G46" s="41"/>
      <c r="H46" s="41"/>
      <c r="I46" s="41"/>
      <c r="J46" s="41"/>
      <c r="K46" s="42"/>
    </row>
    <row r="47" spans="2:11" s="31" customFormat="1" ht="16.5" customHeight="1" x14ac:dyDescent="0.2">
      <c r="B47" s="37"/>
      <c r="C47" s="38" t="str">
        <f>IFERROR(VLOOKUP(B47,'داتا الموظفين'!A:AQ,2,0),"")</f>
        <v/>
      </c>
      <c r="D47" s="38" t="str">
        <f>IFERROR(VLOOKUP(B47,'داتا الموظفين'!A:AQ,3,0),"")</f>
        <v/>
      </c>
      <c r="E47" s="39" t="str">
        <f>IFERROR(VLOOKUP(B47,'داتا الموظفين'!A:AQ,5,0),"")</f>
        <v/>
      </c>
      <c r="F47" s="40"/>
      <c r="G47" s="41"/>
      <c r="H47" s="41"/>
      <c r="I47" s="41"/>
      <c r="J47" s="41"/>
      <c r="K47" s="42"/>
    </row>
    <row r="48" spans="2:11" s="31" customFormat="1" ht="16.5" customHeight="1" x14ac:dyDescent="0.2">
      <c r="B48" s="37"/>
      <c r="C48" s="38" t="str">
        <f>IFERROR(VLOOKUP(B48,'داتا الموظفين'!A:AQ,2,0),"")</f>
        <v/>
      </c>
      <c r="D48" s="38" t="str">
        <f>IFERROR(VLOOKUP(B48,'داتا الموظفين'!A:AQ,3,0),"")</f>
        <v/>
      </c>
      <c r="E48" s="39" t="str">
        <f>IFERROR(VLOOKUP(B48,'داتا الموظفين'!A:AQ,5,0),"")</f>
        <v/>
      </c>
      <c r="F48" s="40"/>
      <c r="G48" s="41"/>
      <c r="H48" s="41"/>
      <c r="I48" s="41"/>
      <c r="J48" s="41"/>
      <c r="K48" s="42"/>
    </row>
    <row r="49" spans="2:11" s="31" customFormat="1" ht="16.5" customHeight="1" x14ac:dyDescent="0.2">
      <c r="B49" s="37"/>
      <c r="C49" s="38" t="str">
        <f>IFERROR(VLOOKUP(B49,'داتا الموظفين'!A:AQ,2,0),"")</f>
        <v/>
      </c>
      <c r="D49" s="38" t="str">
        <f>IFERROR(VLOOKUP(B49,'داتا الموظفين'!A:AQ,3,0),"")</f>
        <v/>
      </c>
      <c r="E49" s="39" t="str">
        <f>IFERROR(VLOOKUP(B49,'داتا الموظفين'!A:AQ,5,0),"")</f>
        <v/>
      </c>
      <c r="F49" s="40"/>
      <c r="G49" s="41"/>
      <c r="H49" s="41"/>
      <c r="I49" s="41"/>
      <c r="J49" s="41"/>
      <c r="K49" s="42"/>
    </row>
    <row r="50" spans="2:11" s="31" customFormat="1" ht="16.5" customHeight="1" x14ac:dyDescent="0.2">
      <c r="B50" s="37"/>
      <c r="C50" s="38" t="str">
        <f>IFERROR(VLOOKUP(B50,'داتا الموظفين'!A:AQ,2,0),"")</f>
        <v/>
      </c>
      <c r="D50" s="38" t="str">
        <f>IFERROR(VLOOKUP(B50,'داتا الموظفين'!A:AQ,3,0),"")</f>
        <v/>
      </c>
      <c r="E50" s="39" t="str">
        <f>IFERROR(VLOOKUP(B50,'داتا الموظفين'!A:AQ,5,0),"")</f>
        <v/>
      </c>
      <c r="F50" s="40"/>
      <c r="G50" s="41"/>
      <c r="H50" s="41"/>
      <c r="I50" s="41"/>
      <c r="J50" s="41"/>
      <c r="K50" s="42"/>
    </row>
    <row r="51" spans="2:11" s="31" customFormat="1" ht="16.5" customHeight="1" x14ac:dyDescent="0.2">
      <c r="B51" s="37"/>
      <c r="C51" s="38" t="str">
        <f>IFERROR(VLOOKUP(B51,'داتا الموظفين'!A:AQ,2,0),"")</f>
        <v/>
      </c>
      <c r="D51" s="38" t="str">
        <f>IFERROR(VLOOKUP(B51,'داتا الموظفين'!A:AQ,3,0),"")</f>
        <v/>
      </c>
      <c r="E51" s="39" t="str">
        <f>IFERROR(VLOOKUP(B51,'داتا الموظفين'!A:AQ,5,0),"")</f>
        <v/>
      </c>
      <c r="F51" s="40"/>
      <c r="G51" s="41"/>
      <c r="H51" s="41"/>
      <c r="I51" s="41"/>
      <c r="J51" s="41"/>
      <c r="K51" s="42"/>
    </row>
    <row r="52" spans="2:11" s="31" customFormat="1" ht="16.5" customHeight="1" x14ac:dyDescent="0.2">
      <c r="B52" s="37"/>
      <c r="C52" s="38" t="str">
        <f>IFERROR(VLOOKUP(B52,'داتا الموظفين'!A:AQ,2,0),"")</f>
        <v/>
      </c>
      <c r="D52" s="38" t="str">
        <f>IFERROR(VLOOKUP(B52,'داتا الموظفين'!A:AQ,3,0),"")</f>
        <v/>
      </c>
      <c r="E52" s="39" t="str">
        <f>IFERROR(VLOOKUP(B52,'داتا الموظفين'!A:AQ,5,0),"")</f>
        <v/>
      </c>
      <c r="F52" s="40"/>
      <c r="G52" s="41"/>
      <c r="H52" s="41"/>
      <c r="I52" s="41"/>
      <c r="J52" s="41"/>
      <c r="K52" s="42"/>
    </row>
    <row r="53" spans="2:11" s="31" customFormat="1" ht="16.5" customHeight="1" x14ac:dyDescent="0.2">
      <c r="B53" s="37"/>
      <c r="C53" s="38" t="str">
        <f>IFERROR(VLOOKUP(B53,'داتا الموظفين'!A:AQ,2,0),"")</f>
        <v/>
      </c>
      <c r="D53" s="38" t="str">
        <f>IFERROR(VLOOKUP(B53,'داتا الموظفين'!A:AQ,3,0),"")</f>
        <v/>
      </c>
      <c r="E53" s="39" t="str">
        <f>IFERROR(VLOOKUP(B53,'داتا الموظفين'!A:AQ,5,0),"")</f>
        <v/>
      </c>
      <c r="F53" s="40"/>
      <c r="G53" s="41"/>
      <c r="H53" s="41"/>
      <c r="I53" s="41"/>
      <c r="J53" s="41"/>
      <c r="K53" s="42"/>
    </row>
    <row r="54" spans="2:11" s="31" customFormat="1" ht="16.5" customHeight="1" x14ac:dyDescent="0.2">
      <c r="B54" s="37"/>
      <c r="C54" s="38" t="str">
        <f>IFERROR(VLOOKUP(B54,'داتا الموظفين'!A:AQ,2,0),"")</f>
        <v/>
      </c>
      <c r="D54" s="38" t="str">
        <f>IFERROR(VLOOKUP(B54,'داتا الموظفين'!A:AQ,3,0),"")</f>
        <v/>
      </c>
      <c r="E54" s="39" t="str">
        <f>IFERROR(VLOOKUP(B54,'داتا الموظفين'!A:AQ,5,0),"")</f>
        <v/>
      </c>
      <c r="F54" s="40"/>
      <c r="G54" s="41"/>
      <c r="H54" s="41"/>
      <c r="I54" s="41"/>
      <c r="J54" s="41"/>
      <c r="K54" s="42"/>
    </row>
    <row r="55" spans="2:11" s="31" customFormat="1" ht="16.5" customHeight="1" x14ac:dyDescent="0.2">
      <c r="B55" s="37"/>
      <c r="C55" s="38" t="str">
        <f>IFERROR(VLOOKUP(B55,'داتا الموظفين'!A:AQ,2,0),"")</f>
        <v/>
      </c>
      <c r="D55" s="38" t="str">
        <f>IFERROR(VLOOKUP(B55,'داتا الموظفين'!A:AQ,3,0),"")</f>
        <v/>
      </c>
      <c r="E55" s="39" t="str">
        <f>IFERROR(VLOOKUP(B55,'داتا الموظفين'!A:AQ,5,0),"")</f>
        <v/>
      </c>
      <c r="F55" s="40"/>
      <c r="G55" s="41"/>
      <c r="H55" s="41"/>
      <c r="I55" s="41"/>
      <c r="J55" s="41"/>
      <c r="K55" s="42"/>
    </row>
    <row r="56" spans="2:11" s="31" customFormat="1" ht="16.5" customHeight="1" x14ac:dyDescent="0.2">
      <c r="B56" s="37"/>
      <c r="C56" s="38" t="str">
        <f>IFERROR(VLOOKUP(B56,'داتا الموظفين'!A:AQ,2,0),"")</f>
        <v/>
      </c>
      <c r="D56" s="38" t="str">
        <f>IFERROR(VLOOKUP(B56,'داتا الموظفين'!A:AQ,3,0),"")</f>
        <v/>
      </c>
      <c r="E56" s="39" t="str">
        <f>IFERROR(VLOOKUP(B56,'داتا الموظفين'!A:AQ,5,0),"")</f>
        <v/>
      </c>
      <c r="F56" s="40"/>
      <c r="G56" s="41"/>
      <c r="H56" s="41"/>
      <c r="I56" s="41"/>
      <c r="J56" s="41"/>
      <c r="K56" s="42"/>
    </row>
    <row r="57" spans="2:11" s="31" customFormat="1" ht="16.5" customHeight="1" x14ac:dyDescent="0.2">
      <c r="B57" s="37"/>
      <c r="C57" s="38" t="str">
        <f>IFERROR(VLOOKUP(B57,'داتا الموظفين'!A:AQ,2,0),"")</f>
        <v/>
      </c>
      <c r="D57" s="38" t="str">
        <f>IFERROR(VLOOKUP(B57,'داتا الموظفين'!A:AQ,3,0),"")</f>
        <v/>
      </c>
      <c r="E57" s="39" t="str">
        <f>IFERROR(VLOOKUP(B57,'داتا الموظفين'!A:AQ,5,0),"")</f>
        <v/>
      </c>
      <c r="F57" s="40"/>
      <c r="G57" s="41"/>
      <c r="H57" s="41"/>
      <c r="I57" s="41"/>
      <c r="J57" s="41"/>
      <c r="K57" s="42"/>
    </row>
    <row r="58" spans="2:11" s="31" customFormat="1" ht="16.5" customHeight="1" x14ac:dyDescent="0.2">
      <c r="B58" s="37"/>
      <c r="C58" s="38" t="str">
        <f>IFERROR(VLOOKUP(B58,'داتا الموظفين'!A:AQ,2,0),"")</f>
        <v/>
      </c>
      <c r="D58" s="38" t="str">
        <f>IFERROR(VLOOKUP(B58,'داتا الموظفين'!A:AQ,3,0),"")</f>
        <v/>
      </c>
      <c r="E58" s="39" t="str">
        <f>IFERROR(VLOOKUP(B58,'داتا الموظفين'!A:AQ,5,0),"")</f>
        <v/>
      </c>
      <c r="F58" s="40"/>
      <c r="G58" s="41"/>
      <c r="H58" s="41"/>
      <c r="I58" s="41"/>
      <c r="J58" s="41"/>
      <c r="K58" s="42"/>
    </row>
    <row r="59" spans="2:11" s="31" customFormat="1" ht="16.5" customHeight="1" x14ac:dyDescent="0.2">
      <c r="B59" s="37"/>
      <c r="C59" s="38" t="str">
        <f>IFERROR(VLOOKUP(B59,'داتا الموظفين'!A:AQ,2,0),"")</f>
        <v/>
      </c>
      <c r="D59" s="38" t="str">
        <f>IFERROR(VLOOKUP(B59,'داتا الموظفين'!A:AQ,3,0),"")</f>
        <v/>
      </c>
      <c r="E59" s="39" t="str">
        <f>IFERROR(VLOOKUP(B59,'داتا الموظفين'!A:AQ,5,0),"")</f>
        <v/>
      </c>
      <c r="F59" s="40"/>
      <c r="G59" s="41"/>
      <c r="H59" s="41"/>
      <c r="I59" s="41"/>
      <c r="J59" s="41"/>
      <c r="K59" s="42"/>
    </row>
    <row r="60" spans="2:11" s="31" customFormat="1" ht="16.5" customHeight="1" x14ac:dyDescent="0.2">
      <c r="B60" s="37"/>
      <c r="C60" s="38" t="str">
        <f>IFERROR(VLOOKUP(B60,'داتا الموظفين'!A:AQ,2,0),"")</f>
        <v/>
      </c>
      <c r="D60" s="38" t="str">
        <f>IFERROR(VLOOKUP(B60,'داتا الموظفين'!A:AQ,3,0),"")</f>
        <v/>
      </c>
      <c r="E60" s="39" t="str">
        <f>IFERROR(VLOOKUP(B60,'داتا الموظفين'!A:AQ,5,0),"")</f>
        <v/>
      </c>
      <c r="F60" s="40"/>
      <c r="G60" s="41"/>
      <c r="H60" s="41"/>
      <c r="I60" s="41"/>
      <c r="J60" s="41"/>
      <c r="K60" s="42"/>
    </row>
    <row r="61" spans="2:11" s="31" customFormat="1" ht="16.5" customHeight="1" x14ac:dyDescent="0.2">
      <c r="B61" s="37"/>
      <c r="C61" s="38" t="str">
        <f>IFERROR(VLOOKUP(B61,'داتا الموظفين'!A:AQ,2,0),"")</f>
        <v/>
      </c>
      <c r="D61" s="38" t="str">
        <f>IFERROR(VLOOKUP(B61,'داتا الموظفين'!A:AQ,3,0),"")</f>
        <v/>
      </c>
      <c r="E61" s="39" t="str">
        <f>IFERROR(VLOOKUP(B61,'داتا الموظفين'!A:AQ,5,0),"")</f>
        <v/>
      </c>
      <c r="F61" s="40"/>
      <c r="G61" s="41"/>
      <c r="H61" s="41"/>
      <c r="I61" s="41"/>
      <c r="J61" s="41"/>
      <c r="K61" s="42"/>
    </row>
    <row r="62" spans="2:11" s="31" customFormat="1" ht="16.5" customHeight="1" x14ac:dyDescent="0.2">
      <c r="B62" s="37"/>
      <c r="C62" s="38" t="str">
        <f>IFERROR(VLOOKUP(B62,'داتا الموظفين'!A:AQ,2,0),"")</f>
        <v/>
      </c>
      <c r="D62" s="38" t="str">
        <f>IFERROR(VLOOKUP(B62,'داتا الموظفين'!A:AQ,3,0),"")</f>
        <v/>
      </c>
      <c r="E62" s="39" t="str">
        <f>IFERROR(VLOOKUP(B62,'داتا الموظفين'!A:AQ,5,0),"")</f>
        <v/>
      </c>
      <c r="F62" s="40"/>
      <c r="G62" s="41"/>
      <c r="H62" s="41"/>
      <c r="I62" s="41"/>
      <c r="J62" s="41"/>
      <c r="K62" s="42"/>
    </row>
    <row r="63" spans="2:11" s="31" customFormat="1" ht="16.5" customHeight="1" x14ac:dyDescent="0.2">
      <c r="B63" s="37"/>
      <c r="C63" s="38" t="str">
        <f>IFERROR(VLOOKUP(B63,'داتا الموظفين'!A:AQ,2,0),"")</f>
        <v/>
      </c>
      <c r="D63" s="38" t="str">
        <f>IFERROR(VLOOKUP(B63,'داتا الموظفين'!A:AQ,3,0),"")</f>
        <v/>
      </c>
      <c r="E63" s="39" t="str">
        <f>IFERROR(VLOOKUP(B63,'داتا الموظفين'!A:AQ,5,0),"")</f>
        <v/>
      </c>
      <c r="F63" s="40"/>
      <c r="G63" s="41"/>
      <c r="H63" s="41"/>
      <c r="I63" s="41"/>
      <c r="J63" s="41"/>
      <c r="K63" s="42"/>
    </row>
    <row r="64" spans="2:11" s="31" customFormat="1" ht="16.5" customHeight="1" x14ac:dyDescent="0.2">
      <c r="B64" s="37"/>
      <c r="C64" s="38" t="str">
        <f>IFERROR(VLOOKUP(B64,'داتا الموظفين'!A:AQ,2,0),"")</f>
        <v/>
      </c>
      <c r="D64" s="38" t="str">
        <f>IFERROR(VLOOKUP(B64,'داتا الموظفين'!A:AQ,3,0),"")</f>
        <v/>
      </c>
      <c r="E64" s="39" t="str">
        <f>IFERROR(VLOOKUP(B64,'داتا الموظفين'!A:AQ,5,0),"")</f>
        <v/>
      </c>
      <c r="F64" s="40"/>
      <c r="G64" s="41"/>
      <c r="H64" s="41"/>
      <c r="I64" s="41"/>
      <c r="J64" s="41"/>
      <c r="K64" s="42"/>
    </row>
    <row r="65" spans="2:11" s="31" customFormat="1" ht="16.5" customHeight="1" x14ac:dyDescent="0.2">
      <c r="B65" s="37"/>
      <c r="C65" s="38" t="str">
        <f>IFERROR(VLOOKUP(B65,'داتا الموظفين'!A:AQ,2,0),"")</f>
        <v/>
      </c>
      <c r="D65" s="38" t="str">
        <f>IFERROR(VLOOKUP(B65,'داتا الموظفين'!A:AQ,3,0),"")</f>
        <v/>
      </c>
      <c r="E65" s="39" t="str">
        <f>IFERROR(VLOOKUP(B65,'داتا الموظفين'!A:AQ,5,0),"")</f>
        <v/>
      </c>
      <c r="F65" s="40"/>
      <c r="G65" s="41"/>
      <c r="H65" s="41"/>
      <c r="I65" s="41"/>
      <c r="J65" s="41"/>
      <c r="K65" s="42"/>
    </row>
    <row r="66" spans="2:11" s="31" customFormat="1" ht="16.5" customHeight="1" x14ac:dyDescent="0.2">
      <c r="B66" s="37"/>
      <c r="C66" s="38" t="str">
        <f>IFERROR(VLOOKUP(B66,'داتا الموظفين'!A:AQ,2,0),"")</f>
        <v/>
      </c>
      <c r="D66" s="38" t="str">
        <f>IFERROR(VLOOKUP(B66,'داتا الموظفين'!A:AQ,3,0),"")</f>
        <v/>
      </c>
      <c r="E66" s="39" t="str">
        <f>IFERROR(VLOOKUP(B66,'داتا الموظفين'!A:AQ,5,0),"")</f>
        <v/>
      </c>
      <c r="F66" s="40"/>
      <c r="G66" s="41"/>
      <c r="H66" s="41"/>
      <c r="I66" s="41"/>
      <c r="J66" s="41"/>
      <c r="K66" s="42"/>
    </row>
    <row r="67" spans="2:11" s="31" customFormat="1" ht="16.5" customHeight="1" x14ac:dyDescent="0.2">
      <c r="B67" s="37"/>
      <c r="C67" s="38" t="str">
        <f>IFERROR(VLOOKUP(B67,'داتا الموظفين'!A:AQ,2,0),"")</f>
        <v/>
      </c>
      <c r="D67" s="38" t="str">
        <f>IFERROR(VLOOKUP(B67,'داتا الموظفين'!A:AQ,3,0),"")</f>
        <v/>
      </c>
      <c r="E67" s="39" t="str">
        <f>IFERROR(VLOOKUP(B67,'داتا الموظفين'!A:AQ,5,0),"")</f>
        <v/>
      </c>
      <c r="F67" s="40"/>
      <c r="G67" s="41"/>
      <c r="H67" s="41"/>
      <c r="I67" s="41"/>
      <c r="J67" s="41"/>
      <c r="K67" s="42"/>
    </row>
    <row r="68" spans="2:11" s="31" customFormat="1" ht="16.5" customHeight="1" x14ac:dyDescent="0.2">
      <c r="B68" s="37"/>
      <c r="C68" s="38" t="str">
        <f>IFERROR(VLOOKUP(B68,'داتا الموظفين'!A:AQ,2,0),"")</f>
        <v/>
      </c>
      <c r="D68" s="38" t="str">
        <f>IFERROR(VLOOKUP(B68,'داتا الموظفين'!A:AQ,3,0),"")</f>
        <v/>
      </c>
      <c r="E68" s="39" t="str">
        <f>IFERROR(VLOOKUP(B68,'داتا الموظفين'!A:AQ,5,0),"")</f>
        <v/>
      </c>
      <c r="F68" s="40"/>
      <c r="G68" s="41"/>
      <c r="H68" s="41"/>
      <c r="I68" s="41"/>
      <c r="J68" s="41"/>
      <c r="K68" s="42"/>
    </row>
    <row r="69" spans="2:11" s="31" customFormat="1" ht="16.5" customHeight="1" x14ac:dyDescent="0.2">
      <c r="B69" s="37"/>
      <c r="C69" s="38" t="str">
        <f>IFERROR(VLOOKUP(B69,'داتا الموظفين'!A:AQ,2,0),"")</f>
        <v/>
      </c>
      <c r="D69" s="38" t="str">
        <f>IFERROR(VLOOKUP(B69,'داتا الموظفين'!A:AQ,3,0),"")</f>
        <v/>
      </c>
      <c r="E69" s="39" t="str">
        <f>IFERROR(VLOOKUP(B69,'داتا الموظفين'!A:AQ,5,0),"")</f>
        <v/>
      </c>
      <c r="F69" s="40"/>
      <c r="G69" s="41"/>
      <c r="H69" s="41"/>
      <c r="I69" s="41"/>
      <c r="J69" s="41"/>
      <c r="K69" s="42"/>
    </row>
    <row r="70" spans="2:11" s="31" customFormat="1" ht="16.5" customHeight="1" x14ac:dyDescent="0.2">
      <c r="B70" s="37"/>
      <c r="C70" s="38" t="str">
        <f>IFERROR(VLOOKUP(B70,'داتا الموظفين'!A:AQ,2,0),"")</f>
        <v/>
      </c>
      <c r="D70" s="38" t="str">
        <f>IFERROR(VLOOKUP(B70,'داتا الموظفين'!A:AQ,3,0),"")</f>
        <v/>
      </c>
      <c r="E70" s="39" t="str">
        <f>IFERROR(VLOOKUP(B70,'داتا الموظفين'!A:AQ,5,0),"")</f>
        <v/>
      </c>
      <c r="F70" s="40"/>
      <c r="G70" s="41"/>
      <c r="H70" s="41"/>
      <c r="I70" s="41"/>
      <c r="J70" s="41"/>
      <c r="K70" s="42"/>
    </row>
    <row r="71" spans="2:11" s="31" customFormat="1" ht="16.5" customHeight="1" x14ac:dyDescent="0.2">
      <c r="B71" s="37"/>
      <c r="C71" s="38" t="str">
        <f>IFERROR(VLOOKUP(B71,'داتا الموظفين'!A:AQ,2,0),"")</f>
        <v/>
      </c>
      <c r="D71" s="38" t="str">
        <f>IFERROR(VLOOKUP(B71,'داتا الموظفين'!A:AQ,3,0),"")</f>
        <v/>
      </c>
      <c r="E71" s="39" t="str">
        <f>IFERROR(VLOOKUP(B71,'داتا الموظفين'!A:AQ,5,0),"")</f>
        <v/>
      </c>
      <c r="F71" s="40"/>
      <c r="G71" s="41"/>
      <c r="H71" s="41"/>
      <c r="I71" s="41"/>
      <c r="J71" s="41"/>
      <c r="K71" s="42"/>
    </row>
    <row r="72" spans="2:11" s="31" customFormat="1" ht="16.5" customHeight="1" x14ac:dyDescent="0.2">
      <c r="B72" s="37"/>
      <c r="C72" s="38" t="str">
        <f>IFERROR(VLOOKUP(B72,'داتا الموظفين'!A:AQ,2,0),"")</f>
        <v/>
      </c>
      <c r="D72" s="38" t="str">
        <f>IFERROR(VLOOKUP(B72,'داتا الموظفين'!A:AQ,3,0),"")</f>
        <v/>
      </c>
      <c r="E72" s="39" t="str">
        <f>IFERROR(VLOOKUP(B72,'داتا الموظفين'!A:AQ,5,0),"")</f>
        <v/>
      </c>
      <c r="F72" s="40"/>
      <c r="G72" s="41"/>
      <c r="H72" s="41"/>
      <c r="I72" s="41"/>
      <c r="J72" s="41"/>
      <c r="K72" s="42"/>
    </row>
    <row r="73" spans="2:11" s="31" customFormat="1" ht="16.5" customHeight="1" x14ac:dyDescent="0.2">
      <c r="B73" s="37"/>
      <c r="C73" s="38" t="str">
        <f>IFERROR(VLOOKUP(B73,'داتا الموظفين'!A:AQ,2,0),"")</f>
        <v/>
      </c>
      <c r="D73" s="38" t="str">
        <f>IFERROR(VLOOKUP(B73,'داتا الموظفين'!A:AQ,3,0),"")</f>
        <v/>
      </c>
      <c r="E73" s="39" t="str">
        <f>IFERROR(VLOOKUP(B73,'داتا الموظفين'!A:AQ,5,0),"")</f>
        <v/>
      </c>
      <c r="F73" s="40"/>
      <c r="G73" s="41"/>
      <c r="H73" s="41"/>
      <c r="I73" s="41"/>
      <c r="J73" s="41"/>
      <c r="K73" s="42"/>
    </row>
    <row r="74" spans="2:11" s="31" customFormat="1" ht="16.5" customHeight="1" x14ac:dyDescent="0.2">
      <c r="B74" s="37"/>
      <c r="C74" s="38" t="str">
        <f>IFERROR(VLOOKUP(B74,'داتا الموظفين'!A:AQ,2,0),"")</f>
        <v/>
      </c>
      <c r="D74" s="38" t="str">
        <f>IFERROR(VLOOKUP(B74,'داتا الموظفين'!A:AQ,3,0),"")</f>
        <v/>
      </c>
      <c r="E74" s="39" t="str">
        <f>IFERROR(VLOOKUP(B74,'داتا الموظفين'!A:AQ,5,0),"")</f>
        <v/>
      </c>
      <c r="F74" s="40"/>
      <c r="G74" s="41"/>
      <c r="H74" s="41"/>
      <c r="I74" s="41"/>
      <c r="J74" s="41"/>
      <c r="K74" s="42"/>
    </row>
    <row r="75" spans="2:11" s="31" customFormat="1" ht="16.5" customHeight="1" x14ac:dyDescent="0.2">
      <c r="B75" s="37"/>
      <c r="C75" s="38" t="str">
        <f>IFERROR(VLOOKUP(B75,'داتا الموظفين'!A:AQ,2,0),"")</f>
        <v/>
      </c>
      <c r="D75" s="38" t="str">
        <f>IFERROR(VLOOKUP(B75,'داتا الموظفين'!A:AQ,3,0),"")</f>
        <v/>
      </c>
      <c r="E75" s="39" t="str">
        <f>IFERROR(VLOOKUP(B75,'داتا الموظفين'!A:AQ,5,0),"")</f>
        <v/>
      </c>
      <c r="F75" s="40"/>
      <c r="G75" s="41"/>
      <c r="H75" s="41"/>
      <c r="I75" s="41"/>
      <c r="J75" s="41"/>
      <c r="K75" s="42"/>
    </row>
    <row r="76" spans="2:11" s="31" customFormat="1" ht="16.5" customHeight="1" x14ac:dyDescent="0.2">
      <c r="B76" s="37"/>
      <c r="C76" s="38" t="str">
        <f>IFERROR(VLOOKUP(B76,'داتا الموظفين'!A:AQ,2,0),"")</f>
        <v/>
      </c>
      <c r="D76" s="38" t="str">
        <f>IFERROR(VLOOKUP(B76,'داتا الموظفين'!A:AQ,3,0),"")</f>
        <v/>
      </c>
      <c r="E76" s="39" t="str">
        <f>IFERROR(VLOOKUP(B76,'داتا الموظفين'!A:AQ,5,0),"")</f>
        <v/>
      </c>
      <c r="F76" s="40"/>
      <c r="G76" s="41"/>
      <c r="H76" s="41"/>
      <c r="I76" s="41"/>
      <c r="J76" s="41"/>
      <c r="K76" s="42"/>
    </row>
    <row r="77" spans="2:11" s="31" customFormat="1" ht="16.5" customHeight="1" x14ac:dyDescent="0.2">
      <c r="B77" s="37"/>
      <c r="C77" s="38" t="str">
        <f>IFERROR(VLOOKUP(B77,'داتا الموظفين'!A:AQ,2,0),"")</f>
        <v/>
      </c>
      <c r="D77" s="38" t="str">
        <f>IFERROR(VLOOKUP(B77,'داتا الموظفين'!A:AQ,3,0),"")</f>
        <v/>
      </c>
      <c r="E77" s="39" t="str">
        <f>IFERROR(VLOOKUP(B77,'داتا الموظفين'!A:AQ,5,0),"")</f>
        <v/>
      </c>
      <c r="F77" s="40"/>
      <c r="G77" s="41"/>
      <c r="H77" s="41"/>
      <c r="I77" s="41"/>
      <c r="J77" s="41"/>
      <c r="K77" s="42"/>
    </row>
    <row r="78" spans="2:11" s="31" customFormat="1" ht="16.5" customHeight="1" x14ac:dyDescent="0.2">
      <c r="B78" s="37"/>
      <c r="C78" s="38" t="str">
        <f>IFERROR(VLOOKUP(B78,'داتا الموظفين'!A:AQ,2,0),"")</f>
        <v/>
      </c>
      <c r="D78" s="38" t="str">
        <f>IFERROR(VLOOKUP(B78,'داتا الموظفين'!A:AQ,3,0),"")</f>
        <v/>
      </c>
      <c r="E78" s="39" t="str">
        <f>IFERROR(VLOOKUP(B78,'داتا الموظفين'!A:AQ,5,0),"")</f>
        <v/>
      </c>
      <c r="F78" s="40"/>
      <c r="G78" s="41"/>
      <c r="H78" s="41"/>
      <c r="I78" s="41"/>
      <c r="J78" s="41"/>
      <c r="K78" s="42"/>
    </row>
    <row r="79" spans="2:11" s="31" customFormat="1" ht="16.5" customHeight="1" x14ac:dyDescent="0.2">
      <c r="B79" s="37"/>
      <c r="C79" s="38" t="str">
        <f>IFERROR(VLOOKUP(B79,'داتا الموظفين'!A:AQ,2,0),"")</f>
        <v/>
      </c>
      <c r="D79" s="38" t="str">
        <f>IFERROR(VLOOKUP(B79,'داتا الموظفين'!A:AQ,3,0),"")</f>
        <v/>
      </c>
      <c r="E79" s="39" t="str">
        <f>IFERROR(VLOOKUP(B79,'داتا الموظفين'!A:AQ,5,0),"")</f>
        <v/>
      </c>
      <c r="F79" s="40"/>
      <c r="G79" s="41"/>
      <c r="H79" s="41"/>
      <c r="I79" s="41"/>
      <c r="J79" s="41"/>
      <c r="K79" s="42"/>
    </row>
    <row r="80" spans="2:11" s="31" customFormat="1" ht="16.5" customHeight="1" x14ac:dyDescent="0.2">
      <c r="B80" s="37"/>
      <c r="C80" s="38" t="str">
        <f>IFERROR(VLOOKUP(B80,'داتا الموظفين'!A:AQ,2,0),"")</f>
        <v/>
      </c>
      <c r="D80" s="38" t="str">
        <f>IFERROR(VLOOKUP(B80,'داتا الموظفين'!A:AQ,3,0),"")</f>
        <v/>
      </c>
      <c r="E80" s="39" t="str">
        <f>IFERROR(VLOOKUP(B80,'داتا الموظفين'!A:AQ,5,0),"")</f>
        <v/>
      </c>
      <c r="F80" s="40"/>
      <c r="G80" s="41"/>
      <c r="H80" s="41"/>
      <c r="I80" s="41"/>
      <c r="J80" s="41"/>
      <c r="K80" s="42"/>
    </row>
    <row r="81" spans="2:11" s="31" customFormat="1" ht="16.5" customHeight="1" x14ac:dyDescent="0.2">
      <c r="B81" s="37"/>
      <c r="C81" s="38" t="str">
        <f>IFERROR(VLOOKUP(B81,'داتا الموظفين'!A:AQ,2,0),"")</f>
        <v/>
      </c>
      <c r="D81" s="38" t="str">
        <f>IFERROR(VLOOKUP(B81,'داتا الموظفين'!A:AQ,3,0),"")</f>
        <v/>
      </c>
      <c r="E81" s="39" t="str">
        <f>IFERROR(VLOOKUP(B81,'داتا الموظفين'!A:AQ,5,0),"")</f>
        <v/>
      </c>
      <c r="F81" s="40"/>
      <c r="G81" s="41"/>
      <c r="H81" s="41"/>
      <c r="I81" s="41"/>
      <c r="J81" s="41"/>
      <c r="K81" s="42"/>
    </row>
    <row r="82" spans="2:11" s="31" customFormat="1" ht="16.5" customHeight="1" x14ac:dyDescent="0.2">
      <c r="B82" s="37"/>
      <c r="C82" s="38" t="str">
        <f>IFERROR(VLOOKUP(B82,'داتا الموظفين'!A:AQ,2,0),"")</f>
        <v/>
      </c>
      <c r="D82" s="38" t="str">
        <f>IFERROR(VLOOKUP(B82,'داتا الموظفين'!A:AQ,3,0),"")</f>
        <v/>
      </c>
      <c r="E82" s="39" t="str">
        <f>IFERROR(VLOOKUP(B82,'داتا الموظفين'!A:AQ,5,0),"")</f>
        <v/>
      </c>
      <c r="F82" s="40"/>
      <c r="G82" s="41"/>
      <c r="H82" s="41"/>
      <c r="I82" s="41"/>
      <c r="J82" s="41"/>
      <c r="K82" s="42"/>
    </row>
    <row r="83" spans="2:11" s="31" customFormat="1" ht="16.5" customHeight="1" x14ac:dyDescent="0.2">
      <c r="B83" s="37"/>
      <c r="C83" s="38" t="str">
        <f>IFERROR(VLOOKUP(B83,'داتا الموظفين'!A:AQ,2,0),"")</f>
        <v/>
      </c>
      <c r="D83" s="38" t="str">
        <f>IFERROR(VLOOKUP(B83,'داتا الموظفين'!A:AQ,3,0),"")</f>
        <v/>
      </c>
      <c r="E83" s="39" t="str">
        <f>IFERROR(VLOOKUP(B83,'داتا الموظفين'!A:AQ,5,0),"")</f>
        <v/>
      </c>
      <c r="F83" s="40"/>
      <c r="G83" s="41"/>
      <c r="H83" s="41"/>
      <c r="I83" s="41"/>
      <c r="J83" s="41"/>
      <c r="K83" s="42"/>
    </row>
    <row r="84" spans="2:11" s="31" customFormat="1" ht="16.5" customHeight="1" x14ac:dyDescent="0.2">
      <c r="B84" s="37"/>
      <c r="C84" s="38" t="str">
        <f>IFERROR(VLOOKUP(B84,'داتا الموظفين'!A:AQ,2,0),"")</f>
        <v/>
      </c>
      <c r="D84" s="38" t="str">
        <f>IFERROR(VLOOKUP(B84,'داتا الموظفين'!A:AQ,3,0),"")</f>
        <v/>
      </c>
      <c r="E84" s="39" t="str">
        <f>IFERROR(VLOOKUP(B84,'داتا الموظفين'!A:AQ,5,0),"")</f>
        <v/>
      </c>
      <c r="F84" s="40"/>
      <c r="G84" s="41"/>
      <c r="H84" s="41"/>
      <c r="I84" s="41"/>
      <c r="J84" s="41"/>
      <c r="K84" s="42"/>
    </row>
    <row r="85" spans="2:11" s="31" customFormat="1" ht="16.5" customHeight="1" x14ac:dyDescent="0.2">
      <c r="B85" s="37"/>
      <c r="C85" s="38" t="str">
        <f>IFERROR(VLOOKUP(B85,'داتا الموظفين'!A:AQ,2,0),"")</f>
        <v/>
      </c>
      <c r="D85" s="38" t="str">
        <f>IFERROR(VLOOKUP(B85,'داتا الموظفين'!A:AQ,3,0),"")</f>
        <v/>
      </c>
      <c r="E85" s="39" t="str">
        <f>IFERROR(VLOOKUP(B85,'داتا الموظفين'!A:AQ,5,0),"")</f>
        <v/>
      </c>
      <c r="F85" s="40"/>
      <c r="G85" s="41"/>
      <c r="H85" s="41"/>
      <c r="I85" s="41"/>
      <c r="J85" s="41"/>
      <c r="K85" s="42"/>
    </row>
    <row r="86" spans="2:11" s="31" customFormat="1" ht="16.5" customHeight="1" x14ac:dyDescent="0.2">
      <c r="B86" s="37"/>
      <c r="C86" s="38" t="str">
        <f>IFERROR(VLOOKUP(B86,'داتا الموظفين'!A:AQ,2,0),"")</f>
        <v/>
      </c>
      <c r="D86" s="38" t="str">
        <f>IFERROR(VLOOKUP(B86,'داتا الموظفين'!A:AQ,3,0),"")</f>
        <v/>
      </c>
      <c r="E86" s="39" t="str">
        <f>IFERROR(VLOOKUP(B86,'داتا الموظفين'!A:AQ,5,0),"")</f>
        <v/>
      </c>
      <c r="F86" s="40"/>
      <c r="G86" s="41"/>
      <c r="H86" s="41"/>
      <c r="I86" s="41"/>
      <c r="J86" s="41"/>
      <c r="K86" s="42"/>
    </row>
    <row r="87" spans="2:11" s="31" customFormat="1" ht="16.5" customHeight="1" x14ac:dyDescent="0.2">
      <c r="B87" s="37"/>
      <c r="C87" s="38" t="str">
        <f>IFERROR(VLOOKUP(B87,'داتا الموظفين'!A:AQ,2,0),"")</f>
        <v/>
      </c>
      <c r="D87" s="38" t="str">
        <f>IFERROR(VLOOKUP(B87,'داتا الموظفين'!A:AQ,3,0),"")</f>
        <v/>
      </c>
      <c r="E87" s="39" t="str">
        <f>IFERROR(VLOOKUP(B87,'داتا الموظفين'!A:AQ,5,0),"")</f>
        <v/>
      </c>
      <c r="F87" s="40"/>
      <c r="G87" s="41"/>
      <c r="H87" s="41"/>
      <c r="I87" s="41"/>
      <c r="J87" s="41"/>
      <c r="K87" s="42"/>
    </row>
    <row r="88" spans="2:11" s="31" customFormat="1" ht="16.5" customHeight="1" x14ac:dyDescent="0.2">
      <c r="B88" s="37"/>
      <c r="C88" s="38" t="str">
        <f>IFERROR(VLOOKUP(B88,'داتا الموظفين'!A:AQ,2,0),"")</f>
        <v/>
      </c>
      <c r="D88" s="38" t="str">
        <f>IFERROR(VLOOKUP(B88,'داتا الموظفين'!A:AQ,3,0),"")</f>
        <v/>
      </c>
      <c r="E88" s="39" t="str">
        <f>IFERROR(VLOOKUP(B88,'داتا الموظفين'!A:AQ,5,0),"")</f>
        <v/>
      </c>
      <c r="F88" s="40"/>
      <c r="G88" s="41"/>
      <c r="H88" s="41"/>
      <c r="I88" s="41"/>
      <c r="J88" s="41"/>
      <c r="K88" s="42"/>
    </row>
    <row r="89" spans="2:11" s="31" customFormat="1" ht="16.5" customHeight="1" x14ac:dyDescent="0.2">
      <c r="B89" s="37"/>
      <c r="C89" s="38" t="str">
        <f>IFERROR(VLOOKUP(B89,'داتا الموظفين'!A:AQ,2,0),"")</f>
        <v/>
      </c>
      <c r="D89" s="38" t="str">
        <f>IFERROR(VLOOKUP(B89,'داتا الموظفين'!A:AQ,3,0),"")</f>
        <v/>
      </c>
      <c r="E89" s="39" t="str">
        <f>IFERROR(VLOOKUP(B89,'داتا الموظفين'!A:AQ,5,0),"")</f>
        <v/>
      </c>
      <c r="F89" s="40"/>
      <c r="G89" s="41"/>
      <c r="H89" s="41"/>
      <c r="I89" s="41"/>
      <c r="J89" s="41"/>
      <c r="K89" s="42"/>
    </row>
    <row r="90" spans="2:11" s="31" customFormat="1" ht="16.5" customHeight="1" x14ac:dyDescent="0.2">
      <c r="B90" s="37"/>
      <c r="C90" s="38" t="str">
        <f>IFERROR(VLOOKUP(B90,'داتا الموظفين'!A:AQ,2,0),"")</f>
        <v/>
      </c>
      <c r="D90" s="38" t="str">
        <f>IFERROR(VLOOKUP(B90,'داتا الموظفين'!A:AQ,3,0),"")</f>
        <v/>
      </c>
      <c r="E90" s="39" t="str">
        <f>IFERROR(VLOOKUP(B90,'داتا الموظفين'!A:AQ,5,0),"")</f>
        <v/>
      </c>
      <c r="F90" s="40"/>
      <c r="G90" s="41"/>
      <c r="H90" s="41"/>
      <c r="I90" s="41"/>
      <c r="J90" s="41"/>
      <c r="K90" s="42"/>
    </row>
    <row r="91" spans="2:11" s="31" customFormat="1" ht="16.5" customHeight="1" x14ac:dyDescent="0.2">
      <c r="B91" s="37"/>
      <c r="C91" s="38" t="str">
        <f>IFERROR(VLOOKUP(B91,'داتا الموظفين'!A:AQ,2,0),"")</f>
        <v/>
      </c>
      <c r="D91" s="38" t="str">
        <f>IFERROR(VLOOKUP(B91,'داتا الموظفين'!A:AQ,3,0),"")</f>
        <v/>
      </c>
      <c r="E91" s="39" t="str">
        <f>IFERROR(VLOOKUP(B91,'داتا الموظفين'!A:AQ,5,0),"")</f>
        <v/>
      </c>
      <c r="F91" s="40"/>
      <c r="G91" s="41"/>
      <c r="H91" s="41"/>
      <c r="I91" s="41"/>
      <c r="J91" s="41"/>
      <c r="K91" s="42"/>
    </row>
    <row r="92" spans="2:11" s="31" customFormat="1" ht="16.5" customHeight="1" x14ac:dyDescent="0.2">
      <c r="B92" s="37"/>
      <c r="C92" s="38" t="str">
        <f>IFERROR(VLOOKUP(B92,'داتا الموظفين'!A:AQ,2,0),"")</f>
        <v/>
      </c>
      <c r="D92" s="38" t="str">
        <f>IFERROR(VLOOKUP(B92,'داتا الموظفين'!A:AQ,3,0),"")</f>
        <v/>
      </c>
      <c r="E92" s="39" t="str">
        <f>IFERROR(VLOOKUP(B92,'داتا الموظفين'!A:AQ,5,0),"")</f>
        <v/>
      </c>
      <c r="F92" s="40"/>
      <c r="G92" s="41"/>
      <c r="H92" s="41"/>
      <c r="I92" s="41"/>
      <c r="J92" s="41"/>
      <c r="K92" s="42"/>
    </row>
    <row r="93" spans="2:11" s="31" customFormat="1" ht="16.5" customHeight="1" x14ac:dyDescent="0.2">
      <c r="B93" s="37"/>
      <c r="C93" s="38" t="str">
        <f>IFERROR(VLOOKUP(B93,'داتا الموظفين'!A:AQ,2,0),"")</f>
        <v/>
      </c>
      <c r="D93" s="38" t="str">
        <f>IFERROR(VLOOKUP(B93,'داتا الموظفين'!A:AQ,3,0),"")</f>
        <v/>
      </c>
      <c r="E93" s="39" t="str">
        <f>IFERROR(VLOOKUP(B93,'داتا الموظفين'!A:AQ,5,0),"")</f>
        <v/>
      </c>
      <c r="F93" s="40"/>
      <c r="G93" s="41"/>
      <c r="H93" s="41"/>
      <c r="I93" s="41"/>
      <c r="J93" s="41"/>
      <c r="K93" s="42"/>
    </row>
    <row r="94" spans="2:11" s="31" customFormat="1" ht="16.5" customHeight="1" x14ac:dyDescent="0.2">
      <c r="B94" s="37"/>
      <c r="C94" s="38" t="str">
        <f>IFERROR(VLOOKUP(B94,'داتا الموظفين'!A:AQ,2,0),"")</f>
        <v/>
      </c>
      <c r="D94" s="38" t="str">
        <f>IFERROR(VLOOKUP(B94,'داتا الموظفين'!A:AQ,3,0),"")</f>
        <v/>
      </c>
      <c r="E94" s="39" t="str">
        <f>IFERROR(VLOOKUP(B94,'داتا الموظفين'!A:AQ,5,0),"")</f>
        <v/>
      </c>
      <c r="F94" s="40"/>
      <c r="G94" s="41"/>
      <c r="H94" s="41"/>
      <c r="I94" s="41"/>
      <c r="J94" s="41"/>
      <c r="K94" s="42"/>
    </row>
    <row r="95" spans="2:11" s="31" customFormat="1" ht="16.5" customHeight="1" x14ac:dyDescent="0.2">
      <c r="B95" s="37"/>
      <c r="C95" s="38" t="str">
        <f>IFERROR(VLOOKUP(B95,'داتا الموظفين'!A:AQ,2,0),"")</f>
        <v/>
      </c>
      <c r="D95" s="38" t="str">
        <f>IFERROR(VLOOKUP(B95,'داتا الموظفين'!A:AQ,3,0),"")</f>
        <v/>
      </c>
      <c r="E95" s="39" t="str">
        <f>IFERROR(VLOOKUP(B95,'داتا الموظفين'!A:AQ,5,0),"")</f>
        <v/>
      </c>
      <c r="F95" s="40"/>
      <c r="G95" s="41"/>
      <c r="H95" s="41"/>
      <c r="I95" s="41"/>
      <c r="J95" s="41"/>
      <c r="K95" s="42"/>
    </row>
    <row r="96" spans="2:11" s="31" customFormat="1" ht="16.5" customHeight="1" x14ac:dyDescent="0.2">
      <c r="B96" s="37"/>
      <c r="C96" s="38" t="str">
        <f>IFERROR(VLOOKUP(B96,'داتا الموظفين'!A:AQ,2,0),"")</f>
        <v/>
      </c>
      <c r="D96" s="38" t="str">
        <f>IFERROR(VLOOKUP(B96,'داتا الموظفين'!A:AQ,3,0),"")</f>
        <v/>
      </c>
      <c r="E96" s="39" t="str">
        <f>IFERROR(VLOOKUP(B96,'داتا الموظفين'!A:AQ,5,0),"")</f>
        <v/>
      </c>
      <c r="F96" s="40"/>
      <c r="G96" s="41"/>
      <c r="H96" s="41"/>
      <c r="I96" s="41"/>
      <c r="J96" s="41"/>
      <c r="K96" s="42"/>
    </row>
    <row r="97" spans="2:11" s="31" customFormat="1" ht="16.5" customHeight="1" x14ac:dyDescent="0.2">
      <c r="B97" s="37"/>
      <c r="C97" s="38" t="str">
        <f>IFERROR(VLOOKUP(B97,'داتا الموظفين'!A:AQ,2,0),"")</f>
        <v/>
      </c>
      <c r="D97" s="38" t="str">
        <f>IFERROR(VLOOKUP(B97,'داتا الموظفين'!A:AQ,3,0),"")</f>
        <v/>
      </c>
      <c r="E97" s="39" t="str">
        <f>IFERROR(VLOOKUP(B97,'داتا الموظفين'!A:AQ,5,0),"")</f>
        <v/>
      </c>
      <c r="F97" s="40"/>
      <c r="G97" s="41"/>
      <c r="H97" s="41"/>
      <c r="I97" s="41"/>
      <c r="J97" s="41"/>
      <c r="K97" s="42"/>
    </row>
    <row r="98" spans="2:11" s="31" customFormat="1" ht="16.5" customHeight="1" x14ac:dyDescent="0.2">
      <c r="B98" s="37"/>
      <c r="C98" s="38" t="str">
        <f>IFERROR(VLOOKUP(B98,'داتا الموظفين'!A:AQ,2,0),"")</f>
        <v/>
      </c>
      <c r="D98" s="38" t="str">
        <f>IFERROR(VLOOKUP(B98,'داتا الموظفين'!A:AQ,3,0),"")</f>
        <v/>
      </c>
      <c r="E98" s="39" t="str">
        <f>IFERROR(VLOOKUP(B98,'داتا الموظفين'!A:AQ,5,0),"")</f>
        <v/>
      </c>
      <c r="F98" s="40"/>
      <c r="G98" s="41"/>
      <c r="H98" s="41"/>
      <c r="I98" s="41"/>
      <c r="J98" s="41"/>
      <c r="K98" s="42"/>
    </row>
    <row r="99" spans="2:11" s="31" customFormat="1" ht="16.5" customHeight="1" x14ac:dyDescent="0.2">
      <c r="B99" s="37"/>
      <c r="C99" s="38" t="str">
        <f>IFERROR(VLOOKUP(B99,'داتا الموظفين'!A:AQ,2,0),"")</f>
        <v/>
      </c>
      <c r="D99" s="38" t="str">
        <f>IFERROR(VLOOKUP(B99,'داتا الموظفين'!A:AQ,3,0),"")</f>
        <v/>
      </c>
      <c r="E99" s="39" t="str">
        <f>IFERROR(VLOOKUP(B99,'داتا الموظفين'!A:AQ,5,0),"")</f>
        <v/>
      </c>
      <c r="F99" s="40"/>
      <c r="G99" s="41"/>
      <c r="H99" s="41"/>
      <c r="I99" s="41"/>
      <c r="J99" s="41"/>
      <c r="K99" s="42"/>
    </row>
    <row r="100" spans="2:11" s="31" customFormat="1" ht="16.5" customHeight="1" x14ac:dyDescent="0.2">
      <c r="B100" s="37"/>
      <c r="C100" s="38" t="str">
        <f>IFERROR(VLOOKUP(B100,'داتا الموظفين'!A:AQ,2,0),"")</f>
        <v/>
      </c>
      <c r="D100" s="38" t="str">
        <f>IFERROR(VLOOKUP(B100,'داتا الموظفين'!A:AQ,3,0),"")</f>
        <v/>
      </c>
      <c r="E100" s="39" t="str">
        <f>IFERROR(VLOOKUP(B100,'داتا الموظفين'!A:AQ,5,0),"")</f>
        <v/>
      </c>
      <c r="F100" s="40"/>
      <c r="G100" s="41"/>
      <c r="H100" s="41"/>
      <c r="I100" s="41"/>
      <c r="J100" s="41"/>
      <c r="K100" s="42"/>
    </row>
    <row r="101" spans="2:11" s="31" customFormat="1" ht="16.5" customHeight="1" x14ac:dyDescent="0.2">
      <c r="B101" s="37"/>
      <c r="C101" s="38" t="str">
        <f>IFERROR(VLOOKUP(B101,'داتا الموظفين'!A:AQ,2,0),"")</f>
        <v/>
      </c>
      <c r="D101" s="38" t="str">
        <f>IFERROR(VLOOKUP(B101,'داتا الموظفين'!A:AQ,3,0),"")</f>
        <v/>
      </c>
      <c r="E101" s="39" t="str">
        <f>IFERROR(VLOOKUP(B101,'داتا الموظفين'!A:AQ,5,0),"")</f>
        <v/>
      </c>
      <c r="F101" s="40"/>
      <c r="G101" s="41"/>
      <c r="H101" s="41"/>
      <c r="I101" s="41"/>
      <c r="J101" s="41"/>
      <c r="K101" s="42"/>
    </row>
    <row r="102" spans="2:11" s="31" customFormat="1" ht="16.5" customHeight="1" x14ac:dyDescent="0.2">
      <c r="B102" s="37"/>
      <c r="C102" s="38" t="str">
        <f>IFERROR(VLOOKUP(B102,'داتا الموظفين'!A:AQ,2,0),"")</f>
        <v/>
      </c>
      <c r="D102" s="38" t="str">
        <f>IFERROR(VLOOKUP(B102,'داتا الموظفين'!A:AQ,3,0),"")</f>
        <v/>
      </c>
      <c r="E102" s="39" t="str">
        <f>IFERROR(VLOOKUP(B102,'داتا الموظفين'!A:AQ,5,0),"")</f>
        <v/>
      </c>
      <c r="F102" s="40"/>
      <c r="G102" s="41"/>
      <c r="H102" s="41"/>
      <c r="I102" s="41"/>
      <c r="J102" s="41"/>
      <c r="K102" s="42"/>
    </row>
    <row r="103" spans="2:11" s="31" customFormat="1" ht="16.5" customHeight="1" x14ac:dyDescent="0.2">
      <c r="B103" s="37"/>
      <c r="C103" s="38" t="str">
        <f>IFERROR(VLOOKUP(B103,'داتا الموظفين'!A:AQ,2,0),"")</f>
        <v/>
      </c>
      <c r="D103" s="38" t="str">
        <f>IFERROR(VLOOKUP(B103,'داتا الموظفين'!A:AQ,3,0),"")</f>
        <v/>
      </c>
      <c r="E103" s="39" t="str">
        <f>IFERROR(VLOOKUP(B103,'داتا الموظفين'!A:AQ,5,0),"")</f>
        <v/>
      </c>
      <c r="F103" s="40"/>
      <c r="G103" s="41"/>
      <c r="H103" s="41"/>
      <c r="I103" s="41"/>
      <c r="J103" s="41"/>
      <c r="K103" s="42"/>
    </row>
    <row r="104" spans="2:11" s="31" customFormat="1" ht="16.5" customHeight="1" x14ac:dyDescent="0.2">
      <c r="B104" s="37"/>
      <c r="C104" s="38" t="str">
        <f>IFERROR(VLOOKUP(B104,'داتا الموظفين'!A:AQ,2,0),"")</f>
        <v/>
      </c>
      <c r="D104" s="38" t="str">
        <f>IFERROR(VLOOKUP(B104,'داتا الموظفين'!A:AQ,3,0),"")</f>
        <v/>
      </c>
      <c r="E104" s="39" t="str">
        <f>IFERROR(VLOOKUP(B104,'داتا الموظفين'!A:AQ,5,0),"")</f>
        <v/>
      </c>
      <c r="F104" s="40"/>
      <c r="G104" s="41"/>
      <c r="H104" s="41"/>
      <c r="I104" s="41"/>
      <c r="J104" s="41"/>
      <c r="K104" s="42"/>
    </row>
    <row r="105" spans="2:11" s="31" customFormat="1" ht="16.5" customHeight="1" x14ac:dyDescent="0.2">
      <c r="B105" s="37"/>
      <c r="C105" s="38" t="str">
        <f>IFERROR(VLOOKUP(B105,'داتا الموظفين'!A:AQ,2,0),"")</f>
        <v/>
      </c>
      <c r="D105" s="38" t="str">
        <f>IFERROR(VLOOKUP(B105,'داتا الموظفين'!A:AQ,3,0),"")</f>
        <v/>
      </c>
      <c r="E105" s="39" t="str">
        <f>IFERROR(VLOOKUP(B105,'داتا الموظفين'!A:AQ,5,0),"")</f>
        <v/>
      </c>
      <c r="F105" s="40"/>
      <c r="G105" s="41"/>
      <c r="H105" s="41"/>
      <c r="I105" s="41"/>
      <c r="J105" s="41"/>
      <c r="K105" s="42"/>
    </row>
    <row r="106" spans="2:11" s="31" customFormat="1" ht="16.5" customHeight="1" x14ac:dyDescent="0.2">
      <c r="B106" s="37"/>
      <c r="C106" s="38" t="str">
        <f>IFERROR(VLOOKUP(B106,'داتا الموظفين'!A:AQ,2,0),"")</f>
        <v/>
      </c>
      <c r="D106" s="38" t="str">
        <f>IFERROR(VLOOKUP(B106,'داتا الموظفين'!A:AQ,3,0),"")</f>
        <v/>
      </c>
      <c r="E106" s="39" t="str">
        <f>IFERROR(VLOOKUP(B106,'داتا الموظفين'!A:AQ,5,0),"")</f>
        <v/>
      </c>
      <c r="F106" s="40"/>
      <c r="G106" s="41"/>
      <c r="H106" s="41"/>
      <c r="I106" s="41"/>
      <c r="J106" s="41"/>
      <c r="K106" s="42"/>
    </row>
    <row r="107" spans="2:11" s="31" customFormat="1" ht="16.5" customHeight="1" x14ac:dyDescent="0.2">
      <c r="B107" s="37"/>
      <c r="C107" s="38" t="str">
        <f>IFERROR(VLOOKUP(B107,'داتا الموظفين'!A:AQ,2,0),"")</f>
        <v/>
      </c>
      <c r="D107" s="38" t="str">
        <f>IFERROR(VLOOKUP(B107,'داتا الموظفين'!A:AQ,3,0),"")</f>
        <v/>
      </c>
      <c r="E107" s="39" t="str">
        <f>IFERROR(VLOOKUP(B107,'داتا الموظفين'!A:AQ,5,0),"")</f>
        <v/>
      </c>
      <c r="F107" s="40"/>
      <c r="G107" s="41"/>
      <c r="H107" s="41"/>
      <c r="I107" s="41"/>
      <c r="J107" s="41"/>
      <c r="K107" s="42"/>
    </row>
    <row r="108" spans="2:11" s="31" customFormat="1" ht="16.5" customHeight="1" x14ac:dyDescent="0.2">
      <c r="B108" s="37"/>
      <c r="C108" s="38" t="str">
        <f>IFERROR(VLOOKUP(B108,'داتا الموظفين'!A:AQ,2,0),"")</f>
        <v/>
      </c>
      <c r="D108" s="38" t="str">
        <f>IFERROR(VLOOKUP(B108,'داتا الموظفين'!A:AQ,3,0),"")</f>
        <v/>
      </c>
      <c r="E108" s="39" t="str">
        <f>IFERROR(VLOOKUP(B108,'داتا الموظفين'!A:AQ,5,0),"")</f>
        <v/>
      </c>
      <c r="F108" s="40"/>
      <c r="G108" s="41"/>
      <c r="H108" s="41"/>
      <c r="I108" s="41"/>
      <c r="J108" s="41"/>
      <c r="K108" s="42"/>
    </row>
    <row r="109" spans="2:11" s="31" customFormat="1" ht="16.5" customHeight="1" x14ac:dyDescent="0.2">
      <c r="B109" s="37"/>
      <c r="C109" s="38" t="str">
        <f>IFERROR(VLOOKUP(B109,'داتا الموظفين'!A:AQ,2,0),"")</f>
        <v/>
      </c>
      <c r="D109" s="38" t="str">
        <f>IFERROR(VLOOKUP(B109,'داتا الموظفين'!A:AQ,3,0),"")</f>
        <v/>
      </c>
      <c r="E109" s="39" t="str">
        <f>IFERROR(VLOOKUP(B109,'داتا الموظفين'!A:AQ,5,0),"")</f>
        <v/>
      </c>
      <c r="F109" s="40"/>
      <c r="G109" s="41"/>
      <c r="H109" s="41"/>
      <c r="I109" s="41"/>
      <c r="J109" s="41"/>
      <c r="K109" s="42"/>
    </row>
    <row r="110" spans="2:11" s="31" customFormat="1" ht="16.5" customHeight="1" x14ac:dyDescent="0.2">
      <c r="B110" s="37"/>
      <c r="C110" s="38" t="str">
        <f>IFERROR(VLOOKUP(B110,'داتا الموظفين'!A:AQ,2,0),"")</f>
        <v/>
      </c>
      <c r="D110" s="38" t="str">
        <f>IFERROR(VLOOKUP(B110,'داتا الموظفين'!A:AQ,3,0),"")</f>
        <v/>
      </c>
      <c r="E110" s="39" t="str">
        <f>IFERROR(VLOOKUP(B110,'داتا الموظفين'!A:AQ,5,0),"")</f>
        <v/>
      </c>
      <c r="F110" s="40"/>
      <c r="G110" s="41"/>
      <c r="H110" s="41"/>
      <c r="I110" s="41"/>
      <c r="J110" s="41"/>
      <c r="K110" s="42"/>
    </row>
    <row r="111" spans="2:11" s="31" customFormat="1" ht="16.5" customHeight="1" x14ac:dyDescent="0.2">
      <c r="B111" s="37"/>
      <c r="C111" s="38" t="str">
        <f>IFERROR(VLOOKUP(B111,'داتا الموظفين'!A:AQ,2,0),"")</f>
        <v/>
      </c>
      <c r="D111" s="38" t="str">
        <f>IFERROR(VLOOKUP(B111,'داتا الموظفين'!A:AQ,3,0),"")</f>
        <v/>
      </c>
      <c r="E111" s="39" t="str">
        <f>IFERROR(VLOOKUP(B111,'داتا الموظفين'!A:AQ,5,0),"")</f>
        <v/>
      </c>
      <c r="F111" s="40"/>
      <c r="G111" s="41"/>
      <c r="H111" s="41"/>
      <c r="I111" s="41"/>
      <c r="J111" s="41"/>
      <c r="K111" s="42"/>
    </row>
    <row r="112" spans="2:11" s="31" customFormat="1" ht="16.5" customHeight="1" x14ac:dyDescent="0.2">
      <c r="B112" s="37"/>
      <c r="C112" s="38" t="str">
        <f>IFERROR(VLOOKUP(B112,'داتا الموظفين'!A:AQ,2,0),"")</f>
        <v/>
      </c>
      <c r="D112" s="38" t="str">
        <f>IFERROR(VLOOKUP(B112,'داتا الموظفين'!A:AQ,3,0),"")</f>
        <v/>
      </c>
      <c r="E112" s="39" t="str">
        <f>IFERROR(VLOOKUP(B112,'داتا الموظفين'!A:AQ,5,0),"")</f>
        <v/>
      </c>
      <c r="F112" s="40"/>
      <c r="G112" s="41"/>
      <c r="H112" s="41"/>
      <c r="I112" s="41"/>
      <c r="J112" s="41"/>
      <c r="K112" s="42"/>
    </row>
    <row r="113" spans="2:11" s="31" customFormat="1" ht="16.5" customHeight="1" x14ac:dyDescent="0.2">
      <c r="B113" s="37"/>
      <c r="C113" s="38" t="str">
        <f>IFERROR(VLOOKUP(B113,'داتا الموظفين'!A:AQ,2,0),"")</f>
        <v/>
      </c>
      <c r="D113" s="38" t="str">
        <f>IFERROR(VLOOKUP(B113,'داتا الموظفين'!A:AQ,3,0),"")</f>
        <v/>
      </c>
      <c r="E113" s="39" t="str">
        <f>IFERROR(VLOOKUP(B113,'داتا الموظفين'!A:AQ,5,0),"")</f>
        <v/>
      </c>
      <c r="F113" s="40"/>
      <c r="G113" s="41"/>
      <c r="H113" s="41"/>
      <c r="I113" s="41"/>
      <c r="J113" s="41"/>
      <c r="K113" s="42"/>
    </row>
    <row r="114" spans="2:11" s="31" customFormat="1" ht="16.5" customHeight="1" x14ac:dyDescent="0.2">
      <c r="B114" s="37"/>
      <c r="C114" s="38" t="str">
        <f>IFERROR(VLOOKUP(B114,'داتا الموظفين'!A:AQ,2,0),"")</f>
        <v/>
      </c>
      <c r="D114" s="38" t="str">
        <f>IFERROR(VLOOKUP(B114,'داتا الموظفين'!A:AQ,3,0),"")</f>
        <v/>
      </c>
      <c r="E114" s="39" t="str">
        <f>IFERROR(VLOOKUP(B114,'داتا الموظفين'!A:AQ,5,0),"")</f>
        <v/>
      </c>
      <c r="F114" s="40"/>
      <c r="G114" s="41"/>
      <c r="H114" s="41"/>
      <c r="I114" s="41"/>
      <c r="J114" s="41"/>
      <c r="K114" s="42"/>
    </row>
    <row r="115" spans="2:11" s="31" customFormat="1" ht="16.5" customHeight="1" x14ac:dyDescent="0.2">
      <c r="B115" s="37"/>
      <c r="C115" s="38" t="str">
        <f>IFERROR(VLOOKUP(B115,'داتا الموظفين'!A:AQ,2,0),"")</f>
        <v/>
      </c>
      <c r="D115" s="38" t="str">
        <f>IFERROR(VLOOKUP(B115,'داتا الموظفين'!A:AQ,3,0),"")</f>
        <v/>
      </c>
      <c r="E115" s="39" t="str">
        <f>IFERROR(VLOOKUP(B115,'داتا الموظفين'!A:AQ,5,0),"")</f>
        <v/>
      </c>
      <c r="F115" s="40"/>
      <c r="G115" s="41"/>
      <c r="H115" s="41"/>
      <c r="I115" s="41"/>
      <c r="J115" s="41"/>
      <c r="K115" s="42"/>
    </row>
    <row r="116" spans="2:11" s="31" customFormat="1" ht="16.5" customHeight="1" x14ac:dyDescent="0.2">
      <c r="B116" s="37"/>
      <c r="C116" s="38" t="str">
        <f>IFERROR(VLOOKUP(B116,'داتا الموظفين'!A:AQ,2,0),"")</f>
        <v/>
      </c>
      <c r="D116" s="38" t="str">
        <f>IFERROR(VLOOKUP(B116,'داتا الموظفين'!A:AQ,3,0),"")</f>
        <v/>
      </c>
      <c r="E116" s="39" t="str">
        <f>IFERROR(VLOOKUP(B116,'داتا الموظفين'!A:AQ,5,0),"")</f>
        <v/>
      </c>
      <c r="F116" s="40"/>
      <c r="G116" s="41"/>
      <c r="H116" s="41"/>
      <c r="I116" s="41"/>
      <c r="J116" s="41"/>
      <c r="K116" s="42"/>
    </row>
    <row r="117" spans="2:11" s="31" customFormat="1" ht="16.5" customHeight="1" x14ac:dyDescent="0.2">
      <c r="B117" s="37"/>
      <c r="C117" s="38" t="str">
        <f>IFERROR(VLOOKUP(B117,'داتا الموظفين'!A:AQ,2,0),"")</f>
        <v/>
      </c>
      <c r="D117" s="38" t="str">
        <f>IFERROR(VLOOKUP(B117,'داتا الموظفين'!A:AQ,3,0),"")</f>
        <v/>
      </c>
      <c r="E117" s="39" t="str">
        <f>IFERROR(VLOOKUP(B117,'داتا الموظفين'!A:AQ,5,0),"")</f>
        <v/>
      </c>
      <c r="F117" s="40"/>
      <c r="G117" s="41"/>
      <c r="H117" s="41"/>
      <c r="I117" s="41"/>
      <c r="J117" s="41"/>
      <c r="K117" s="42"/>
    </row>
    <row r="118" spans="2:11" s="31" customFormat="1" ht="16.5" customHeight="1" x14ac:dyDescent="0.2">
      <c r="B118" s="37"/>
      <c r="C118" s="38" t="str">
        <f>IFERROR(VLOOKUP(B118,'داتا الموظفين'!A:AQ,2,0),"")</f>
        <v/>
      </c>
      <c r="D118" s="38" t="str">
        <f>IFERROR(VLOOKUP(B118,'داتا الموظفين'!A:AQ,3,0),"")</f>
        <v/>
      </c>
      <c r="E118" s="39" t="str">
        <f>IFERROR(VLOOKUP(B118,'داتا الموظفين'!A:AQ,5,0),"")</f>
        <v/>
      </c>
      <c r="F118" s="40"/>
      <c r="G118" s="41"/>
      <c r="H118" s="41"/>
      <c r="I118" s="41"/>
      <c r="J118" s="41"/>
      <c r="K118" s="42"/>
    </row>
    <row r="119" spans="2:11" s="31" customFormat="1" ht="16.5" customHeight="1" x14ac:dyDescent="0.2">
      <c r="B119" s="37"/>
      <c r="C119" s="38" t="str">
        <f>IFERROR(VLOOKUP(B119,'داتا الموظفين'!A:AQ,2,0),"")</f>
        <v/>
      </c>
      <c r="D119" s="38" t="str">
        <f>IFERROR(VLOOKUP(B119,'داتا الموظفين'!A:AQ,3,0),"")</f>
        <v/>
      </c>
      <c r="E119" s="39" t="str">
        <f>IFERROR(VLOOKUP(B119,'داتا الموظفين'!A:AQ,5,0),"")</f>
        <v/>
      </c>
      <c r="F119" s="40"/>
      <c r="G119" s="41"/>
      <c r="H119" s="41"/>
      <c r="I119" s="41"/>
      <c r="J119" s="41"/>
      <c r="K119" s="42"/>
    </row>
    <row r="120" spans="2:11" s="31" customFormat="1" ht="16.5" customHeight="1" x14ac:dyDescent="0.2">
      <c r="B120" s="37"/>
      <c r="C120" s="38" t="str">
        <f>IFERROR(VLOOKUP(B120,'داتا الموظفين'!A:AQ,2,0),"")</f>
        <v/>
      </c>
      <c r="D120" s="38" t="str">
        <f>IFERROR(VLOOKUP(B120,'داتا الموظفين'!A:AQ,3,0),"")</f>
        <v/>
      </c>
      <c r="E120" s="39" t="str">
        <f>IFERROR(VLOOKUP(B120,'داتا الموظفين'!A:AQ,5,0),"")</f>
        <v/>
      </c>
      <c r="F120" s="40"/>
      <c r="G120" s="41"/>
      <c r="H120" s="41"/>
      <c r="I120" s="41"/>
      <c r="J120" s="41"/>
      <c r="K120" s="42"/>
    </row>
    <row r="121" spans="2:11" s="31" customFormat="1" ht="16.5" customHeight="1" x14ac:dyDescent="0.2">
      <c r="B121" s="37"/>
      <c r="C121" s="38" t="str">
        <f>IFERROR(VLOOKUP(B121,'داتا الموظفين'!A:AQ,2,0),"")</f>
        <v/>
      </c>
      <c r="D121" s="38" t="str">
        <f>IFERROR(VLOOKUP(B121,'داتا الموظفين'!A:AQ,3,0),"")</f>
        <v/>
      </c>
      <c r="E121" s="39" t="str">
        <f>IFERROR(VLOOKUP(B121,'داتا الموظفين'!A:AQ,5,0),"")</f>
        <v/>
      </c>
      <c r="F121" s="40"/>
      <c r="G121" s="41"/>
      <c r="H121" s="41"/>
      <c r="I121" s="41"/>
      <c r="J121" s="41"/>
      <c r="K121" s="42"/>
    </row>
    <row r="122" spans="2:11" s="31" customFormat="1" ht="16.5" customHeight="1" x14ac:dyDescent="0.2">
      <c r="B122" s="37"/>
      <c r="C122" s="38" t="str">
        <f>IFERROR(VLOOKUP(B122,'داتا الموظفين'!A:AQ,2,0),"")</f>
        <v/>
      </c>
      <c r="D122" s="38" t="str">
        <f>IFERROR(VLOOKUP(B122,'داتا الموظفين'!A:AQ,3,0),"")</f>
        <v/>
      </c>
      <c r="E122" s="39" t="str">
        <f>IFERROR(VLOOKUP(B122,'داتا الموظفين'!A:AQ,5,0),"")</f>
        <v/>
      </c>
      <c r="F122" s="40"/>
      <c r="G122" s="41"/>
      <c r="H122" s="41"/>
      <c r="I122" s="41"/>
      <c r="J122" s="41"/>
      <c r="K122" s="42"/>
    </row>
    <row r="123" spans="2:11" s="31" customFormat="1" ht="16.5" customHeight="1" x14ac:dyDescent="0.2">
      <c r="B123" s="37"/>
      <c r="C123" s="38" t="str">
        <f>IFERROR(VLOOKUP(B123,'داتا الموظفين'!A:AQ,2,0),"")</f>
        <v/>
      </c>
      <c r="D123" s="38" t="str">
        <f>IFERROR(VLOOKUP(B123,'داتا الموظفين'!A:AQ,3,0),"")</f>
        <v/>
      </c>
      <c r="E123" s="39" t="str">
        <f>IFERROR(VLOOKUP(B123,'داتا الموظفين'!A:AQ,5,0),"")</f>
        <v/>
      </c>
      <c r="F123" s="40"/>
      <c r="G123" s="41"/>
      <c r="H123" s="41"/>
      <c r="I123" s="41"/>
      <c r="J123" s="41"/>
      <c r="K123" s="42"/>
    </row>
    <row r="124" spans="2:11" s="31" customFormat="1" ht="16.5" customHeight="1" x14ac:dyDescent="0.2">
      <c r="B124" s="37"/>
      <c r="C124" s="38" t="str">
        <f>IFERROR(VLOOKUP(B124,'داتا الموظفين'!A:AQ,2,0),"")</f>
        <v/>
      </c>
      <c r="D124" s="38" t="str">
        <f>IFERROR(VLOOKUP(B124,'داتا الموظفين'!A:AQ,3,0),"")</f>
        <v/>
      </c>
      <c r="E124" s="39" t="str">
        <f>IFERROR(VLOOKUP(B124,'داتا الموظفين'!A:AQ,5,0),"")</f>
        <v/>
      </c>
      <c r="F124" s="40"/>
      <c r="G124" s="41"/>
      <c r="H124" s="41"/>
      <c r="I124" s="41"/>
      <c r="J124" s="41"/>
      <c r="K124" s="42"/>
    </row>
    <row r="125" spans="2:11" s="31" customFormat="1" ht="16.5" customHeight="1" x14ac:dyDescent="0.2">
      <c r="B125" s="37"/>
      <c r="C125" s="38" t="str">
        <f>IFERROR(VLOOKUP(B125,'داتا الموظفين'!A:AQ,2,0),"")</f>
        <v/>
      </c>
      <c r="D125" s="38" t="str">
        <f>IFERROR(VLOOKUP(B125,'داتا الموظفين'!A:AQ,3,0),"")</f>
        <v/>
      </c>
      <c r="E125" s="39" t="str">
        <f>IFERROR(VLOOKUP(B125,'داتا الموظفين'!A:AQ,5,0),"")</f>
        <v/>
      </c>
      <c r="F125" s="40"/>
      <c r="G125" s="41"/>
      <c r="H125" s="41"/>
      <c r="I125" s="41"/>
      <c r="J125" s="41"/>
      <c r="K125" s="42"/>
    </row>
    <row r="126" spans="2:11" s="31" customFormat="1" ht="16.5" customHeight="1" x14ac:dyDescent="0.2">
      <c r="B126" s="37"/>
      <c r="C126" s="38" t="str">
        <f>IFERROR(VLOOKUP(B126,'داتا الموظفين'!A:AQ,2,0),"")</f>
        <v/>
      </c>
      <c r="D126" s="38" t="str">
        <f>IFERROR(VLOOKUP(B126,'داتا الموظفين'!A:AQ,3,0),"")</f>
        <v/>
      </c>
      <c r="E126" s="39" t="str">
        <f>IFERROR(VLOOKUP(B126,'داتا الموظفين'!A:AQ,5,0),"")</f>
        <v/>
      </c>
      <c r="F126" s="40"/>
      <c r="G126" s="41"/>
      <c r="H126" s="41"/>
      <c r="I126" s="41"/>
      <c r="J126" s="41"/>
      <c r="K126" s="42"/>
    </row>
    <row r="127" spans="2:11" s="31" customFormat="1" ht="16.5" customHeight="1" x14ac:dyDescent="0.2">
      <c r="B127" s="37"/>
      <c r="C127" s="38" t="str">
        <f>IFERROR(VLOOKUP(B127,'داتا الموظفين'!A:AQ,2,0),"")</f>
        <v/>
      </c>
      <c r="D127" s="38" t="str">
        <f>IFERROR(VLOOKUP(B127,'داتا الموظفين'!A:AQ,3,0),"")</f>
        <v/>
      </c>
      <c r="E127" s="39" t="str">
        <f>IFERROR(VLOOKUP(B127,'داتا الموظفين'!A:AQ,5,0),"")</f>
        <v/>
      </c>
      <c r="F127" s="40"/>
      <c r="G127" s="41"/>
      <c r="H127" s="41"/>
      <c r="I127" s="41"/>
      <c r="J127" s="41"/>
      <c r="K127" s="42"/>
    </row>
    <row r="128" spans="2:11" s="31" customFormat="1" ht="16.5" customHeight="1" x14ac:dyDescent="0.2">
      <c r="B128" s="37"/>
      <c r="C128" s="38" t="str">
        <f>IFERROR(VLOOKUP(B128,'داتا الموظفين'!A:AQ,2,0),"")</f>
        <v/>
      </c>
      <c r="D128" s="38" t="str">
        <f>IFERROR(VLOOKUP(B128,'داتا الموظفين'!A:AQ,3,0),"")</f>
        <v/>
      </c>
      <c r="E128" s="39" t="str">
        <f>IFERROR(VLOOKUP(B128,'داتا الموظفين'!A:AQ,5,0),"")</f>
        <v/>
      </c>
      <c r="F128" s="40"/>
      <c r="G128" s="41"/>
      <c r="H128" s="41"/>
      <c r="I128" s="41"/>
      <c r="J128" s="41"/>
      <c r="K128" s="42"/>
    </row>
    <row r="129" spans="2:11" s="31" customFormat="1" ht="16.5" customHeight="1" x14ac:dyDescent="0.2">
      <c r="B129" s="37"/>
      <c r="C129" s="38" t="str">
        <f>IFERROR(VLOOKUP(B129,'داتا الموظفين'!A:AQ,2,0),"")</f>
        <v/>
      </c>
      <c r="D129" s="38" t="str">
        <f>IFERROR(VLOOKUP(B129,'داتا الموظفين'!A:AQ,3,0),"")</f>
        <v/>
      </c>
      <c r="E129" s="39" t="str">
        <f>IFERROR(VLOOKUP(B129,'داتا الموظفين'!A:AQ,5,0),"")</f>
        <v/>
      </c>
      <c r="F129" s="40"/>
      <c r="G129" s="41"/>
      <c r="H129" s="41"/>
      <c r="I129" s="41"/>
      <c r="J129" s="41"/>
      <c r="K129" s="42"/>
    </row>
    <row r="130" spans="2:11" s="31" customFormat="1" ht="16.5" customHeight="1" x14ac:dyDescent="0.2">
      <c r="B130" s="37"/>
      <c r="C130" s="38" t="str">
        <f>IFERROR(VLOOKUP(B130,'داتا الموظفين'!A:AQ,2,0),"")</f>
        <v/>
      </c>
      <c r="D130" s="38" t="str">
        <f>IFERROR(VLOOKUP(B130,'داتا الموظفين'!A:AQ,3,0),"")</f>
        <v/>
      </c>
      <c r="E130" s="39" t="str">
        <f>IFERROR(VLOOKUP(B130,'داتا الموظفين'!A:AQ,5,0),"")</f>
        <v/>
      </c>
      <c r="F130" s="40"/>
      <c r="G130" s="41"/>
      <c r="H130" s="41"/>
      <c r="I130" s="41"/>
      <c r="J130" s="41"/>
      <c r="K130" s="42"/>
    </row>
    <row r="131" spans="2:11" s="31" customFormat="1" ht="16.5" customHeight="1" x14ac:dyDescent="0.2">
      <c r="B131" s="37"/>
      <c r="C131" s="38" t="str">
        <f>IFERROR(VLOOKUP(B131,'داتا الموظفين'!A:AQ,2,0),"")</f>
        <v/>
      </c>
      <c r="D131" s="38" t="str">
        <f>IFERROR(VLOOKUP(B131,'داتا الموظفين'!A:AQ,3,0),"")</f>
        <v/>
      </c>
      <c r="E131" s="39" t="str">
        <f>IFERROR(VLOOKUP(B131,'داتا الموظفين'!A:AQ,5,0),"")</f>
        <v/>
      </c>
      <c r="F131" s="40"/>
      <c r="G131" s="41"/>
      <c r="H131" s="41"/>
      <c r="I131" s="41"/>
      <c r="J131" s="41"/>
      <c r="K131" s="42"/>
    </row>
    <row r="132" spans="2:11" s="31" customFormat="1" ht="16.5" customHeight="1" x14ac:dyDescent="0.2">
      <c r="B132" s="37"/>
      <c r="C132" s="38" t="str">
        <f>IFERROR(VLOOKUP(B132,'داتا الموظفين'!A:AQ,2,0),"")</f>
        <v/>
      </c>
      <c r="D132" s="38" t="str">
        <f>IFERROR(VLOOKUP(B132,'داتا الموظفين'!A:AQ,3,0),"")</f>
        <v/>
      </c>
      <c r="E132" s="39" t="str">
        <f>IFERROR(VLOOKUP(B132,'داتا الموظفين'!A:AQ,5,0),"")</f>
        <v/>
      </c>
      <c r="F132" s="40"/>
      <c r="G132" s="41"/>
      <c r="H132" s="41"/>
      <c r="I132" s="41"/>
      <c r="J132" s="41"/>
      <c r="K132" s="42"/>
    </row>
    <row r="133" spans="2:11" s="31" customFormat="1" ht="16.5" customHeight="1" x14ac:dyDescent="0.2">
      <c r="B133" s="37"/>
      <c r="C133" s="38" t="str">
        <f>IFERROR(VLOOKUP(B133,'داتا الموظفين'!A:AQ,2,0),"")</f>
        <v/>
      </c>
      <c r="D133" s="38" t="str">
        <f>IFERROR(VLOOKUP(B133,'داتا الموظفين'!A:AQ,3,0),"")</f>
        <v/>
      </c>
      <c r="E133" s="39" t="str">
        <f>IFERROR(VLOOKUP(B133,'داتا الموظفين'!A:AQ,5,0),"")</f>
        <v/>
      </c>
      <c r="F133" s="40"/>
      <c r="G133" s="41"/>
      <c r="H133" s="41"/>
      <c r="I133" s="41"/>
      <c r="J133" s="41"/>
      <c r="K133" s="42"/>
    </row>
    <row r="134" spans="2:11" s="31" customFormat="1" ht="16.5" customHeight="1" x14ac:dyDescent="0.2">
      <c r="B134" s="37"/>
      <c r="C134" s="38" t="str">
        <f>IFERROR(VLOOKUP(B134,'داتا الموظفين'!A:AQ,2,0),"")</f>
        <v/>
      </c>
      <c r="D134" s="38" t="str">
        <f>IFERROR(VLOOKUP(B134,'داتا الموظفين'!A:AQ,3,0),"")</f>
        <v/>
      </c>
      <c r="E134" s="39" t="str">
        <f>IFERROR(VLOOKUP(B134,'داتا الموظفين'!A:AQ,5,0),"")</f>
        <v/>
      </c>
      <c r="F134" s="40"/>
      <c r="G134" s="41"/>
      <c r="H134" s="41"/>
      <c r="I134" s="41"/>
      <c r="J134" s="41"/>
      <c r="K134" s="42"/>
    </row>
    <row r="135" spans="2:11" s="31" customFormat="1" ht="16.5" customHeight="1" x14ac:dyDescent="0.2">
      <c r="B135" s="37"/>
      <c r="C135" s="38" t="str">
        <f>IFERROR(VLOOKUP(B135,'داتا الموظفين'!A:AQ,2,0),"")</f>
        <v/>
      </c>
      <c r="D135" s="38" t="str">
        <f>IFERROR(VLOOKUP(B135,'داتا الموظفين'!A:AQ,3,0),"")</f>
        <v/>
      </c>
      <c r="E135" s="39" t="str">
        <f>IFERROR(VLOOKUP(B135,'داتا الموظفين'!A:AQ,5,0),"")</f>
        <v/>
      </c>
      <c r="F135" s="40"/>
      <c r="G135" s="41"/>
      <c r="H135" s="41"/>
      <c r="I135" s="41"/>
      <c r="J135" s="41"/>
      <c r="K135" s="42"/>
    </row>
    <row r="136" spans="2:11" s="31" customFormat="1" ht="16.5" customHeight="1" x14ac:dyDescent="0.2">
      <c r="B136" s="37"/>
      <c r="C136" s="38" t="str">
        <f>IFERROR(VLOOKUP(B136,'داتا الموظفين'!A:AQ,2,0),"")</f>
        <v/>
      </c>
      <c r="D136" s="38" t="str">
        <f>IFERROR(VLOOKUP(B136,'داتا الموظفين'!A:AQ,3,0),"")</f>
        <v/>
      </c>
      <c r="E136" s="39" t="str">
        <f>IFERROR(VLOOKUP(B136,'داتا الموظفين'!A:AQ,5,0),"")</f>
        <v/>
      </c>
      <c r="F136" s="40"/>
      <c r="G136" s="41"/>
      <c r="H136" s="41"/>
      <c r="I136" s="41"/>
      <c r="J136" s="41"/>
      <c r="K136" s="42"/>
    </row>
    <row r="137" spans="2:11" s="31" customFormat="1" ht="16.5" customHeight="1" x14ac:dyDescent="0.2">
      <c r="B137" s="37"/>
      <c r="C137" s="38" t="str">
        <f>IFERROR(VLOOKUP(B137,'داتا الموظفين'!A:AQ,2,0),"")</f>
        <v/>
      </c>
      <c r="D137" s="38" t="str">
        <f>IFERROR(VLOOKUP(B137,'داتا الموظفين'!A:AQ,3,0),"")</f>
        <v/>
      </c>
      <c r="E137" s="39" t="str">
        <f>IFERROR(VLOOKUP(B137,'داتا الموظفين'!A:AQ,5,0),"")</f>
        <v/>
      </c>
      <c r="F137" s="40"/>
      <c r="G137" s="41"/>
      <c r="H137" s="41"/>
      <c r="I137" s="41"/>
      <c r="J137" s="41"/>
      <c r="K137" s="42"/>
    </row>
    <row r="138" spans="2:11" s="31" customFormat="1" ht="16.5" customHeight="1" x14ac:dyDescent="0.2">
      <c r="B138" s="37"/>
      <c r="C138" s="38" t="str">
        <f>IFERROR(VLOOKUP(B138,'داتا الموظفين'!A:AQ,2,0),"")</f>
        <v/>
      </c>
      <c r="D138" s="38" t="str">
        <f>IFERROR(VLOOKUP(B138,'داتا الموظفين'!A:AQ,3,0),"")</f>
        <v/>
      </c>
      <c r="E138" s="39" t="str">
        <f>IFERROR(VLOOKUP(B138,'داتا الموظفين'!A:AQ,5,0),"")</f>
        <v/>
      </c>
      <c r="F138" s="40"/>
      <c r="G138" s="41"/>
      <c r="H138" s="41"/>
      <c r="I138" s="41"/>
      <c r="J138" s="41"/>
      <c r="K138" s="42"/>
    </row>
    <row r="139" spans="2:11" s="31" customFormat="1" ht="16.5" customHeight="1" x14ac:dyDescent="0.2">
      <c r="B139" s="37"/>
      <c r="C139" s="38" t="str">
        <f>IFERROR(VLOOKUP(B139,'داتا الموظفين'!A:AQ,2,0),"")</f>
        <v/>
      </c>
      <c r="D139" s="38" t="str">
        <f>IFERROR(VLOOKUP(B139,'داتا الموظفين'!A:AQ,3,0),"")</f>
        <v/>
      </c>
      <c r="E139" s="39" t="str">
        <f>IFERROR(VLOOKUP(B139,'داتا الموظفين'!A:AQ,5,0),"")</f>
        <v/>
      </c>
      <c r="F139" s="40"/>
      <c r="G139" s="41"/>
      <c r="H139" s="41"/>
      <c r="I139" s="41"/>
      <c r="J139" s="41"/>
      <c r="K139" s="42"/>
    </row>
    <row r="140" spans="2:11" s="31" customFormat="1" ht="16.5" customHeight="1" x14ac:dyDescent="0.2">
      <c r="B140" s="37"/>
      <c r="C140" s="38" t="str">
        <f>IFERROR(VLOOKUP(B140,'داتا الموظفين'!A:AQ,2,0),"")</f>
        <v/>
      </c>
      <c r="D140" s="38" t="str">
        <f>IFERROR(VLOOKUP(B140,'داتا الموظفين'!A:AQ,3,0),"")</f>
        <v/>
      </c>
      <c r="E140" s="39" t="str">
        <f>IFERROR(VLOOKUP(B140,'داتا الموظفين'!A:AQ,5,0),"")</f>
        <v/>
      </c>
      <c r="F140" s="40"/>
      <c r="G140" s="41"/>
      <c r="H140" s="41"/>
      <c r="I140" s="41"/>
      <c r="J140" s="41"/>
      <c r="K140" s="42"/>
    </row>
    <row r="141" spans="2:11" s="31" customFormat="1" ht="16.5" customHeight="1" x14ac:dyDescent="0.2">
      <c r="B141" s="37"/>
      <c r="C141" s="38" t="str">
        <f>IFERROR(VLOOKUP(B141,'داتا الموظفين'!A:AQ,2,0),"")</f>
        <v/>
      </c>
      <c r="D141" s="38" t="str">
        <f>IFERROR(VLOOKUP(B141,'داتا الموظفين'!A:AQ,3,0),"")</f>
        <v/>
      </c>
      <c r="E141" s="39" t="str">
        <f>IFERROR(VLOOKUP(B141,'داتا الموظفين'!A:AQ,5,0),"")</f>
        <v/>
      </c>
      <c r="F141" s="40"/>
      <c r="G141" s="41"/>
      <c r="H141" s="41"/>
      <c r="I141" s="41"/>
      <c r="J141" s="41"/>
      <c r="K141" s="42"/>
    </row>
    <row r="142" spans="2:11" s="31" customFormat="1" ht="16.5" customHeight="1" x14ac:dyDescent="0.2">
      <c r="B142" s="37"/>
      <c r="C142" s="38" t="str">
        <f>IFERROR(VLOOKUP(B142,'داتا الموظفين'!A:AQ,2,0),"")</f>
        <v/>
      </c>
      <c r="D142" s="38" t="str">
        <f>IFERROR(VLOOKUP(B142,'داتا الموظفين'!A:AQ,3,0),"")</f>
        <v/>
      </c>
      <c r="E142" s="39" t="str">
        <f>IFERROR(VLOOKUP(B142,'داتا الموظفين'!A:AQ,5,0),"")</f>
        <v/>
      </c>
      <c r="F142" s="40"/>
      <c r="G142" s="41"/>
      <c r="H142" s="41"/>
      <c r="I142" s="41"/>
      <c r="J142" s="41"/>
      <c r="K142" s="42"/>
    </row>
    <row r="143" spans="2:11" s="31" customFormat="1" ht="16.5" customHeight="1" x14ac:dyDescent="0.2">
      <c r="B143" s="37"/>
      <c r="C143" s="38" t="str">
        <f>IFERROR(VLOOKUP(B143,'داتا الموظفين'!A:AQ,2,0),"")</f>
        <v/>
      </c>
      <c r="D143" s="38" t="str">
        <f>IFERROR(VLOOKUP(B143,'داتا الموظفين'!A:AQ,3,0),"")</f>
        <v/>
      </c>
      <c r="E143" s="39" t="str">
        <f>IFERROR(VLOOKUP(B143,'داتا الموظفين'!A:AQ,5,0),"")</f>
        <v/>
      </c>
      <c r="F143" s="40"/>
      <c r="G143" s="41"/>
      <c r="H143" s="41"/>
      <c r="I143" s="41"/>
      <c r="J143" s="41"/>
      <c r="K143" s="42"/>
    </row>
    <row r="144" spans="2:11" s="31" customFormat="1" ht="16.5" customHeight="1" x14ac:dyDescent="0.2">
      <c r="B144" s="37"/>
      <c r="C144" s="38" t="str">
        <f>IFERROR(VLOOKUP(B144,'داتا الموظفين'!A:AQ,2,0),"")</f>
        <v/>
      </c>
      <c r="D144" s="38" t="str">
        <f>IFERROR(VLOOKUP(B144,'داتا الموظفين'!A:AQ,3,0),"")</f>
        <v/>
      </c>
      <c r="E144" s="39" t="str">
        <f>IFERROR(VLOOKUP(B144,'داتا الموظفين'!A:AQ,5,0),"")</f>
        <v/>
      </c>
      <c r="F144" s="40"/>
      <c r="G144" s="41"/>
      <c r="H144" s="41"/>
      <c r="I144" s="41"/>
      <c r="J144" s="41"/>
      <c r="K144" s="42"/>
    </row>
    <row r="145" spans="2:11" s="31" customFormat="1" ht="16.5" customHeight="1" x14ac:dyDescent="0.2">
      <c r="B145" s="37"/>
      <c r="C145" s="38" t="str">
        <f>IFERROR(VLOOKUP(B145,'داتا الموظفين'!A:AQ,2,0),"")</f>
        <v/>
      </c>
      <c r="D145" s="38" t="str">
        <f>IFERROR(VLOOKUP(B145,'داتا الموظفين'!A:AQ,3,0),"")</f>
        <v/>
      </c>
      <c r="E145" s="39" t="str">
        <f>IFERROR(VLOOKUP(B145,'داتا الموظفين'!A:AQ,5,0),"")</f>
        <v/>
      </c>
      <c r="F145" s="40"/>
      <c r="G145" s="41"/>
      <c r="H145" s="41"/>
      <c r="I145" s="41"/>
      <c r="J145" s="41"/>
      <c r="K145" s="42"/>
    </row>
    <row r="146" spans="2:11" s="31" customFormat="1" ht="16.5" customHeight="1" x14ac:dyDescent="0.2">
      <c r="B146" s="37"/>
      <c r="C146" s="38" t="str">
        <f>IFERROR(VLOOKUP(B146,'داتا الموظفين'!A:AQ,2,0),"")</f>
        <v/>
      </c>
      <c r="D146" s="38" t="str">
        <f>IFERROR(VLOOKUP(B146,'داتا الموظفين'!A:AQ,3,0),"")</f>
        <v/>
      </c>
      <c r="E146" s="39" t="str">
        <f>IFERROR(VLOOKUP(B146,'داتا الموظفين'!A:AQ,5,0),"")</f>
        <v/>
      </c>
      <c r="F146" s="40"/>
      <c r="G146" s="41"/>
      <c r="H146" s="41"/>
      <c r="I146" s="41"/>
      <c r="J146" s="41"/>
      <c r="K146" s="42"/>
    </row>
    <row r="147" spans="2:11" s="31" customFormat="1" ht="16.5" customHeight="1" x14ac:dyDescent="0.2">
      <c r="B147" s="37"/>
      <c r="C147" s="38" t="str">
        <f>IFERROR(VLOOKUP(B147,'داتا الموظفين'!A:AQ,2,0),"")</f>
        <v/>
      </c>
      <c r="D147" s="38" t="str">
        <f>IFERROR(VLOOKUP(B147,'داتا الموظفين'!A:AQ,3,0),"")</f>
        <v/>
      </c>
      <c r="E147" s="39" t="str">
        <f>IFERROR(VLOOKUP(B147,'داتا الموظفين'!A:AQ,5,0),"")</f>
        <v/>
      </c>
      <c r="F147" s="40"/>
      <c r="G147" s="41"/>
      <c r="H147" s="41"/>
      <c r="I147" s="41"/>
      <c r="J147" s="41"/>
      <c r="K147" s="42"/>
    </row>
    <row r="148" spans="2:11" s="31" customFormat="1" ht="16.5" customHeight="1" x14ac:dyDescent="0.2">
      <c r="B148" s="37"/>
      <c r="C148" s="38" t="str">
        <f>IFERROR(VLOOKUP(B148,'داتا الموظفين'!A:AQ,2,0),"")</f>
        <v/>
      </c>
      <c r="D148" s="38" t="str">
        <f>IFERROR(VLOOKUP(B148,'داتا الموظفين'!A:AQ,3,0),"")</f>
        <v/>
      </c>
      <c r="E148" s="39" t="str">
        <f>IFERROR(VLOOKUP(B148,'داتا الموظفين'!A:AQ,5,0),"")</f>
        <v/>
      </c>
      <c r="F148" s="40"/>
      <c r="G148" s="41"/>
      <c r="H148" s="41"/>
      <c r="I148" s="41"/>
      <c r="J148" s="41"/>
      <c r="K148" s="42"/>
    </row>
    <row r="149" spans="2:11" s="31" customFormat="1" ht="16.5" customHeight="1" x14ac:dyDescent="0.2">
      <c r="B149" s="37"/>
      <c r="C149" s="38" t="str">
        <f>IFERROR(VLOOKUP(B149,'داتا الموظفين'!A:AQ,2,0),"")</f>
        <v/>
      </c>
      <c r="D149" s="38" t="str">
        <f>IFERROR(VLOOKUP(B149,'داتا الموظفين'!A:AQ,3,0),"")</f>
        <v/>
      </c>
      <c r="E149" s="39" t="str">
        <f>IFERROR(VLOOKUP(B149,'داتا الموظفين'!A:AQ,5,0),"")</f>
        <v/>
      </c>
      <c r="F149" s="40"/>
      <c r="G149" s="41"/>
      <c r="H149" s="41"/>
      <c r="I149" s="41"/>
      <c r="J149" s="41"/>
      <c r="K149" s="42"/>
    </row>
    <row r="150" spans="2:11" s="31" customFormat="1" ht="16.5" customHeight="1" x14ac:dyDescent="0.2">
      <c r="B150" s="37"/>
      <c r="C150" s="38" t="str">
        <f>IFERROR(VLOOKUP(B150,'داتا الموظفين'!A:AQ,2,0),"")</f>
        <v/>
      </c>
      <c r="D150" s="38" t="str">
        <f>IFERROR(VLOOKUP(B150,'داتا الموظفين'!A:AQ,3,0),"")</f>
        <v/>
      </c>
      <c r="E150" s="39" t="str">
        <f>IFERROR(VLOOKUP(B150,'داتا الموظفين'!A:AQ,5,0),"")</f>
        <v/>
      </c>
      <c r="F150" s="40"/>
      <c r="G150" s="41"/>
      <c r="H150" s="41"/>
      <c r="I150" s="41"/>
      <c r="J150" s="41"/>
      <c r="K150" s="42"/>
    </row>
    <row r="151" spans="2:11" s="31" customFormat="1" ht="16.5" customHeight="1" x14ac:dyDescent="0.2">
      <c r="B151" s="37"/>
      <c r="C151" s="38" t="str">
        <f>IFERROR(VLOOKUP(B151,'داتا الموظفين'!A:AQ,2,0),"")</f>
        <v/>
      </c>
      <c r="D151" s="38" t="str">
        <f>IFERROR(VLOOKUP(B151,'داتا الموظفين'!A:AQ,3,0),"")</f>
        <v/>
      </c>
      <c r="E151" s="39" t="str">
        <f>IFERROR(VLOOKUP(B151,'داتا الموظفين'!A:AQ,5,0),"")</f>
        <v/>
      </c>
      <c r="F151" s="40"/>
      <c r="G151" s="41"/>
      <c r="H151" s="41"/>
      <c r="I151" s="41"/>
      <c r="J151" s="41"/>
      <c r="K151" s="42"/>
    </row>
    <row r="152" spans="2:11" s="31" customFormat="1" ht="16.5" customHeight="1" x14ac:dyDescent="0.2">
      <c r="B152" s="37"/>
      <c r="C152" s="38" t="str">
        <f>IFERROR(VLOOKUP(B152,'داتا الموظفين'!A:AQ,2,0),"")</f>
        <v/>
      </c>
      <c r="D152" s="38" t="str">
        <f>IFERROR(VLOOKUP(B152,'داتا الموظفين'!A:AQ,3,0),"")</f>
        <v/>
      </c>
      <c r="E152" s="39" t="str">
        <f>IFERROR(VLOOKUP(B152,'داتا الموظفين'!A:AQ,5,0),"")</f>
        <v/>
      </c>
      <c r="F152" s="40"/>
      <c r="G152" s="41"/>
      <c r="H152" s="41"/>
      <c r="I152" s="41"/>
      <c r="J152" s="41"/>
      <c r="K152" s="42"/>
    </row>
    <row r="153" spans="2:11" s="31" customFormat="1" ht="16.5" customHeight="1" x14ac:dyDescent="0.2">
      <c r="B153" s="37"/>
      <c r="C153" s="38" t="str">
        <f>IFERROR(VLOOKUP(B153,'داتا الموظفين'!A:AQ,2,0),"")</f>
        <v/>
      </c>
      <c r="D153" s="38" t="str">
        <f>IFERROR(VLOOKUP(B153,'داتا الموظفين'!A:AQ,3,0),"")</f>
        <v/>
      </c>
      <c r="E153" s="39" t="str">
        <f>IFERROR(VLOOKUP(B153,'داتا الموظفين'!A:AQ,5,0),"")</f>
        <v/>
      </c>
      <c r="F153" s="40"/>
      <c r="G153" s="41"/>
      <c r="H153" s="41"/>
      <c r="I153" s="41"/>
      <c r="J153" s="41"/>
      <c r="K153" s="42"/>
    </row>
    <row r="154" spans="2:11" s="31" customFormat="1" ht="16.5" customHeight="1" x14ac:dyDescent="0.2">
      <c r="B154" s="37"/>
      <c r="C154" s="38" t="str">
        <f>IFERROR(VLOOKUP(B154,'داتا الموظفين'!A:AQ,2,0),"")</f>
        <v/>
      </c>
      <c r="D154" s="38" t="str">
        <f>IFERROR(VLOOKUP(B154,'داتا الموظفين'!A:AQ,3,0),"")</f>
        <v/>
      </c>
      <c r="E154" s="39" t="str">
        <f>IFERROR(VLOOKUP(B154,'داتا الموظفين'!A:AQ,5,0),"")</f>
        <v/>
      </c>
      <c r="F154" s="40"/>
      <c r="G154" s="41"/>
      <c r="H154" s="41"/>
      <c r="I154" s="41"/>
      <c r="J154" s="41"/>
      <c r="K154" s="42"/>
    </row>
    <row r="155" spans="2:11" s="31" customFormat="1" ht="16.5" customHeight="1" x14ac:dyDescent="0.2">
      <c r="B155" s="37"/>
      <c r="C155" s="38" t="str">
        <f>IFERROR(VLOOKUP(B155,'داتا الموظفين'!A:AQ,2,0),"")</f>
        <v/>
      </c>
      <c r="D155" s="38" t="str">
        <f>IFERROR(VLOOKUP(B155,'داتا الموظفين'!A:AQ,3,0),"")</f>
        <v/>
      </c>
      <c r="E155" s="39" t="str">
        <f>IFERROR(VLOOKUP(B155,'داتا الموظفين'!A:AQ,5,0),"")</f>
        <v/>
      </c>
      <c r="F155" s="40"/>
      <c r="G155" s="41"/>
      <c r="H155" s="41"/>
      <c r="I155" s="41"/>
      <c r="J155" s="41"/>
      <c r="K155" s="42"/>
    </row>
    <row r="156" spans="2:11" s="31" customFormat="1" ht="16.5" customHeight="1" x14ac:dyDescent="0.2">
      <c r="B156" s="37"/>
      <c r="C156" s="38" t="str">
        <f>IFERROR(VLOOKUP(B156,'داتا الموظفين'!A:AQ,2,0),"")</f>
        <v/>
      </c>
      <c r="D156" s="38" t="str">
        <f>IFERROR(VLOOKUP(B156,'داتا الموظفين'!A:AQ,3,0),"")</f>
        <v/>
      </c>
      <c r="E156" s="39" t="str">
        <f>IFERROR(VLOOKUP(B156,'داتا الموظفين'!A:AQ,5,0),"")</f>
        <v/>
      </c>
      <c r="F156" s="40"/>
      <c r="G156" s="41"/>
      <c r="H156" s="41"/>
      <c r="I156" s="41"/>
      <c r="J156" s="41"/>
      <c r="K156" s="42"/>
    </row>
    <row r="157" spans="2:11" s="31" customFormat="1" ht="16.5" customHeight="1" x14ac:dyDescent="0.2">
      <c r="B157" s="37"/>
      <c r="C157" s="38" t="str">
        <f>IFERROR(VLOOKUP(B157,'داتا الموظفين'!A:AQ,2,0),"")</f>
        <v/>
      </c>
      <c r="D157" s="38" t="str">
        <f>IFERROR(VLOOKUP(B157,'داتا الموظفين'!A:AQ,3,0),"")</f>
        <v/>
      </c>
      <c r="E157" s="39" t="str">
        <f>IFERROR(VLOOKUP(B157,'داتا الموظفين'!A:AQ,5,0),"")</f>
        <v/>
      </c>
      <c r="F157" s="40"/>
      <c r="G157" s="41"/>
      <c r="H157" s="41"/>
      <c r="I157" s="41"/>
      <c r="J157" s="41"/>
      <c r="K157" s="42"/>
    </row>
    <row r="158" spans="2:11" s="31" customFormat="1" ht="16.5" customHeight="1" x14ac:dyDescent="0.2">
      <c r="B158" s="37"/>
      <c r="C158" s="38" t="str">
        <f>IFERROR(VLOOKUP(B158,'داتا الموظفين'!A:AQ,2,0),"")</f>
        <v/>
      </c>
      <c r="D158" s="38" t="str">
        <f>IFERROR(VLOOKUP(B158,'داتا الموظفين'!A:AQ,3,0),"")</f>
        <v/>
      </c>
      <c r="E158" s="39" t="str">
        <f>IFERROR(VLOOKUP(B158,'داتا الموظفين'!A:AQ,5,0),"")</f>
        <v/>
      </c>
      <c r="F158" s="40"/>
      <c r="G158" s="41"/>
      <c r="H158" s="41"/>
      <c r="I158" s="41"/>
      <c r="J158" s="41"/>
      <c r="K158" s="42"/>
    </row>
    <row r="159" spans="2:11" s="31" customFormat="1" ht="16.5" customHeight="1" x14ac:dyDescent="0.2">
      <c r="B159" s="37"/>
      <c r="C159" s="38" t="str">
        <f>IFERROR(VLOOKUP(B159,'داتا الموظفين'!A:AQ,2,0),"")</f>
        <v/>
      </c>
      <c r="D159" s="38" t="str">
        <f>IFERROR(VLOOKUP(B159,'داتا الموظفين'!A:AQ,3,0),"")</f>
        <v/>
      </c>
      <c r="E159" s="39" t="str">
        <f>IFERROR(VLOOKUP(B159,'داتا الموظفين'!A:AQ,5,0),"")</f>
        <v/>
      </c>
      <c r="F159" s="40"/>
      <c r="G159" s="41"/>
      <c r="H159" s="41"/>
      <c r="I159" s="41"/>
      <c r="J159" s="41"/>
      <c r="K159" s="42"/>
    </row>
    <row r="160" spans="2:11" s="31" customFormat="1" ht="16.5" customHeight="1" x14ac:dyDescent="0.2">
      <c r="B160" s="37"/>
      <c r="C160" s="38" t="str">
        <f>IFERROR(VLOOKUP(B160,'داتا الموظفين'!A:AQ,2,0),"")</f>
        <v/>
      </c>
      <c r="D160" s="38" t="str">
        <f>IFERROR(VLOOKUP(B160,'داتا الموظفين'!A:AQ,3,0),"")</f>
        <v/>
      </c>
      <c r="E160" s="39" t="str">
        <f>IFERROR(VLOOKUP(B160,'داتا الموظفين'!A:AQ,5,0),"")</f>
        <v/>
      </c>
      <c r="F160" s="40"/>
      <c r="G160" s="41"/>
      <c r="H160" s="41"/>
      <c r="I160" s="41"/>
      <c r="J160" s="41"/>
      <c r="K160" s="42"/>
    </row>
    <row r="161" spans="2:11" s="31" customFormat="1" ht="16.5" customHeight="1" x14ac:dyDescent="0.2">
      <c r="B161" s="37"/>
      <c r="C161" s="38" t="str">
        <f>IFERROR(VLOOKUP(B161,'داتا الموظفين'!A:AQ,2,0),"")</f>
        <v/>
      </c>
      <c r="D161" s="38" t="str">
        <f>IFERROR(VLOOKUP(B161,'داتا الموظفين'!A:AQ,3,0),"")</f>
        <v/>
      </c>
      <c r="E161" s="39" t="str">
        <f>IFERROR(VLOOKUP(B161,'داتا الموظفين'!A:AQ,5,0),"")</f>
        <v/>
      </c>
      <c r="F161" s="40"/>
      <c r="G161" s="41"/>
      <c r="H161" s="41"/>
      <c r="I161" s="41"/>
      <c r="J161" s="41"/>
      <c r="K161" s="42"/>
    </row>
    <row r="162" spans="2:11" s="31" customFormat="1" ht="16.5" customHeight="1" x14ac:dyDescent="0.2">
      <c r="B162" s="37"/>
      <c r="C162" s="38" t="str">
        <f>IFERROR(VLOOKUP(B162,'داتا الموظفين'!A:AQ,2,0),"")</f>
        <v/>
      </c>
      <c r="D162" s="38" t="str">
        <f>IFERROR(VLOOKUP(B162,'داتا الموظفين'!A:AQ,3,0),"")</f>
        <v/>
      </c>
      <c r="E162" s="39" t="str">
        <f>IFERROR(VLOOKUP(B162,'داتا الموظفين'!A:AQ,5,0),"")</f>
        <v/>
      </c>
      <c r="F162" s="40"/>
      <c r="G162" s="41"/>
      <c r="H162" s="41"/>
      <c r="I162" s="41"/>
      <c r="J162" s="41"/>
      <c r="K162" s="42"/>
    </row>
    <row r="163" spans="2:11" s="31" customFormat="1" ht="16.5" customHeight="1" x14ac:dyDescent="0.2">
      <c r="B163" s="37"/>
      <c r="C163" s="38" t="str">
        <f>IFERROR(VLOOKUP(B163,'داتا الموظفين'!A:AQ,2,0),"")</f>
        <v/>
      </c>
      <c r="D163" s="38" t="str">
        <f>IFERROR(VLOOKUP(B163,'داتا الموظفين'!A:AQ,3,0),"")</f>
        <v/>
      </c>
      <c r="E163" s="39" t="str">
        <f>IFERROR(VLOOKUP(B163,'داتا الموظفين'!A:AQ,5,0),"")</f>
        <v/>
      </c>
      <c r="F163" s="40"/>
      <c r="G163" s="41"/>
      <c r="H163" s="41"/>
      <c r="I163" s="41"/>
      <c r="J163" s="41"/>
      <c r="K163" s="42"/>
    </row>
    <row r="164" spans="2:11" s="31" customFormat="1" ht="16.5" customHeight="1" x14ac:dyDescent="0.2">
      <c r="B164" s="37"/>
      <c r="C164" s="38" t="str">
        <f>IFERROR(VLOOKUP(B164,'داتا الموظفين'!A:AQ,2,0),"")</f>
        <v/>
      </c>
      <c r="D164" s="38" t="str">
        <f>IFERROR(VLOOKUP(B164,'داتا الموظفين'!A:AQ,3,0),"")</f>
        <v/>
      </c>
      <c r="E164" s="39" t="str">
        <f>IFERROR(VLOOKUP(B164,'داتا الموظفين'!A:AQ,5,0),"")</f>
        <v/>
      </c>
      <c r="F164" s="40"/>
      <c r="G164" s="41"/>
      <c r="H164" s="41"/>
      <c r="I164" s="41"/>
      <c r="J164" s="41"/>
      <c r="K164" s="42"/>
    </row>
    <row r="165" spans="2:11" s="31" customFormat="1" ht="16.5" customHeight="1" x14ac:dyDescent="0.2">
      <c r="B165" s="37"/>
      <c r="C165" s="38" t="str">
        <f>IFERROR(VLOOKUP(B165,'داتا الموظفين'!A:AQ,2,0),"")</f>
        <v/>
      </c>
      <c r="D165" s="38" t="str">
        <f>IFERROR(VLOOKUP(B165,'داتا الموظفين'!A:AQ,3,0),"")</f>
        <v/>
      </c>
      <c r="E165" s="39" t="str">
        <f>IFERROR(VLOOKUP(B165,'داتا الموظفين'!A:AQ,5,0),"")</f>
        <v/>
      </c>
      <c r="F165" s="40"/>
      <c r="G165" s="41"/>
      <c r="H165" s="41"/>
      <c r="I165" s="41"/>
      <c r="J165" s="41"/>
      <c r="K165" s="42"/>
    </row>
    <row r="166" spans="2:11" s="31" customFormat="1" ht="16.5" customHeight="1" x14ac:dyDescent="0.2">
      <c r="B166" s="37"/>
      <c r="C166" s="38" t="str">
        <f>IFERROR(VLOOKUP(B166,'داتا الموظفين'!A:AQ,2,0),"")</f>
        <v/>
      </c>
      <c r="D166" s="38" t="str">
        <f>IFERROR(VLOOKUP(B166,'داتا الموظفين'!A:AQ,3,0),"")</f>
        <v/>
      </c>
      <c r="E166" s="39" t="str">
        <f>IFERROR(VLOOKUP(B166,'داتا الموظفين'!A:AQ,5,0),"")</f>
        <v/>
      </c>
      <c r="F166" s="40"/>
      <c r="G166" s="41"/>
      <c r="H166" s="41"/>
      <c r="I166" s="41"/>
      <c r="J166" s="41"/>
      <c r="K166" s="42"/>
    </row>
    <row r="167" spans="2:11" s="31" customFormat="1" ht="16.5" customHeight="1" x14ac:dyDescent="0.2">
      <c r="B167" s="37"/>
      <c r="C167" s="38" t="str">
        <f>IFERROR(VLOOKUP(B167,'داتا الموظفين'!A:AQ,2,0),"")</f>
        <v/>
      </c>
      <c r="D167" s="38" t="str">
        <f>IFERROR(VLOOKUP(B167,'داتا الموظفين'!A:AQ,3,0),"")</f>
        <v/>
      </c>
      <c r="E167" s="39" t="str">
        <f>IFERROR(VLOOKUP(B167,'داتا الموظفين'!A:AQ,5,0),"")</f>
        <v/>
      </c>
      <c r="F167" s="40"/>
      <c r="G167" s="41"/>
      <c r="H167" s="41"/>
      <c r="I167" s="41"/>
      <c r="J167" s="41"/>
      <c r="K167" s="42"/>
    </row>
    <row r="168" spans="2:11" s="31" customFormat="1" ht="16.5" customHeight="1" x14ac:dyDescent="0.2">
      <c r="B168" s="37"/>
      <c r="C168" s="38" t="str">
        <f>IFERROR(VLOOKUP(B168,'داتا الموظفين'!A:AQ,2,0),"")</f>
        <v/>
      </c>
      <c r="D168" s="38" t="str">
        <f>IFERROR(VLOOKUP(B168,'داتا الموظفين'!A:AQ,3,0),"")</f>
        <v/>
      </c>
      <c r="E168" s="39" t="str">
        <f>IFERROR(VLOOKUP(B168,'داتا الموظفين'!A:AQ,5,0),"")</f>
        <v/>
      </c>
      <c r="F168" s="40"/>
      <c r="G168" s="41"/>
      <c r="H168" s="41"/>
      <c r="I168" s="41"/>
      <c r="J168" s="41"/>
      <c r="K168" s="42"/>
    </row>
    <row r="169" spans="2:11" s="31" customFormat="1" ht="16.5" customHeight="1" x14ac:dyDescent="0.2">
      <c r="B169" s="37"/>
      <c r="C169" s="38" t="str">
        <f>IFERROR(VLOOKUP(B169,'داتا الموظفين'!A:AQ,2,0),"")</f>
        <v/>
      </c>
      <c r="D169" s="38" t="str">
        <f>IFERROR(VLOOKUP(B169,'داتا الموظفين'!A:AQ,3,0),"")</f>
        <v/>
      </c>
      <c r="E169" s="39" t="str">
        <f>IFERROR(VLOOKUP(B169,'داتا الموظفين'!A:AQ,5,0),"")</f>
        <v/>
      </c>
      <c r="F169" s="40"/>
      <c r="G169" s="41"/>
      <c r="H169" s="41"/>
      <c r="I169" s="41"/>
      <c r="J169" s="41"/>
      <c r="K169" s="42"/>
    </row>
    <row r="170" spans="2:11" s="31" customFormat="1" ht="16.5" customHeight="1" x14ac:dyDescent="0.2">
      <c r="B170" s="37"/>
      <c r="C170" s="38" t="str">
        <f>IFERROR(VLOOKUP(B170,'داتا الموظفين'!A:AQ,2,0),"")</f>
        <v/>
      </c>
      <c r="D170" s="38" t="str">
        <f>IFERROR(VLOOKUP(B170,'داتا الموظفين'!A:AQ,3,0),"")</f>
        <v/>
      </c>
      <c r="E170" s="39" t="str">
        <f>IFERROR(VLOOKUP(B170,'داتا الموظفين'!A:AQ,5,0),"")</f>
        <v/>
      </c>
      <c r="F170" s="40"/>
      <c r="G170" s="41"/>
      <c r="H170" s="41"/>
      <c r="I170" s="41"/>
      <c r="J170" s="41"/>
      <c r="K170" s="42"/>
    </row>
    <row r="171" spans="2:11" s="31" customFormat="1" ht="16.5" customHeight="1" x14ac:dyDescent="0.2">
      <c r="B171" s="37"/>
      <c r="C171" s="38" t="str">
        <f>IFERROR(VLOOKUP(B171,'داتا الموظفين'!A:AQ,2,0),"")</f>
        <v/>
      </c>
      <c r="D171" s="38" t="str">
        <f>IFERROR(VLOOKUP(B171,'داتا الموظفين'!A:AQ,3,0),"")</f>
        <v/>
      </c>
      <c r="E171" s="39" t="str">
        <f>IFERROR(VLOOKUP(B171,'داتا الموظفين'!A:AQ,5,0),"")</f>
        <v/>
      </c>
      <c r="F171" s="40"/>
      <c r="G171" s="41"/>
      <c r="H171" s="41"/>
      <c r="I171" s="41"/>
      <c r="J171" s="41"/>
      <c r="K171" s="42"/>
    </row>
    <row r="172" spans="2:11" s="31" customFormat="1" ht="16.5" customHeight="1" x14ac:dyDescent="0.2">
      <c r="B172" s="37"/>
      <c r="C172" s="38" t="str">
        <f>IFERROR(VLOOKUP(B172,'داتا الموظفين'!A:AQ,2,0),"")</f>
        <v/>
      </c>
      <c r="D172" s="38" t="str">
        <f>IFERROR(VLOOKUP(B172,'داتا الموظفين'!A:AQ,3,0),"")</f>
        <v/>
      </c>
      <c r="E172" s="39" t="str">
        <f>IFERROR(VLOOKUP(B172,'داتا الموظفين'!A:AQ,5,0),"")</f>
        <v/>
      </c>
      <c r="F172" s="40"/>
      <c r="G172" s="41"/>
      <c r="H172" s="41"/>
      <c r="I172" s="41"/>
      <c r="J172" s="41"/>
      <c r="K172" s="42"/>
    </row>
    <row r="173" spans="2:11" s="31" customFormat="1" ht="16.5" customHeight="1" x14ac:dyDescent="0.2">
      <c r="B173" s="37"/>
      <c r="C173" s="38" t="str">
        <f>IFERROR(VLOOKUP(B173,'داتا الموظفين'!A:AQ,2,0),"")</f>
        <v/>
      </c>
      <c r="D173" s="38" t="str">
        <f>IFERROR(VLOOKUP(B173,'داتا الموظفين'!A:AQ,3,0),"")</f>
        <v/>
      </c>
      <c r="E173" s="39" t="str">
        <f>IFERROR(VLOOKUP(B173,'داتا الموظفين'!A:AQ,5,0),"")</f>
        <v/>
      </c>
      <c r="F173" s="40"/>
      <c r="G173" s="41"/>
      <c r="H173" s="41"/>
      <c r="I173" s="41"/>
      <c r="J173" s="41"/>
      <c r="K173" s="42"/>
    </row>
    <row r="174" spans="2:11" s="31" customFormat="1" ht="16.5" customHeight="1" x14ac:dyDescent="0.2">
      <c r="B174" s="37"/>
      <c r="C174" s="38" t="str">
        <f>IFERROR(VLOOKUP(B174,'داتا الموظفين'!A:AQ,2,0),"")</f>
        <v/>
      </c>
      <c r="D174" s="38" t="str">
        <f>IFERROR(VLOOKUP(B174,'داتا الموظفين'!A:AQ,3,0),"")</f>
        <v/>
      </c>
      <c r="E174" s="39" t="str">
        <f>IFERROR(VLOOKUP(B174,'داتا الموظفين'!A:AQ,5,0),"")</f>
        <v/>
      </c>
      <c r="F174" s="40"/>
      <c r="G174" s="41"/>
      <c r="H174" s="41"/>
      <c r="I174" s="41"/>
      <c r="J174" s="41"/>
      <c r="K174" s="42"/>
    </row>
    <row r="175" spans="2:11" s="31" customFormat="1" ht="16.5" customHeight="1" x14ac:dyDescent="0.2">
      <c r="B175" s="37"/>
      <c r="C175" s="38" t="str">
        <f>IFERROR(VLOOKUP(B175,'داتا الموظفين'!A:AQ,2,0),"")</f>
        <v/>
      </c>
      <c r="D175" s="38" t="str">
        <f>IFERROR(VLOOKUP(B175,'داتا الموظفين'!A:AQ,3,0),"")</f>
        <v/>
      </c>
      <c r="E175" s="39" t="str">
        <f>IFERROR(VLOOKUP(B175,'داتا الموظفين'!A:AQ,5,0),"")</f>
        <v/>
      </c>
      <c r="F175" s="40"/>
      <c r="G175" s="41"/>
      <c r="H175" s="41"/>
      <c r="I175" s="41"/>
      <c r="J175" s="41"/>
      <c r="K175" s="42"/>
    </row>
    <row r="176" spans="2:11" s="31" customFormat="1" ht="16.5" customHeight="1" x14ac:dyDescent="0.2">
      <c r="B176" s="37"/>
      <c r="C176" s="38" t="str">
        <f>IFERROR(VLOOKUP(B176,'داتا الموظفين'!A:AQ,2,0),"")</f>
        <v/>
      </c>
      <c r="D176" s="38" t="str">
        <f>IFERROR(VLOOKUP(B176,'داتا الموظفين'!A:AQ,3,0),"")</f>
        <v/>
      </c>
      <c r="E176" s="39" t="str">
        <f>IFERROR(VLOOKUP(B176,'داتا الموظفين'!A:AQ,5,0),"")</f>
        <v/>
      </c>
      <c r="F176" s="40"/>
      <c r="G176" s="41"/>
      <c r="H176" s="41"/>
      <c r="I176" s="41"/>
      <c r="J176" s="41"/>
      <c r="K176" s="42"/>
    </row>
    <row r="177" spans="2:11" s="31" customFormat="1" ht="16.5" customHeight="1" x14ac:dyDescent="0.2">
      <c r="B177" s="37"/>
      <c r="C177" s="38" t="str">
        <f>IFERROR(VLOOKUP(B177,'داتا الموظفين'!A:AQ,2,0),"")</f>
        <v/>
      </c>
      <c r="D177" s="38" t="str">
        <f>IFERROR(VLOOKUP(B177,'داتا الموظفين'!A:AQ,3,0),"")</f>
        <v/>
      </c>
      <c r="E177" s="39" t="str">
        <f>IFERROR(VLOOKUP(B177,'داتا الموظفين'!A:AQ,5,0),"")</f>
        <v/>
      </c>
      <c r="F177" s="40"/>
      <c r="G177" s="41"/>
      <c r="H177" s="41"/>
      <c r="I177" s="41"/>
      <c r="J177" s="41"/>
      <c r="K177" s="42"/>
    </row>
    <row r="178" spans="2:11" s="31" customFormat="1" ht="16.5" customHeight="1" x14ac:dyDescent="0.2">
      <c r="B178" s="37"/>
      <c r="C178" s="38" t="str">
        <f>IFERROR(VLOOKUP(B178,'داتا الموظفين'!A:AQ,2,0),"")</f>
        <v/>
      </c>
      <c r="D178" s="38" t="str">
        <f>IFERROR(VLOOKUP(B178,'داتا الموظفين'!A:AQ,3,0),"")</f>
        <v/>
      </c>
      <c r="E178" s="39" t="str">
        <f>IFERROR(VLOOKUP(B178,'داتا الموظفين'!A:AQ,5,0),"")</f>
        <v/>
      </c>
      <c r="F178" s="40"/>
      <c r="G178" s="41"/>
      <c r="H178" s="41"/>
      <c r="I178" s="41"/>
      <c r="J178" s="41"/>
      <c r="K178" s="42"/>
    </row>
    <row r="179" spans="2:11" s="31" customFormat="1" ht="16.5" customHeight="1" x14ac:dyDescent="0.2">
      <c r="B179" s="37"/>
      <c r="C179" s="38" t="str">
        <f>IFERROR(VLOOKUP(B179,'داتا الموظفين'!A:AQ,2,0),"")</f>
        <v/>
      </c>
      <c r="D179" s="38" t="str">
        <f>IFERROR(VLOOKUP(B179,'داتا الموظفين'!A:AQ,3,0),"")</f>
        <v/>
      </c>
      <c r="E179" s="39" t="str">
        <f>IFERROR(VLOOKUP(B179,'داتا الموظفين'!A:AQ,5,0),"")</f>
        <v/>
      </c>
      <c r="F179" s="40"/>
      <c r="G179" s="41"/>
      <c r="H179" s="41"/>
      <c r="I179" s="41"/>
      <c r="J179" s="41"/>
      <c r="K179" s="42"/>
    </row>
    <row r="180" spans="2:11" s="31" customFormat="1" ht="16.5" customHeight="1" x14ac:dyDescent="0.2">
      <c r="B180" s="37"/>
      <c r="C180" s="38" t="str">
        <f>IFERROR(VLOOKUP(B180,'داتا الموظفين'!A:AQ,2,0),"")</f>
        <v/>
      </c>
      <c r="D180" s="38" t="str">
        <f>IFERROR(VLOOKUP(B180,'داتا الموظفين'!A:AQ,3,0),"")</f>
        <v/>
      </c>
      <c r="E180" s="39" t="str">
        <f>IFERROR(VLOOKUP(B180,'داتا الموظفين'!A:AQ,5,0),"")</f>
        <v/>
      </c>
      <c r="F180" s="40"/>
      <c r="G180" s="41"/>
      <c r="H180" s="41"/>
      <c r="I180" s="41"/>
      <c r="J180" s="41"/>
      <c r="K180" s="42"/>
    </row>
    <row r="181" spans="2:11" s="31" customFormat="1" ht="16.5" customHeight="1" x14ac:dyDescent="0.2">
      <c r="B181" s="37"/>
      <c r="C181" s="38" t="str">
        <f>IFERROR(VLOOKUP(B181,'داتا الموظفين'!A:AQ,2,0),"")</f>
        <v/>
      </c>
      <c r="D181" s="38" t="str">
        <f>IFERROR(VLOOKUP(B181,'داتا الموظفين'!A:AQ,3,0),"")</f>
        <v/>
      </c>
      <c r="E181" s="39" t="str">
        <f>IFERROR(VLOOKUP(B181,'داتا الموظفين'!A:AQ,5,0),"")</f>
        <v/>
      </c>
      <c r="F181" s="40"/>
      <c r="G181" s="41"/>
      <c r="H181" s="41"/>
      <c r="I181" s="41"/>
      <c r="J181" s="41"/>
      <c r="K181" s="42"/>
    </row>
    <row r="182" spans="2:11" s="31" customFormat="1" ht="16.5" customHeight="1" x14ac:dyDescent="0.2">
      <c r="B182" s="37"/>
      <c r="C182" s="38" t="str">
        <f>IFERROR(VLOOKUP(B182,'داتا الموظفين'!A:AQ,2,0),"")</f>
        <v/>
      </c>
      <c r="D182" s="38" t="str">
        <f>IFERROR(VLOOKUP(B182,'داتا الموظفين'!A:AQ,3,0),"")</f>
        <v/>
      </c>
      <c r="E182" s="39" t="str">
        <f>IFERROR(VLOOKUP(B182,'داتا الموظفين'!A:AQ,5,0),"")</f>
        <v/>
      </c>
      <c r="F182" s="40"/>
      <c r="G182" s="41"/>
      <c r="H182" s="41"/>
      <c r="I182" s="41"/>
      <c r="J182" s="41"/>
      <c r="K182" s="42"/>
    </row>
    <row r="183" spans="2:11" s="31" customFormat="1" ht="16.5" customHeight="1" x14ac:dyDescent="0.2">
      <c r="B183" s="37"/>
      <c r="C183" s="38" t="str">
        <f>IFERROR(VLOOKUP(B183,'داتا الموظفين'!A:AQ,2,0),"")</f>
        <v/>
      </c>
      <c r="D183" s="38" t="str">
        <f>IFERROR(VLOOKUP(B183,'داتا الموظفين'!A:AQ,3,0),"")</f>
        <v/>
      </c>
      <c r="E183" s="39" t="str">
        <f>IFERROR(VLOOKUP(B183,'داتا الموظفين'!A:AQ,5,0),"")</f>
        <v/>
      </c>
      <c r="F183" s="40"/>
      <c r="G183" s="41"/>
      <c r="H183" s="41"/>
      <c r="I183" s="41"/>
      <c r="J183" s="41"/>
      <c r="K183" s="42"/>
    </row>
    <row r="184" spans="2:11" s="31" customFormat="1" ht="16.5" customHeight="1" x14ac:dyDescent="0.2">
      <c r="B184" s="37"/>
      <c r="C184" s="38" t="str">
        <f>IFERROR(VLOOKUP(B184,'داتا الموظفين'!A:AQ,2,0),"")</f>
        <v/>
      </c>
      <c r="D184" s="38" t="str">
        <f>IFERROR(VLOOKUP(B184,'داتا الموظفين'!A:AQ,3,0),"")</f>
        <v/>
      </c>
      <c r="E184" s="39" t="str">
        <f>IFERROR(VLOOKUP(B184,'داتا الموظفين'!A:AQ,5,0),"")</f>
        <v/>
      </c>
      <c r="F184" s="40"/>
      <c r="G184" s="41"/>
      <c r="H184" s="41"/>
      <c r="I184" s="41"/>
      <c r="J184" s="41"/>
      <c r="K184" s="42"/>
    </row>
    <row r="185" spans="2:11" s="31" customFormat="1" ht="16.5" customHeight="1" x14ac:dyDescent="0.2">
      <c r="B185" s="37"/>
      <c r="C185" s="38" t="str">
        <f>IFERROR(VLOOKUP(B185,'داتا الموظفين'!A:AQ,2,0),"")</f>
        <v/>
      </c>
      <c r="D185" s="38" t="str">
        <f>IFERROR(VLOOKUP(B185,'داتا الموظفين'!A:AQ,3,0),"")</f>
        <v/>
      </c>
      <c r="E185" s="39" t="str">
        <f>IFERROR(VLOOKUP(B185,'داتا الموظفين'!A:AQ,5,0),"")</f>
        <v/>
      </c>
      <c r="F185" s="40"/>
      <c r="G185" s="41"/>
      <c r="H185" s="41"/>
      <c r="I185" s="41"/>
      <c r="J185" s="41"/>
      <c r="K185" s="42"/>
    </row>
    <row r="186" spans="2:11" s="31" customFormat="1" ht="16.5" customHeight="1" x14ac:dyDescent="0.2">
      <c r="B186" s="37"/>
      <c r="C186" s="38" t="str">
        <f>IFERROR(VLOOKUP(B186,'داتا الموظفين'!A:AQ,2,0),"")</f>
        <v/>
      </c>
      <c r="D186" s="38" t="str">
        <f>IFERROR(VLOOKUP(B186,'داتا الموظفين'!A:AQ,3,0),"")</f>
        <v/>
      </c>
      <c r="E186" s="39" t="str">
        <f>IFERROR(VLOOKUP(B186,'داتا الموظفين'!A:AQ,5,0),"")</f>
        <v/>
      </c>
      <c r="F186" s="40"/>
      <c r="G186" s="41"/>
      <c r="H186" s="41"/>
      <c r="I186" s="41"/>
      <c r="J186" s="41"/>
      <c r="K186" s="42"/>
    </row>
    <row r="187" spans="2:11" s="31" customFormat="1" ht="16.5" customHeight="1" x14ac:dyDescent="0.2">
      <c r="B187" s="37"/>
      <c r="C187" s="38" t="str">
        <f>IFERROR(VLOOKUP(B187,'داتا الموظفين'!A:AQ,2,0),"")</f>
        <v/>
      </c>
      <c r="D187" s="38" t="str">
        <f>IFERROR(VLOOKUP(B187,'داتا الموظفين'!A:AQ,3,0),"")</f>
        <v/>
      </c>
      <c r="E187" s="39" t="str">
        <f>IFERROR(VLOOKUP(B187,'داتا الموظفين'!A:AQ,5,0),"")</f>
        <v/>
      </c>
      <c r="F187" s="40"/>
      <c r="G187" s="41"/>
      <c r="H187" s="41"/>
      <c r="I187" s="41"/>
      <c r="J187" s="41"/>
      <c r="K187" s="42"/>
    </row>
    <row r="188" spans="2:11" s="31" customFormat="1" ht="16.5" customHeight="1" x14ac:dyDescent="0.2">
      <c r="B188" s="37"/>
      <c r="C188" s="38" t="str">
        <f>IFERROR(VLOOKUP(B188,'داتا الموظفين'!A:AQ,2,0),"")</f>
        <v/>
      </c>
      <c r="D188" s="38" t="str">
        <f>IFERROR(VLOOKUP(B188,'داتا الموظفين'!A:AQ,3,0),"")</f>
        <v/>
      </c>
      <c r="E188" s="39" t="str">
        <f>IFERROR(VLOOKUP(B188,'داتا الموظفين'!A:AQ,5,0),"")</f>
        <v/>
      </c>
      <c r="F188" s="40"/>
      <c r="G188" s="41"/>
      <c r="H188" s="41"/>
      <c r="I188" s="41"/>
      <c r="J188" s="41"/>
      <c r="K188" s="42"/>
    </row>
    <row r="189" spans="2:11" s="31" customFormat="1" ht="16.5" customHeight="1" x14ac:dyDescent="0.2">
      <c r="B189" s="37"/>
      <c r="C189" s="38" t="str">
        <f>IFERROR(VLOOKUP(B189,'داتا الموظفين'!A:AQ,2,0),"")</f>
        <v/>
      </c>
      <c r="D189" s="38" t="str">
        <f>IFERROR(VLOOKUP(B189,'داتا الموظفين'!A:AQ,3,0),"")</f>
        <v/>
      </c>
      <c r="E189" s="39" t="str">
        <f>IFERROR(VLOOKUP(B189,'داتا الموظفين'!A:AQ,5,0),"")</f>
        <v/>
      </c>
      <c r="F189" s="40"/>
      <c r="G189" s="41"/>
      <c r="H189" s="41"/>
      <c r="I189" s="41"/>
      <c r="J189" s="41"/>
      <c r="K189" s="42"/>
    </row>
    <row r="190" spans="2:11" s="31" customFormat="1" ht="16.5" customHeight="1" x14ac:dyDescent="0.2">
      <c r="B190" s="37"/>
      <c r="C190" s="38" t="str">
        <f>IFERROR(VLOOKUP(B190,'داتا الموظفين'!A:AQ,2,0),"")</f>
        <v/>
      </c>
      <c r="D190" s="38" t="str">
        <f>IFERROR(VLOOKUP(B190,'داتا الموظفين'!A:AQ,3,0),"")</f>
        <v/>
      </c>
      <c r="E190" s="39" t="str">
        <f>IFERROR(VLOOKUP(B190,'داتا الموظفين'!A:AQ,5,0),"")</f>
        <v/>
      </c>
      <c r="F190" s="40"/>
      <c r="G190" s="41"/>
      <c r="H190" s="41"/>
      <c r="I190" s="41"/>
      <c r="J190" s="41"/>
      <c r="K190" s="42"/>
    </row>
    <row r="191" spans="2:11" s="31" customFormat="1" ht="16.5" customHeight="1" x14ac:dyDescent="0.2">
      <c r="B191" s="37"/>
      <c r="C191" s="38" t="str">
        <f>IFERROR(VLOOKUP(B191,'داتا الموظفين'!A:AQ,2,0),"")</f>
        <v/>
      </c>
      <c r="D191" s="38" t="str">
        <f>IFERROR(VLOOKUP(B191,'داتا الموظفين'!A:AQ,3,0),"")</f>
        <v/>
      </c>
      <c r="E191" s="39" t="str">
        <f>IFERROR(VLOOKUP(B191,'داتا الموظفين'!A:AQ,5,0),"")</f>
        <v/>
      </c>
      <c r="F191" s="40"/>
      <c r="G191" s="41"/>
      <c r="H191" s="41"/>
      <c r="I191" s="41"/>
      <c r="J191" s="41"/>
      <c r="K191" s="42"/>
    </row>
    <row r="192" spans="2:11" s="31" customFormat="1" ht="16.5" customHeight="1" x14ac:dyDescent="0.2">
      <c r="B192" s="37"/>
      <c r="C192" s="38" t="str">
        <f>IFERROR(VLOOKUP(B192,'داتا الموظفين'!A:AQ,2,0),"")</f>
        <v/>
      </c>
      <c r="D192" s="38" t="str">
        <f>IFERROR(VLOOKUP(B192,'داتا الموظفين'!A:AQ,3,0),"")</f>
        <v/>
      </c>
      <c r="E192" s="39" t="str">
        <f>IFERROR(VLOOKUP(B192,'داتا الموظفين'!A:AQ,5,0),"")</f>
        <v/>
      </c>
      <c r="F192" s="40"/>
      <c r="G192" s="41"/>
      <c r="H192" s="41"/>
      <c r="I192" s="41"/>
      <c r="J192" s="41"/>
      <c r="K192" s="42"/>
    </row>
    <row r="193" spans="2:11" s="31" customFormat="1" ht="16.5" customHeight="1" x14ac:dyDescent="0.2">
      <c r="B193" s="37"/>
      <c r="C193" s="38" t="str">
        <f>IFERROR(VLOOKUP(B193,'داتا الموظفين'!A:AQ,2,0),"")</f>
        <v/>
      </c>
      <c r="D193" s="38" t="str">
        <f>IFERROR(VLOOKUP(B193,'داتا الموظفين'!A:AQ,3,0),"")</f>
        <v/>
      </c>
      <c r="E193" s="39" t="str">
        <f>IFERROR(VLOOKUP(B193,'داتا الموظفين'!A:AQ,5,0),"")</f>
        <v/>
      </c>
      <c r="F193" s="40"/>
      <c r="G193" s="41"/>
      <c r="H193" s="41"/>
      <c r="I193" s="41"/>
      <c r="J193" s="41"/>
      <c r="K193" s="42"/>
    </row>
    <row r="194" spans="2:11" s="31" customFormat="1" ht="16.5" customHeight="1" x14ac:dyDescent="0.2">
      <c r="B194" s="37"/>
      <c r="C194" s="38" t="str">
        <f>IFERROR(VLOOKUP(B194,'داتا الموظفين'!A:AQ,2,0),"")</f>
        <v/>
      </c>
      <c r="D194" s="38" t="str">
        <f>IFERROR(VLOOKUP(B194,'داتا الموظفين'!A:AQ,3,0),"")</f>
        <v/>
      </c>
      <c r="E194" s="39" t="str">
        <f>IFERROR(VLOOKUP(B194,'داتا الموظفين'!A:AQ,5,0),"")</f>
        <v/>
      </c>
      <c r="F194" s="40"/>
      <c r="G194" s="41"/>
      <c r="H194" s="41"/>
      <c r="I194" s="41"/>
      <c r="J194" s="41"/>
      <c r="K194" s="42"/>
    </row>
    <row r="195" spans="2:11" s="31" customFormat="1" ht="16.5" customHeight="1" x14ac:dyDescent="0.2">
      <c r="B195" s="37"/>
      <c r="C195" s="38" t="str">
        <f>IFERROR(VLOOKUP(B195,'داتا الموظفين'!A:AQ,2,0),"")</f>
        <v/>
      </c>
      <c r="D195" s="38" t="str">
        <f>IFERROR(VLOOKUP(B195,'داتا الموظفين'!A:AQ,3,0),"")</f>
        <v/>
      </c>
      <c r="E195" s="39" t="str">
        <f>IFERROR(VLOOKUP(B195,'داتا الموظفين'!A:AQ,5,0),"")</f>
        <v/>
      </c>
      <c r="F195" s="40"/>
      <c r="G195" s="41"/>
      <c r="H195" s="41"/>
      <c r="I195" s="41"/>
      <c r="J195" s="41"/>
      <c r="K195" s="42"/>
    </row>
    <row r="196" spans="2:11" s="31" customFormat="1" ht="16.5" customHeight="1" x14ac:dyDescent="0.2">
      <c r="B196" s="37"/>
      <c r="C196" s="38" t="str">
        <f>IFERROR(VLOOKUP(B196,'داتا الموظفين'!A:AQ,2,0),"")</f>
        <v/>
      </c>
      <c r="D196" s="38" t="str">
        <f>IFERROR(VLOOKUP(B196,'داتا الموظفين'!A:AQ,3,0),"")</f>
        <v/>
      </c>
      <c r="E196" s="39" t="str">
        <f>IFERROR(VLOOKUP(B196,'داتا الموظفين'!A:AQ,5,0),"")</f>
        <v/>
      </c>
      <c r="F196" s="40"/>
      <c r="G196" s="41"/>
      <c r="H196" s="41"/>
      <c r="I196" s="41"/>
      <c r="J196" s="41"/>
      <c r="K196" s="42"/>
    </row>
    <row r="197" spans="2:11" s="31" customFormat="1" ht="16.5" customHeight="1" x14ac:dyDescent="0.2">
      <c r="B197" s="37"/>
      <c r="C197" s="38" t="str">
        <f>IFERROR(VLOOKUP(B197,'داتا الموظفين'!A:AQ,2,0),"")</f>
        <v/>
      </c>
      <c r="D197" s="38" t="str">
        <f>IFERROR(VLOOKUP(B197,'داتا الموظفين'!A:AQ,3,0),"")</f>
        <v/>
      </c>
      <c r="E197" s="39" t="str">
        <f>IFERROR(VLOOKUP(B197,'داتا الموظفين'!A:AQ,5,0),"")</f>
        <v/>
      </c>
      <c r="F197" s="40"/>
      <c r="G197" s="41"/>
      <c r="H197" s="41"/>
      <c r="I197" s="41"/>
      <c r="J197" s="41"/>
      <c r="K197" s="42"/>
    </row>
    <row r="198" spans="2:11" s="31" customFormat="1" ht="16.5" customHeight="1" x14ac:dyDescent="0.2">
      <c r="B198" s="37"/>
      <c r="C198" s="38" t="str">
        <f>IFERROR(VLOOKUP(B198,'داتا الموظفين'!A:AQ,2,0),"")</f>
        <v/>
      </c>
      <c r="D198" s="38" t="str">
        <f>IFERROR(VLOOKUP(B198,'داتا الموظفين'!A:AQ,3,0),"")</f>
        <v/>
      </c>
      <c r="E198" s="39" t="str">
        <f>IFERROR(VLOOKUP(B198,'داتا الموظفين'!A:AQ,5,0),"")</f>
        <v/>
      </c>
      <c r="F198" s="40"/>
      <c r="G198" s="41"/>
      <c r="H198" s="41"/>
      <c r="I198" s="41"/>
      <c r="J198" s="41"/>
      <c r="K198" s="42"/>
    </row>
    <row r="199" spans="2:11" s="31" customFormat="1" ht="16.5" customHeight="1" x14ac:dyDescent="0.2">
      <c r="B199" s="37"/>
      <c r="C199" s="38" t="str">
        <f>IFERROR(VLOOKUP(B199,'داتا الموظفين'!A:AQ,2,0),"")</f>
        <v/>
      </c>
      <c r="D199" s="38" t="str">
        <f>IFERROR(VLOOKUP(B199,'داتا الموظفين'!A:AQ,3,0),"")</f>
        <v/>
      </c>
      <c r="E199" s="39" t="str">
        <f>IFERROR(VLOOKUP(B199,'داتا الموظفين'!A:AQ,5,0),"")</f>
        <v/>
      </c>
      <c r="F199" s="40"/>
      <c r="G199" s="41"/>
      <c r="H199" s="41"/>
      <c r="I199" s="41"/>
      <c r="J199" s="41"/>
      <c r="K199" s="42"/>
    </row>
    <row r="200" spans="2:11" s="31" customFormat="1" ht="16.5" customHeight="1" x14ac:dyDescent="0.2">
      <c r="B200" s="37"/>
      <c r="C200" s="38" t="str">
        <f>IFERROR(VLOOKUP(B200,'داتا الموظفين'!A:AQ,2,0),"")</f>
        <v/>
      </c>
      <c r="D200" s="38" t="str">
        <f>IFERROR(VLOOKUP(B200,'داتا الموظفين'!A:AQ,3,0),"")</f>
        <v/>
      </c>
      <c r="E200" s="39" t="str">
        <f>IFERROR(VLOOKUP(B200,'داتا الموظفين'!A:AQ,5,0),"")</f>
        <v/>
      </c>
      <c r="F200" s="40"/>
      <c r="G200" s="41"/>
      <c r="H200" s="41"/>
      <c r="I200" s="41"/>
      <c r="J200" s="41"/>
      <c r="K200" s="42"/>
    </row>
    <row r="201" spans="2:11" s="31" customFormat="1" ht="16.5" customHeight="1" x14ac:dyDescent="0.2">
      <c r="B201" s="37"/>
      <c r="C201" s="38" t="str">
        <f>IFERROR(VLOOKUP(B201,'داتا الموظفين'!A:AQ,2,0),"")</f>
        <v/>
      </c>
      <c r="D201" s="38" t="str">
        <f>IFERROR(VLOOKUP(B201,'داتا الموظفين'!A:AQ,3,0),"")</f>
        <v/>
      </c>
      <c r="E201" s="39" t="str">
        <f>IFERROR(VLOOKUP(B201,'داتا الموظفين'!A:AQ,5,0),"")</f>
        <v/>
      </c>
      <c r="F201" s="40"/>
      <c r="G201" s="41"/>
      <c r="H201" s="41"/>
      <c r="I201" s="41"/>
      <c r="J201" s="41"/>
      <c r="K201" s="42"/>
    </row>
  </sheetData>
  <mergeCells count="5">
    <mergeCell ref="B2:B3"/>
    <mergeCell ref="C2:C3"/>
    <mergeCell ref="D2:D3"/>
    <mergeCell ref="E2:E3"/>
    <mergeCell ref="F2:K2"/>
  </mergeCells>
  <conditionalFormatting sqref="B1:B1048576">
    <cfRule type="duplicateValues" dxfId="0" priority="1"/>
  </conditionalFormatting>
  <pageMargins left="0.7" right="0.7" top="0.75" bottom="0.75" header="0.3" footer="0.3"/>
  <pageSetup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داتا الموظفين</vt:lpstr>
      <vt:lpstr>نموذج التقييم</vt:lpstr>
      <vt:lpstr>الاوزان والعايير</vt:lpstr>
      <vt:lpstr>الاعدادات</vt:lpstr>
      <vt:lpstr>سجل تقييم الادء</vt:lpstr>
      <vt:lpstr>'الاوزان والعايير'!Print_Area</vt:lpstr>
      <vt:lpstr>'نموذج التقييم'!Print_Area</vt:lpstr>
      <vt:lpstr>'الاوزان والعايير'!النوع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محمد صالح</cp:lastModifiedBy>
  <cp:lastPrinted>2021-08-28T19:13:33Z</cp:lastPrinted>
  <dcterms:created xsi:type="dcterms:W3CDTF">2015-06-05T18:17:20Z</dcterms:created>
  <dcterms:modified xsi:type="dcterms:W3CDTF">2021-08-28T19:16:54Z</dcterms:modified>
</cp:coreProperties>
</file>