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filterPrivacy="1" defaultThemeVersion="124226"/>
  <xr:revisionPtr revIDLastSave="0" documentId="13_ncr:1_{DC94C94B-8246-4E31-B997-81B6FEAA7A82}" xr6:coauthVersionLast="47" xr6:coauthVersionMax="47" xr10:uidLastSave="{00000000-0000-0000-0000-000000000000}"/>
  <bookViews>
    <workbookView xWindow="-120" yWindow="-120" windowWidth="20730" windowHeight="11160" xr2:uid="{00000000-000D-0000-FFFF-FFFF00000000}"/>
  </bookViews>
  <sheets>
    <sheet name="تقرير عميل" sheetId="1" r:id="rId1"/>
    <sheet name="العملاء" sheetId="2" r:id="rId2"/>
    <sheet name="يوميات العملاء" sheetId="4" r:id="rId3"/>
    <sheet name="مخزن الفواتير"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 l="1"/>
  <c r="E10" i="1"/>
  <c r="F10" i="1"/>
  <c r="G10" i="1"/>
  <c r="D11" i="1"/>
  <c r="E11" i="1"/>
  <c r="F11" i="1"/>
  <c r="G11" i="1"/>
  <c r="C11" i="1"/>
  <c r="C10" i="1"/>
  <c r="O10" i="1"/>
  <c r="P10" i="1"/>
  <c r="O9" i="1"/>
  <c r="P9" i="1" s="1"/>
  <c r="O3" i="1"/>
  <c r="O4" i="1"/>
  <c r="O5" i="1"/>
  <c r="O6" i="1"/>
  <c r="O7" i="1"/>
  <c r="O8" i="1"/>
  <c r="O2" i="1"/>
  <c r="J11" i="3"/>
  <c r="I11" i="3"/>
  <c r="J10" i="3"/>
  <c r="I10" i="3"/>
  <c r="I5" i="3"/>
  <c r="J5" i="3" s="1"/>
  <c r="I6" i="3"/>
  <c r="J6" i="3" s="1"/>
  <c r="I7" i="3"/>
  <c r="J7" i="3" s="1"/>
  <c r="I8" i="3"/>
  <c r="J8" i="3" s="1"/>
  <c r="I9" i="3"/>
  <c r="J9" i="3" s="1"/>
  <c r="I4" i="3"/>
  <c r="J4" i="3" s="1"/>
  <c r="J3" i="3"/>
  <c r="I3" i="3"/>
  <c r="P2" i="1" l="1"/>
  <c r="P7" i="1"/>
  <c r="P5" i="1"/>
  <c r="P3" i="1"/>
  <c r="P8" i="1"/>
  <c r="P6" i="1"/>
  <c r="P4" i="1"/>
  <c r="G9" i="1"/>
  <c r="G8" i="1"/>
  <c r="F9" i="1"/>
  <c r="F8" i="1"/>
  <c r="B13" i="1"/>
  <c r="B14" i="1"/>
  <c r="B12" i="1"/>
  <c r="B4" i="1"/>
  <c r="B3" i="1"/>
  <c r="D9" i="1" l="1"/>
  <c r="C9" i="1"/>
  <c r="E8" i="1"/>
  <c r="E9" i="1"/>
  <c r="C8" i="1"/>
  <c r="D8" i="1"/>
  <c r="B6" i="1"/>
  <c r="B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 authorId="0" shapeId="0" xr:uid="{00000000-0006-0000-0000-000001000000}">
      <text>
        <r>
          <rPr>
            <b/>
            <sz val="9"/>
            <color indexed="81"/>
            <rFont val="Tahoma"/>
            <charset val="178"/>
          </rPr>
          <t xml:space="preserve">1- عند كتابة اسم العميل </t>
        </r>
      </text>
    </comment>
    <comment ref="G2" authorId="0" shapeId="0" xr:uid="{00000000-0006-0000-0000-000002000000}">
      <text>
        <r>
          <rPr>
            <b/>
            <sz val="9"/>
            <color indexed="81"/>
            <rFont val="Tahoma"/>
            <charset val="178"/>
          </rPr>
          <t xml:space="preserve">2-  ثم نقوم بتحديد التاريخ </t>
        </r>
      </text>
    </comment>
    <comment ref="C8" authorId="0" shapeId="0" xr:uid="{00000000-0006-0000-0000-000003000000}">
      <text>
        <r>
          <rPr>
            <b/>
            <sz val="9"/>
            <color indexed="81"/>
            <rFont val="Tahoma"/>
            <charset val="178"/>
          </rPr>
          <t>في شيت مخزن الفواتير اكثر من فاتورة لكل عميل عند اخيار العميل مثلا عماد شرويد نقوم بتجميع جميع فواتير عماد وننظر للاصنف نجمع المتر المربع لكل صنف من الفواتير وهنا ننظر ما هي اعلي الأصناف الخمسة سحب واقلهم خمسة سحب
وتكون الفواتير المحسورة بين تاريخان محددين الذان يتواجدان في الخلية g2و g3 ملحوظة انا استخدم اكسل 2013</t>
        </r>
      </text>
    </comment>
  </commentList>
</comments>
</file>

<file path=xl/sharedStrings.xml><?xml version="1.0" encoding="utf-8"?>
<sst xmlns="http://schemas.openxmlformats.org/spreadsheetml/2006/main" count="392" uniqueCount="166">
  <si>
    <t>تقرير عميل</t>
  </si>
  <si>
    <t>اسم العميل</t>
  </si>
  <si>
    <t>من تاريخ</t>
  </si>
  <si>
    <t>العنوان</t>
  </si>
  <si>
    <t>الي تاريخ</t>
  </si>
  <si>
    <t>التليفون</t>
  </si>
  <si>
    <t>الائتمان</t>
  </si>
  <si>
    <t>ملحوظة</t>
  </si>
  <si>
    <t>الأصناف الاعلي مبعا</t>
  </si>
  <si>
    <t>الصنف رقم 1</t>
  </si>
  <si>
    <t>الصنف رقم 2</t>
  </si>
  <si>
    <t>الصنف رقم 3</t>
  </si>
  <si>
    <t>الصنف رقم 4</t>
  </si>
  <si>
    <t>الصنف رقم 5</t>
  </si>
  <si>
    <t>اسم الصنف</t>
  </si>
  <si>
    <t>الكمية متر 2</t>
  </si>
  <si>
    <t>الأصناف الأقل مبيعا</t>
  </si>
  <si>
    <t>مدين</t>
  </si>
  <si>
    <t>الدين الخارجي</t>
  </si>
  <si>
    <t>منوف</t>
  </si>
  <si>
    <t>سرس</t>
  </si>
  <si>
    <t>الباجور</t>
  </si>
  <si>
    <t>01235698</t>
  </si>
  <si>
    <t>015784545</t>
  </si>
  <si>
    <t>09756421</t>
  </si>
  <si>
    <t>جيد</t>
  </si>
  <si>
    <t>ضعيف</t>
  </si>
  <si>
    <t>ممتاز</t>
  </si>
  <si>
    <t>مخزن الفواتير</t>
  </si>
  <si>
    <t>تاريخ الاصدار</t>
  </si>
  <si>
    <t>رقم الفاتورة</t>
  </si>
  <si>
    <t>اسم الفاتورة</t>
  </si>
  <si>
    <t xml:space="preserve">العرض </t>
  </si>
  <si>
    <t>الطول</t>
  </si>
  <si>
    <t>الصنف</t>
  </si>
  <si>
    <t>العدد</t>
  </si>
  <si>
    <t>سعر المتر</t>
  </si>
  <si>
    <t>المتر مربع</t>
  </si>
  <si>
    <t>الاجمالي</t>
  </si>
  <si>
    <t>احمد شبين الكوم</t>
  </si>
  <si>
    <t>استايل</t>
  </si>
  <si>
    <t>عماد شرويد</t>
  </si>
  <si>
    <t>اميرهان</t>
  </si>
  <si>
    <t>محمد صلاح الشهداء</t>
  </si>
  <si>
    <t>نيو اميرهان</t>
  </si>
  <si>
    <t>محمد شنشور</t>
  </si>
  <si>
    <t>بريشكا</t>
  </si>
  <si>
    <t>فلامنكو</t>
  </si>
  <si>
    <t>موكا</t>
  </si>
  <si>
    <t>عمرو الباجور</t>
  </si>
  <si>
    <t>محمد هديب</t>
  </si>
  <si>
    <t>احمد مجيريا</t>
  </si>
  <si>
    <t>ام محمد شطنوف</t>
  </si>
  <si>
    <t>فتحي الجرف</t>
  </si>
  <si>
    <t>احمد عبد الرؤف سراوة</t>
  </si>
  <si>
    <t>ايمن بنها</t>
  </si>
  <si>
    <t>رياض بنها</t>
  </si>
  <si>
    <t>احمد سمير</t>
  </si>
  <si>
    <t>علي الدقي</t>
  </si>
  <si>
    <t>محمد عبد الغفار ميت العطار</t>
  </si>
  <si>
    <t>إبراهيم الريان</t>
  </si>
  <si>
    <t>كهرمان</t>
  </si>
  <si>
    <t>احمد عمارة الباجور</t>
  </si>
  <si>
    <t>احمد دعبس</t>
  </si>
  <si>
    <t>احمد عبدو</t>
  </si>
  <si>
    <t>عمرو أبو ريماس</t>
  </si>
  <si>
    <t>هشام صقر</t>
  </si>
  <si>
    <t>محمد عمار الشهداء</t>
  </si>
  <si>
    <t>يوميات العملاء الاجل</t>
  </si>
  <si>
    <t>البيان</t>
  </si>
  <si>
    <t>دائـــن</t>
  </si>
  <si>
    <t>رصيد اول المدة</t>
  </si>
  <si>
    <t>أبو سارة</t>
  </si>
  <si>
    <t>احمد بكر كفر طنبدي</t>
  </si>
  <si>
    <t>السيد شطنوف</t>
  </si>
  <si>
    <t>ام احمد البرادعة</t>
  </si>
  <si>
    <t>ام احمد منوف</t>
  </si>
  <si>
    <t>ام عبد الرحمن سرس</t>
  </si>
  <si>
    <t>ام محمد الترانة</t>
  </si>
  <si>
    <t>جمال عبد الرازق معرض الجرف بنها</t>
  </si>
  <si>
    <t>حنان شنشور</t>
  </si>
  <si>
    <t>رضا القن</t>
  </si>
  <si>
    <t>شريف مطيرد العمرية</t>
  </si>
  <si>
    <t>عيد علي عيد</t>
  </si>
  <si>
    <t>محمد برسيم</t>
  </si>
  <si>
    <t>محمود سنترال</t>
  </si>
  <si>
    <t>محمود مطيع البتانون</t>
  </si>
  <si>
    <t>مصطفي الباجوري</t>
  </si>
  <si>
    <t>ناصر المناشي</t>
  </si>
  <si>
    <t>وليد الحممصي</t>
  </si>
  <si>
    <t xml:space="preserve">تنزيل دفعة </t>
  </si>
  <si>
    <t>سحب 2.4*3.3 استايل العدد1</t>
  </si>
  <si>
    <t>رقم الفاتورة  538</t>
  </si>
  <si>
    <t xml:space="preserve">إيداع بنك مصر  </t>
  </si>
  <si>
    <t>رقم الفاتورة  539</t>
  </si>
  <si>
    <t>رقم الفاتورة  540</t>
  </si>
  <si>
    <t>سحب 1.6*2.2 زارا العدد1</t>
  </si>
  <si>
    <t>سحب 1.6*2.2 فلامنكو العدد2</t>
  </si>
  <si>
    <t>سحب 2*2.8 زارا العدد1</t>
  </si>
  <si>
    <t>سحب 2*2.8 فلامنكو العدد1</t>
  </si>
  <si>
    <t>سحب 2*2.8 استايل العدد2</t>
  </si>
  <si>
    <t xml:space="preserve"> غلطة له فاتورة رقم 533 بند 9+10</t>
  </si>
  <si>
    <t>الفاتورة رقم541</t>
  </si>
  <si>
    <t>مرتجع 2.4*3.3 استايل العدد4</t>
  </si>
  <si>
    <t>مرتجع 2.4*3.3 سدرة العدد3</t>
  </si>
  <si>
    <t>مرتجع 2*2.8 استايل العدد1</t>
  </si>
  <si>
    <t>الفاتورة رقم542</t>
  </si>
  <si>
    <t>سحب 2*2.8 استايل العدد1</t>
  </si>
  <si>
    <t>سحب 1.6*2.3 ميرو العدد2</t>
  </si>
  <si>
    <t>سحب 2.4*3.4 صولا العدد2</t>
  </si>
  <si>
    <t>سحب 0.5*0.8 صولا العدد2</t>
  </si>
  <si>
    <t>سحب 2.4*3.4 صولا العدد1</t>
  </si>
  <si>
    <t>مرتجع 2.4*3.4 صولا العدد1</t>
  </si>
  <si>
    <t>مرتجع 1.6*2.35 صولا العدد1</t>
  </si>
  <si>
    <t>سحب 1.5*2.2 نوفان العدد1</t>
  </si>
  <si>
    <t>سحب 1.6*2.35 اميرهان العدد1</t>
  </si>
  <si>
    <t>سحب 2*2.8 بريشكا العدد1</t>
  </si>
  <si>
    <t>سحب عتب جلد تركي عدد 1</t>
  </si>
  <si>
    <t>الفاتورة رقم543</t>
  </si>
  <si>
    <t>سحب 2.4*3.3 موكا العدد1</t>
  </si>
  <si>
    <t>سحب 2.4*3.4 فلوريدا العدد1</t>
  </si>
  <si>
    <t>الفاتورة رقم544</t>
  </si>
  <si>
    <t>الفاتورة رقم545</t>
  </si>
  <si>
    <t>الفاتورة رقم546</t>
  </si>
  <si>
    <t>الفاتورة رقم547</t>
  </si>
  <si>
    <t>الفاتورة رقم548</t>
  </si>
  <si>
    <t>الفاتورة رقم549</t>
  </si>
  <si>
    <t>سحب 2*2.8 فلوريدا العدد2</t>
  </si>
  <si>
    <t>الفاتورة رقم551</t>
  </si>
  <si>
    <t>الفاتورة رقم552</t>
  </si>
  <si>
    <t>مرتجع 2*2.8 فلوريدا العدد2</t>
  </si>
  <si>
    <t>سحب 2*2.8 زارا العدد2</t>
  </si>
  <si>
    <t>الفاتورة رقم 545</t>
  </si>
  <si>
    <t>إبراهيم الحنفي عرب الرمل</t>
  </si>
  <si>
    <t>الفاتورة رقم 544</t>
  </si>
  <si>
    <t>سحب 1*1 عتب جلد تركي العدد2</t>
  </si>
  <si>
    <t xml:space="preserve"> اعدام</t>
  </si>
  <si>
    <t>الفاتورة رقم553</t>
  </si>
  <si>
    <t>الفاتورة رقم554</t>
  </si>
  <si>
    <t>الفاتورة رقم555</t>
  </si>
  <si>
    <t>الفاتورة رقم556</t>
  </si>
  <si>
    <t>الفاتورة رقم557</t>
  </si>
  <si>
    <t>الفاتورة رقم558</t>
  </si>
  <si>
    <t>الفاتورة رقم559</t>
  </si>
  <si>
    <t>سحب 1.6*2.2 بريشكا العدد1</t>
  </si>
  <si>
    <t>سحب 2*2.8 زويا العدد1</t>
  </si>
  <si>
    <t>الفاتورة رقم560</t>
  </si>
  <si>
    <t>سحب 1*1 دلتا 50*80 العدد10</t>
  </si>
  <si>
    <t>سحب 1*1 قشاش 50*80 العدد10</t>
  </si>
  <si>
    <t>سحب 1.6*2.35 اميرهان العدد3</t>
  </si>
  <si>
    <t>سحب 2*2.8 جلوسي العدد1</t>
  </si>
  <si>
    <t>سحب 1.6*2.2 ماتريكس العدد1</t>
  </si>
  <si>
    <t>سحب 2.4*3.4 زارا العدد1</t>
  </si>
  <si>
    <t>سحب 2.4*3.4 اميرهان العدد1</t>
  </si>
  <si>
    <t>محمد صلاح جبر</t>
  </si>
  <si>
    <t>سحب 1*1 موكيت1*3 العدد20</t>
  </si>
  <si>
    <t>سحب 1*1 قشاش 50*80 العدد50</t>
  </si>
  <si>
    <t>سحب 2*2.8 موكا العدد1</t>
  </si>
  <si>
    <t>قيمة السحب</t>
  </si>
  <si>
    <t>قيمة الدفع</t>
  </si>
  <si>
    <t>كيف الحصول علي اكثر الأصناف مبعا للعميل</t>
  </si>
  <si>
    <t>الأصناف بدون تكرار</t>
  </si>
  <si>
    <t>المتر المربع</t>
  </si>
  <si>
    <t>الترتيب</t>
  </si>
  <si>
    <t>محمد</t>
  </si>
  <si>
    <t>محمود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</si>
</sst>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scheme val="minor"/>
    </font>
    <font>
      <b/>
      <sz val="24"/>
      <color theme="1"/>
      <name val="Arial"/>
      <family val="2"/>
      <scheme val="minor"/>
    </font>
    <font>
      <b/>
      <sz val="14"/>
      <color theme="1"/>
      <name val="Arial"/>
      <family val="2"/>
      <scheme val="minor"/>
    </font>
    <font>
      <b/>
      <sz val="16"/>
      <color theme="1"/>
      <name val="Arial"/>
      <family val="2"/>
      <scheme val="minor"/>
    </font>
    <font>
      <b/>
      <sz val="12"/>
      <color theme="1"/>
      <name val="Arial"/>
      <family val="2"/>
      <scheme val="minor"/>
    </font>
    <font>
      <b/>
      <sz val="9"/>
      <color indexed="81"/>
      <name val="Tahoma"/>
      <charset val="178"/>
    </font>
  </fonts>
  <fills count="2">
    <fill>
      <patternFill patternType="none"/>
    </fill>
    <fill>
      <patternFill patternType="gray125"/>
    </fill>
  </fills>
  <borders count="10">
    <border>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49" fontId="0" fillId="0" borderId="0" xfId="0" applyNumberFormat="1" applyAlignment="1">
      <alignment horizontal="center" vertical="center"/>
    </xf>
    <xf numFmtId="4" fontId="0" fillId="0" borderId="8" xfId="0" applyNumberFormat="1" applyBorder="1" applyAlignment="1" applyProtection="1">
      <alignment horizontal="center" vertical="center"/>
      <protection hidden="1"/>
    </xf>
    <xf numFmtId="0" fontId="0" fillId="0" borderId="0" xfId="0"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2" fillId="0" borderId="8" xfId="0" applyNumberFormat="1" applyFont="1" applyBorder="1" applyAlignment="1" applyProtection="1">
      <alignment horizontal="center" vertical="center"/>
      <protection hidden="1"/>
    </xf>
    <xf numFmtId="4" fontId="2" fillId="0" borderId="8" xfId="0" applyNumberFormat="1"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14" fontId="0" fillId="0" borderId="8" xfId="0" applyNumberFormat="1" applyBorder="1" applyAlignment="1" applyProtection="1">
      <alignment horizontal="center" vertical="center"/>
      <protection hidden="1"/>
    </xf>
    <xf numFmtId="0"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vertical="center"/>
      <protection hidden="1"/>
    </xf>
    <xf numFmtId="4" fontId="0" fillId="0" borderId="0" xfId="0" applyNumberFormat="1" applyBorder="1" applyAlignment="1" applyProtection="1">
      <alignment horizontal="center" vertical="center"/>
      <protection hidden="1"/>
    </xf>
    <xf numFmtId="0" fontId="0" fillId="0" borderId="0" xfId="0" applyAlignment="1" applyProtection="1">
      <alignment horizontal="center" vertical="center"/>
      <protection locked="0" hidden="1"/>
    </xf>
    <xf numFmtId="14" fontId="4" fillId="0" borderId="1" xfId="0" applyNumberFormat="1" applyFont="1" applyBorder="1" applyAlignment="1" applyProtection="1">
      <alignment horizontal="center" vertical="center"/>
      <protection hidden="1"/>
    </xf>
    <xf numFmtId="0" fontId="4"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4" fontId="4" fillId="0" borderId="1" xfId="0" applyNumberFormat="1" applyFont="1" applyBorder="1" applyAlignment="1" applyProtection="1">
      <alignment horizontal="center" vertical="center"/>
      <protection hidden="1"/>
    </xf>
    <xf numFmtId="14" fontId="0" fillId="0" borderId="0" xfId="0" applyNumberFormat="1" applyBorder="1" applyAlignment="1" applyProtection="1">
      <alignment horizontal="center" vertical="center"/>
      <protection locked="0" hidden="1"/>
    </xf>
    <xf numFmtId="0" fontId="0" fillId="0" borderId="0" xfId="0" applyNumberFormat="1" applyBorder="1" applyAlignment="1" applyProtection="1">
      <alignment horizontal="center" vertical="center"/>
      <protection locked="0" hidden="1"/>
    </xf>
    <xf numFmtId="0" fontId="0" fillId="0" borderId="0" xfId="0" applyBorder="1" applyAlignment="1" applyProtection="1">
      <alignment horizontal="center" vertical="center"/>
      <protection locked="0" hidden="1"/>
    </xf>
    <xf numFmtId="4" fontId="0" fillId="0" borderId="0" xfId="0" applyNumberFormat="1" applyBorder="1" applyAlignment="1" applyProtection="1">
      <alignment horizontal="center" vertical="center"/>
      <protection locked="0" hidden="1"/>
    </xf>
    <xf numFmtId="0" fontId="0" fillId="0" borderId="8"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7" xfId="0" applyFont="1" applyBorder="1" applyAlignment="1" applyProtection="1">
      <alignment horizontal="center" vertical="center"/>
      <protection hidden="1"/>
    </xf>
    <xf numFmtId="0" fontId="0" fillId="0" borderId="9" xfId="0" applyFill="1" applyBorder="1" applyAlignment="1" applyProtection="1">
      <alignment horizontal="center" vertical="center"/>
      <protection hidden="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rightToLeft="1" tabSelected="1" workbookViewId="0">
      <selection activeCell="C8" sqref="C8"/>
    </sheetView>
  </sheetViews>
  <sheetFormatPr defaultColWidth="9.125" defaultRowHeight="14.25" x14ac:dyDescent="0.2"/>
  <cols>
    <col min="1" max="1" width="20.375" style="2" customWidth="1"/>
    <col min="2" max="2" width="27.875" style="2" customWidth="1"/>
    <col min="3" max="7" width="13.375" style="2" customWidth="1"/>
    <col min="8" max="13" width="9.125" style="2"/>
    <col min="14" max="14" width="13.625" style="2" bestFit="1" customWidth="1"/>
    <col min="15" max="16384" width="9.125" style="2"/>
  </cols>
  <sheetData>
    <row r="1" spans="1:16" x14ac:dyDescent="0.2">
      <c r="A1" s="30" t="s">
        <v>0</v>
      </c>
      <c r="B1" s="30"/>
      <c r="C1" s="30"/>
      <c r="D1" s="30"/>
      <c r="E1" s="30"/>
      <c r="F1" s="30"/>
      <c r="G1" s="30"/>
      <c r="H1" s="1"/>
      <c r="I1" s="1"/>
      <c r="J1" s="1"/>
      <c r="K1" s="1"/>
      <c r="L1" s="1"/>
      <c r="M1" s="1"/>
      <c r="N1" s="26" t="s">
        <v>161</v>
      </c>
      <c r="O1" s="26" t="s">
        <v>162</v>
      </c>
      <c r="P1" s="26" t="s">
        <v>163</v>
      </c>
    </row>
    <row r="2" spans="1:16" x14ac:dyDescent="0.2">
      <c r="A2" s="2" t="s">
        <v>1</v>
      </c>
      <c r="B2" s="30" t="s">
        <v>57</v>
      </c>
      <c r="C2" s="30"/>
      <c r="D2" s="30"/>
      <c r="E2" s="30"/>
      <c r="F2" s="2" t="s">
        <v>2</v>
      </c>
      <c r="G2" s="3">
        <v>44197</v>
      </c>
      <c r="N2" s="15" t="s">
        <v>61</v>
      </c>
      <c r="O2" s="26">
        <f>SUMIFS('مخزن الفواتير'!I:I,'مخزن الفواتير'!C:C,B$2,'مخزن الفواتير'!F:F,N2,'مخزن الفواتير'!A:A,"&gt;="&amp;G$2,'مخزن الفواتير'!A:A,"&lt;="&amp;G$3)</f>
        <v>28</v>
      </c>
      <c r="P2" s="26">
        <f>IF(N2="","",RANK(O2,O:O,0)+COUNTIF(O$1:O1,O2))</f>
        <v>4</v>
      </c>
    </row>
    <row r="3" spans="1:16" x14ac:dyDescent="0.2">
      <c r="A3" s="2" t="s">
        <v>3</v>
      </c>
      <c r="B3" s="30" t="str">
        <f>VLOOKUP($B$2,العملاء!A:E,2,FALSE)</f>
        <v>سرس</v>
      </c>
      <c r="C3" s="30"/>
      <c r="D3" s="30"/>
      <c r="E3" s="30"/>
      <c r="F3" s="2" t="s">
        <v>4</v>
      </c>
      <c r="G3" s="3">
        <v>44561</v>
      </c>
      <c r="N3" s="15" t="s">
        <v>44</v>
      </c>
      <c r="O3" s="26">
        <f>SUMIFS('مخزن الفواتير'!I:I,'مخزن الفواتير'!C:C,B$2,'مخزن الفواتير'!F:F,N3,'مخزن الفواتير'!A:A,"&gt;="&amp;G$2,'مخزن الفواتير'!A:A,"&lt;="&amp;G$3)</f>
        <v>44.8</v>
      </c>
      <c r="P3" s="26">
        <f>IF(N3="","",RANK(O3,O:O,0)+COUNTIF(O$1:O2,O3))</f>
        <v>3</v>
      </c>
    </row>
    <row r="4" spans="1:16" x14ac:dyDescent="0.2">
      <c r="A4" s="2" t="s">
        <v>5</v>
      </c>
      <c r="B4" s="30" t="str">
        <f>VLOOKUP($B$2,العملاء!A:E,3,0)</f>
        <v>015784545</v>
      </c>
      <c r="C4" s="30"/>
      <c r="D4" s="30"/>
      <c r="E4" s="30"/>
      <c r="F4" s="30"/>
      <c r="G4" s="30"/>
      <c r="N4" s="15" t="s">
        <v>48</v>
      </c>
      <c r="O4" s="26">
        <f>SUMIFS('مخزن الفواتير'!I:I,'مخزن الفواتير'!C:C,B$2,'مخزن الفواتير'!F:F,N4,'مخزن الفواتير'!A:A,"&gt;="&amp;G$2,'مخزن الفواتير'!A:A,"&lt;="&amp;G$3)</f>
        <v>67.199999999999989</v>
      </c>
      <c r="P4" s="26">
        <f>IF(N4="","",RANK(O4,O:O,0)+COUNTIF(O$1:O3,O4))</f>
        <v>2</v>
      </c>
    </row>
    <row r="5" spans="1:16" x14ac:dyDescent="0.2">
      <c r="A5" s="2" t="s">
        <v>6</v>
      </c>
      <c r="B5" s="30">
        <f>VLOOKUP($B$2,العملاء!A:E,4,0)</f>
        <v>1600</v>
      </c>
      <c r="C5" s="30"/>
      <c r="D5" s="30"/>
      <c r="E5" s="30"/>
      <c r="F5" s="30"/>
      <c r="G5" s="30"/>
      <c r="N5" s="15" t="s">
        <v>46</v>
      </c>
      <c r="O5" s="26">
        <f>SUMIFS('مخزن الفواتير'!I:I,'مخزن الفواتير'!C:C,B$2,'مخزن الفواتير'!F:F,N5,'مخزن الفواتير'!A:A,"&gt;="&amp;G$2,'مخزن الفواتير'!A:A,"&lt;="&amp;G$3)</f>
        <v>11.2</v>
      </c>
      <c r="P5" s="26">
        <f>IF(N5="","",RANK(O5,O:O,0)+COUNTIF(O$1:O4,O5))</f>
        <v>5</v>
      </c>
    </row>
    <row r="6" spans="1:16" ht="15" thickBot="1" x14ac:dyDescent="0.25">
      <c r="A6" s="2" t="s">
        <v>7</v>
      </c>
      <c r="B6" s="30" t="str">
        <f>VLOOKUP($B$2,العملاء!A:E,5,0)</f>
        <v>ضعيف</v>
      </c>
      <c r="C6" s="30"/>
      <c r="D6" s="30"/>
      <c r="E6" s="30"/>
      <c r="F6" s="30"/>
      <c r="G6" s="30"/>
      <c r="I6" s="30" t="s">
        <v>160</v>
      </c>
      <c r="J6" s="30"/>
      <c r="K6" s="30"/>
      <c r="L6" s="30"/>
      <c r="M6" s="30"/>
      <c r="N6" s="15" t="s">
        <v>42</v>
      </c>
      <c r="O6" s="26">
        <f>SUMIFS('مخزن الفواتير'!I:I,'مخزن الفواتير'!C:C,B$2,'مخزن الفواتير'!F:F,N6,'مخزن الفواتير'!A:A,"&gt;="&amp;G$2,'مخزن الفواتير'!A:A,"&lt;="&amp;G$3)</f>
        <v>5.6</v>
      </c>
      <c r="P6" s="26">
        <f>IF(N6="","",RANK(O6,O:O,0)+COUNTIF(O$1:O5,O6))</f>
        <v>7</v>
      </c>
    </row>
    <row r="7" spans="1:16" ht="15.75" thickTop="1" thickBot="1" x14ac:dyDescent="0.25">
      <c r="A7" s="31" t="s">
        <v>8</v>
      </c>
      <c r="B7" s="4"/>
      <c r="C7" s="4" t="s">
        <v>9</v>
      </c>
      <c r="D7" s="4" t="s">
        <v>10</v>
      </c>
      <c r="E7" s="4" t="s">
        <v>11</v>
      </c>
      <c r="F7" s="4" t="s">
        <v>12</v>
      </c>
      <c r="G7" s="4" t="s">
        <v>13</v>
      </c>
      <c r="I7" s="1"/>
      <c r="J7" s="1"/>
      <c r="K7" s="1"/>
      <c r="L7" s="1"/>
      <c r="M7" s="1"/>
      <c r="N7" s="15" t="s">
        <v>47</v>
      </c>
      <c r="O7" s="26">
        <f>SUMIFS('مخزن الفواتير'!I:I,'مخزن الفواتير'!C:C,B$2,'مخزن الفواتير'!F:F,N7,'مخزن الفواتير'!A:A,"&gt;="&amp;G$2,'مخزن الفواتير'!A:A,"&lt;="&amp;G$3)</f>
        <v>11.2</v>
      </c>
      <c r="P7" s="26">
        <f>IF(N7="","",RANK(O7,O:O,0)+COUNTIF(O$1:O6,O7))</f>
        <v>6</v>
      </c>
    </row>
    <row r="8" spans="1:16" ht="15.75" thickTop="1" thickBot="1" x14ac:dyDescent="0.25">
      <c r="A8" s="31"/>
      <c r="B8" s="5" t="s">
        <v>14</v>
      </c>
      <c r="C8" s="5" t="str">
        <f>INDEX($N:$N,MATCH(MIN($P:$P)+COLUMN()-3,$P:$P,0))</f>
        <v>استايل</v>
      </c>
      <c r="D8" s="5" t="str">
        <f t="shared" ref="D8:G8" si="0">INDEX($N:$N,MATCH(MIN($P:$P)+COLUMN()-3,$P:$P,0))</f>
        <v>موكا</v>
      </c>
      <c r="E8" s="5" t="str">
        <f t="shared" si="0"/>
        <v>نيو اميرهان</v>
      </c>
      <c r="F8" s="5" t="str">
        <f t="shared" si="0"/>
        <v>كهرمان</v>
      </c>
      <c r="G8" s="5" t="str">
        <f t="shared" si="0"/>
        <v>بريشكا</v>
      </c>
      <c r="I8" s="1"/>
      <c r="J8" s="1"/>
      <c r="K8" s="1"/>
      <c r="L8" s="1"/>
      <c r="M8" s="1"/>
      <c r="N8" s="15" t="s">
        <v>40</v>
      </c>
      <c r="O8" s="26">
        <f>SUMIFS('مخزن الفواتير'!I:I,'مخزن الفواتير'!C:C,B$2,'مخزن الفواتير'!F:F,N8,'مخزن الفواتير'!A:A,"&gt;="&amp;G$2,'مخزن الفواتير'!A:A,"&lt;="&amp;G$3)</f>
        <v>140</v>
      </c>
      <c r="P8" s="26">
        <f>IF(N8="","",RANK(O8,O:O,0)+COUNTIF(O$1:O7,O8))</f>
        <v>1</v>
      </c>
    </row>
    <row r="9" spans="1:16" ht="15.75" thickTop="1" thickBot="1" x14ac:dyDescent="0.25">
      <c r="A9" s="31"/>
      <c r="B9" s="5" t="s">
        <v>15</v>
      </c>
      <c r="C9" s="5">
        <f>INDEX($O:$O,MATCH(MIN($P:$P)+COLUMN()-3,$P:$P,0))</f>
        <v>140</v>
      </c>
      <c r="D9" s="5">
        <f t="shared" ref="D9:G9" si="1">INDEX($O:$O,MATCH(MIN($P:$P)+COLUMN()-3,$P:$P,0))</f>
        <v>67.199999999999989</v>
      </c>
      <c r="E9" s="5">
        <f t="shared" si="1"/>
        <v>44.8</v>
      </c>
      <c r="F9" s="5">
        <f t="shared" si="1"/>
        <v>28</v>
      </c>
      <c r="G9" s="5">
        <f t="shared" si="1"/>
        <v>11.2</v>
      </c>
      <c r="I9" s="1"/>
      <c r="J9" s="1"/>
      <c r="K9" s="1"/>
      <c r="L9" s="1"/>
      <c r="M9" s="1"/>
      <c r="N9" s="36" t="s">
        <v>164</v>
      </c>
      <c r="O9" s="26">
        <f>SUMIFS('مخزن الفواتير'!I:I,'مخزن الفواتير'!C:C,B$2,'مخزن الفواتير'!F:F,N9,'مخزن الفواتير'!A:A,"&gt;="&amp;G$2,'مخزن الفواتير'!A:A,"&lt;="&amp;G$3)</f>
        <v>0</v>
      </c>
      <c r="P9" s="26">
        <f>IF(N9="","",RANK(O9,O:O,0)+COUNTIF(O$1:O8,O9))</f>
        <v>8</v>
      </c>
    </row>
    <row r="10" spans="1:16" ht="15.75" thickTop="1" thickBot="1" x14ac:dyDescent="0.25">
      <c r="A10" s="30" t="s">
        <v>16</v>
      </c>
      <c r="B10" s="5" t="s">
        <v>14</v>
      </c>
      <c r="C10" s="5" t="str">
        <f>INDEX($N:$N,MATCH(_xlfn.MAXIFS($P:$P,$O:$O,"&lt;&gt;"&amp;0)-COLUMN()+3,$P:$P,0))</f>
        <v>اميرهان</v>
      </c>
      <c r="D10" s="5" t="str">
        <f t="shared" ref="D10:G10" si="2">INDEX($N:$N,MATCH(_xlfn.MAXIFS($P:$P,$O:$O,"&lt;&gt;"&amp;0)-COLUMN()+3,$P:$P,0))</f>
        <v>فلامنكو</v>
      </c>
      <c r="E10" s="5" t="str">
        <f t="shared" si="2"/>
        <v>بريشكا</v>
      </c>
      <c r="F10" s="5" t="str">
        <f t="shared" si="2"/>
        <v>كهرمان</v>
      </c>
      <c r="G10" s="5" t="str">
        <f t="shared" si="2"/>
        <v>نيو اميرهان</v>
      </c>
      <c r="I10" s="1"/>
      <c r="J10" s="1"/>
      <c r="K10" s="1"/>
      <c r="L10" s="1"/>
      <c r="M10" s="1"/>
      <c r="N10" s="36" t="s">
        <v>165</v>
      </c>
      <c r="O10" s="26">
        <f>SUMIFS('مخزن الفواتير'!I:I,'مخزن الفواتير'!C:C,B$2,'مخزن الفواتير'!F:F,N10,'مخزن الفواتير'!A:A,"&gt;="&amp;G$2,'مخزن الفواتير'!A:A,"&lt;="&amp;G$3)</f>
        <v>0</v>
      </c>
      <c r="P10" s="26">
        <f>IF(N10="","",RANK(O10,O:O,0)+COUNTIF(O$1:O9,O10))</f>
        <v>9</v>
      </c>
    </row>
    <row r="11" spans="1:16" ht="15.75" thickTop="1" thickBot="1" x14ac:dyDescent="0.25">
      <c r="A11" s="30"/>
      <c r="B11" s="5" t="s">
        <v>15</v>
      </c>
      <c r="C11" s="5">
        <f>INDEX($O:$O,MATCH(_xlfn.MAXIFS($P:$P,$O:$O,"&lt;&gt;"&amp;0)-COLUMN()+3,$P:$P,0))</f>
        <v>5.6</v>
      </c>
      <c r="D11" s="5">
        <f t="shared" ref="D11:G11" si="3">INDEX($O:$O,MATCH(_xlfn.MAXIFS($P:$P,$O:$O,"&lt;&gt;"&amp;0)-COLUMN()+3,$P:$P,0))</f>
        <v>11.2</v>
      </c>
      <c r="E11" s="5">
        <f t="shared" si="3"/>
        <v>11.2</v>
      </c>
      <c r="F11" s="5">
        <f t="shared" si="3"/>
        <v>28</v>
      </c>
      <c r="G11" s="5">
        <f t="shared" si="3"/>
        <v>44.8</v>
      </c>
      <c r="I11" s="1"/>
      <c r="J11" s="1"/>
      <c r="K11" s="1"/>
      <c r="L11" s="1"/>
      <c r="M11" s="1"/>
      <c r="N11"/>
      <c r="O11"/>
      <c r="P11"/>
    </row>
    <row r="12" spans="1:16" ht="15.75" thickTop="1" thickBot="1" x14ac:dyDescent="0.25">
      <c r="A12" s="2" t="s">
        <v>158</v>
      </c>
      <c r="B12" s="27">
        <f>IF(B2="","",SUMIF('يوميات العملاء'!B3:$B$100000,B2,'يوميات العملاء'!$D$3:$D$100000))</f>
        <v>98208.960000000006</v>
      </c>
      <c r="C12" s="28"/>
      <c r="D12" s="28"/>
      <c r="E12" s="28"/>
      <c r="F12" s="28"/>
      <c r="G12" s="29"/>
      <c r="I12" s="1"/>
      <c r="J12" s="1"/>
      <c r="K12" s="1"/>
      <c r="L12" s="1"/>
      <c r="M12" s="1"/>
      <c r="N12"/>
      <c r="O12"/>
      <c r="P12"/>
    </row>
    <row r="13" spans="1:16" ht="15.75" thickTop="1" thickBot="1" x14ac:dyDescent="0.25">
      <c r="A13" s="2" t="s">
        <v>159</v>
      </c>
      <c r="B13" s="27">
        <f>IF(B2="","",SUMIF('يوميات العملاء'!$B$3:$B$100000,B2,'يوميات العملاء'!E3:E100000))</f>
        <v>72825</v>
      </c>
      <c r="C13" s="28"/>
      <c r="D13" s="28"/>
      <c r="E13" s="28"/>
      <c r="F13" s="28"/>
      <c r="G13" s="29"/>
      <c r="I13" s="1"/>
      <c r="J13" s="1"/>
      <c r="K13" s="1"/>
      <c r="L13" s="1"/>
      <c r="M13" s="1"/>
    </row>
    <row r="14" spans="1:16" ht="15.75" thickTop="1" thickBot="1" x14ac:dyDescent="0.25">
      <c r="A14" s="2" t="s">
        <v>18</v>
      </c>
      <c r="B14" s="27">
        <f>IF(B2="","",SUMIF('يوميات العملاء'!B3:$B$100000,B2,'يوميات العملاء'!$D$3:$D$100000)-SUMIF('يوميات العملاء'!$B$3:$B$100000,B2,'يوميات العملاء'!E3:E100000))</f>
        <v>25383.960000000006</v>
      </c>
      <c r="C14" s="28"/>
      <c r="D14" s="28"/>
      <c r="E14" s="28"/>
      <c r="F14" s="28"/>
      <c r="G14" s="29"/>
      <c r="I14" s="1"/>
      <c r="J14" s="1"/>
      <c r="K14" s="1"/>
      <c r="L14" s="1"/>
      <c r="M14" s="1"/>
    </row>
    <row r="15" spans="1:16" ht="15" thickTop="1" x14ac:dyDescent="0.2">
      <c r="I15" s="1"/>
      <c r="J15" s="1"/>
      <c r="K15" s="1"/>
      <c r="L15" s="1"/>
      <c r="M15" s="1"/>
    </row>
    <row r="16" spans="1:16" x14ac:dyDescent="0.2">
      <c r="I16" s="1"/>
      <c r="J16" s="1"/>
      <c r="K16" s="1"/>
      <c r="L16" s="1"/>
      <c r="M16" s="1"/>
    </row>
  </sheetData>
  <mergeCells count="12">
    <mergeCell ref="I6:M6"/>
    <mergeCell ref="A7:A9"/>
    <mergeCell ref="A10:A11"/>
    <mergeCell ref="B12:G12"/>
    <mergeCell ref="B13:G13"/>
    <mergeCell ref="B14:G14"/>
    <mergeCell ref="B6:G6"/>
    <mergeCell ref="A1:G1"/>
    <mergeCell ref="B2:E2"/>
    <mergeCell ref="B3:E3"/>
    <mergeCell ref="B4:G4"/>
    <mergeCell ref="B5:G5"/>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العملاء!$A$2:$A$14</xm:f>
          </x14:formula1>
          <xm:sqref>B2:E2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rightToLeft="1" workbookViewId="0">
      <selection activeCell="C10" sqref="C10"/>
    </sheetView>
  </sheetViews>
  <sheetFormatPr defaultColWidth="9.125" defaultRowHeight="14.25" x14ac:dyDescent="0.2"/>
  <cols>
    <col min="1" max="5" width="19.625" style="2" customWidth="1"/>
    <col min="6" max="16384" width="9.125" style="2"/>
  </cols>
  <sheetData>
    <row r="1" spans="1:5" x14ac:dyDescent="0.2">
      <c r="A1" s="2" t="s">
        <v>1</v>
      </c>
      <c r="B1" s="2" t="s">
        <v>3</v>
      </c>
      <c r="C1" s="2" t="s">
        <v>5</v>
      </c>
      <c r="D1" s="2" t="s">
        <v>6</v>
      </c>
      <c r="E1" s="2" t="s">
        <v>7</v>
      </c>
    </row>
    <row r="2" spans="1:5" x14ac:dyDescent="0.2">
      <c r="A2" s="2" t="s">
        <v>41</v>
      </c>
      <c r="B2" s="2" t="s">
        <v>19</v>
      </c>
      <c r="C2" s="6" t="s">
        <v>22</v>
      </c>
      <c r="D2" s="2">
        <v>1500</v>
      </c>
      <c r="E2" s="2" t="s">
        <v>25</v>
      </c>
    </row>
    <row r="3" spans="1:5" x14ac:dyDescent="0.2">
      <c r="A3" s="2" t="s">
        <v>57</v>
      </c>
      <c r="B3" s="2" t="s">
        <v>20</v>
      </c>
      <c r="C3" s="6" t="s">
        <v>23</v>
      </c>
      <c r="D3" s="2">
        <v>1600</v>
      </c>
      <c r="E3" s="2" t="s">
        <v>26</v>
      </c>
    </row>
    <row r="4" spans="1:5" x14ac:dyDescent="0.2">
      <c r="A4" s="2" t="s">
        <v>49</v>
      </c>
      <c r="B4" s="2" t="s">
        <v>21</v>
      </c>
      <c r="C4" s="6" t="s">
        <v>24</v>
      </c>
      <c r="D4" s="2">
        <v>1700</v>
      </c>
      <c r="E4" s="2" t="s">
        <v>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54"/>
  <sheetViews>
    <sheetView rightToLeft="1" workbookViewId="0">
      <selection activeCell="D8" sqref="D8"/>
    </sheetView>
  </sheetViews>
  <sheetFormatPr defaultColWidth="9.125" defaultRowHeight="14.25" x14ac:dyDescent="0.2"/>
  <cols>
    <col min="1" max="1" width="22.625" style="22" customWidth="1"/>
    <col min="2" max="2" width="33.625" style="23" customWidth="1"/>
    <col min="3" max="3" width="41.875" style="24" customWidth="1"/>
    <col min="4" max="5" width="24.625" style="25" customWidth="1"/>
    <col min="6" max="16384" width="9.125" style="17"/>
  </cols>
  <sheetData>
    <row r="1" spans="1:5" ht="30" customHeight="1" thickBot="1" x14ac:dyDescent="0.25">
      <c r="A1" s="32" t="s">
        <v>68</v>
      </c>
      <c r="B1" s="32"/>
      <c r="C1" s="32"/>
      <c r="D1" s="32"/>
      <c r="E1" s="16"/>
    </row>
    <row r="2" spans="1:5" ht="17.25" thickTop="1" thickBot="1" x14ac:dyDescent="0.25">
      <c r="A2" s="18" t="s">
        <v>29</v>
      </c>
      <c r="B2" s="19" t="s">
        <v>1</v>
      </c>
      <c r="C2" s="20" t="s">
        <v>69</v>
      </c>
      <c r="D2" s="21" t="s">
        <v>70</v>
      </c>
      <c r="E2" s="21" t="s">
        <v>17</v>
      </c>
    </row>
    <row r="3" spans="1:5" ht="15" thickTop="1" x14ac:dyDescent="0.2">
      <c r="A3" s="22">
        <v>44443</v>
      </c>
      <c r="B3" s="23" t="s">
        <v>60</v>
      </c>
      <c r="C3" s="24" t="s">
        <v>71</v>
      </c>
      <c r="D3" s="25">
        <v>85288</v>
      </c>
    </row>
    <row r="4" spans="1:5" x14ac:dyDescent="0.2">
      <c r="A4" s="22">
        <v>44443</v>
      </c>
      <c r="B4" s="23" t="s">
        <v>72</v>
      </c>
      <c r="C4" s="24" t="s">
        <v>71</v>
      </c>
      <c r="D4" s="25">
        <v>5139</v>
      </c>
    </row>
    <row r="5" spans="1:5" x14ac:dyDescent="0.2">
      <c r="A5" s="22">
        <v>44443</v>
      </c>
      <c r="B5" s="23" t="s">
        <v>73</v>
      </c>
      <c r="C5" s="24" t="s">
        <v>71</v>
      </c>
      <c r="D5" s="25">
        <v>7008</v>
      </c>
    </row>
    <row r="6" spans="1:5" x14ac:dyDescent="0.2">
      <c r="A6" s="22">
        <v>44443</v>
      </c>
      <c r="B6" s="23" t="s">
        <v>39</v>
      </c>
      <c r="C6" s="24" t="s">
        <v>71</v>
      </c>
      <c r="D6" s="25">
        <v>78079</v>
      </c>
    </row>
    <row r="7" spans="1:5" x14ac:dyDescent="0.2">
      <c r="A7" s="22">
        <v>44443</v>
      </c>
      <c r="B7" s="23" t="s">
        <v>57</v>
      </c>
      <c r="C7" s="24" t="s">
        <v>71</v>
      </c>
      <c r="D7" s="25">
        <v>42395</v>
      </c>
    </row>
    <row r="8" spans="1:5" x14ac:dyDescent="0.2">
      <c r="A8" s="22">
        <v>44443</v>
      </c>
      <c r="B8" s="23" t="s">
        <v>54</v>
      </c>
      <c r="C8" s="24" t="s">
        <v>71</v>
      </c>
      <c r="D8" s="25">
        <v>2067</v>
      </c>
    </row>
    <row r="9" spans="1:5" x14ac:dyDescent="0.2">
      <c r="A9" s="22">
        <v>44443</v>
      </c>
      <c r="B9" s="23" t="s">
        <v>64</v>
      </c>
      <c r="C9" s="24" t="s">
        <v>71</v>
      </c>
      <c r="D9" s="25">
        <v>5869</v>
      </c>
    </row>
    <row r="10" spans="1:5" x14ac:dyDescent="0.2">
      <c r="A10" s="22">
        <v>44443</v>
      </c>
      <c r="B10" s="23" t="s">
        <v>62</v>
      </c>
      <c r="C10" s="24" t="s">
        <v>71</v>
      </c>
      <c r="D10" s="25">
        <v>6500</v>
      </c>
    </row>
    <row r="11" spans="1:5" x14ac:dyDescent="0.2">
      <c r="A11" s="22">
        <v>44443</v>
      </c>
      <c r="B11" s="23" t="s">
        <v>74</v>
      </c>
      <c r="C11" s="24" t="s">
        <v>71</v>
      </c>
      <c r="E11" s="25">
        <v>134</v>
      </c>
    </row>
    <row r="12" spans="1:5" x14ac:dyDescent="0.2">
      <c r="A12" s="22">
        <v>44443</v>
      </c>
      <c r="B12" s="23" t="s">
        <v>75</v>
      </c>
      <c r="C12" s="24" t="s">
        <v>71</v>
      </c>
      <c r="D12" s="25">
        <v>5760</v>
      </c>
    </row>
    <row r="13" spans="1:5" x14ac:dyDescent="0.2">
      <c r="A13" s="22">
        <v>44443</v>
      </c>
      <c r="B13" s="23" t="s">
        <v>76</v>
      </c>
      <c r="C13" s="24" t="s">
        <v>71</v>
      </c>
      <c r="D13" s="25">
        <v>2561</v>
      </c>
    </row>
    <row r="14" spans="1:5" x14ac:dyDescent="0.2">
      <c r="A14" s="22">
        <v>44443</v>
      </c>
      <c r="B14" s="23" t="s">
        <v>77</v>
      </c>
      <c r="C14" s="24" t="s">
        <v>71</v>
      </c>
      <c r="D14" s="25">
        <v>5437</v>
      </c>
    </row>
    <row r="15" spans="1:5" x14ac:dyDescent="0.2">
      <c r="A15" s="22">
        <v>44443</v>
      </c>
      <c r="B15" s="23" t="s">
        <v>78</v>
      </c>
      <c r="C15" s="24" t="s">
        <v>71</v>
      </c>
      <c r="D15" s="25">
        <v>350</v>
      </c>
    </row>
    <row r="16" spans="1:5" x14ac:dyDescent="0.2">
      <c r="A16" s="22">
        <v>44443</v>
      </c>
      <c r="B16" s="23" t="s">
        <v>52</v>
      </c>
      <c r="C16" s="24" t="s">
        <v>71</v>
      </c>
      <c r="D16" s="25">
        <v>19947</v>
      </c>
    </row>
    <row r="17" spans="1:4" x14ac:dyDescent="0.2">
      <c r="A17" s="22">
        <v>44443</v>
      </c>
      <c r="B17" s="23" t="s">
        <v>55</v>
      </c>
      <c r="C17" s="24" t="s">
        <v>71</v>
      </c>
      <c r="D17" s="25">
        <v>138439</v>
      </c>
    </row>
    <row r="18" spans="1:4" x14ac:dyDescent="0.2">
      <c r="A18" s="22">
        <v>44443</v>
      </c>
      <c r="B18" s="23" t="s">
        <v>79</v>
      </c>
      <c r="C18" s="24" t="s">
        <v>71</v>
      </c>
      <c r="D18" s="25">
        <v>8638</v>
      </c>
    </row>
    <row r="19" spans="1:4" x14ac:dyDescent="0.2">
      <c r="A19" s="22">
        <v>44443</v>
      </c>
      <c r="B19" s="23" t="s">
        <v>80</v>
      </c>
      <c r="C19" s="24" t="s">
        <v>71</v>
      </c>
      <c r="D19" s="25">
        <v>1681</v>
      </c>
    </row>
    <row r="20" spans="1:4" x14ac:dyDescent="0.2">
      <c r="A20" s="22">
        <v>44443</v>
      </c>
      <c r="B20" s="23" t="s">
        <v>81</v>
      </c>
      <c r="C20" s="24" t="s">
        <v>71</v>
      </c>
      <c r="D20" s="25">
        <v>21950</v>
      </c>
    </row>
    <row r="21" spans="1:4" x14ac:dyDescent="0.2">
      <c r="A21" s="22">
        <v>44443</v>
      </c>
      <c r="B21" s="23" t="s">
        <v>56</v>
      </c>
      <c r="C21" s="24" t="s">
        <v>71</v>
      </c>
      <c r="D21" s="25">
        <v>37027</v>
      </c>
    </row>
    <row r="22" spans="1:4" x14ac:dyDescent="0.2">
      <c r="A22" s="22">
        <v>44443</v>
      </c>
      <c r="B22" s="23" t="s">
        <v>82</v>
      </c>
      <c r="C22" s="24" t="s">
        <v>71</v>
      </c>
      <c r="D22" s="25">
        <v>370</v>
      </c>
    </row>
    <row r="23" spans="1:4" x14ac:dyDescent="0.2">
      <c r="A23" s="22">
        <v>44443</v>
      </c>
      <c r="B23" s="23" t="s">
        <v>58</v>
      </c>
      <c r="C23" s="24" t="s">
        <v>71</v>
      </c>
      <c r="D23" s="25">
        <v>47064</v>
      </c>
    </row>
    <row r="24" spans="1:4" x14ac:dyDescent="0.2">
      <c r="A24" s="22">
        <v>44443</v>
      </c>
      <c r="B24" s="23" t="s">
        <v>41</v>
      </c>
      <c r="C24" s="24" t="s">
        <v>71</v>
      </c>
      <c r="D24" s="25">
        <v>89471</v>
      </c>
    </row>
    <row r="25" spans="1:4" x14ac:dyDescent="0.2">
      <c r="A25" s="22">
        <v>44443</v>
      </c>
      <c r="B25" s="23" t="s">
        <v>65</v>
      </c>
      <c r="C25" s="24" t="s">
        <v>71</v>
      </c>
      <c r="D25" s="25">
        <v>19996</v>
      </c>
    </row>
    <row r="26" spans="1:4" x14ac:dyDescent="0.2">
      <c r="A26" s="22">
        <v>44443</v>
      </c>
      <c r="B26" s="23" t="s">
        <v>49</v>
      </c>
      <c r="C26" s="24" t="s">
        <v>71</v>
      </c>
      <c r="D26" s="25">
        <v>57112</v>
      </c>
    </row>
    <row r="27" spans="1:4" x14ac:dyDescent="0.2">
      <c r="A27" s="22">
        <v>44443</v>
      </c>
      <c r="B27" s="23" t="s">
        <v>83</v>
      </c>
      <c r="C27" s="24" t="s">
        <v>71</v>
      </c>
      <c r="D27" s="25">
        <v>43058</v>
      </c>
    </row>
    <row r="28" spans="1:4" x14ac:dyDescent="0.2">
      <c r="A28" s="22">
        <v>44443</v>
      </c>
      <c r="B28" s="23" t="s">
        <v>53</v>
      </c>
      <c r="C28" s="24" t="s">
        <v>71</v>
      </c>
      <c r="D28" s="25">
        <v>266</v>
      </c>
    </row>
    <row r="29" spans="1:4" x14ac:dyDescent="0.2">
      <c r="A29" s="22">
        <v>44443</v>
      </c>
      <c r="B29" s="23" t="s">
        <v>84</v>
      </c>
      <c r="C29" s="24" t="s">
        <v>71</v>
      </c>
      <c r="D29" s="25">
        <v>291</v>
      </c>
    </row>
    <row r="30" spans="1:4" x14ac:dyDescent="0.2">
      <c r="A30" s="22">
        <v>44443</v>
      </c>
      <c r="B30" s="23" t="s">
        <v>45</v>
      </c>
      <c r="C30" s="24" t="s">
        <v>71</v>
      </c>
      <c r="D30" s="25">
        <v>6811</v>
      </c>
    </row>
    <row r="31" spans="1:4" x14ac:dyDescent="0.2">
      <c r="A31" s="22">
        <v>44443</v>
      </c>
      <c r="B31" s="23" t="s">
        <v>43</v>
      </c>
      <c r="C31" s="24" t="s">
        <v>71</v>
      </c>
      <c r="D31" s="25">
        <v>77222</v>
      </c>
    </row>
    <row r="32" spans="1:4" x14ac:dyDescent="0.2">
      <c r="A32" s="22">
        <v>44443</v>
      </c>
      <c r="B32" s="23" t="s">
        <v>59</v>
      </c>
      <c r="C32" s="24" t="s">
        <v>71</v>
      </c>
      <c r="D32" s="25">
        <v>16568</v>
      </c>
    </row>
    <row r="33" spans="1:5" x14ac:dyDescent="0.2">
      <c r="A33" s="22">
        <v>44443</v>
      </c>
      <c r="B33" s="23" t="s">
        <v>50</v>
      </c>
      <c r="C33" s="24" t="s">
        <v>71</v>
      </c>
      <c r="D33" s="25">
        <v>28762</v>
      </c>
    </row>
    <row r="34" spans="1:5" x14ac:dyDescent="0.2">
      <c r="A34" s="22">
        <v>44443</v>
      </c>
      <c r="B34" s="23" t="s">
        <v>85</v>
      </c>
      <c r="C34" s="24" t="s">
        <v>71</v>
      </c>
      <c r="D34" s="25">
        <v>12985</v>
      </c>
    </row>
    <row r="35" spans="1:5" x14ac:dyDescent="0.2">
      <c r="A35" s="22">
        <v>44443</v>
      </c>
      <c r="B35" s="23" t="s">
        <v>86</v>
      </c>
      <c r="C35" s="24" t="s">
        <v>71</v>
      </c>
      <c r="D35" s="25">
        <v>20000</v>
      </c>
    </row>
    <row r="36" spans="1:5" x14ac:dyDescent="0.2">
      <c r="A36" s="22">
        <v>44443</v>
      </c>
      <c r="B36" s="23" t="s">
        <v>87</v>
      </c>
      <c r="C36" s="24" t="s">
        <v>71</v>
      </c>
      <c r="D36" s="25">
        <v>9710</v>
      </c>
    </row>
    <row r="37" spans="1:5" x14ac:dyDescent="0.2">
      <c r="A37" s="22">
        <v>44443</v>
      </c>
      <c r="B37" s="23" t="s">
        <v>88</v>
      </c>
      <c r="C37" s="24" t="s">
        <v>71</v>
      </c>
      <c r="D37" s="25">
        <v>133</v>
      </c>
    </row>
    <row r="38" spans="1:5" x14ac:dyDescent="0.2">
      <c r="A38" s="22">
        <v>44443</v>
      </c>
      <c r="B38" s="23" t="s">
        <v>66</v>
      </c>
      <c r="C38" s="24" t="s">
        <v>71</v>
      </c>
      <c r="D38" s="25">
        <v>26356</v>
      </c>
    </row>
    <row r="39" spans="1:5" x14ac:dyDescent="0.2">
      <c r="A39" s="22">
        <v>44443</v>
      </c>
      <c r="B39" s="23" t="s">
        <v>89</v>
      </c>
      <c r="C39" s="24" t="s">
        <v>71</v>
      </c>
      <c r="D39" s="25">
        <v>1180</v>
      </c>
    </row>
    <row r="40" spans="1:5" x14ac:dyDescent="0.2">
      <c r="A40" s="22">
        <v>44444</v>
      </c>
      <c r="B40" s="23" t="s">
        <v>45</v>
      </c>
      <c r="C40" s="24" t="s">
        <v>90</v>
      </c>
      <c r="E40" s="25">
        <v>6000</v>
      </c>
    </row>
    <row r="41" spans="1:5" x14ac:dyDescent="0.2">
      <c r="A41" s="22">
        <v>44444</v>
      </c>
      <c r="B41" s="23" t="s">
        <v>39</v>
      </c>
      <c r="C41" s="24" t="s">
        <v>91</v>
      </c>
      <c r="D41" s="25">
        <v>2138.4</v>
      </c>
    </row>
    <row r="42" spans="1:5" x14ac:dyDescent="0.2">
      <c r="A42" s="22">
        <v>44444</v>
      </c>
      <c r="B42" s="23" t="s">
        <v>39</v>
      </c>
      <c r="C42" s="24" t="s">
        <v>90</v>
      </c>
      <c r="E42" s="25">
        <v>6000</v>
      </c>
    </row>
    <row r="43" spans="1:5" x14ac:dyDescent="0.2">
      <c r="A43" s="22">
        <v>44444</v>
      </c>
      <c r="B43" s="23" t="s">
        <v>41</v>
      </c>
      <c r="C43" s="24" t="s">
        <v>90</v>
      </c>
      <c r="E43" s="25">
        <v>20000</v>
      </c>
    </row>
    <row r="44" spans="1:5" x14ac:dyDescent="0.2">
      <c r="A44" s="22">
        <v>44444</v>
      </c>
      <c r="B44" s="23" t="s">
        <v>41</v>
      </c>
      <c r="C44" s="24" t="s">
        <v>92</v>
      </c>
      <c r="D44" s="25">
        <v>30947.899999999998</v>
      </c>
      <c r="E44" s="25">
        <v>0</v>
      </c>
    </row>
    <row r="45" spans="1:5" x14ac:dyDescent="0.2">
      <c r="A45" s="22">
        <v>44444</v>
      </c>
      <c r="B45" s="23" t="s">
        <v>55</v>
      </c>
      <c r="C45" s="24" t="s">
        <v>93</v>
      </c>
      <c r="E45" s="25">
        <v>20000</v>
      </c>
    </row>
    <row r="46" spans="1:5" x14ac:dyDescent="0.2">
      <c r="A46" s="22">
        <v>44444</v>
      </c>
      <c r="B46" s="23" t="s">
        <v>58</v>
      </c>
      <c r="C46" s="24" t="s">
        <v>90</v>
      </c>
      <c r="E46" s="25">
        <v>10000</v>
      </c>
    </row>
    <row r="47" spans="1:5" x14ac:dyDescent="0.2">
      <c r="A47" s="22">
        <v>44445</v>
      </c>
      <c r="B47" s="23" t="s">
        <v>43</v>
      </c>
      <c r="C47" s="24" t="s">
        <v>94</v>
      </c>
      <c r="D47" s="25">
        <v>44892.639999999992</v>
      </c>
      <c r="E47" s="25">
        <v>30000</v>
      </c>
    </row>
    <row r="48" spans="1:5" x14ac:dyDescent="0.2">
      <c r="A48" s="22">
        <v>44445</v>
      </c>
      <c r="B48" s="23" t="s">
        <v>45</v>
      </c>
      <c r="C48" s="24" t="s">
        <v>95</v>
      </c>
      <c r="D48" s="25">
        <v>139475.76000000004</v>
      </c>
      <c r="E48" s="25">
        <v>0</v>
      </c>
    </row>
    <row r="49" spans="1:5" x14ac:dyDescent="0.2">
      <c r="A49" s="22">
        <v>44446</v>
      </c>
      <c r="B49" s="23" t="s">
        <v>39</v>
      </c>
      <c r="C49" s="24" t="s">
        <v>96</v>
      </c>
      <c r="D49" s="25">
        <v>932.80000000000007</v>
      </c>
    </row>
    <row r="50" spans="1:5" x14ac:dyDescent="0.2">
      <c r="A50" s="22">
        <v>44446</v>
      </c>
      <c r="B50" s="23" t="s">
        <v>39</v>
      </c>
      <c r="C50" s="24" t="s">
        <v>97</v>
      </c>
      <c r="D50" s="25">
        <v>1936</v>
      </c>
    </row>
    <row r="51" spans="1:5" x14ac:dyDescent="0.2">
      <c r="A51" s="22">
        <v>44446</v>
      </c>
      <c r="B51" s="23" t="s">
        <v>39</v>
      </c>
      <c r="C51" s="24" t="s">
        <v>98</v>
      </c>
      <c r="D51" s="25">
        <v>1484</v>
      </c>
    </row>
    <row r="52" spans="1:5" x14ac:dyDescent="0.2">
      <c r="A52" s="22">
        <v>44446</v>
      </c>
      <c r="B52" s="23" t="s">
        <v>39</v>
      </c>
      <c r="C52" s="24" t="s">
        <v>99</v>
      </c>
      <c r="D52" s="25">
        <v>1540</v>
      </c>
    </row>
    <row r="53" spans="1:5" x14ac:dyDescent="0.2">
      <c r="A53" s="22">
        <v>44446</v>
      </c>
      <c r="B53" s="23" t="s">
        <v>39</v>
      </c>
      <c r="C53" s="24" t="s">
        <v>100</v>
      </c>
      <c r="D53" s="25">
        <v>3024</v>
      </c>
    </row>
    <row r="54" spans="1:5" x14ac:dyDescent="0.2">
      <c r="A54" s="22">
        <v>44446</v>
      </c>
      <c r="B54" s="23" t="s">
        <v>39</v>
      </c>
      <c r="C54" s="24" t="s">
        <v>90</v>
      </c>
      <c r="E54" s="25">
        <v>7000</v>
      </c>
    </row>
    <row r="55" spans="1:5" x14ac:dyDescent="0.2">
      <c r="A55" s="22">
        <v>44447</v>
      </c>
      <c r="B55" s="23" t="s">
        <v>81</v>
      </c>
      <c r="C55" s="24" t="s">
        <v>90</v>
      </c>
      <c r="E55" s="25">
        <v>6000</v>
      </c>
    </row>
    <row r="56" spans="1:5" x14ac:dyDescent="0.2">
      <c r="A56" s="22">
        <v>44448</v>
      </c>
      <c r="B56" s="23" t="s">
        <v>86</v>
      </c>
      <c r="C56" s="24" t="s">
        <v>90</v>
      </c>
      <c r="E56" s="25">
        <v>20000</v>
      </c>
    </row>
    <row r="57" spans="1:5" x14ac:dyDescent="0.2">
      <c r="A57" s="22">
        <v>44448</v>
      </c>
      <c r="B57" s="23" t="s">
        <v>57</v>
      </c>
      <c r="C57" s="24" t="s">
        <v>101</v>
      </c>
      <c r="E57" s="25">
        <v>300</v>
      </c>
    </row>
    <row r="58" spans="1:5" x14ac:dyDescent="0.2">
      <c r="A58" s="22">
        <v>44448.677240625002</v>
      </c>
      <c r="B58" s="23" t="s">
        <v>49</v>
      </c>
      <c r="C58" s="24" t="s">
        <v>102</v>
      </c>
      <c r="D58" s="25">
        <v>17161</v>
      </c>
      <c r="E58" s="25">
        <v>17000</v>
      </c>
    </row>
    <row r="59" spans="1:5" x14ac:dyDescent="0.2">
      <c r="A59" s="22">
        <v>44448</v>
      </c>
      <c r="B59" s="23" t="s">
        <v>54</v>
      </c>
      <c r="C59" s="24" t="s">
        <v>93</v>
      </c>
      <c r="E59" s="25">
        <v>2000</v>
      </c>
    </row>
    <row r="60" spans="1:5" x14ac:dyDescent="0.2">
      <c r="A60" s="22">
        <v>44449</v>
      </c>
      <c r="B60" s="23" t="s">
        <v>50</v>
      </c>
      <c r="C60" s="24" t="s">
        <v>103</v>
      </c>
      <c r="E60" s="25">
        <v>8395.1999999999989</v>
      </c>
    </row>
    <row r="61" spans="1:5" x14ac:dyDescent="0.2">
      <c r="A61" s="22">
        <v>44449</v>
      </c>
      <c r="B61" s="23" t="s">
        <v>50</v>
      </c>
      <c r="C61" s="24" t="s">
        <v>104</v>
      </c>
      <c r="E61" s="25">
        <v>2494.7999999999997</v>
      </c>
    </row>
    <row r="62" spans="1:5" x14ac:dyDescent="0.2">
      <c r="A62" s="22">
        <v>44449</v>
      </c>
      <c r="B62" s="23" t="s">
        <v>50</v>
      </c>
      <c r="C62" s="24" t="s">
        <v>105</v>
      </c>
      <c r="E62" s="25">
        <v>1484</v>
      </c>
    </row>
    <row r="63" spans="1:5" x14ac:dyDescent="0.2">
      <c r="A63" s="22">
        <v>44449</v>
      </c>
      <c r="B63" s="23" t="s">
        <v>50</v>
      </c>
      <c r="C63" s="24" t="s">
        <v>90</v>
      </c>
      <c r="E63" s="25">
        <v>16388</v>
      </c>
    </row>
    <row r="64" spans="1:5" x14ac:dyDescent="0.2">
      <c r="A64" s="22">
        <v>44449.639755439814</v>
      </c>
      <c r="B64" s="23" t="s">
        <v>50</v>
      </c>
      <c r="C64" s="24" t="s">
        <v>106</v>
      </c>
      <c r="D64" s="25">
        <v>201129.26</v>
      </c>
      <c r="E64" s="25">
        <v>61700</v>
      </c>
    </row>
    <row r="65" spans="1:5" x14ac:dyDescent="0.2">
      <c r="A65" s="22">
        <v>44449</v>
      </c>
      <c r="B65" s="23" t="s">
        <v>39</v>
      </c>
      <c r="C65" s="24" t="s">
        <v>107</v>
      </c>
      <c r="D65" s="25">
        <v>1512</v>
      </c>
    </row>
    <row r="66" spans="1:5" x14ac:dyDescent="0.2">
      <c r="A66" s="22">
        <v>44451</v>
      </c>
      <c r="B66" s="23" t="s">
        <v>60</v>
      </c>
      <c r="C66" s="24" t="s">
        <v>93</v>
      </c>
      <c r="E66" s="25">
        <v>20000</v>
      </c>
    </row>
    <row r="67" spans="1:5" x14ac:dyDescent="0.2">
      <c r="A67" s="22">
        <v>44451</v>
      </c>
      <c r="B67" s="23" t="s">
        <v>76</v>
      </c>
      <c r="C67" s="24" t="s">
        <v>90</v>
      </c>
      <c r="E67" s="25">
        <v>2550</v>
      </c>
    </row>
    <row r="68" spans="1:5" x14ac:dyDescent="0.2">
      <c r="A68" s="22">
        <v>44451</v>
      </c>
      <c r="B68" s="23" t="s">
        <v>41</v>
      </c>
      <c r="C68" s="24" t="s">
        <v>90</v>
      </c>
      <c r="E68" s="25">
        <v>15000</v>
      </c>
    </row>
    <row r="69" spans="1:5" x14ac:dyDescent="0.2">
      <c r="A69" s="22">
        <v>44451</v>
      </c>
      <c r="B69" s="23" t="s">
        <v>45</v>
      </c>
      <c r="C69" s="24" t="s">
        <v>90</v>
      </c>
      <c r="E69" s="25">
        <v>6000</v>
      </c>
    </row>
    <row r="70" spans="1:5" x14ac:dyDescent="0.2">
      <c r="A70" s="22">
        <v>44452</v>
      </c>
      <c r="B70" s="23" t="s">
        <v>41</v>
      </c>
      <c r="C70" s="24" t="s">
        <v>108</v>
      </c>
      <c r="D70" s="25">
        <v>566.72</v>
      </c>
    </row>
    <row r="71" spans="1:5" x14ac:dyDescent="0.2">
      <c r="A71" s="22">
        <v>44452</v>
      </c>
      <c r="B71" s="23" t="s">
        <v>41</v>
      </c>
      <c r="C71" s="24" t="s">
        <v>109</v>
      </c>
      <c r="D71" s="25">
        <v>1974.7199999999998</v>
      </c>
    </row>
    <row r="72" spans="1:5" x14ac:dyDescent="0.2">
      <c r="A72" s="22">
        <v>44452</v>
      </c>
      <c r="B72" s="23" t="s">
        <v>41</v>
      </c>
      <c r="C72" s="24" t="s">
        <v>110</v>
      </c>
      <c r="D72" s="25">
        <v>96.800000000000011</v>
      </c>
    </row>
    <row r="73" spans="1:5" x14ac:dyDescent="0.2">
      <c r="A73" s="22">
        <v>44452</v>
      </c>
      <c r="B73" s="23" t="s">
        <v>41</v>
      </c>
      <c r="C73" s="24" t="s">
        <v>111</v>
      </c>
      <c r="D73" s="25">
        <v>987.3599999999999</v>
      </c>
    </row>
    <row r="74" spans="1:5" x14ac:dyDescent="0.2">
      <c r="A74" s="22">
        <v>44453</v>
      </c>
      <c r="B74" s="23" t="s">
        <v>55</v>
      </c>
      <c r="C74" s="24" t="s">
        <v>93</v>
      </c>
      <c r="E74" s="25">
        <v>20000</v>
      </c>
    </row>
    <row r="75" spans="1:5" x14ac:dyDescent="0.2">
      <c r="A75" s="22">
        <v>44453</v>
      </c>
      <c r="B75" s="23" t="s">
        <v>83</v>
      </c>
      <c r="C75" s="24" t="s">
        <v>93</v>
      </c>
      <c r="E75" s="25">
        <v>5000</v>
      </c>
    </row>
    <row r="76" spans="1:5" x14ac:dyDescent="0.2">
      <c r="A76" s="22">
        <v>44453</v>
      </c>
      <c r="B76" s="23" t="s">
        <v>77</v>
      </c>
      <c r="C76" s="24" t="s">
        <v>90</v>
      </c>
      <c r="E76" s="25">
        <v>2000</v>
      </c>
    </row>
    <row r="77" spans="1:5" x14ac:dyDescent="0.2">
      <c r="A77" s="22">
        <v>44453</v>
      </c>
      <c r="B77" s="23" t="s">
        <v>41</v>
      </c>
      <c r="C77" s="24" t="s">
        <v>112</v>
      </c>
      <c r="E77" s="25">
        <v>987.3599999999999</v>
      </c>
    </row>
    <row r="78" spans="1:5" x14ac:dyDescent="0.2">
      <c r="A78" s="22">
        <v>44453</v>
      </c>
      <c r="B78" s="23" t="s">
        <v>41</v>
      </c>
      <c r="C78" s="24" t="s">
        <v>113</v>
      </c>
      <c r="E78" s="25">
        <v>454.96000000000004</v>
      </c>
    </row>
    <row r="79" spans="1:5" x14ac:dyDescent="0.2">
      <c r="A79" s="22">
        <v>44453</v>
      </c>
      <c r="B79" s="23" t="s">
        <v>41</v>
      </c>
      <c r="C79" s="24" t="s">
        <v>114</v>
      </c>
      <c r="D79" s="25">
        <v>290.40000000000003</v>
      </c>
    </row>
    <row r="80" spans="1:5" x14ac:dyDescent="0.2">
      <c r="A80" s="22">
        <v>44453</v>
      </c>
      <c r="B80" s="23" t="s">
        <v>41</v>
      </c>
      <c r="C80" s="24" t="s">
        <v>115</v>
      </c>
      <c r="D80" s="25">
        <v>443.68000000000006</v>
      </c>
    </row>
    <row r="81" spans="1:5" x14ac:dyDescent="0.2">
      <c r="A81" s="22">
        <v>44453</v>
      </c>
      <c r="B81" s="23" t="s">
        <v>49</v>
      </c>
      <c r="C81" s="24" t="s">
        <v>116</v>
      </c>
      <c r="D81" s="25">
        <v>1288</v>
      </c>
    </row>
    <row r="82" spans="1:5" x14ac:dyDescent="0.2">
      <c r="A82" s="22">
        <v>44453</v>
      </c>
      <c r="B82" s="23" t="s">
        <v>49</v>
      </c>
      <c r="C82" s="24" t="s">
        <v>117</v>
      </c>
      <c r="D82" s="25">
        <v>45</v>
      </c>
    </row>
    <row r="83" spans="1:5" x14ac:dyDescent="0.2">
      <c r="A83" s="22">
        <v>44453</v>
      </c>
      <c r="B83" s="23" t="s">
        <v>49</v>
      </c>
      <c r="C83" s="24" t="s">
        <v>90</v>
      </c>
      <c r="E83" s="25">
        <v>1350</v>
      </c>
    </row>
    <row r="84" spans="1:5" x14ac:dyDescent="0.2">
      <c r="A84" s="22">
        <v>44454.661668981484</v>
      </c>
      <c r="B84" s="23" t="s">
        <v>52</v>
      </c>
      <c r="C84" s="24" t="s">
        <v>118</v>
      </c>
      <c r="D84" s="25">
        <v>11424</v>
      </c>
      <c r="E84" s="25">
        <v>10000</v>
      </c>
    </row>
    <row r="85" spans="1:5" x14ac:dyDescent="0.2">
      <c r="A85" s="22">
        <v>44455</v>
      </c>
      <c r="B85" s="23" t="s">
        <v>39</v>
      </c>
      <c r="C85" s="24" t="s">
        <v>119</v>
      </c>
      <c r="D85" s="25">
        <v>2217.6</v>
      </c>
    </row>
    <row r="86" spans="1:5" x14ac:dyDescent="0.2">
      <c r="A86" s="22">
        <v>44455</v>
      </c>
      <c r="B86" s="23" t="s">
        <v>53</v>
      </c>
      <c r="C86" s="24" t="s">
        <v>120</v>
      </c>
      <c r="D86" s="25">
        <v>1387.2</v>
      </c>
    </row>
    <row r="87" spans="1:5" x14ac:dyDescent="0.2">
      <c r="A87" s="22">
        <v>44455</v>
      </c>
      <c r="B87" s="23" t="s">
        <v>39</v>
      </c>
      <c r="C87" s="24" t="s">
        <v>105</v>
      </c>
      <c r="E87" s="25">
        <v>1512</v>
      </c>
    </row>
    <row r="88" spans="1:5" x14ac:dyDescent="0.2">
      <c r="A88" s="22">
        <v>44455</v>
      </c>
      <c r="B88" s="23" t="s">
        <v>39</v>
      </c>
      <c r="C88" s="24" t="s">
        <v>90</v>
      </c>
      <c r="E88" s="25">
        <v>9500</v>
      </c>
    </row>
    <row r="89" spans="1:5" x14ac:dyDescent="0.2">
      <c r="A89" s="22">
        <v>44459.382752430553</v>
      </c>
      <c r="B89" s="23" t="s">
        <v>39</v>
      </c>
      <c r="C89" s="24" t="s">
        <v>121</v>
      </c>
      <c r="D89" s="25">
        <v>51789.2</v>
      </c>
      <c r="E89" s="25">
        <v>0</v>
      </c>
    </row>
    <row r="90" spans="1:5" x14ac:dyDescent="0.2">
      <c r="A90" s="22">
        <v>44459</v>
      </c>
      <c r="B90" s="23" t="s">
        <v>39</v>
      </c>
      <c r="C90" s="24" t="s">
        <v>90</v>
      </c>
      <c r="E90" s="25">
        <v>40000</v>
      </c>
    </row>
    <row r="91" spans="1:5" x14ac:dyDescent="0.2">
      <c r="A91" s="22">
        <v>44459.920771874997</v>
      </c>
      <c r="B91" s="23" t="s">
        <v>62</v>
      </c>
      <c r="C91" s="24" t="s">
        <v>122</v>
      </c>
      <c r="D91" s="25">
        <v>88348.64</v>
      </c>
      <c r="E91" s="25">
        <v>0</v>
      </c>
    </row>
    <row r="92" spans="1:5" x14ac:dyDescent="0.2">
      <c r="A92" s="22">
        <v>44459</v>
      </c>
      <c r="B92" s="23" t="s">
        <v>62</v>
      </c>
      <c r="C92" s="24" t="s">
        <v>90</v>
      </c>
      <c r="E92" s="25">
        <v>30000</v>
      </c>
    </row>
    <row r="93" spans="1:5" x14ac:dyDescent="0.2">
      <c r="A93" s="22">
        <v>44459.399496990744</v>
      </c>
      <c r="B93" s="23" t="s">
        <v>54</v>
      </c>
      <c r="C93" s="24" t="s">
        <v>123</v>
      </c>
      <c r="D93" s="25">
        <v>19261.600000000002</v>
      </c>
      <c r="E93" s="25">
        <v>0</v>
      </c>
    </row>
    <row r="94" spans="1:5" x14ac:dyDescent="0.2">
      <c r="A94" s="22">
        <v>44459</v>
      </c>
      <c r="B94" s="23" t="s">
        <v>54</v>
      </c>
      <c r="C94" s="24" t="s">
        <v>90</v>
      </c>
      <c r="E94" s="25">
        <v>5000</v>
      </c>
    </row>
    <row r="95" spans="1:5" x14ac:dyDescent="0.2">
      <c r="A95" s="22">
        <v>44459.403426041667</v>
      </c>
      <c r="B95" s="23" t="s">
        <v>55</v>
      </c>
      <c r="C95" s="24" t="s">
        <v>124</v>
      </c>
      <c r="D95" s="25">
        <v>31877.120000000003</v>
      </c>
      <c r="E95" s="25">
        <v>0</v>
      </c>
    </row>
    <row r="96" spans="1:5" x14ac:dyDescent="0.2">
      <c r="A96" s="22">
        <v>44459</v>
      </c>
      <c r="B96" s="23" t="s">
        <v>55</v>
      </c>
      <c r="C96" s="24" t="s">
        <v>90</v>
      </c>
      <c r="E96" s="25">
        <v>20000</v>
      </c>
    </row>
    <row r="97" spans="1:5" x14ac:dyDescent="0.2">
      <c r="A97" s="22">
        <v>44459.406913310188</v>
      </c>
      <c r="B97" s="23" t="s">
        <v>56</v>
      </c>
      <c r="C97" s="24" t="s">
        <v>125</v>
      </c>
      <c r="D97" s="25">
        <v>13267.2</v>
      </c>
      <c r="E97" s="25">
        <v>0</v>
      </c>
    </row>
    <row r="98" spans="1:5" x14ac:dyDescent="0.2">
      <c r="A98" s="22">
        <v>44459</v>
      </c>
      <c r="B98" s="23" t="s">
        <v>56</v>
      </c>
      <c r="C98" s="24" t="s">
        <v>90</v>
      </c>
      <c r="E98" s="25">
        <v>10000</v>
      </c>
    </row>
    <row r="99" spans="1:5" x14ac:dyDescent="0.2">
      <c r="A99" s="22">
        <v>44459.412033564811</v>
      </c>
      <c r="B99" s="23" t="s">
        <v>57</v>
      </c>
      <c r="C99" s="24" t="s">
        <v>126</v>
      </c>
      <c r="D99" s="25">
        <v>53909.960000000006</v>
      </c>
      <c r="E99" s="25">
        <v>0</v>
      </c>
    </row>
    <row r="100" spans="1:5" x14ac:dyDescent="0.2">
      <c r="A100" s="22">
        <v>44459</v>
      </c>
      <c r="B100" s="23" t="s">
        <v>57</v>
      </c>
      <c r="C100" s="24" t="s">
        <v>90</v>
      </c>
      <c r="E100" s="25">
        <v>72000</v>
      </c>
    </row>
    <row r="101" spans="1:5" x14ac:dyDescent="0.2">
      <c r="A101" s="22">
        <v>44459</v>
      </c>
      <c r="B101" s="23" t="s">
        <v>57</v>
      </c>
      <c r="C101" s="24" t="s">
        <v>127</v>
      </c>
      <c r="D101" s="25">
        <v>1903.9999999999998</v>
      </c>
    </row>
    <row r="102" spans="1:5" x14ac:dyDescent="0.2">
      <c r="A102" s="22">
        <v>44459.423989814815</v>
      </c>
      <c r="B102" s="23" t="s">
        <v>58</v>
      </c>
      <c r="C102" s="24" t="s">
        <v>128</v>
      </c>
      <c r="D102" s="25">
        <v>131769.73499999999</v>
      </c>
      <c r="E102" s="25">
        <v>0</v>
      </c>
    </row>
    <row r="103" spans="1:5" x14ac:dyDescent="0.2">
      <c r="A103" s="22">
        <v>44459</v>
      </c>
      <c r="B103" s="23" t="s">
        <v>58</v>
      </c>
      <c r="C103" s="24" t="s">
        <v>90</v>
      </c>
      <c r="E103" s="25">
        <v>20000</v>
      </c>
    </row>
    <row r="104" spans="1:5" x14ac:dyDescent="0.2">
      <c r="A104" s="22">
        <v>44459.429578124997</v>
      </c>
      <c r="B104" s="23" t="s">
        <v>51</v>
      </c>
      <c r="C104" s="24" t="s">
        <v>129</v>
      </c>
      <c r="D104" s="25">
        <v>32899.599999999999</v>
      </c>
      <c r="E104" s="25">
        <v>0</v>
      </c>
    </row>
    <row r="105" spans="1:5" x14ac:dyDescent="0.2">
      <c r="A105" s="22">
        <v>44459</v>
      </c>
      <c r="B105" s="23" t="s">
        <v>55</v>
      </c>
      <c r="C105" s="24" t="s">
        <v>130</v>
      </c>
      <c r="E105" s="25">
        <v>1926.3999999999999</v>
      </c>
    </row>
    <row r="106" spans="1:5" x14ac:dyDescent="0.2">
      <c r="A106" s="22">
        <v>44459</v>
      </c>
      <c r="B106" s="23" t="s">
        <v>59</v>
      </c>
      <c r="C106" s="24" t="s">
        <v>90</v>
      </c>
      <c r="E106" s="25">
        <v>5000</v>
      </c>
    </row>
    <row r="107" spans="1:5" x14ac:dyDescent="0.2">
      <c r="A107" s="22">
        <v>44459</v>
      </c>
      <c r="B107" s="23" t="s">
        <v>79</v>
      </c>
      <c r="C107" s="24" t="s">
        <v>90</v>
      </c>
      <c r="E107" s="25">
        <v>8000</v>
      </c>
    </row>
    <row r="108" spans="1:5" x14ac:dyDescent="0.2">
      <c r="A108" s="22">
        <v>44457</v>
      </c>
      <c r="B108" s="23" t="s">
        <v>85</v>
      </c>
      <c r="C108" s="24" t="s">
        <v>90</v>
      </c>
      <c r="E108" s="25">
        <v>3000</v>
      </c>
    </row>
    <row r="109" spans="1:5" x14ac:dyDescent="0.2">
      <c r="A109" s="22">
        <v>44459</v>
      </c>
      <c r="B109" s="23" t="s">
        <v>59</v>
      </c>
      <c r="C109" s="24" t="s">
        <v>131</v>
      </c>
      <c r="D109" s="25">
        <v>2968</v>
      </c>
    </row>
    <row r="110" spans="1:5" x14ac:dyDescent="0.2">
      <c r="A110" s="22">
        <v>44456</v>
      </c>
      <c r="B110" s="23" t="s">
        <v>66</v>
      </c>
      <c r="C110" s="24" t="s">
        <v>132</v>
      </c>
      <c r="D110" s="25">
        <v>13617.6</v>
      </c>
      <c r="E110" s="25">
        <v>11000</v>
      </c>
    </row>
    <row r="111" spans="1:5" x14ac:dyDescent="0.2">
      <c r="A111" s="22">
        <v>44456</v>
      </c>
      <c r="B111" s="23" t="s">
        <v>133</v>
      </c>
      <c r="C111" s="24" t="s">
        <v>134</v>
      </c>
      <c r="D111" s="25">
        <v>8572</v>
      </c>
      <c r="E111" s="25">
        <v>7500</v>
      </c>
    </row>
    <row r="112" spans="1:5" x14ac:dyDescent="0.2">
      <c r="A112" s="22">
        <v>44458</v>
      </c>
      <c r="B112" s="23" t="s">
        <v>49</v>
      </c>
      <c r="C112" s="24" t="s">
        <v>135</v>
      </c>
      <c r="D112" s="25">
        <v>90</v>
      </c>
    </row>
    <row r="113" spans="1:5" x14ac:dyDescent="0.2">
      <c r="A113" s="22">
        <v>44457</v>
      </c>
      <c r="B113" s="23" t="s">
        <v>45</v>
      </c>
      <c r="C113" s="24" t="s">
        <v>90</v>
      </c>
      <c r="E113" s="25">
        <v>6000</v>
      </c>
    </row>
    <row r="114" spans="1:5" x14ac:dyDescent="0.2">
      <c r="A114" s="22">
        <v>44459</v>
      </c>
      <c r="B114" s="23" t="s">
        <v>57</v>
      </c>
      <c r="C114" s="24" t="s">
        <v>136</v>
      </c>
      <c r="E114" s="25">
        <v>525</v>
      </c>
    </row>
    <row r="115" spans="1:5" x14ac:dyDescent="0.2">
      <c r="A115" s="22">
        <v>44459.746463541669</v>
      </c>
      <c r="B115" s="23" t="s">
        <v>60</v>
      </c>
      <c r="C115" s="24" t="s">
        <v>137</v>
      </c>
      <c r="D115" s="25">
        <v>59408.28</v>
      </c>
      <c r="E115" s="25">
        <v>0</v>
      </c>
    </row>
    <row r="116" spans="1:5" x14ac:dyDescent="0.2">
      <c r="A116" s="22">
        <v>44459</v>
      </c>
      <c r="B116" s="23" t="s">
        <v>60</v>
      </c>
      <c r="C116" s="24" t="s">
        <v>90</v>
      </c>
      <c r="E116" s="25">
        <v>50000</v>
      </c>
    </row>
    <row r="117" spans="1:5" x14ac:dyDescent="0.2">
      <c r="A117" s="22">
        <v>44459</v>
      </c>
      <c r="B117" s="23" t="s">
        <v>43</v>
      </c>
      <c r="C117" s="24" t="s">
        <v>93</v>
      </c>
      <c r="E117" s="25">
        <v>10000</v>
      </c>
    </row>
    <row r="118" spans="1:5" x14ac:dyDescent="0.2">
      <c r="A118" s="22">
        <v>44459</v>
      </c>
      <c r="B118" s="23" t="s">
        <v>41</v>
      </c>
      <c r="C118" s="24" t="s">
        <v>90</v>
      </c>
      <c r="E118" s="25">
        <v>9000</v>
      </c>
    </row>
    <row r="119" spans="1:5" x14ac:dyDescent="0.2">
      <c r="A119" s="22">
        <v>44459.781728819442</v>
      </c>
      <c r="B119" s="23" t="s">
        <v>41</v>
      </c>
      <c r="C119" s="24" t="s">
        <v>138</v>
      </c>
      <c r="D119" s="25">
        <v>31583.46</v>
      </c>
      <c r="E119" s="25">
        <v>0</v>
      </c>
    </row>
    <row r="120" spans="1:5" x14ac:dyDescent="0.2">
      <c r="A120" s="22">
        <v>44460.412129745368</v>
      </c>
      <c r="B120" s="23" t="s">
        <v>63</v>
      </c>
      <c r="C120" s="24" t="s">
        <v>139</v>
      </c>
      <c r="D120" s="25">
        <v>37939.040000000001</v>
      </c>
      <c r="E120" s="25">
        <v>0</v>
      </c>
    </row>
    <row r="121" spans="1:5" x14ac:dyDescent="0.2">
      <c r="A121" s="22">
        <v>44460.414193634257</v>
      </c>
      <c r="B121" s="23" t="s">
        <v>64</v>
      </c>
      <c r="C121" s="24" t="s">
        <v>140</v>
      </c>
      <c r="D121" s="25">
        <v>31053.52</v>
      </c>
      <c r="E121" s="25">
        <v>0</v>
      </c>
    </row>
    <row r="122" spans="1:5" x14ac:dyDescent="0.2">
      <c r="A122" s="22">
        <v>44460.429431712961</v>
      </c>
      <c r="B122" s="23" t="s">
        <v>65</v>
      </c>
      <c r="C122" s="24" t="s">
        <v>141</v>
      </c>
      <c r="D122" s="25">
        <v>2760</v>
      </c>
      <c r="E122" s="25">
        <v>0</v>
      </c>
    </row>
    <row r="123" spans="1:5" x14ac:dyDescent="0.2">
      <c r="A123" s="22">
        <v>44461.474275694447</v>
      </c>
      <c r="B123" s="23" t="s">
        <v>45</v>
      </c>
      <c r="C123" s="24" t="s">
        <v>142</v>
      </c>
      <c r="D123" s="25">
        <v>24118.799999999999</v>
      </c>
      <c r="E123" s="25">
        <v>0</v>
      </c>
    </row>
    <row r="124" spans="1:5" x14ac:dyDescent="0.2">
      <c r="A124" s="22">
        <v>44461.476498379627</v>
      </c>
      <c r="B124" s="23" t="s">
        <v>66</v>
      </c>
      <c r="C124" s="24" t="s">
        <v>143</v>
      </c>
      <c r="D124" s="25">
        <v>5363.2000000000007</v>
      </c>
      <c r="E124" s="25">
        <v>0</v>
      </c>
    </row>
    <row r="125" spans="1:5" x14ac:dyDescent="0.2">
      <c r="A125" s="22">
        <v>44460</v>
      </c>
      <c r="B125" s="23" t="s">
        <v>66</v>
      </c>
      <c r="C125" s="24" t="s">
        <v>90</v>
      </c>
      <c r="E125" s="25">
        <v>5000</v>
      </c>
    </row>
    <row r="126" spans="1:5" x14ac:dyDescent="0.2">
      <c r="A126" s="22">
        <v>44460</v>
      </c>
      <c r="B126" s="23" t="s">
        <v>65</v>
      </c>
      <c r="C126" s="24" t="s">
        <v>90</v>
      </c>
      <c r="E126" s="25">
        <v>7250</v>
      </c>
    </row>
    <row r="127" spans="1:5" x14ac:dyDescent="0.2">
      <c r="A127" s="22">
        <v>44460</v>
      </c>
      <c r="B127" s="23" t="s">
        <v>64</v>
      </c>
      <c r="C127" s="24" t="s">
        <v>90</v>
      </c>
      <c r="E127" s="25">
        <v>36922.519999999997</v>
      </c>
    </row>
    <row r="128" spans="1:5" x14ac:dyDescent="0.2">
      <c r="A128" s="22">
        <v>44460</v>
      </c>
      <c r="B128" s="23" t="s">
        <v>63</v>
      </c>
      <c r="C128" s="24" t="s">
        <v>90</v>
      </c>
      <c r="E128" s="25">
        <v>37939.040000000001</v>
      </c>
    </row>
    <row r="129" spans="1:5" x14ac:dyDescent="0.2">
      <c r="A129" s="22">
        <v>44461</v>
      </c>
      <c r="B129" s="23" t="s">
        <v>41</v>
      </c>
      <c r="C129" s="24" t="s">
        <v>144</v>
      </c>
      <c r="D129" s="25">
        <v>809.60000000000014</v>
      </c>
    </row>
    <row r="130" spans="1:5" x14ac:dyDescent="0.2">
      <c r="A130" s="22">
        <v>44461</v>
      </c>
      <c r="B130" s="23" t="s">
        <v>55</v>
      </c>
      <c r="C130" s="24" t="s">
        <v>145</v>
      </c>
      <c r="D130" s="25">
        <v>2352</v>
      </c>
    </row>
    <row r="131" spans="1:5" x14ac:dyDescent="0.2">
      <c r="A131" s="22">
        <v>44461.764095949075</v>
      </c>
      <c r="B131" s="23" t="s">
        <v>49</v>
      </c>
      <c r="C131" s="24" t="s">
        <v>146</v>
      </c>
      <c r="D131" s="25">
        <v>6829.5</v>
      </c>
      <c r="E131" s="25">
        <v>0</v>
      </c>
    </row>
    <row r="132" spans="1:5" x14ac:dyDescent="0.2">
      <c r="A132" s="22">
        <v>44461</v>
      </c>
      <c r="B132" s="23" t="s">
        <v>49</v>
      </c>
      <c r="C132" s="24" t="s">
        <v>90</v>
      </c>
      <c r="E132" s="25">
        <v>6800</v>
      </c>
    </row>
    <row r="133" spans="1:5" x14ac:dyDescent="0.2">
      <c r="A133" s="22">
        <v>44462</v>
      </c>
      <c r="B133" s="23" t="s">
        <v>55</v>
      </c>
      <c r="C133" s="24" t="s">
        <v>116</v>
      </c>
      <c r="D133" s="25">
        <v>1232</v>
      </c>
    </row>
    <row r="134" spans="1:5" x14ac:dyDescent="0.2">
      <c r="A134" s="22">
        <v>44462</v>
      </c>
      <c r="B134" s="23" t="s">
        <v>50</v>
      </c>
      <c r="C134" s="24" t="s">
        <v>93</v>
      </c>
      <c r="E134" s="25">
        <v>20000</v>
      </c>
    </row>
    <row r="135" spans="1:5" x14ac:dyDescent="0.2">
      <c r="A135" s="22">
        <v>44461</v>
      </c>
      <c r="B135" s="23" t="s">
        <v>87</v>
      </c>
      <c r="C135" s="24" t="s">
        <v>90</v>
      </c>
      <c r="E135" s="25">
        <v>1000</v>
      </c>
    </row>
    <row r="136" spans="1:5" x14ac:dyDescent="0.2">
      <c r="A136" s="22">
        <v>44464</v>
      </c>
      <c r="B136" s="23" t="s">
        <v>66</v>
      </c>
      <c r="C136" s="24" t="s">
        <v>90</v>
      </c>
      <c r="E136" s="25">
        <v>5000</v>
      </c>
    </row>
    <row r="137" spans="1:5" x14ac:dyDescent="0.2">
      <c r="A137" s="22">
        <v>44465</v>
      </c>
      <c r="B137" s="23" t="s">
        <v>41</v>
      </c>
      <c r="C137" s="24" t="s">
        <v>90</v>
      </c>
      <c r="E137" s="25">
        <v>15000</v>
      </c>
    </row>
    <row r="138" spans="1:5" x14ac:dyDescent="0.2">
      <c r="A138" s="22">
        <v>44465</v>
      </c>
      <c r="B138" s="23" t="s">
        <v>41</v>
      </c>
      <c r="C138" s="24" t="s">
        <v>147</v>
      </c>
      <c r="D138" s="25">
        <v>300</v>
      </c>
    </row>
    <row r="139" spans="1:5" x14ac:dyDescent="0.2">
      <c r="A139" s="22">
        <v>44465</v>
      </c>
      <c r="B139" s="23" t="s">
        <v>41</v>
      </c>
      <c r="C139" s="24" t="s">
        <v>148</v>
      </c>
      <c r="D139" s="25">
        <v>300</v>
      </c>
    </row>
    <row r="140" spans="1:5" x14ac:dyDescent="0.2">
      <c r="A140" s="22">
        <v>44465</v>
      </c>
      <c r="B140" s="23" t="s">
        <v>41</v>
      </c>
      <c r="C140" s="24" t="s">
        <v>149</v>
      </c>
      <c r="D140" s="25">
        <v>1331.04</v>
      </c>
    </row>
    <row r="141" spans="1:5" x14ac:dyDescent="0.2">
      <c r="A141" s="22">
        <v>44465</v>
      </c>
      <c r="B141" s="23" t="s">
        <v>65</v>
      </c>
      <c r="C141" s="24" t="s">
        <v>150</v>
      </c>
      <c r="D141" s="25">
        <v>2660</v>
      </c>
    </row>
    <row r="142" spans="1:5" x14ac:dyDescent="0.2">
      <c r="A142" s="22">
        <v>44465</v>
      </c>
      <c r="B142" s="23" t="s">
        <v>65</v>
      </c>
      <c r="C142" s="24" t="s">
        <v>151</v>
      </c>
      <c r="D142" s="25">
        <v>968</v>
      </c>
    </row>
    <row r="143" spans="1:5" x14ac:dyDescent="0.2">
      <c r="A143" s="22">
        <v>44465</v>
      </c>
      <c r="B143" s="23" t="s">
        <v>65</v>
      </c>
      <c r="C143" s="24" t="s">
        <v>90</v>
      </c>
      <c r="E143" s="25">
        <v>3000</v>
      </c>
    </row>
    <row r="144" spans="1:5" x14ac:dyDescent="0.2">
      <c r="A144" s="22">
        <v>44465</v>
      </c>
      <c r="B144" s="23" t="s">
        <v>67</v>
      </c>
      <c r="C144" s="24" t="s">
        <v>152</v>
      </c>
      <c r="D144" s="25">
        <v>0</v>
      </c>
    </row>
    <row r="145" spans="1:5" x14ac:dyDescent="0.2">
      <c r="A145" s="22">
        <v>44466</v>
      </c>
      <c r="B145" s="23" t="s">
        <v>43</v>
      </c>
      <c r="C145" s="24" t="s">
        <v>93</v>
      </c>
      <c r="E145" s="25">
        <v>10000</v>
      </c>
    </row>
    <row r="146" spans="1:5" x14ac:dyDescent="0.2">
      <c r="A146" s="22">
        <v>44466</v>
      </c>
      <c r="B146" s="23" t="s">
        <v>58</v>
      </c>
      <c r="C146" s="24" t="s">
        <v>93</v>
      </c>
      <c r="E146" s="25">
        <v>17000</v>
      </c>
    </row>
    <row r="147" spans="1:5" x14ac:dyDescent="0.2">
      <c r="A147" s="22">
        <v>44465</v>
      </c>
      <c r="B147" s="23" t="s">
        <v>45</v>
      </c>
      <c r="C147" s="24" t="s">
        <v>90</v>
      </c>
      <c r="E147" s="25">
        <v>5000</v>
      </c>
    </row>
    <row r="148" spans="1:5" x14ac:dyDescent="0.2">
      <c r="A148" s="22">
        <v>44466</v>
      </c>
      <c r="B148" s="23" t="s">
        <v>51</v>
      </c>
      <c r="C148" s="24" t="s">
        <v>153</v>
      </c>
      <c r="D148" s="25">
        <v>979.19999999999993</v>
      </c>
    </row>
    <row r="149" spans="1:5" x14ac:dyDescent="0.2">
      <c r="A149" s="22">
        <v>44466</v>
      </c>
      <c r="B149" s="23" t="s">
        <v>51</v>
      </c>
      <c r="C149" s="24" t="s">
        <v>144</v>
      </c>
      <c r="D149" s="25">
        <v>809.60000000000014</v>
      </c>
    </row>
    <row r="150" spans="1:5" x14ac:dyDescent="0.2">
      <c r="A150" s="22">
        <v>44466</v>
      </c>
      <c r="B150" s="23" t="s">
        <v>51</v>
      </c>
      <c r="C150" s="24" t="s">
        <v>90</v>
      </c>
      <c r="E150" s="25">
        <v>13000</v>
      </c>
    </row>
    <row r="151" spans="1:5" x14ac:dyDescent="0.2">
      <c r="A151" s="22">
        <v>44466</v>
      </c>
      <c r="B151" s="23" t="s">
        <v>55</v>
      </c>
      <c r="C151" s="24" t="s">
        <v>93</v>
      </c>
      <c r="E151" s="25">
        <v>20000</v>
      </c>
    </row>
    <row r="152" spans="1:5" x14ac:dyDescent="0.2">
      <c r="A152" s="22">
        <v>44467</v>
      </c>
      <c r="B152" s="23" t="s">
        <v>154</v>
      </c>
      <c r="C152" s="24" t="s">
        <v>155</v>
      </c>
      <c r="D152" s="25">
        <v>1560</v>
      </c>
      <c r="E152" s="25">
        <v>1560</v>
      </c>
    </row>
    <row r="153" spans="1:5" x14ac:dyDescent="0.2">
      <c r="A153" s="22">
        <v>44467</v>
      </c>
      <c r="B153" s="23" t="s">
        <v>154</v>
      </c>
      <c r="C153" s="24" t="s">
        <v>156</v>
      </c>
      <c r="D153" s="25">
        <v>1350</v>
      </c>
    </row>
    <row r="154" spans="1:5" x14ac:dyDescent="0.2">
      <c r="A154" s="22">
        <v>44468</v>
      </c>
      <c r="B154" s="23" t="s">
        <v>58</v>
      </c>
      <c r="C154" s="24" t="s">
        <v>157</v>
      </c>
      <c r="D154" s="25">
        <v>1596</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02"/>
  <sheetViews>
    <sheetView rightToLeft="1" zoomScale="80" zoomScaleNormal="80" workbookViewId="0">
      <selection activeCell="F3" sqref="F3"/>
    </sheetView>
  </sheetViews>
  <sheetFormatPr defaultColWidth="0" defaultRowHeight="14.25" x14ac:dyDescent="0.2"/>
  <cols>
    <col min="1" max="1" width="21.125" style="15" customWidth="1"/>
    <col min="2" max="2" width="24.25" style="14" customWidth="1"/>
    <col min="3" max="3" width="35.125" style="15" customWidth="1"/>
    <col min="4" max="5" width="12.625" style="15" customWidth="1"/>
    <col min="6" max="6" width="31.375" style="15" customWidth="1"/>
    <col min="7" max="7" width="17" style="14" customWidth="1"/>
    <col min="8" max="8" width="9" style="7" customWidth="1"/>
    <col min="9" max="10" width="17" style="7" customWidth="1"/>
    <col min="11" max="16384" width="9" style="8" hidden="1"/>
  </cols>
  <sheetData>
    <row r="1" spans="1:10" ht="30" x14ac:dyDescent="0.2">
      <c r="A1" s="33" t="s">
        <v>28</v>
      </c>
      <c r="B1" s="34"/>
      <c r="C1" s="34"/>
      <c r="D1" s="34"/>
      <c r="E1" s="34"/>
      <c r="F1" s="34"/>
      <c r="G1" s="34"/>
      <c r="H1" s="34"/>
      <c r="I1" s="35"/>
    </row>
    <row r="2" spans="1:10" s="12" customFormat="1" ht="18" x14ac:dyDescent="0.2">
      <c r="A2" s="9" t="s">
        <v>29</v>
      </c>
      <c r="B2" s="10" t="s">
        <v>30</v>
      </c>
      <c r="C2" s="9" t="s">
        <v>31</v>
      </c>
      <c r="D2" s="9" t="s">
        <v>32</v>
      </c>
      <c r="E2" s="9" t="s">
        <v>33</v>
      </c>
      <c r="F2" s="9" t="s">
        <v>34</v>
      </c>
      <c r="G2" s="10" t="s">
        <v>35</v>
      </c>
      <c r="H2" s="11" t="s">
        <v>36</v>
      </c>
      <c r="I2" s="11" t="s">
        <v>37</v>
      </c>
      <c r="J2" s="11" t="s">
        <v>38</v>
      </c>
    </row>
    <row r="3" spans="1:10" x14ac:dyDescent="0.2">
      <c r="A3" s="13">
        <v>44198</v>
      </c>
      <c r="B3" s="14">
        <v>500</v>
      </c>
      <c r="C3" s="15" t="s">
        <v>57</v>
      </c>
      <c r="D3" s="15">
        <v>2</v>
      </c>
      <c r="E3" s="15">
        <v>2.8</v>
      </c>
      <c r="F3" s="15" t="s">
        <v>61</v>
      </c>
      <c r="G3" s="14">
        <v>5</v>
      </c>
      <c r="H3" s="7">
        <v>105</v>
      </c>
      <c r="I3" s="7">
        <f>D3*E3*G3</f>
        <v>28</v>
      </c>
      <c r="J3" s="7">
        <f>H3*I3</f>
        <v>2940</v>
      </c>
    </row>
    <row r="4" spans="1:10" x14ac:dyDescent="0.2">
      <c r="A4" s="13">
        <v>44198</v>
      </c>
      <c r="B4" s="14">
        <v>500</v>
      </c>
      <c r="C4" s="15" t="s">
        <v>57</v>
      </c>
      <c r="D4" s="15">
        <v>2</v>
      </c>
      <c r="E4" s="15">
        <v>2.8</v>
      </c>
      <c r="F4" s="15" t="s">
        <v>44</v>
      </c>
      <c r="G4" s="14">
        <v>8</v>
      </c>
      <c r="H4" s="7">
        <v>120</v>
      </c>
      <c r="I4" s="7">
        <f>D4*E4*G4</f>
        <v>44.8</v>
      </c>
      <c r="J4" s="7">
        <f>H4*I4</f>
        <v>5376</v>
      </c>
    </row>
    <row r="5" spans="1:10" x14ac:dyDescent="0.2">
      <c r="A5" s="13">
        <v>44198</v>
      </c>
      <c r="B5" s="14">
        <v>500</v>
      </c>
      <c r="C5" s="15" t="s">
        <v>57</v>
      </c>
      <c r="D5" s="15">
        <v>2</v>
      </c>
      <c r="E5" s="15">
        <v>2.8</v>
      </c>
      <c r="F5" s="15" t="s">
        <v>48</v>
      </c>
      <c r="G5" s="14">
        <v>6</v>
      </c>
      <c r="H5" s="7">
        <v>285</v>
      </c>
      <c r="I5" s="7">
        <f t="shared" ref="I5:I11" si="0">D5*E5*G5</f>
        <v>33.599999999999994</v>
      </c>
      <c r="J5" s="7">
        <f t="shared" ref="J5:J11" si="1">H5*I5</f>
        <v>9575.9999999999982</v>
      </c>
    </row>
    <row r="6" spans="1:10" x14ac:dyDescent="0.2">
      <c r="A6" s="13">
        <v>44198</v>
      </c>
      <c r="B6" s="14">
        <v>500</v>
      </c>
      <c r="C6" s="15" t="s">
        <v>57</v>
      </c>
      <c r="D6" s="15">
        <v>2</v>
      </c>
      <c r="E6" s="15">
        <v>2.8</v>
      </c>
      <c r="F6" s="15" t="s">
        <v>46</v>
      </c>
      <c r="G6" s="14">
        <v>2</v>
      </c>
      <c r="H6" s="7">
        <v>220</v>
      </c>
      <c r="I6" s="7">
        <f t="shared" si="0"/>
        <v>11.2</v>
      </c>
      <c r="J6" s="7">
        <f t="shared" si="1"/>
        <v>2464</v>
      </c>
    </row>
    <row r="7" spans="1:10" x14ac:dyDescent="0.2">
      <c r="A7" s="13">
        <v>44198</v>
      </c>
      <c r="B7" s="14">
        <v>500</v>
      </c>
      <c r="C7" s="15" t="s">
        <v>57</v>
      </c>
      <c r="D7" s="15">
        <v>2</v>
      </c>
      <c r="E7" s="15">
        <v>2.8</v>
      </c>
      <c r="F7" s="15" t="s">
        <v>42</v>
      </c>
      <c r="G7" s="14">
        <v>1</v>
      </c>
      <c r="H7" s="7">
        <v>120</v>
      </c>
      <c r="I7" s="7">
        <f t="shared" si="0"/>
        <v>5.6</v>
      </c>
      <c r="J7" s="7">
        <f t="shared" si="1"/>
        <v>672</v>
      </c>
    </row>
    <row r="8" spans="1:10" x14ac:dyDescent="0.2">
      <c r="A8" s="13">
        <v>44198</v>
      </c>
      <c r="B8" s="14">
        <v>500</v>
      </c>
      <c r="C8" s="15" t="s">
        <v>57</v>
      </c>
      <c r="D8" s="15">
        <v>2</v>
      </c>
      <c r="E8" s="15">
        <v>2.8</v>
      </c>
      <c r="F8" s="15" t="s">
        <v>47</v>
      </c>
      <c r="G8" s="14">
        <v>2</v>
      </c>
      <c r="H8" s="7">
        <v>275</v>
      </c>
      <c r="I8" s="7">
        <f t="shared" si="0"/>
        <v>11.2</v>
      </c>
      <c r="J8" s="7">
        <f t="shared" si="1"/>
        <v>3080</v>
      </c>
    </row>
    <row r="9" spans="1:10" x14ac:dyDescent="0.2">
      <c r="A9" s="13">
        <v>44198</v>
      </c>
      <c r="B9" s="14">
        <v>500</v>
      </c>
      <c r="C9" s="15" t="s">
        <v>57</v>
      </c>
      <c r="D9" s="15">
        <v>2</v>
      </c>
      <c r="E9" s="15">
        <v>2.8</v>
      </c>
      <c r="F9" s="15" t="s">
        <v>40</v>
      </c>
      <c r="G9" s="14">
        <v>5</v>
      </c>
      <c r="H9" s="7">
        <v>270</v>
      </c>
      <c r="I9" s="7">
        <f t="shared" si="0"/>
        <v>28</v>
      </c>
      <c r="J9" s="7">
        <f t="shared" si="1"/>
        <v>7560</v>
      </c>
    </row>
    <row r="10" spans="1:10" x14ac:dyDescent="0.2">
      <c r="A10" s="13">
        <v>44199</v>
      </c>
      <c r="B10" s="14">
        <v>520</v>
      </c>
      <c r="C10" s="15" t="s">
        <v>57</v>
      </c>
      <c r="D10" s="15">
        <v>2</v>
      </c>
      <c r="E10" s="15">
        <v>2.8</v>
      </c>
      <c r="F10" s="15" t="s">
        <v>48</v>
      </c>
      <c r="G10" s="14">
        <v>6</v>
      </c>
      <c r="H10" s="7">
        <v>285</v>
      </c>
      <c r="I10" s="7">
        <f t="shared" si="0"/>
        <v>33.599999999999994</v>
      </c>
      <c r="J10" s="7">
        <f t="shared" si="1"/>
        <v>9575.9999999999982</v>
      </c>
    </row>
    <row r="11" spans="1:10" x14ac:dyDescent="0.2">
      <c r="A11" s="13">
        <v>44199</v>
      </c>
      <c r="B11" s="14">
        <v>520</v>
      </c>
      <c r="C11" s="15" t="s">
        <v>57</v>
      </c>
      <c r="D11" s="15">
        <v>2</v>
      </c>
      <c r="E11" s="15">
        <v>2.8</v>
      </c>
      <c r="F11" s="15" t="s">
        <v>40</v>
      </c>
      <c r="G11" s="14">
        <v>20</v>
      </c>
      <c r="H11" s="7">
        <v>270</v>
      </c>
      <c r="I11" s="7">
        <f t="shared" si="0"/>
        <v>112</v>
      </c>
      <c r="J11" s="7">
        <f t="shared" si="1"/>
        <v>30240</v>
      </c>
    </row>
    <row r="12" spans="1:10" x14ac:dyDescent="0.2">
      <c r="A12" s="13"/>
    </row>
    <row r="13" spans="1:10" x14ac:dyDescent="0.2">
      <c r="A13" s="13"/>
    </row>
    <row r="14" spans="1:10" x14ac:dyDescent="0.2">
      <c r="A14" s="13"/>
    </row>
    <row r="15" spans="1:10" x14ac:dyDescent="0.2">
      <c r="A15" s="13"/>
    </row>
    <row r="16" spans="1:10" x14ac:dyDescent="0.2">
      <c r="A16" s="13"/>
    </row>
    <row r="17" spans="1:7" x14ac:dyDescent="0.2">
      <c r="A17" s="13"/>
    </row>
    <row r="18" spans="1:7" x14ac:dyDescent="0.2">
      <c r="A18" s="13"/>
      <c r="D18" s="7"/>
      <c r="E18" s="7"/>
      <c r="F18" s="7"/>
      <c r="G18" s="7"/>
    </row>
    <row r="19" spans="1:7" x14ac:dyDescent="0.2">
      <c r="A19" s="13"/>
    </row>
    <row r="20" spans="1:7" x14ac:dyDescent="0.2">
      <c r="A20" s="13"/>
    </row>
    <row r="21" spans="1:7" x14ac:dyDescent="0.2">
      <c r="A21" s="13"/>
    </row>
    <row r="22" spans="1:7" x14ac:dyDescent="0.2">
      <c r="A22" s="13"/>
    </row>
    <row r="23" spans="1:7" x14ac:dyDescent="0.2">
      <c r="A23" s="13"/>
    </row>
    <row r="24" spans="1:7" x14ac:dyDescent="0.2">
      <c r="A24" s="13"/>
    </row>
    <row r="25" spans="1:7" x14ac:dyDescent="0.2">
      <c r="A25" s="13"/>
    </row>
    <row r="26" spans="1:7" x14ac:dyDescent="0.2">
      <c r="A26" s="13"/>
    </row>
    <row r="27" spans="1:7" x14ac:dyDescent="0.2">
      <c r="A27" s="13"/>
    </row>
    <row r="28" spans="1:7" x14ac:dyDescent="0.2">
      <c r="A28" s="13"/>
    </row>
    <row r="29" spans="1:7" x14ac:dyDescent="0.2">
      <c r="A29" s="13"/>
    </row>
    <row r="30" spans="1:7" x14ac:dyDescent="0.2">
      <c r="A30" s="13"/>
    </row>
    <row r="31" spans="1:7" x14ac:dyDescent="0.2">
      <c r="A31" s="13"/>
    </row>
    <row r="32" spans="1:7"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row r="134" spans="1:1" x14ac:dyDescent="0.2">
      <c r="A134" s="13"/>
    </row>
    <row r="135" spans="1:1" x14ac:dyDescent="0.2">
      <c r="A135" s="13"/>
    </row>
    <row r="136" spans="1:1" x14ac:dyDescent="0.2">
      <c r="A136" s="13"/>
    </row>
    <row r="137" spans="1:1" x14ac:dyDescent="0.2">
      <c r="A137" s="13"/>
    </row>
    <row r="138" spans="1:1" x14ac:dyDescent="0.2">
      <c r="A138" s="13"/>
    </row>
    <row r="139" spans="1:1" x14ac:dyDescent="0.2">
      <c r="A139" s="13"/>
    </row>
    <row r="140" spans="1:1" x14ac:dyDescent="0.2">
      <c r="A140" s="13"/>
    </row>
    <row r="141" spans="1:1" x14ac:dyDescent="0.2">
      <c r="A141" s="13"/>
    </row>
    <row r="142" spans="1:1" x14ac:dyDescent="0.2">
      <c r="A142" s="13"/>
    </row>
    <row r="143" spans="1:1" x14ac:dyDescent="0.2">
      <c r="A143" s="13"/>
    </row>
    <row r="144" spans="1:1" x14ac:dyDescent="0.2">
      <c r="A144" s="13"/>
    </row>
    <row r="145" spans="1:1" x14ac:dyDescent="0.2">
      <c r="A145" s="13"/>
    </row>
    <row r="146" spans="1:1" x14ac:dyDescent="0.2">
      <c r="A146" s="13"/>
    </row>
    <row r="147" spans="1:1" x14ac:dyDescent="0.2">
      <c r="A147" s="13"/>
    </row>
    <row r="148" spans="1:1" x14ac:dyDescent="0.2">
      <c r="A148" s="13"/>
    </row>
    <row r="149" spans="1:1" x14ac:dyDescent="0.2">
      <c r="A149" s="13"/>
    </row>
    <row r="150" spans="1:1" x14ac:dyDescent="0.2">
      <c r="A150" s="13"/>
    </row>
    <row r="151" spans="1:1" x14ac:dyDescent="0.2">
      <c r="A151" s="13"/>
    </row>
    <row r="152" spans="1:1" x14ac:dyDescent="0.2">
      <c r="A152" s="13"/>
    </row>
    <row r="153" spans="1:1" x14ac:dyDescent="0.2">
      <c r="A153" s="13"/>
    </row>
    <row r="154" spans="1:1" x14ac:dyDescent="0.2">
      <c r="A154" s="13"/>
    </row>
    <row r="155" spans="1:1" x14ac:dyDescent="0.2">
      <c r="A155" s="13"/>
    </row>
    <row r="156" spans="1:1" x14ac:dyDescent="0.2">
      <c r="A156" s="13"/>
    </row>
    <row r="157" spans="1:1" x14ac:dyDescent="0.2">
      <c r="A157" s="13"/>
    </row>
    <row r="158" spans="1:1" x14ac:dyDescent="0.2">
      <c r="A158" s="13"/>
    </row>
    <row r="159" spans="1:1" x14ac:dyDescent="0.2">
      <c r="A159" s="13"/>
    </row>
    <row r="160" spans="1:1" x14ac:dyDescent="0.2">
      <c r="A160" s="13"/>
    </row>
    <row r="161" spans="1:1" x14ac:dyDescent="0.2">
      <c r="A161" s="13"/>
    </row>
    <row r="162" spans="1:1" x14ac:dyDescent="0.2">
      <c r="A162" s="13"/>
    </row>
    <row r="163" spans="1:1" x14ac:dyDescent="0.2">
      <c r="A163" s="13"/>
    </row>
    <row r="164" spans="1:1" x14ac:dyDescent="0.2">
      <c r="A164" s="13"/>
    </row>
    <row r="165" spans="1:1" x14ac:dyDescent="0.2">
      <c r="A165" s="13"/>
    </row>
    <row r="166" spans="1:1" x14ac:dyDescent="0.2">
      <c r="A166" s="13"/>
    </row>
    <row r="167" spans="1:1" x14ac:dyDescent="0.2">
      <c r="A167" s="13"/>
    </row>
    <row r="168" spans="1:1" x14ac:dyDescent="0.2">
      <c r="A168" s="13"/>
    </row>
    <row r="169" spans="1:1" x14ac:dyDescent="0.2">
      <c r="A169" s="13"/>
    </row>
    <row r="170" spans="1:1" x14ac:dyDescent="0.2">
      <c r="A170" s="13"/>
    </row>
    <row r="171" spans="1:1" x14ac:dyDescent="0.2">
      <c r="A171" s="13"/>
    </row>
    <row r="172" spans="1:1" x14ac:dyDescent="0.2">
      <c r="A172" s="13"/>
    </row>
    <row r="173" spans="1:1" x14ac:dyDescent="0.2">
      <c r="A173" s="13"/>
    </row>
    <row r="174" spans="1:1" x14ac:dyDescent="0.2">
      <c r="A174" s="13"/>
    </row>
    <row r="175" spans="1:1" x14ac:dyDescent="0.2">
      <c r="A175" s="13"/>
    </row>
    <row r="176" spans="1:1" x14ac:dyDescent="0.2">
      <c r="A176" s="13"/>
    </row>
    <row r="177" spans="1:1" x14ac:dyDescent="0.2">
      <c r="A177" s="13"/>
    </row>
    <row r="178" spans="1:1" x14ac:dyDescent="0.2">
      <c r="A178" s="13"/>
    </row>
    <row r="179" spans="1:1" x14ac:dyDescent="0.2">
      <c r="A179" s="13"/>
    </row>
    <row r="180" spans="1:1" x14ac:dyDescent="0.2">
      <c r="A180" s="13"/>
    </row>
    <row r="181" spans="1:1" x14ac:dyDescent="0.2">
      <c r="A181" s="13"/>
    </row>
    <row r="182" spans="1:1" x14ac:dyDescent="0.2">
      <c r="A182" s="13"/>
    </row>
    <row r="183" spans="1:1" x14ac:dyDescent="0.2">
      <c r="A183" s="13"/>
    </row>
    <row r="184" spans="1:1" x14ac:dyDescent="0.2">
      <c r="A184" s="13"/>
    </row>
    <row r="185" spans="1:1" x14ac:dyDescent="0.2">
      <c r="A185" s="13"/>
    </row>
    <row r="186" spans="1:1" x14ac:dyDescent="0.2">
      <c r="A186" s="13"/>
    </row>
    <row r="187" spans="1:1" x14ac:dyDescent="0.2">
      <c r="A187" s="13"/>
    </row>
    <row r="188" spans="1:1" x14ac:dyDescent="0.2">
      <c r="A188" s="13"/>
    </row>
    <row r="189" spans="1:1" x14ac:dyDescent="0.2">
      <c r="A189" s="13"/>
    </row>
    <row r="190" spans="1:1" x14ac:dyDescent="0.2">
      <c r="A190" s="13"/>
    </row>
    <row r="191" spans="1:1" x14ac:dyDescent="0.2">
      <c r="A191" s="13"/>
    </row>
    <row r="192" spans="1:1" x14ac:dyDescent="0.2">
      <c r="A192" s="13"/>
    </row>
    <row r="193" spans="1:1" x14ac:dyDescent="0.2">
      <c r="A193" s="13"/>
    </row>
    <row r="194" spans="1:1" x14ac:dyDescent="0.2">
      <c r="A194" s="13"/>
    </row>
    <row r="195" spans="1:1" x14ac:dyDescent="0.2">
      <c r="A195" s="13"/>
    </row>
    <row r="196" spans="1:1" x14ac:dyDescent="0.2">
      <c r="A196" s="13"/>
    </row>
    <row r="197" spans="1:1" x14ac:dyDescent="0.2">
      <c r="A197" s="13"/>
    </row>
    <row r="198" spans="1:1" x14ac:dyDescent="0.2">
      <c r="A198" s="13"/>
    </row>
    <row r="199" spans="1:1" x14ac:dyDescent="0.2">
      <c r="A199" s="13"/>
    </row>
    <row r="200" spans="1:1" x14ac:dyDescent="0.2">
      <c r="A200" s="13"/>
    </row>
    <row r="201" spans="1:1" x14ac:dyDescent="0.2">
      <c r="A201" s="13"/>
    </row>
    <row r="202" spans="1:1" x14ac:dyDescent="0.2">
      <c r="A202" s="13"/>
    </row>
    <row r="203" spans="1:1" x14ac:dyDescent="0.2">
      <c r="A203" s="13"/>
    </row>
    <row r="204" spans="1:1" x14ac:dyDescent="0.2">
      <c r="A204" s="13"/>
    </row>
    <row r="205" spans="1:1" x14ac:dyDescent="0.2">
      <c r="A205" s="13"/>
    </row>
    <row r="206" spans="1:1" x14ac:dyDescent="0.2">
      <c r="A206" s="13"/>
    </row>
    <row r="207" spans="1:1" x14ac:dyDescent="0.2">
      <c r="A207" s="13"/>
    </row>
    <row r="208" spans="1:1" x14ac:dyDescent="0.2">
      <c r="A208" s="13"/>
    </row>
    <row r="209" spans="1:1" x14ac:dyDescent="0.2">
      <c r="A209" s="13"/>
    </row>
    <row r="210" spans="1:1" x14ac:dyDescent="0.2">
      <c r="A210" s="13"/>
    </row>
    <row r="211" spans="1:1" x14ac:dyDescent="0.2">
      <c r="A211" s="13"/>
    </row>
    <row r="212" spans="1:1" x14ac:dyDescent="0.2">
      <c r="A212" s="13"/>
    </row>
    <row r="213" spans="1:1" x14ac:dyDescent="0.2">
      <c r="A213" s="13"/>
    </row>
    <row r="214" spans="1:1" x14ac:dyDescent="0.2">
      <c r="A214" s="13"/>
    </row>
    <row r="215" spans="1:1" x14ac:dyDescent="0.2">
      <c r="A215" s="13"/>
    </row>
    <row r="216" spans="1:1" x14ac:dyDescent="0.2">
      <c r="A216" s="13"/>
    </row>
    <row r="217" spans="1:1" x14ac:dyDescent="0.2">
      <c r="A217" s="13"/>
    </row>
    <row r="218" spans="1:1" x14ac:dyDescent="0.2">
      <c r="A218" s="13"/>
    </row>
    <row r="219" spans="1:1" x14ac:dyDescent="0.2">
      <c r="A219" s="13"/>
    </row>
    <row r="220" spans="1:1" x14ac:dyDescent="0.2">
      <c r="A220" s="13"/>
    </row>
    <row r="221" spans="1:1" x14ac:dyDescent="0.2">
      <c r="A221" s="13"/>
    </row>
    <row r="222" spans="1:1" x14ac:dyDescent="0.2">
      <c r="A222" s="13"/>
    </row>
    <row r="223" spans="1:1" x14ac:dyDescent="0.2">
      <c r="A223" s="13"/>
    </row>
    <row r="224" spans="1:1" x14ac:dyDescent="0.2">
      <c r="A224" s="13"/>
    </row>
    <row r="225" spans="1:1" x14ac:dyDescent="0.2">
      <c r="A225" s="13"/>
    </row>
    <row r="226" spans="1:1" x14ac:dyDescent="0.2">
      <c r="A226" s="13"/>
    </row>
    <row r="227" spans="1:1" x14ac:dyDescent="0.2">
      <c r="A227" s="13"/>
    </row>
    <row r="228" spans="1:1" x14ac:dyDescent="0.2">
      <c r="A228" s="13"/>
    </row>
    <row r="229" spans="1:1" x14ac:dyDescent="0.2">
      <c r="A229" s="13"/>
    </row>
    <row r="230" spans="1:1" x14ac:dyDescent="0.2">
      <c r="A230" s="13"/>
    </row>
    <row r="231" spans="1:1" x14ac:dyDescent="0.2">
      <c r="A231" s="13"/>
    </row>
    <row r="232" spans="1:1" x14ac:dyDescent="0.2">
      <c r="A232" s="13"/>
    </row>
    <row r="233" spans="1:1" x14ac:dyDescent="0.2">
      <c r="A233" s="13"/>
    </row>
    <row r="234" spans="1:1" x14ac:dyDescent="0.2">
      <c r="A234" s="13"/>
    </row>
    <row r="235" spans="1:1" x14ac:dyDescent="0.2">
      <c r="A235" s="13"/>
    </row>
    <row r="236" spans="1:1" x14ac:dyDescent="0.2">
      <c r="A236" s="13"/>
    </row>
    <row r="237" spans="1:1" x14ac:dyDescent="0.2">
      <c r="A237" s="13"/>
    </row>
    <row r="238" spans="1:1" x14ac:dyDescent="0.2">
      <c r="A238" s="13"/>
    </row>
    <row r="239" spans="1:1" x14ac:dyDescent="0.2">
      <c r="A239" s="13"/>
    </row>
    <row r="240" spans="1:1" x14ac:dyDescent="0.2">
      <c r="A240" s="13"/>
    </row>
    <row r="241" spans="1:1" x14ac:dyDescent="0.2">
      <c r="A241" s="13"/>
    </row>
    <row r="242" spans="1:1" x14ac:dyDescent="0.2">
      <c r="A242" s="13"/>
    </row>
    <row r="243" spans="1:1" x14ac:dyDescent="0.2">
      <c r="A243" s="13"/>
    </row>
    <row r="244" spans="1:1" x14ac:dyDescent="0.2">
      <c r="A244" s="13"/>
    </row>
    <row r="245" spans="1:1" x14ac:dyDescent="0.2">
      <c r="A245" s="13"/>
    </row>
    <row r="246" spans="1:1" x14ac:dyDescent="0.2">
      <c r="A246" s="13"/>
    </row>
    <row r="247" spans="1:1" x14ac:dyDescent="0.2">
      <c r="A247" s="13"/>
    </row>
    <row r="248" spans="1:1" x14ac:dyDescent="0.2">
      <c r="A248" s="13"/>
    </row>
    <row r="249" spans="1:1" x14ac:dyDescent="0.2">
      <c r="A249" s="13"/>
    </row>
    <row r="250" spans="1:1" x14ac:dyDescent="0.2">
      <c r="A250" s="13"/>
    </row>
    <row r="251" spans="1:1" x14ac:dyDescent="0.2">
      <c r="A251" s="13"/>
    </row>
    <row r="252" spans="1:1" x14ac:dyDescent="0.2">
      <c r="A252" s="13"/>
    </row>
    <row r="253" spans="1:1" x14ac:dyDescent="0.2">
      <c r="A253" s="13"/>
    </row>
    <row r="254" spans="1:1" x14ac:dyDescent="0.2">
      <c r="A254" s="13"/>
    </row>
    <row r="255" spans="1:1" x14ac:dyDescent="0.2">
      <c r="A255" s="13"/>
    </row>
    <row r="256" spans="1:1" x14ac:dyDescent="0.2">
      <c r="A256" s="13"/>
    </row>
    <row r="257" spans="1:1" x14ac:dyDescent="0.2">
      <c r="A257" s="13"/>
    </row>
    <row r="258" spans="1:1" x14ac:dyDescent="0.2">
      <c r="A258" s="13"/>
    </row>
    <row r="259" spans="1:1" x14ac:dyDescent="0.2">
      <c r="A259" s="13"/>
    </row>
    <row r="260" spans="1:1" x14ac:dyDescent="0.2">
      <c r="A260" s="13"/>
    </row>
    <row r="261" spans="1:1" x14ac:dyDescent="0.2">
      <c r="A261" s="13"/>
    </row>
    <row r="262" spans="1:1" x14ac:dyDescent="0.2">
      <c r="A262" s="13"/>
    </row>
    <row r="263" spans="1:1" x14ac:dyDescent="0.2">
      <c r="A263" s="13"/>
    </row>
    <row r="264" spans="1:1" x14ac:dyDescent="0.2">
      <c r="A264" s="13"/>
    </row>
    <row r="265" spans="1:1" x14ac:dyDescent="0.2">
      <c r="A265" s="13"/>
    </row>
    <row r="266" spans="1:1" x14ac:dyDescent="0.2">
      <c r="A266" s="13"/>
    </row>
    <row r="267" spans="1:1" x14ac:dyDescent="0.2">
      <c r="A267" s="13"/>
    </row>
    <row r="268" spans="1:1" x14ac:dyDescent="0.2">
      <c r="A268" s="13"/>
    </row>
    <row r="269" spans="1:1" x14ac:dyDescent="0.2">
      <c r="A269" s="13"/>
    </row>
    <row r="270" spans="1:1" x14ac:dyDescent="0.2">
      <c r="A270" s="13"/>
    </row>
    <row r="271" spans="1:1" x14ac:dyDescent="0.2">
      <c r="A271" s="13"/>
    </row>
    <row r="272" spans="1:1" x14ac:dyDescent="0.2">
      <c r="A272" s="13"/>
    </row>
    <row r="273" spans="1:1" x14ac:dyDescent="0.2">
      <c r="A273" s="13"/>
    </row>
    <row r="274" spans="1:1" x14ac:dyDescent="0.2">
      <c r="A274" s="13"/>
    </row>
    <row r="275" spans="1:1" x14ac:dyDescent="0.2">
      <c r="A275" s="13"/>
    </row>
    <row r="276" spans="1:1" x14ac:dyDescent="0.2">
      <c r="A276" s="13"/>
    </row>
    <row r="277" spans="1:1" x14ac:dyDescent="0.2">
      <c r="A277" s="13"/>
    </row>
    <row r="278" spans="1:1" x14ac:dyDescent="0.2">
      <c r="A278" s="13"/>
    </row>
    <row r="279" spans="1:1" x14ac:dyDescent="0.2">
      <c r="A279" s="13"/>
    </row>
    <row r="280" spans="1:1" x14ac:dyDescent="0.2">
      <c r="A280" s="13"/>
    </row>
    <row r="281" spans="1:1" x14ac:dyDescent="0.2">
      <c r="A281" s="13"/>
    </row>
    <row r="282" spans="1:1" x14ac:dyDescent="0.2">
      <c r="A282" s="13"/>
    </row>
    <row r="283" spans="1:1" x14ac:dyDescent="0.2">
      <c r="A283" s="13"/>
    </row>
    <row r="284" spans="1:1" x14ac:dyDescent="0.2">
      <c r="A284" s="13"/>
    </row>
    <row r="285" spans="1:1" x14ac:dyDescent="0.2">
      <c r="A285" s="13"/>
    </row>
    <row r="286" spans="1:1" x14ac:dyDescent="0.2">
      <c r="A286" s="13"/>
    </row>
    <row r="287" spans="1:1" x14ac:dyDescent="0.2">
      <c r="A287" s="13"/>
    </row>
    <row r="288" spans="1:1" x14ac:dyDescent="0.2">
      <c r="A288" s="13"/>
    </row>
    <row r="289" spans="1:1" x14ac:dyDescent="0.2">
      <c r="A289" s="13"/>
    </row>
    <row r="290" spans="1:1" x14ac:dyDescent="0.2">
      <c r="A290" s="13"/>
    </row>
    <row r="291" spans="1:1" x14ac:dyDescent="0.2">
      <c r="A291" s="13"/>
    </row>
    <row r="292" spans="1:1" x14ac:dyDescent="0.2">
      <c r="A292" s="13"/>
    </row>
    <row r="293" spans="1:1" x14ac:dyDescent="0.2">
      <c r="A293" s="13"/>
    </row>
    <row r="294" spans="1:1" x14ac:dyDescent="0.2">
      <c r="A294" s="13"/>
    </row>
    <row r="295" spans="1:1" x14ac:dyDescent="0.2">
      <c r="A295" s="13"/>
    </row>
    <row r="296" spans="1:1" x14ac:dyDescent="0.2">
      <c r="A296" s="13"/>
    </row>
    <row r="297" spans="1:1" x14ac:dyDescent="0.2">
      <c r="A297" s="13"/>
    </row>
    <row r="298" spans="1:1" x14ac:dyDescent="0.2">
      <c r="A298" s="13"/>
    </row>
    <row r="299" spans="1:1" x14ac:dyDescent="0.2">
      <c r="A299" s="13"/>
    </row>
    <row r="300" spans="1:1" x14ac:dyDescent="0.2">
      <c r="A300" s="13"/>
    </row>
    <row r="301" spans="1:1" x14ac:dyDescent="0.2">
      <c r="A301" s="13"/>
    </row>
    <row r="302" spans="1:1" x14ac:dyDescent="0.2">
      <c r="A302" s="13"/>
    </row>
    <row r="303" spans="1:1" x14ac:dyDescent="0.2">
      <c r="A303" s="13"/>
    </row>
    <row r="304" spans="1:1" x14ac:dyDescent="0.2">
      <c r="A304" s="13"/>
    </row>
    <row r="305" spans="1:1" x14ac:dyDescent="0.2">
      <c r="A305" s="13"/>
    </row>
    <row r="306" spans="1:1" x14ac:dyDescent="0.2">
      <c r="A306" s="13"/>
    </row>
    <row r="307" spans="1:1" x14ac:dyDescent="0.2">
      <c r="A307" s="13"/>
    </row>
    <row r="308" spans="1:1" x14ac:dyDescent="0.2">
      <c r="A308" s="13"/>
    </row>
    <row r="309" spans="1:1" x14ac:dyDescent="0.2">
      <c r="A309" s="13"/>
    </row>
    <row r="310" spans="1:1" x14ac:dyDescent="0.2">
      <c r="A310" s="13"/>
    </row>
    <row r="311" spans="1:1" x14ac:dyDescent="0.2">
      <c r="A311" s="13"/>
    </row>
    <row r="312" spans="1:1" x14ac:dyDescent="0.2">
      <c r="A312" s="13"/>
    </row>
    <row r="313" spans="1:1" x14ac:dyDescent="0.2">
      <c r="A313" s="13"/>
    </row>
    <row r="314" spans="1:1" x14ac:dyDescent="0.2">
      <c r="A314" s="13"/>
    </row>
    <row r="315" spans="1:1" x14ac:dyDescent="0.2">
      <c r="A315" s="13"/>
    </row>
    <row r="316" spans="1:1" x14ac:dyDescent="0.2">
      <c r="A316" s="13"/>
    </row>
    <row r="317" spans="1:1" x14ac:dyDescent="0.2">
      <c r="A317" s="13"/>
    </row>
    <row r="318" spans="1:1" x14ac:dyDescent="0.2">
      <c r="A318" s="13"/>
    </row>
    <row r="319" spans="1:1" x14ac:dyDescent="0.2">
      <c r="A319" s="13"/>
    </row>
    <row r="320" spans="1:1" x14ac:dyDescent="0.2">
      <c r="A320" s="13"/>
    </row>
    <row r="321" spans="1:1" x14ac:dyDescent="0.2">
      <c r="A321" s="13"/>
    </row>
    <row r="322" spans="1:1" x14ac:dyDescent="0.2">
      <c r="A322" s="13"/>
    </row>
    <row r="323" spans="1:1" x14ac:dyDescent="0.2">
      <c r="A323" s="13"/>
    </row>
    <row r="324" spans="1:1" x14ac:dyDescent="0.2">
      <c r="A324" s="13"/>
    </row>
    <row r="325" spans="1:1" x14ac:dyDescent="0.2">
      <c r="A325" s="13"/>
    </row>
    <row r="326" spans="1:1" x14ac:dyDescent="0.2">
      <c r="A326" s="13"/>
    </row>
    <row r="327" spans="1:1" x14ac:dyDescent="0.2">
      <c r="A327" s="13"/>
    </row>
    <row r="328" spans="1:1" x14ac:dyDescent="0.2">
      <c r="A328" s="13"/>
    </row>
    <row r="329" spans="1:1" x14ac:dyDescent="0.2">
      <c r="A329" s="13"/>
    </row>
    <row r="330" spans="1:1" x14ac:dyDescent="0.2">
      <c r="A330" s="13"/>
    </row>
    <row r="331" spans="1:1" x14ac:dyDescent="0.2">
      <c r="A331" s="13"/>
    </row>
    <row r="332" spans="1:1" x14ac:dyDescent="0.2">
      <c r="A332" s="13"/>
    </row>
    <row r="333" spans="1:1" x14ac:dyDescent="0.2">
      <c r="A333" s="13"/>
    </row>
    <row r="334" spans="1:1" x14ac:dyDescent="0.2">
      <c r="A334" s="13"/>
    </row>
    <row r="335" spans="1:1" x14ac:dyDescent="0.2">
      <c r="A335" s="13"/>
    </row>
    <row r="336" spans="1:1" x14ac:dyDescent="0.2">
      <c r="A336" s="13"/>
    </row>
    <row r="337" spans="1:1" x14ac:dyDescent="0.2">
      <c r="A337" s="13"/>
    </row>
    <row r="338" spans="1:1" x14ac:dyDescent="0.2">
      <c r="A338" s="13"/>
    </row>
    <row r="339" spans="1:1" x14ac:dyDescent="0.2">
      <c r="A339" s="13"/>
    </row>
    <row r="340" spans="1:1" x14ac:dyDescent="0.2">
      <c r="A340" s="13"/>
    </row>
    <row r="341" spans="1:1" x14ac:dyDescent="0.2">
      <c r="A341" s="13"/>
    </row>
    <row r="342" spans="1:1" x14ac:dyDescent="0.2">
      <c r="A342" s="13"/>
    </row>
    <row r="343" spans="1:1" x14ac:dyDescent="0.2">
      <c r="A343" s="13"/>
    </row>
    <row r="344" spans="1:1" x14ac:dyDescent="0.2">
      <c r="A344" s="13"/>
    </row>
    <row r="345" spans="1:1" x14ac:dyDescent="0.2">
      <c r="A345" s="13"/>
    </row>
    <row r="346" spans="1:1" x14ac:dyDescent="0.2">
      <c r="A346" s="13"/>
    </row>
    <row r="347" spans="1:1" x14ac:dyDescent="0.2">
      <c r="A347" s="13"/>
    </row>
    <row r="348" spans="1:1" x14ac:dyDescent="0.2">
      <c r="A348" s="13"/>
    </row>
    <row r="349" spans="1:1" x14ac:dyDescent="0.2">
      <c r="A349" s="13"/>
    </row>
    <row r="350" spans="1:1" x14ac:dyDescent="0.2">
      <c r="A350" s="13"/>
    </row>
    <row r="351" spans="1:1" x14ac:dyDescent="0.2">
      <c r="A351" s="13"/>
    </row>
    <row r="352" spans="1:1" x14ac:dyDescent="0.2">
      <c r="A352" s="13"/>
    </row>
    <row r="353" spans="1:1" x14ac:dyDescent="0.2">
      <c r="A353" s="13"/>
    </row>
    <row r="354" spans="1:1" x14ac:dyDescent="0.2">
      <c r="A354" s="13"/>
    </row>
    <row r="355" spans="1:1" x14ac:dyDescent="0.2">
      <c r="A355" s="13"/>
    </row>
    <row r="356" spans="1:1" x14ac:dyDescent="0.2">
      <c r="A356" s="13"/>
    </row>
    <row r="357" spans="1:1" x14ac:dyDescent="0.2">
      <c r="A357" s="13"/>
    </row>
    <row r="358" spans="1:1" x14ac:dyDescent="0.2">
      <c r="A358" s="13"/>
    </row>
    <row r="359" spans="1:1" x14ac:dyDescent="0.2">
      <c r="A359" s="13"/>
    </row>
    <row r="360" spans="1:1" x14ac:dyDescent="0.2">
      <c r="A360" s="13"/>
    </row>
    <row r="361" spans="1:1" x14ac:dyDescent="0.2">
      <c r="A361" s="13"/>
    </row>
    <row r="362" spans="1:1" x14ac:dyDescent="0.2">
      <c r="A362" s="13"/>
    </row>
    <row r="363" spans="1:1" x14ac:dyDescent="0.2">
      <c r="A363" s="13"/>
    </row>
    <row r="364" spans="1:1" x14ac:dyDescent="0.2">
      <c r="A364" s="13"/>
    </row>
    <row r="365" spans="1:1" x14ac:dyDescent="0.2">
      <c r="A365" s="13"/>
    </row>
    <row r="366" spans="1:1" x14ac:dyDescent="0.2">
      <c r="A366" s="13"/>
    </row>
    <row r="367" spans="1:1" x14ac:dyDescent="0.2">
      <c r="A367" s="13"/>
    </row>
    <row r="368" spans="1:1" x14ac:dyDescent="0.2">
      <c r="A368" s="13"/>
    </row>
    <row r="369" spans="1:1" x14ac:dyDescent="0.2">
      <c r="A369" s="13"/>
    </row>
    <row r="370" spans="1:1" x14ac:dyDescent="0.2">
      <c r="A370" s="13"/>
    </row>
    <row r="371" spans="1:1" x14ac:dyDescent="0.2">
      <c r="A371" s="13"/>
    </row>
    <row r="372" spans="1:1" x14ac:dyDescent="0.2">
      <c r="A372" s="13"/>
    </row>
    <row r="373" spans="1:1" x14ac:dyDescent="0.2">
      <c r="A373" s="13"/>
    </row>
    <row r="374" spans="1:1" x14ac:dyDescent="0.2">
      <c r="A374" s="13"/>
    </row>
    <row r="375" spans="1:1" x14ac:dyDescent="0.2">
      <c r="A375" s="13"/>
    </row>
    <row r="376" spans="1:1" x14ac:dyDescent="0.2">
      <c r="A376" s="13"/>
    </row>
    <row r="377" spans="1:1" x14ac:dyDescent="0.2">
      <c r="A377" s="13"/>
    </row>
    <row r="378" spans="1:1" x14ac:dyDescent="0.2">
      <c r="A378" s="13"/>
    </row>
    <row r="379" spans="1:1" x14ac:dyDescent="0.2">
      <c r="A379" s="13"/>
    </row>
    <row r="380" spans="1:1" x14ac:dyDescent="0.2">
      <c r="A380" s="13"/>
    </row>
    <row r="381" spans="1:1" x14ac:dyDescent="0.2">
      <c r="A381" s="13"/>
    </row>
    <row r="382" spans="1:1" x14ac:dyDescent="0.2">
      <c r="A382" s="13"/>
    </row>
    <row r="383" spans="1:1" x14ac:dyDescent="0.2">
      <c r="A383" s="13"/>
    </row>
    <row r="384" spans="1:1" x14ac:dyDescent="0.2">
      <c r="A384" s="13"/>
    </row>
    <row r="385" spans="1:1" x14ac:dyDescent="0.2">
      <c r="A385" s="13"/>
    </row>
    <row r="386" spans="1:1" x14ac:dyDescent="0.2">
      <c r="A386" s="13"/>
    </row>
    <row r="387" spans="1:1" x14ac:dyDescent="0.2">
      <c r="A387" s="13"/>
    </row>
    <row r="388" spans="1:1" x14ac:dyDescent="0.2">
      <c r="A388" s="13"/>
    </row>
    <row r="389" spans="1:1" x14ac:dyDescent="0.2">
      <c r="A389" s="13"/>
    </row>
    <row r="390" spans="1:1" x14ac:dyDescent="0.2">
      <c r="A390" s="13"/>
    </row>
    <row r="391" spans="1:1" x14ac:dyDescent="0.2">
      <c r="A391" s="13"/>
    </row>
    <row r="392" spans="1:1" x14ac:dyDescent="0.2">
      <c r="A392" s="13"/>
    </row>
    <row r="393" spans="1:1" x14ac:dyDescent="0.2">
      <c r="A393" s="13"/>
    </row>
    <row r="394" spans="1:1" x14ac:dyDescent="0.2">
      <c r="A394" s="13"/>
    </row>
    <row r="395" spans="1:1" x14ac:dyDescent="0.2">
      <c r="A395" s="13"/>
    </row>
    <row r="396" spans="1:1" x14ac:dyDescent="0.2">
      <c r="A396" s="13"/>
    </row>
    <row r="397" spans="1:1" x14ac:dyDescent="0.2">
      <c r="A397" s="13"/>
    </row>
    <row r="398" spans="1:1" x14ac:dyDescent="0.2">
      <c r="A398" s="13"/>
    </row>
    <row r="399" spans="1:1" x14ac:dyDescent="0.2">
      <c r="A399" s="13"/>
    </row>
    <row r="400" spans="1:1" x14ac:dyDescent="0.2">
      <c r="A400" s="13"/>
    </row>
    <row r="401" spans="1:1" x14ac:dyDescent="0.2">
      <c r="A401" s="13"/>
    </row>
    <row r="402" spans="1:1" x14ac:dyDescent="0.2">
      <c r="A402" s="13"/>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تقرير عميل</vt:lpstr>
      <vt:lpstr>العملاء</vt:lpstr>
      <vt:lpstr>يوميات العملاء</vt:lpstr>
      <vt:lpstr>مخزن الفواتير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2021-10-03T06:25:38Z</dcterms:modified>
</cp:coreProperties>
</file>