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 codeName="ThisWorkbook"/>
  <xr:revisionPtr revIDLastSave="0" documentId="13_ncr:1_{0317B487-82DA-4B9D-9BA8-73B38DBFBFAF}" xr6:coauthVersionLast="36" xr6:coauthVersionMax="36" xr10:uidLastSave="{00000000-0000-0000-0000-000000000000}"/>
  <bookViews>
    <workbookView xWindow="0" yWindow="0" windowWidth="22260" windowHeight="12645" tabRatio="822" activeTab="1" xr2:uid="{00000000-000D-0000-FFFF-FFFF00000000}"/>
  </bookViews>
  <sheets>
    <sheet name="alls" sheetId="1" r:id="rId1"/>
    <sheet name="prints" sheetId="9" r:id="rId2"/>
  </sheets>
  <definedNames>
    <definedName name="_xlnm._FilterDatabase" localSheetId="0" hidden="1">alls!$A$3:$K$3</definedName>
    <definedName name="allall">alls!$A$2:$K$903</definedName>
    <definedName name="alls">alls!$A$4:$K$903</definedName>
    <definedName name="Fsool">alls!$N$4:$N$43</definedName>
    <definedName name="_xlnm.Print_Area" localSheetId="0">alls!$A$2:$K$903</definedName>
    <definedName name="_xlnm.Print_Area" localSheetId="1">prints!$C$1:$H$34</definedName>
    <definedName name="_xlnm.Print_Titles" localSheetId="1">prints!$1:$4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9" l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6" i="9"/>
  <c r="B5" i="9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6" i="9"/>
  <c r="L3" i="1"/>
  <c r="N43" i="1" l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E3" i="9"/>
  <c r="L903" i="1" l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N4" i="1" l="1"/>
  <c r="A903" i="1" l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291" i="1"/>
  <c r="A306" i="1"/>
  <c r="A310" i="1"/>
  <c r="A253" i="1"/>
  <c r="A164" i="1"/>
  <c r="A199" i="1"/>
  <c r="A262" i="1"/>
  <c r="A147" i="1"/>
  <c r="A269" i="1"/>
  <c r="A9" i="1"/>
  <c r="A242" i="1"/>
  <c r="A35" i="1"/>
  <c r="A356" i="1"/>
  <c r="A355" i="1"/>
  <c r="A229" i="1"/>
  <c r="A283" i="1"/>
  <c r="A129" i="1"/>
  <c r="A80" i="1"/>
  <c r="A100" i="1"/>
  <c r="A279" i="1"/>
  <c r="A251" i="1"/>
  <c r="A304" i="1"/>
  <c r="A230" i="1"/>
  <c r="A148" i="1"/>
  <c r="A252" i="1"/>
  <c r="A268" i="1"/>
  <c r="A247" i="1"/>
  <c r="A256" i="1"/>
  <c r="A278" i="1"/>
  <c r="A273" i="1"/>
  <c r="A281" i="1"/>
  <c r="A258" i="1"/>
  <c r="A277" i="1"/>
  <c r="A250" i="1"/>
  <c r="A270" i="1"/>
  <c r="A259" i="1"/>
  <c r="A271" i="1"/>
  <c r="A265" i="1"/>
  <c r="A248" i="1"/>
  <c r="A274" i="1"/>
  <c r="A264" i="1"/>
  <c r="A260" i="1"/>
  <c r="A255" i="1"/>
  <c r="A245" i="1"/>
  <c r="A275" i="1"/>
  <c r="A276" i="1"/>
  <c r="A263" i="1"/>
  <c r="A243" i="1"/>
  <c r="A266" i="1"/>
  <c r="A267" i="1"/>
  <c r="A261" i="1"/>
  <c r="A257" i="1"/>
  <c r="A244" i="1"/>
  <c r="A272" i="1"/>
  <c r="A249" i="1"/>
  <c r="A254" i="1"/>
  <c r="A280" i="1"/>
  <c r="A318" i="1"/>
  <c r="A333" i="1"/>
  <c r="A299" i="1"/>
  <c r="A313" i="1"/>
  <c r="A211" i="1"/>
  <c r="A103" i="1"/>
  <c r="A82" i="1"/>
  <c r="A327" i="1"/>
  <c r="A349" i="1"/>
  <c r="A332" i="1"/>
  <c r="A331" i="1"/>
  <c r="A345" i="1"/>
  <c r="A321" i="1"/>
  <c r="A350" i="1"/>
  <c r="A319" i="1"/>
  <c r="A320" i="1"/>
  <c r="A301" i="1"/>
  <c r="A312" i="1"/>
  <c r="A293" i="1"/>
  <c r="A295" i="1"/>
  <c r="A223" i="1"/>
  <c r="A206" i="1"/>
  <c r="A175" i="1"/>
  <c r="A169" i="1"/>
  <c r="A140" i="1"/>
  <c r="A149" i="1"/>
  <c r="A86" i="1"/>
  <c r="A153" i="1"/>
  <c r="A61" i="1"/>
  <c r="A75" i="1"/>
  <c r="A38" i="1"/>
  <c r="A17" i="1"/>
  <c r="A354" i="1"/>
  <c r="A326" i="1"/>
  <c r="A352" i="1"/>
  <c r="A342" i="1"/>
  <c r="A351" i="1"/>
  <c r="A337" i="1"/>
  <c r="A329" i="1" l="1"/>
  <c r="A68" i="1"/>
  <c r="A324" i="1"/>
  <c r="A184" i="1"/>
  <c r="A123" i="1"/>
  <c r="A146" i="1"/>
  <c r="A150" i="1"/>
  <c r="A110" i="1"/>
  <c r="A104" i="1"/>
  <c r="A136" i="1"/>
  <c r="A134" i="1"/>
  <c r="A48" i="1"/>
  <c r="A60" i="1"/>
  <c r="A51" i="1"/>
  <c r="A77" i="1"/>
  <c r="A59" i="1"/>
  <c r="A6" i="1"/>
  <c r="A10" i="1"/>
  <c r="A19" i="1"/>
  <c r="A41" i="1"/>
  <c r="A29" i="1"/>
  <c r="A5" i="1"/>
  <c r="A42" i="1"/>
  <c r="A108" i="1"/>
  <c r="A353" i="1"/>
  <c r="A348" i="1"/>
  <c r="A325" i="1"/>
  <c r="A339" i="1"/>
  <c r="A330" i="1"/>
  <c r="A347" i="1"/>
  <c r="A317" i="1"/>
  <c r="A346" i="1"/>
  <c r="A343" i="1"/>
  <c r="A289" i="1"/>
  <c r="A287" i="1"/>
  <c r="A300" i="1"/>
  <c r="A222" i="1"/>
  <c r="A219" i="1"/>
  <c r="A213" i="1"/>
  <c r="A181" i="1"/>
  <c r="A183" i="1"/>
  <c r="A336" i="1"/>
  <c r="A307" i="1"/>
  <c r="A193" i="1"/>
  <c r="A154" i="1"/>
  <c r="A27" i="1"/>
  <c r="A323" i="1"/>
  <c r="A341" i="1"/>
  <c r="A302" i="1"/>
  <c r="A292" i="1"/>
  <c r="A297" i="1"/>
  <c r="A298" i="1"/>
  <c r="A316" i="1"/>
  <c r="A286" i="1"/>
  <c r="A288" i="1"/>
  <c r="A294" i="1"/>
  <c r="A290" i="1"/>
  <c r="A296" i="1"/>
  <c r="A309" i="1"/>
  <c r="A314" i="1"/>
  <c r="A285" i="1"/>
  <c r="A214" i="1"/>
  <c r="A237" i="1"/>
  <c r="A221" i="1"/>
  <c r="A240" i="1"/>
  <c r="A235" i="1"/>
  <c r="A225" i="1"/>
  <c r="A204" i="1"/>
  <c r="A210" i="1"/>
  <c r="A209" i="1"/>
  <c r="A236" i="1"/>
  <c r="A216" i="1"/>
  <c r="A233" i="1"/>
  <c r="A218" i="1"/>
  <c r="A215" i="1"/>
  <c r="A224" i="1"/>
  <c r="A201" i="1"/>
  <c r="A208" i="1"/>
  <c r="A340" i="1"/>
  <c r="A162" i="1"/>
  <c r="A202" i="1"/>
  <c r="A171" i="1"/>
  <c r="A191" i="1"/>
  <c r="A282" i="1"/>
  <c r="A170" i="1"/>
  <c r="A174" i="1"/>
  <c r="A189" i="1"/>
  <c r="A185" i="1"/>
  <c r="A167" i="1"/>
  <c r="A168" i="1"/>
  <c r="A187" i="1"/>
  <c r="A179" i="1"/>
  <c r="A192" i="1"/>
  <c r="A165" i="1"/>
  <c r="A176" i="1"/>
  <c r="A177" i="1"/>
  <c r="A186" i="1"/>
  <c r="A197" i="1"/>
  <c r="A109" i="1"/>
  <c r="A119" i="1"/>
  <c r="A131" i="1"/>
  <c r="A142" i="1"/>
  <c r="A102" i="1"/>
  <c r="A115" i="1"/>
  <c r="A120" i="1"/>
  <c r="A158" i="1"/>
  <c r="A89" i="1"/>
  <c r="A105" i="1"/>
  <c r="A99" i="1"/>
  <c r="A135" i="1"/>
  <c r="A106" i="1"/>
  <c r="A137" i="1"/>
  <c r="A85" i="1"/>
  <c r="A94" i="1"/>
  <c r="A84" i="1"/>
  <c r="A144" i="1"/>
  <c r="A152" i="1"/>
  <c r="A92" i="1"/>
  <c r="A161" i="1"/>
  <c r="A88" i="1"/>
  <c r="A155" i="1"/>
  <c r="A151" i="1"/>
  <c r="A87" i="1"/>
  <c r="A113" i="1"/>
  <c r="A156" i="1"/>
  <c r="A122" i="1"/>
  <c r="A64" i="1"/>
  <c r="A65" i="1"/>
  <c r="A62" i="1"/>
  <c r="A69" i="1"/>
  <c r="A46" i="1"/>
  <c r="A43" i="1"/>
  <c r="A78" i="1"/>
  <c r="A70" i="1"/>
  <c r="A63" i="1"/>
  <c r="A76" i="1"/>
  <c r="A55" i="1"/>
  <c r="A49" i="1"/>
  <c r="A246" i="1"/>
  <c r="A50" i="1"/>
  <c r="A56" i="1"/>
  <c r="A52" i="1"/>
  <c r="A20" i="1"/>
  <c r="A11" i="1"/>
  <c r="A31" i="1"/>
  <c r="A24" i="1"/>
  <c r="A32" i="1"/>
  <c r="A36" i="1"/>
  <c r="A26" i="1"/>
  <c r="A30" i="1"/>
  <c r="A34" i="1"/>
  <c r="A7" i="1"/>
  <c r="A4" i="1"/>
  <c r="A15" i="1"/>
  <c r="A14" i="1"/>
  <c r="A23" i="1"/>
  <c r="A12" i="1"/>
  <c r="A40" i="1"/>
  <c r="A139" i="1"/>
  <c r="A127" i="1"/>
  <c r="A28" i="1"/>
  <c r="A334" i="1"/>
  <c r="A111" i="1"/>
  <c r="A166" i="1"/>
  <c r="A303" i="1"/>
  <c r="A188" i="1"/>
  <c r="A25" i="1"/>
  <c r="A322" i="1"/>
  <c r="A284" i="1"/>
  <c r="A344" i="1"/>
  <c r="A328" i="1"/>
  <c r="A335" i="1"/>
  <c r="A91" i="1"/>
  <c r="A141" i="1"/>
  <c r="A234" i="1"/>
  <c r="A160" i="1"/>
  <c r="A112" i="1"/>
  <c r="A311" i="1"/>
  <c r="A93" i="1"/>
  <c r="A338" i="1"/>
  <c r="A121" i="1"/>
  <c r="A173" i="1"/>
  <c r="A205" i="1"/>
  <c r="A308" i="1"/>
  <c r="A226" i="1"/>
  <c r="A71" i="1"/>
  <c r="A73" i="1"/>
  <c r="A21" i="1"/>
  <c r="A159" i="1"/>
  <c r="A239" i="1"/>
  <c r="A138" i="1"/>
  <c r="A67" i="1"/>
  <c r="A232" i="1"/>
  <c r="A305" i="1"/>
  <c r="A118" i="1"/>
  <c r="A203" i="1"/>
  <c r="A72" i="1"/>
  <c r="A66" i="1"/>
  <c r="A33" i="1"/>
  <c r="A125" i="1"/>
  <c r="A241" i="1"/>
  <c r="A195" i="1"/>
  <c r="A227" i="1"/>
  <c r="A128" i="1"/>
  <c r="A194" i="1"/>
  <c r="A74" i="1"/>
  <c r="A37" i="1"/>
  <c r="A54" i="1"/>
  <c r="A172" i="1"/>
  <c r="A182" i="1"/>
  <c r="A96" i="1"/>
  <c r="A143" i="1"/>
  <c r="A217" i="1"/>
  <c r="A238" i="1"/>
  <c r="A133" i="1"/>
  <c r="A145" i="1"/>
  <c r="A124" i="1"/>
  <c r="A196" i="1"/>
  <c r="A95" i="1"/>
  <c r="A79" i="1"/>
  <c r="A200" i="1"/>
  <c r="A45" i="1"/>
  <c r="A212" i="1"/>
  <c r="A58" i="1"/>
  <c r="A39" i="1"/>
  <c r="A198" i="1"/>
  <c r="A228" i="1"/>
  <c r="A132" i="1"/>
  <c r="A190" i="1"/>
  <c r="A18" i="1"/>
  <c r="A97" i="1"/>
  <c r="A81" i="1"/>
  <c r="A8" i="1"/>
  <c r="A16" i="1"/>
  <c r="A220" i="1"/>
  <c r="A180" i="1"/>
  <c r="A53" i="1"/>
  <c r="A13" i="1"/>
  <c r="A116" i="1"/>
  <c r="A90" i="1"/>
  <c r="A44" i="1"/>
  <c r="A83" i="1"/>
  <c r="A130" i="1"/>
  <c r="A22" i="1"/>
  <c r="A101" i="1"/>
  <c r="A47" i="1"/>
  <c r="A157" i="1"/>
  <c r="A163" i="1"/>
  <c r="A178" i="1"/>
  <c r="A117" i="1"/>
  <c r="A98" i="1"/>
  <c r="A315" i="1"/>
  <c r="A57" i="1"/>
  <c r="A107" i="1"/>
  <c r="A207" i="1"/>
  <c r="A126" i="1"/>
  <c r="A114" i="1"/>
  <c r="A2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طالب قدم ملفه لابلة وفاء بدون النت فتم عمله بدووون</t>
        </r>
      </text>
    </comment>
    <comment ref="B22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بدون 10 جنيه</t>
        </r>
      </text>
    </comment>
  </commentList>
</comments>
</file>

<file path=xl/sharedStrings.xml><?xml version="1.0" encoding="utf-8"?>
<sst xmlns="http://schemas.openxmlformats.org/spreadsheetml/2006/main" count="1088" uniqueCount="389">
  <si>
    <t>م</t>
  </si>
  <si>
    <t>الاسم</t>
  </si>
  <si>
    <t>الرقم القومى</t>
  </si>
  <si>
    <t>الكود</t>
  </si>
  <si>
    <t>المجموع</t>
  </si>
  <si>
    <t>ملاحظات</t>
  </si>
  <si>
    <t>التخصص</t>
  </si>
  <si>
    <t>تشغيل</t>
  </si>
  <si>
    <t>لحام</t>
  </si>
  <si>
    <t>بناء</t>
  </si>
  <si>
    <t>بياض</t>
  </si>
  <si>
    <t>كود</t>
  </si>
  <si>
    <t>العام الدراسى 2021 / 2022</t>
  </si>
  <si>
    <t>الحالة</t>
  </si>
  <si>
    <t>كهرباء عام</t>
  </si>
  <si>
    <t>تبريد عام</t>
  </si>
  <si>
    <t>نسيج عام</t>
  </si>
  <si>
    <t>زخرفة عام</t>
  </si>
  <si>
    <t>الفصل</t>
  </si>
  <si>
    <t>Class</t>
  </si>
  <si>
    <t>1/1</t>
  </si>
  <si>
    <t>الفصل الذى تم اختياره</t>
  </si>
  <si>
    <t>اختيار الفصل</t>
  </si>
  <si>
    <t>2/1</t>
  </si>
  <si>
    <t>3/1</t>
  </si>
  <si>
    <t>7/1</t>
  </si>
  <si>
    <t>4/1</t>
  </si>
  <si>
    <t>5/1</t>
  </si>
  <si>
    <t>6/1</t>
  </si>
  <si>
    <t>8/1</t>
  </si>
  <si>
    <t>9/1</t>
  </si>
  <si>
    <t>المدرسة الاعدادية</t>
  </si>
  <si>
    <t>محمودمحمد على 1</t>
  </si>
  <si>
    <t>محمودمحمد على 2</t>
  </si>
  <si>
    <t>محمودمحمد على 3</t>
  </si>
  <si>
    <t>محمودمحمد على 4</t>
  </si>
  <si>
    <t>محمودمحمد على 5</t>
  </si>
  <si>
    <t>محمودمحمد على 6</t>
  </si>
  <si>
    <t>محمودمحمد على 7</t>
  </si>
  <si>
    <t>محمودمحمد على 8</t>
  </si>
  <si>
    <t>محمودمحمد على 9</t>
  </si>
  <si>
    <t>محمودمحمد على 10</t>
  </si>
  <si>
    <t>محمودمحمد على 11</t>
  </si>
  <si>
    <t>محمودمحمد على 12</t>
  </si>
  <si>
    <t>محمودمحمد على 13</t>
  </si>
  <si>
    <t>محمودمحمد على 14</t>
  </si>
  <si>
    <t>محمودمحمد على 15</t>
  </si>
  <si>
    <t>محمودمحمد على 16</t>
  </si>
  <si>
    <t>محمودمحمد على 17</t>
  </si>
  <si>
    <t>محمودمحمد على 18</t>
  </si>
  <si>
    <t>محمودمحمد على 19</t>
  </si>
  <si>
    <t>محمودمحمد على 20</t>
  </si>
  <si>
    <t>محمودمحمد على 21</t>
  </si>
  <si>
    <t>محمودمحمد على 22</t>
  </si>
  <si>
    <t>محمودمحمد على 23</t>
  </si>
  <si>
    <t>محمودمحمد على 24</t>
  </si>
  <si>
    <t>محمودمحمد على 25</t>
  </si>
  <si>
    <t>محمودمحمد على 26</t>
  </si>
  <si>
    <t>محمودمحمد على 27</t>
  </si>
  <si>
    <t>محمودمحمد على 28</t>
  </si>
  <si>
    <t>محمودمحمد على 29</t>
  </si>
  <si>
    <t>محمودمحمد على 30</t>
  </si>
  <si>
    <t>محمودمحمد على 31</t>
  </si>
  <si>
    <t>محمودمحمد على 32</t>
  </si>
  <si>
    <t>محمودمحمد على 33</t>
  </si>
  <si>
    <t>محمودمحمد على 34</t>
  </si>
  <si>
    <t>محمودمحمد على 35</t>
  </si>
  <si>
    <t>محمودمحمد على 36</t>
  </si>
  <si>
    <t>محمودمحمد على 37</t>
  </si>
  <si>
    <t>محمودمحمد على 38</t>
  </si>
  <si>
    <t>محمودمحمد على 39</t>
  </si>
  <si>
    <t>محمودمحمد على 40</t>
  </si>
  <si>
    <t>محمودمحمد على 41</t>
  </si>
  <si>
    <t>محمودمحمد على 42</t>
  </si>
  <si>
    <t>محمودمحمد على 43</t>
  </si>
  <si>
    <t>محمودمحمد على 44</t>
  </si>
  <si>
    <t>محمودمحمد على 45</t>
  </si>
  <si>
    <t>محمودمحمد على 46</t>
  </si>
  <si>
    <t>محمودمحمد على 47</t>
  </si>
  <si>
    <t>محمودمحمد على 48</t>
  </si>
  <si>
    <t>محمودمحمد على 49</t>
  </si>
  <si>
    <t>محمودمحمد على 50</t>
  </si>
  <si>
    <t>محمودمحمد على 51</t>
  </si>
  <si>
    <t>محمودمحمد على 52</t>
  </si>
  <si>
    <t>محمودمحمد على 53</t>
  </si>
  <si>
    <t>محمودمحمد على 54</t>
  </si>
  <si>
    <t>محمودمحمد على 55</t>
  </si>
  <si>
    <t>محمودمحمد على 56</t>
  </si>
  <si>
    <t>محمودمحمد على 57</t>
  </si>
  <si>
    <t>محمودمحمد على 58</t>
  </si>
  <si>
    <t>محمودمحمد على 59</t>
  </si>
  <si>
    <t>محمودمحمد على 60</t>
  </si>
  <si>
    <t>محمودمحمد على 61</t>
  </si>
  <si>
    <t>محمودمحمد على 62</t>
  </si>
  <si>
    <t>محمودمحمد على 63</t>
  </si>
  <si>
    <t>محمودمحمد على 64</t>
  </si>
  <si>
    <t>محمودمحمد على 65</t>
  </si>
  <si>
    <t>محمودمحمد على 66</t>
  </si>
  <si>
    <t>محمودمحمد على 67</t>
  </si>
  <si>
    <t>محمودمحمد على 68</t>
  </si>
  <si>
    <t>محمودمحمد على 69</t>
  </si>
  <si>
    <t>محمودمحمد على 70</t>
  </si>
  <si>
    <t>محمودمحمد على 71</t>
  </si>
  <si>
    <t>محمودمحمد على 72</t>
  </si>
  <si>
    <t>محمودمحمد على 73</t>
  </si>
  <si>
    <t>محمودمحمد على 74</t>
  </si>
  <si>
    <t>محمودمحمد على 75</t>
  </si>
  <si>
    <t>محمودمحمد على 76</t>
  </si>
  <si>
    <t>محمودمحمد على 77</t>
  </si>
  <si>
    <t>محمودمحمد على 78</t>
  </si>
  <si>
    <t>محمودمحمد على 79</t>
  </si>
  <si>
    <t>محمودمحمد على 80</t>
  </si>
  <si>
    <t>محمودمحمد على 81</t>
  </si>
  <si>
    <t>محمودمحمد على 82</t>
  </si>
  <si>
    <t>محمودمحمد على 83</t>
  </si>
  <si>
    <t>محمودمحمد على 84</t>
  </si>
  <si>
    <t>محمودمحمد على 85</t>
  </si>
  <si>
    <t>محمودمحمد على 86</t>
  </si>
  <si>
    <t>محمودمحمد على 87</t>
  </si>
  <si>
    <t>محمودمحمد على 88</t>
  </si>
  <si>
    <t>محمودمحمد على 89</t>
  </si>
  <si>
    <t>محمودمحمد على 90</t>
  </si>
  <si>
    <t>محمودمحمد على 91</t>
  </si>
  <si>
    <t>محمودمحمد على 92</t>
  </si>
  <si>
    <t>محمودمحمد على 93</t>
  </si>
  <si>
    <t>محمودمحمد على 94</t>
  </si>
  <si>
    <t>محمودمحمد على 95</t>
  </si>
  <si>
    <t>محمودمحمد على 96</t>
  </si>
  <si>
    <t>محمودمحمد على 97</t>
  </si>
  <si>
    <t>محمودمحمد على 98</t>
  </si>
  <si>
    <t>محمودمحمد على 99</t>
  </si>
  <si>
    <t>محمودمحمد على 100</t>
  </si>
  <si>
    <t>محمودمحمد على 101</t>
  </si>
  <si>
    <t>محمودمحمد على 102</t>
  </si>
  <si>
    <t>محمودمحمد على 103</t>
  </si>
  <si>
    <t>محمودمحمد على 104</t>
  </si>
  <si>
    <t>محمودمحمد على 105</t>
  </si>
  <si>
    <t>محمودمحمد على 106</t>
  </si>
  <si>
    <t>محمودمحمد على 107</t>
  </si>
  <si>
    <t>محمودمحمد على 108</t>
  </si>
  <si>
    <t>محمودمحمد على 109</t>
  </si>
  <si>
    <t>محمودمحمد على 110</t>
  </si>
  <si>
    <t>محمودمحمد على 111</t>
  </si>
  <si>
    <t>محمودمحمد على 112</t>
  </si>
  <si>
    <t>محمودمحمد على 113</t>
  </si>
  <si>
    <t>محمودمحمد على 114</t>
  </si>
  <si>
    <t>محمودمحمد على 115</t>
  </si>
  <si>
    <t>محمودمحمد على 116</t>
  </si>
  <si>
    <t>محمودمحمد على 117</t>
  </si>
  <si>
    <t>محمودمحمد على 118</t>
  </si>
  <si>
    <t>محمودمحمد على 119</t>
  </si>
  <si>
    <t>محمودمحمد على 120</t>
  </si>
  <si>
    <t>محمودمحمد على 121</t>
  </si>
  <si>
    <t>محمودمحمد على 122</t>
  </si>
  <si>
    <t>محمودمحمد على 123</t>
  </si>
  <si>
    <t>محمودمحمد على 124</t>
  </si>
  <si>
    <t>محمودمحمد على 125</t>
  </si>
  <si>
    <t>محمودمحمد على 126</t>
  </si>
  <si>
    <t>محمودمحمد على 127</t>
  </si>
  <si>
    <t>محمودمحمد على 128</t>
  </si>
  <si>
    <t>محمودمحمد على 129</t>
  </si>
  <si>
    <t>محمودمحمد على 130</t>
  </si>
  <si>
    <t>محمودمحمد على 131</t>
  </si>
  <si>
    <t>محمودمحمد على 132</t>
  </si>
  <si>
    <t>محمودمحمد على 133</t>
  </si>
  <si>
    <t>محمودمحمد على 134</t>
  </si>
  <si>
    <t>محمودمحمد على 135</t>
  </si>
  <si>
    <t>محمودمحمد على 136</t>
  </si>
  <si>
    <t>محمودمحمد على 137</t>
  </si>
  <si>
    <t>محمودمحمد على 138</t>
  </si>
  <si>
    <t>محمودمحمد على 139</t>
  </si>
  <si>
    <t>محمودمحمد على 140</t>
  </si>
  <si>
    <t>محمودمحمد على 141</t>
  </si>
  <si>
    <t>محمودمحمد على 142</t>
  </si>
  <si>
    <t>محمودمحمد على 143</t>
  </si>
  <si>
    <t>محمودمحمد على 144</t>
  </si>
  <si>
    <t>محمودمحمد على 145</t>
  </si>
  <si>
    <t>محمودمحمد على 146</t>
  </si>
  <si>
    <t>محمودمحمد على 147</t>
  </si>
  <si>
    <t>محمودمحمد على 148</t>
  </si>
  <si>
    <t>محمودمحمد على 149</t>
  </si>
  <si>
    <t>محمودمحمد على 150</t>
  </si>
  <si>
    <t>محمودمحمد على 151</t>
  </si>
  <si>
    <t>محمودمحمد على 152</t>
  </si>
  <si>
    <t>محمودمحمد على 153</t>
  </si>
  <si>
    <t>محمودمحمد على 154</t>
  </si>
  <si>
    <t>محمودمحمد على 155</t>
  </si>
  <si>
    <t>محمودمحمد على 156</t>
  </si>
  <si>
    <t>محمودمحمد على 157</t>
  </si>
  <si>
    <t>محمودمحمد على 158</t>
  </si>
  <si>
    <t>محمودمحمد على 159</t>
  </si>
  <si>
    <t>محمودمحمد على 160</t>
  </si>
  <si>
    <t>محمودمحمد على 161</t>
  </si>
  <si>
    <t>محمودمحمد على 162</t>
  </si>
  <si>
    <t>محمودمحمد على 163</t>
  </si>
  <si>
    <t>محمودمحمد على 164</t>
  </si>
  <si>
    <t>محمودمحمد على 165</t>
  </si>
  <si>
    <t>محمودمحمد على 166</t>
  </si>
  <si>
    <t>محمودمحمد على 167</t>
  </si>
  <si>
    <t>محمودمحمد على 168</t>
  </si>
  <si>
    <t>محمودمحمد على 169</t>
  </si>
  <si>
    <t>محمودمحمد على 170</t>
  </si>
  <si>
    <t>محمودمحمد على 171</t>
  </si>
  <si>
    <t>محمودمحمد على 172</t>
  </si>
  <si>
    <t>محمودمحمد على 173</t>
  </si>
  <si>
    <t>محمودمحمد على 174</t>
  </si>
  <si>
    <t>محمودمحمد على 175</t>
  </si>
  <si>
    <t>محمودمحمد على 176</t>
  </si>
  <si>
    <t>محمودمحمد على 177</t>
  </si>
  <si>
    <t>محمودمحمد على 178</t>
  </si>
  <si>
    <t>محمودمحمد على 179</t>
  </si>
  <si>
    <t>محمودمحمد على 180</t>
  </si>
  <si>
    <t>محمودمحمد على 181</t>
  </si>
  <si>
    <t>محمودمحمد على 182</t>
  </si>
  <si>
    <t>محمودمحمد على 183</t>
  </si>
  <si>
    <t>محمودمحمد على 184</t>
  </si>
  <si>
    <t>محمودمحمد على 185</t>
  </si>
  <si>
    <t>محمودمحمد على 186</t>
  </si>
  <si>
    <t>محمودمحمد على 187</t>
  </si>
  <si>
    <t>محمودمحمد على 188</t>
  </si>
  <si>
    <t>محمودمحمد على 189</t>
  </si>
  <si>
    <t>محمودمحمد على 190</t>
  </si>
  <si>
    <t>محمودمحمد على 191</t>
  </si>
  <si>
    <t>محمودمحمد على 192</t>
  </si>
  <si>
    <t>محمودمحمد على 193</t>
  </si>
  <si>
    <t>محمودمحمد على 194</t>
  </si>
  <si>
    <t>محمودمحمد على 195</t>
  </si>
  <si>
    <t>محمودمحمد على 196</t>
  </si>
  <si>
    <t>محمودمحمد على 197</t>
  </si>
  <si>
    <t>محمودمحمد على 198</t>
  </si>
  <si>
    <t>محمودمحمد على 199</t>
  </si>
  <si>
    <t>محمودمحمد على 200</t>
  </si>
  <si>
    <t>محمودمحمد على 201</t>
  </si>
  <si>
    <t>محمودمحمد على 202</t>
  </si>
  <si>
    <t>محمودمحمد على 203</t>
  </si>
  <si>
    <t>محمودمحمد على 204</t>
  </si>
  <si>
    <t>محمودمحمد على 205</t>
  </si>
  <si>
    <t>محمودمحمد على 206</t>
  </si>
  <si>
    <t>محمودمحمد على 207</t>
  </si>
  <si>
    <t>محمودمحمد على 208</t>
  </si>
  <si>
    <t>محمودمحمد على 209</t>
  </si>
  <si>
    <t>محمودمحمد على 210</t>
  </si>
  <si>
    <t>محمودمحمد على 211</t>
  </si>
  <si>
    <t>محمودمحمد على 212</t>
  </si>
  <si>
    <t>محمودمحمد على 213</t>
  </si>
  <si>
    <t>محمودمحمد على 214</t>
  </si>
  <si>
    <t>محمودمحمد على 215</t>
  </si>
  <si>
    <t>محمودمحمد على 216</t>
  </si>
  <si>
    <t>محمودمحمد على 217</t>
  </si>
  <si>
    <t>محمودمحمد على 218</t>
  </si>
  <si>
    <t>محمودمحمد على 219</t>
  </si>
  <si>
    <t>محمودمحمد على 220</t>
  </si>
  <si>
    <t>محمودمحمد على 221</t>
  </si>
  <si>
    <t>محمودمحمد على 222</t>
  </si>
  <si>
    <t>محمودمحمد على 223</t>
  </si>
  <si>
    <t>محمودمحمد على 224</t>
  </si>
  <si>
    <t>محمودمحمد على 225</t>
  </si>
  <si>
    <t>محمودمحمد على 226</t>
  </si>
  <si>
    <t>محمودمحمد على 227</t>
  </si>
  <si>
    <t>محمودمحمد على 228</t>
  </si>
  <si>
    <t>محمودمحمد على 229</t>
  </si>
  <si>
    <t>محمودمحمد على 230</t>
  </si>
  <si>
    <t>محمودمحمد على 231</t>
  </si>
  <si>
    <t>محمودمحمد على 232</t>
  </si>
  <si>
    <t>محمودمحمد على 233</t>
  </si>
  <si>
    <t>محمودمحمد على 234</t>
  </si>
  <si>
    <t>محمودمحمد على 235</t>
  </si>
  <si>
    <t>محمودمحمد على 236</t>
  </si>
  <si>
    <t>محمودمحمد على 237</t>
  </si>
  <si>
    <t>محمودمحمد على 238</t>
  </si>
  <si>
    <t>محمودمحمد على 239</t>
  </si>
  <si>
    <t>محمودمحمد على 240</t>
  </si>
  <si>
    <t>محمودمحمد على 241</t>
  </si>
  <si>
    <t>محمودمحمد على 242</t>
  </si>
  <si>
    <t>محمودمحمد على 243</t>
  </si>
  <si>
    <t>محمودمحمد على 244</t>
  </si>
  <si>
    <t>محمودمحمد على 245</t>
  </si>
  <si>
    <t>محمودمحمد على 246</t>
  </si>
  <si>
    <t>محمودمحمد على 247</t>
  </si>
  <si>
    <t>محمودمحمد على 248</t>
  </si>
  <si>
    <t>محمودمحمد على 249</t>
  </si>
  <si>
    <t>محمودمحمد على 250</t>
  </si>
  <si>
    <t>محمودمحمد على 251</t>
  </si>
  <si>
    <t>محمودمحمد على 252</t>
  </si>
  <si>
    <t>محمودمحمد على 253</t>
  </si>
  <si>
    <t>محمودمحمد على 254</t>
  </si>
  <si>
    <t>محمودمحمد على 255</t>
  </si>
  <si>
    <t>محمودمحمد على 256</t>
  </si>
  <si>
    <t>محمودمحمد على 257</t>
  </si>
  <si>
    <t>محمودمحمد على 258</t>
  </si>
  <si>
    <t>محمودمحمد على 259</t>
  </si>
  <si>
    <t>محمودمحمد على 260</t>
  </si>
  <si>
    <t>محمودمحمد على 261</t>
  </si>
  <si>
    <t>محمودمحمد على 262</t>
  </si>
  <si>
    <t>محمودمحمد على 263</t>
  </si>
  <si>
    <t>محمودمحمد على 264</t>
  </si>
  <si>
    <t>محمودمحمد على 265</t>
  </si>
  <si>
    <t>محمودمحمد على 266</t>
  </si>
  <si>
    <t>محمودمحمد على 267</t>
  </si>
  <si>
    <t>محمودمحمد على 268</t>
  </si>
  <si>
    <t>محمودمحمد على 269</t>
  </si>
  <si>
    <t>محمودمحمد على 270</t>
  </si>
  <si>
    <t>محمودمحمد على 271</t>
  </si>
  <si>
    <t>محمودمحمد على 272</t>
  </si>
  <si>
    <t>محمودمحمد على 273</t>
  </si>
  <si>
    <t>محمودمحمد على 274</t>
  </si>
  <si>
    <t>محمودمحمد على 275</t>
  </si>
  <si>
    <t>محمودمحمد على 276</t>
  </si>
  <si>
    <t>محمودمحمد على 277</t>
  </si>
  <si>
    <t>محمودمحمد على 278</t>
  </si>
  <si>
    <t>محمودمحمد على 279</t>
  </si>
  <si>
    <t>محمودمحمد على 280</t>
  </si>
  <si>
    <t>محمودمحمد على 281</t>
  </si>
  <si>
    <t>محمودمحمد على 282</t>
  </si>
  <si>
    <t>محمودمحمد على 283</t>
  </si>
  <si>
    <t>محمودمحمد على 284</t>
  </si>
  <si>
    <t>محمودمحمد على 285</t>
  </si>
  <si>
    <t>محمودمحمد على 286</t>
  </si>
  <si>
    <t>محمودمحمد على 287</t>
  </si>
  <si>
    <t>محمودمحمد على 288</t>
  </si>
  <si>
    <t>محمودمحمد على 289</t>
  </si>
  <si>
    <t>محمودمحمد على 290</t>
  </si>
  <si>
    <t>محمودمحمد على 291</t>
  </si>
  <si>
    <t>محمودمحمد على 292</t>
  </si>
  <si>
    <t>محمودمحمد على 293</t>
  </si>
  <si>
    <t>محمودمحمد على 294</t>
  </si>
  <si>
    <t>محمودمحمد على 295</t>
  </si>
  <si>
    <t>محمودمحمد على 296</t>
  </si>
  <si>
    <t>محمودمحمد على 297</t>
  </si>
  <si>
    <t>محمودمحمد على 298</t>
  </si>
  <si>
    <t>محمودمحمد على 299</t>
  </si>
  <si>
    <t>محمودمحمد على 300</t>
  </si>
  <si>
    <t>محمودمحمد على 301</t>
  </si>
  <si>
    <t>محمودمحمد على 302</t>
  </si>
  <si>
    <t>محمودمحمد على 303</t>
  </si>
  <si>
    <t>محمودمحمد على 304</t>
  </si>
  <si>
    <t>محمودمحمد على 305</t>
  </si>
  <si>
    <t>محمودمحمد على 306</t>
  </si>
  <si>
    <t>محمودمحمد على 307</t>
  </si>
  <si>
    <t>محمودمحمد على 308</t>
  </si>
  <si>
    <t>محمودمحمد على 309</t>
  </si>
  <si>
    <t>محمودمحمد على 310</t>
  </si>
  <si>
    <t>محمودمحمد على 311</t>
  </si>
  <si>
    <t>محمودمحمد على 312</t>
  </si>
  <si>
    <t>محمودمحمد على 313</t>
  </si>
  <si>
    <t>محمودمحمد على 314</t>
  </si>
  <si>
    <t>محمودمحمد على 315</t>
  </si>
  <si>
    <t>محمودمحمد على 316</t>
  </si>
  <si>
    <t>محمودمحمد على 317</t>
  </si>
  <si>
    <t>محمودمحمد على 318</t>
  </si>
  <si>
    <t>محمودمحمد على 319</t>
  </si>
  <si>
    <t>محمودمحمد على 320</t>
  </si>
  <si>
    <t>محمودمحمد على 321</t>
  </si>
  <si>
    <t>محمودمحمد على 322</t>
  </si>
  <si>
    <t>محمودمحمد على 323</t>
  </si>
  <si>
    <t>محمودمحمد على 324</t>
  </si>
  <si>
    <t>محمودمحمد على 325</t>
  </si>
  <si>
    <t>محمودمحمد على 326</t>
  </si>
  <si>
    <t>محمودمحمد على 327</t>
  </si>
  <si>
    <t>محمودمحمد على 328</t>
  </si>
  <si>
    <t>محمودمحمد على 329</t>
  </si>
  <si>
    <t>محمودمحمد على 330</t>
  </si>
  <si>
    <t>محمودمحمد على 331</t>
  </si>
  <si>
    <t>محمودمحمد على 332</t>
  </si>
  <si>
    <t>محمودمحمد على 333</t>
  </si>
  <si>
    <t>محمودمحمد على 334</t>
  </si>
  <si>
    <t>محمودمحمد على 335</t>
  </si>
  <si>
    <t>محمودمحمد على 336</t>
  </si>
  <si>
    <t>محمودمحمد على 337</t>
  </si>
  <si>
    <t>محمودمحمد على 338</t>
  </si>
  <si>
    <t>محمودمحمد على 339</t>
  </si>
  <si>
    <t>محمودمحمد على 340</t>
  </si>
  <si>
    <t>محمودمحمد على 341</t>
  </si>
  <si>
    <t>محمودمحمد على 342</t>
  </si>
  <si>
    <t>محمودمحمد على 343</t>
  </si>
  <si>
    <t>محمودمحمد على 344</t>
  </si>
  <si>
    <t>محمودمحمد على 345</t>
  </si>
  <si>
    <t>محمودمحمد على 346</t>
  </si>
  <si>
    <t>محمودمحمد على 347</t>
  </si>
  <si>
    <t>محمودمحمد على 348</t>
  </si>
  <si>
    <t>محمودمحمد على 349</t>
  </si>
  <si>
    <t>محمودمحمد على 350</t>
  </si>
  <si>
    <t>محمودمحمد على 351</t>
  </si>
  <si>
    <t>محمودمحمد على 352</t>
  </si>
  <si>
    <t>محمودمحمد على 353</t>
  </si>
  <si>
    <t>محمودمحمد على 354</t>
  </si>
  <si>
    <t>محمودمحمد على 355</t>
  </si>
  <si>
    <t>ادارة ............... التعليمية</t>
  </si>
  <si>
    <t>مدرسة             الثانوية الصناعية بنين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</si>
</sst>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  <scheme val="minor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164" fontId="1" fillId="0" borderId="0" xfId="0" applyNumberFormat="1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1" fillId="2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right" vertical="center" indent="1" readingOrder="2"/>
    </xf>
    <xf numFmtId="0" fontId="5" fillId="0" borderId="0" xfId="0" applyFont="1" applyAlignment="1" applyProtection="1">
      <alignment horizontal="centerContinuous" vertical="center" readingOrder="2"/>
    </xf>
    <xf numFmtId="0" fontId="5" fillId="0" borderId="0" xfId="0" applyFont="1" applyAlignment="1" applyProtection="1">
      <alignment horizontal="center" vertical="center" readingOrder="2"/>
    </xf>
    <xf numFmtId="0" fontId="5" fillId="0" borderId="8" xfId="0" applyFont="1" applyBorder="1" applyAlignment="1" applyProtection="1">
      <alignment horizontal="center" vertical="center" readingOrder="2"/>
    </xf>
    <xf numFmtId="0" fontId="5" fillId="0" borderId="9" xfId="0" applyFont="1" applyBorder="1" applyAlignment="1" applyProtection="1">
      <alignment horizontal="center" vertical="center" readingOrder="2"/>
    </xf>
    <xf numFmtId="0" fontId="5" fillId="0" borderId="11" xfId="0" applyFont="1" applyBorder="1" applyAlignment="1" applyProtection="1">
      <alignment horizontal="center" vertical="center" shrinkToFit="1" readingOrder="2"/>
    </xf>
    <xf numFmtId="0" fontId="5" fillId="0" borderId="12" xfId="0" applyFont="1" applyBorder="1" applyAlignment="1" applyProtection="1">
      <alignment horizontal="center" vertical="center" shrinkToFit="1" readingOrder="2"/>
    </xf>
    <xf numFmtId="0" fontId="5" fillId="0" borderId="2" xfId="0" applyFont="1" applyBorder="1" applyAlignment="1" applyProtection="1">
      <alignment horizontal="center" vertical="center" shrinkToFit="1" readingOrder="2"/>
    </xf>
    <xf numFmtId="0" fontId="5" fillId="0" borderId="3" xfId="0" applyFont="1" applyBorder="1" applyAlignment="1" applyProtection="1">
      <alignment horizontal="center" vertical="center" shrinkToFit="1" readingOrder="2"/>
    </xf>
    <xf numFmtId="0" fontId="5" fillId="0" borderId="5" xfId="0" applyFont="1" applyBorder="1" applyAlignment="1" applyProtection="1">
      <alignment horizontal="center" vertical="center" shrinkToFit="1" readingOrder="2"/>
    </xf>
    <xf numFmtId="0" fontId="5" fillId="0" borderId="6" xfId="0" applyFont="1" applyBorder="1" applyAlignment="1" applyProtection="1">
      <alignment horizontal="center" vertical="center" shrinkToFit="1" readingOrder="2"/>
    </xf>
    <xf numFmtId="0" fontId="1" fillId="4" borderId="2" xfId="0" applyFont="1" applyFill="1" applyBorder="1" applyAlignment="1">
      <alignment horizontal="center" vertical="center" shrinkToFit="1" readingOrder="2"/>
    </xf>
    <xf numFmtId="0" fontId="1" fillId="4" borderId="3" xfId="0" applyFont="1" applyFill="1" applyBorder="1" applyAlignment="1">
      <alignment horizontal="right" vertical="center" shrinkToFit="1"/>
    </xf>
    <xf numFmtId="1" fontId="1" fillId="4" borderId="3" xfId="0" applyNumberFormat="1" applyFont="1" applyFill="1" applyBorder="1" applyAlignment="1">
      <alignment horizontal="center" vertical="center" shrinkToFit="1"/>
    </xf>
    <xf numFmtId="164" fontId="1" fillId="4" borderId="3" xfId="0" applyNumberFormat="1" applyFont="1" applyFill="1" applyBorder="1" applyAlignment="1">
      <alignment horizontal="center" vertical="center" shrinkToFit="1" readingOrder="2"/>
    </xf>
    <xf numFmtId="0" fontId="1" fillId="4" borderId="3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right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164" fontId="1" fillId="0" borderId="3" xfId="0" applyNumberFormat="1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 readingOrder="2"/>
    </xf>
    <xf numFmtId="0" fontId="1" fillId="0" borderId="6" xfId="0" applyFont="1" applyBorder="1" applyAlignment="1">
      <alignment horizontal="right" vertical="center" shrinkToFit="1"/>
    </xf>
    <xf numFmtId="1" fontId="1" fillId="0" borderId="6" xfId="0" applyNumberFormat="1" applyFont="1" applyBorder="1" applyAlignment="1">
      <alignment horizontal="center" vertical="center" shrinkToFit="1"/>
    </xf>
    <xf numFmtId="164" fontId="1" fillId="0" borderId="6" xfId="0" applyNumberFormat="1" applyFont="1" applyBorder="1" applyAlignment="1">
      <alignment horizontal="center" vertical="center" shrinkToFit="1" readingOrder="2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Continuous" vertical="center" wrapText="1" readingOrder="2"/>
    </xf>
    <xf numFmtId="0" fontId="4" fillId="3" borderId="15" xfId="0" applyFont="1" applyFill="1" applyBorder="1" applyAlignment="1">
      <alignment horizontal="centerContinuous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 readingOrder="2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Continuous" vertical="center" wrapText="1" readingOrder="2"/>
    </xf>
    <xf numFmtId="0" fontId="4" fillId="3" borderId="18" xfId="0" applyFont="1" applyFill="1" applyBorder="1" applyAlignment="1">
      <alignment horizontal="centerContinuous" vertical="center" wrapText="1"/>
    </xf>
    <xf numFmtId="1" fontId="4" fillId="3" borderId="18" xfId="0" applyNumberFormat="1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 readingOrder="2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Continuous" vertical="center"/>
    </xf>
    <xf numFmtId="0" fontId="5" fillId="0" borderId="0" xfId="0" applyFont="1" applyAlignment="1" applyProtection="1">
      <alignment horizontal="right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shrinkToFit="1"/>
    </xf>
    <xf numFmtId="0" fontId="5" fillId="0" borderId="13" xfId="0" applyFont="1" applyBorder="1" applyAlignment="1" applyProtection="1">
      <alignment horizontal="center" vertical="center" shrinkToFit="1"/>
    </xf>
    <xf numFmtId="0" fontId="5" fillId="0" borderId="3" xfId="0" applyFont="1" applyBorder="1" applyAlignment="1" applyProtection="1">
      <alignment horizontal="center" vertical="center" shrinkToFit="1"/>
    </xf>
    <xf numFmtId="0" fontId="5" fillId="0" borderId="4" xfId="0" applyFont="1" applyBorder="1" applyAlignment="1" applyProtection="1">
      <alignment horizontal="center" vertical="center" shrinkToFit="1"/>
    </xf>
    <xf numFmtId="0" fontId="5" fillId="0" borderId="6" xfId="0" applyFont="1" applyBorder="1" applyAlignment="1" applyProtection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</xf>
    <xf numFmtId="0" fontId="5" fillId="0" borderId="0" xfId="0" applyNumberFormat="1" applyFont="1" applyAlignment="1" applyProtection="1">
      <alignment vertical="center" readingOrder="2"/>
    </xf>
    <xf numFmtId="0" fontId="5" fillId="0" borderId="0" xfId="0" applyNumberFormat="1" applyFont="1" applyAlignment="1" applyProtection="1">
      <alignment vertical="center"/>
    </xf>
    <xf numFmtId="16" fontId="1" fillId="2" borderId="0" xfId="0" applyNumberFormat="1" applyFont="1" applyFill="1" applyAlignment="1">
      <alignment horizontal="center" vertical="center" shrinkToFit="1" readingOrder="2"/>
    </xf>
    <xf numFmtId="0" fontId="1" fillId="2" borderId="0" xfId="0" applyFont="1" applyFill="1" applyAlignment="1">
      <alignment horizontal="center" vertical="center" shrinkToFit="1" readingOrder="2"/>
    </xf>
    <xf numFmtId="17" fontId="1" fillId="2" borderId="0" xfId="0" applyNumberFormat="1" applyFont="1" applyFill="1" applyAlignment="1">
      <alignment horizontal="center" vertical="center" shrinkToFi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5" fillId="6" borderId="0" xfId="0" applyFont="1" applyFill="1" applyAlignment="1" applyProtection="1">
      <alignment horizontal="center" vertical="center"/>
    </xf>
    <xf numFmtId="0" fontId="1" fillId="0" borderId="0" xfId="0" applyNumberFormat="1" applyFont="1" applyAlignment="1">
      <alignment horizontal="center" vertical="center" shrinkToFit="1" readingOrder="2"/>
    </xf>
    <xf numFmtId="0" fontId="5" fillId="3" borderId="20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 readingOrder="2"/>
    </xf>
    <xf numFmtId="1" fontId="1" fillId="0" borderId="0" xfId="0" applyNumberFormat="1" applyFont="1" applyAlignment="1">
      <alignment horizontal="center" vertical="center" shrinkToFit="1" readingOrder="2"/>
    </xf>
    <xf numFmtId="1" fontId="4" fillId="3" borderId="15" xfId="0" applyNumberFormat="1" applyFont="1" applyFill="1" applyBorder="1" applyAlignment="1">
      <alignment horizontal="center" vertical="center" wrapText="1" readingOrder="2"/>
    </xf>
    <xf numFmtId="1" fontId="4" fillId="3" borderId="18" xfId="0" applyNumberFormat="1" applyFont="1" applyFill="1" applyBorder="1" applyAlignment="1">
      <alignment horizontal="center" vertical="center" wrapText="1" readingOrder="2"/>
    </xf>
    <xf numFmtId="1" fontId="1" fillId="0" borderId="3" xfId="0" applyNumberFormat="1" applyFont="1" applyBorder="1" applyAlignment="1">
      <alignment horizontal="center" vertical="center" shrinkToFit="1" readingOrder="2"/>
    </xf>
    <xf numFmtId="1" fontId="1" fillId="4" borderId="3" xfId="0" applyNumberFormat="1" applyFont="1" applyFill="1" applyBorder="1" applyAlignment="1">
      <alignment horizontal="center" vertical="center" shrinkToFit="1" readingOrder="2"/>
    </xf>
    <xf numFmtId="1" fontId="1" fillId="0" borderId="6" xfId="0" applyNumberFormat="1" applyFont="1" applyBorder="1" applyAlignment="1">
      <alignment horizontal="center" vertical="center" shrinkToFit="1" readingOrder="2"/>
    </xf>
    <xf numFmtId="1" fontId="1" fillId="0" borderId="12" xfId="0" applyNumberFormat="1" applyFont="1" applyFill="1" applyBorder="1" applyAlignment="1">
      <alignment horizontal="center" vertical="center" shrinkToFit="1"/>
    </xf>
    <xf numFmtId="164" fontId="1" fillId="0" borderId="12" xfId="0" applyNumberFormat="1" applyFont="1" applyFill="1" applyBorder="1" applyAlignment="1">
      <alignment horizontal="center" vertical="center" shrinkToFit="1" readingOrder="2"/>
    </xf>
    <xf numFmtId="0" fontId="1" fillId="0" borderId="12" xfId="0" applyFont="1" applyFill="1" applyBorder="1" applyAlignment="1">
      <alignment horizontal="center" vertical="center" shrinkToFit="1"/>
    </xf>
    <xf numFmtId="1" fontId="1" fillId="0" borderId="3" xfId="0" applyNumberFormat="1" applyFont="1" applyFill="1" applyBorder="1" applyAlignment="1">
      <alignment horizontal="center" vertical="center" shrinkToFit="1"/>
    </xf>
    <xf numFmtId="164" fontId="1" fillId="0" borderId="3" xfId="0" applyNumberFormat="1" applyFont="1" applyFill="1" applyBorder="1" applyAlignment="1">
      <alignment horizontal="center" vertical="center" shrinkToFit="1" readingOrder="2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 readingOrder="2"/>
    </xf>
    <xf numFmtId="0" fontId="1" fillId="0" borderId="12" xfId="0" applyFont="1" applyFill="1" applyBorder="1" applyAlignment="1">
      <alignment horizontal="right" vertical="center" shrinkToFit="1"/>
    </xf>
    <xf numFmtId="1" fontId="1" fillId="0" borderId="12" xfId="0" applyNumberFormat="1" applyFont="1" applyFill="1" applyBorder="1" applyAlignment="1">
      <alignment horizontal="center" vertical="center" shrinkToFit="1" readingOrder="2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 readingOrder="2"/>
    </xf>
    <xf numFmtId="0" fontId="1" fillId="0" borderId="3" xfId="0" applyFont="1" applyFill="1" applyBorder="1" applyAlignment="1">
      <alignment horizontal="right" vertical="center" shrinkToFit="1"/>
    </xf>
    <xf numFmtId="1" fontId="1" fillId="0" borderId="3" xfId="0" applyNumberFormat="1" applyFont="1" applyFill="1" applyBorder="1" applyAlignment="1">
      <alignment horizontal="center" vertical="center" shrinkToFit="1" readingOrder="2"/>
    </xf>
    <xf numFmtId="0" fontId="1" fillId="0" borderId="4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-0.249977111117893"/>
  </sheetPr>
  <dimension ref="A1:N904"/>
  <sheetViews>
    <sheetView rightToLeft="1" zoomScale="85" zoomScaleNormal="85" zoomScaleSheetLayoutView="85" workbookViewId="0">
      <selection activeCell="P349" sqref="P349"/>
    </sheetView>
  </sheetViews>
  <sheetFormatPr defaultRowHeight="18" x14ac:dyDescent="0.2"/>
  <cols>
    <col min="1" max="1" width="3.75" style="5" customWidth="1"/>
    <col min="2" max="2" width="33.125" style="3" bestFit="1" customWidth="1"/>
    <col min="3" max="3" width="20.625" style="2" bestFit="1" customWidth="1"/>
    <col min="4" max="4" width="13.625" style="2" customWidth="1"/>
    <col min="5" max="5" width="9.25" style="4" customWidth="1"/>
    <col min="6" max="6" width="24.75" style="1" customWidth="1"/>
    <col min="7" max="7" width="10.5" style="2" bestFit="1" customWidth="1"/>
    <col min="8" max="8" width="8.125" style="72" customWidth="1"/>
    <col min="9" max="10" width="8.125" style="2" customWidth="1"/>
    <col min="11" max="11" width="17.125" style="1" bestFit="1" customWidth="1"/>
    <col min="12" max="12" width="19.375" style="1" customWidth="1"/>
    <col min="13" max="16384" width="9" style="1"/>
  </cols>
  <sheetData>
    <row r="1" spans="1:14" ht="32.25" customHeight="1" thickBot="1" x14ac:dyDescent="0.25">
      <c r="A1" s="5">
        <v>1</v>
      </c>
      <c r="B1" s="3">
        <v>2</v>
      </c>
      <c r="C1" s="2">
        <v>3</v>
      </c>
      <c r="D1" s="2">
        <v>4</v>
      </c>
      <c r="E1" s="69">
        <v>5</v>
      </c>
      <c r="F1" s="1">
        <v>6</v>
      </c>
      <c r="G1" s="2">
        <v>7</v>
      </c>
      <c r="H1" s="72">
        <v>8</v>
      </c>
      <c r="I1" s="2">
        <v>9</v>
      </c>
      <c r="J1" s="2">
        <v>10</v>
      </c>
    </row>
    <row r="2" spans="1:14" s="8" customFormat="1" ht="27.75" customHeight="1" thickTop="1" thickBot="1" x14ac:dyDescent="0.25">
      <c r="A2" s="38" t="s">
        <v>0</v>
      </c>
      <c r="B2" s="39" t="s">
        <v>1</v>
      </c>
      <c r="C2" s="40" t="s">
        <v>2</v>
      </c>
      <c r="D2" s="40" t="s">
        <v>3</v>
      </c>
      <c r="E2" s="41" t="s">
        <v>4</v>
      </c>
      <c r="F2" s="42" t="s">
        <v>31</v>
      </c>
      <c r="G2" s="40" t="s">
        <v>6</v>
      </c>
      <c r="H2" s="73" t="s">
        <v>18</v>
      </c>
      <c r="I2" s="40" t="s">
        <v>19</v>
      </c>
      <c r="J2" s="40" t="s">
        <v>11</v>
      </c>
      <c r="K2" s="43" t="s">
        <v>5</v>
      </c>
      <c r="L2" s="50" t="s">
        <v>21</v>
      </c>
    </row>
    <row r="3" spans="1:14" s="8" customFormat="1" ht="27.75" customHeight="1" thickTop="1" thickBot="1" x14ac:dyDescent="0.25">
      <c r="A3" s="44"/>
      <c r="B3" s="45"/>
      <c r="C3" s="46"/>
      <c r="D3" s="46"/>
      <c r="E3" s="47"/>
      <c r="F3" s="48"/>
      <c r="G3" s="46"/>
      <c r="H3" s="74"/>
      <c r="I3" s="46"/>
      <c r="J3" s="46"/>
      <c r="K3" s="49"/>
      <c r="L3" s="67" t="str">
        <f>prints!J3</f>
        <v>4/1</v>
      </c>
    </row>
    <row r="4" spans="1:14" ht="18.75" thickTop="1" x14ac:dyDescent="0.2">
      <c r="A4" s="84">
        <f>IF(B4="","",SUBTOTAL(3,B$4:B4))</f>
        <v>1</v>
      </c>
      <c r="B4" s="85" t="s">
        <v>32</v>
      </c>
      <c r="C4" s="78"/>
      <c r="D4" s="78"/>
      <c r="E4" s="79"/>
      <c r="F4" s="80"/>
      <c r="G4" s="78" t="s">
        <v>14</v>
      </c>
      <c r="H4" s="86" t="s">
        <v>20</v>
      </c>
      <c r="I4" s="78">
        <v>1</v>
      </c>
      <c r="J4" s="78">
        <v>1</v>
      </c>
      <c r="K4" s="87"/>
      <c r="L4" s="1" t="str">
        <f>IF(H4=$L$3,COUNTIF($H$3:H4,$L$3),"")</f>
        <v/>
      </c>
      <c r="N4" s="64" t="str">
        <f>"1/1"</f>
        <v>1/1</v>
      </c>
    </row>
    <row r="5" spans="1:14" x14ac:dyDescent="0.2">
      <c r="A5" s="88">
        <f>IF(B5="","",SUBTOTAL(3,B$4:B5))</f>
        <v>2</v>
      </c>
      <c r="B5" s="85" t="s">
        <v>33</v>
      </c>
      <c r="C5" s="81"/>
      <c r="D5" s="81"/>
      <c r="E5" s="82"/>
      <c r="F5" s="83"/>
      <c r="G5" s="81" t="s">
        <v>14</v>
      </c>
      <c r="H5" s="90" t="s">
        <v>20</v>
      </c>
      <c r="I5" s="81">
        <v>1</v>
      </c>
      <c r="J5" s="81">
        <v>1</v>
      </c>
      <c r="K5" s="91"/>
      <c r="L5" s="1" t="str">
        <f>IF(H5=$L$3,COUNTIF($H$3:H5,$L$3),"")</f>
        <v/>
      </c>
      <c r="N5" s="64" t="str">
        <f>"2/1"</f>
        <v>2/1</v>
      </c>
    </row>
    <row r="6" spans="1:14" x14ac:dyDescent="0.2">
      <c r="A6" s="88">
        <f>IF(B6="","",SUBTOTAL(3,B$4:B6))</f>
        <v>3</v>
      </c>
      <c r="B6" s="85" t="s">
        <v>34</v>
      </c>
      <c r="C6" s="81"/>
      <c r="D6" s="81"/>
      <c r="E6" s="82"/>
      <c r="F6" s="83"/>
      <c r="G6" s="81" t="s">
        <v>14</v>
      </c>
      <c r="H6" s="90" t="s">
        <v>20</v>
      </c>
      <c r="I6" s="81">
        <v>1</v>
      </c>
      <c r="J6" s="81">
        <v>1</v>
      </c>
      <c r="K6" s="91"/>
      <c r="L6" s="1" t="str">
        <f>IF(H6=$L$3,COUNTIF($H$3:H6,$L$3),"")</f>
        <v/>
      </c>
      <c r="N6" s="65" t="str">
        <f>"3/1"</f>
        <v>3/1</v>
      </c>
    </row>
    <row r="7" spans="1:14" x14ac:dyDescent="0.2">
      <c r="A7" s="88">
        <f>IF(B7="","",SUBTOTAL(3,B$4:B7))</f>
        <v>4</v>
      </c>
      <c r="B7" s="85" t="s">
        <v>35</v>
      </c>
      <c r="C7" s="81"/>
      <c r="D7" s="81"/>
      <c r="E7" s="82"/>
      <c r="F7" s="83"/>
      <c r="G7" s="81" t="s">
        <v>14</v>
      </c>
      <c r="H7" s="90" t="s">
        <v>20</v>
      </c>
      <c r="I7" s="81">
        <v>1</v>
      </c>
      <c r="J7" s="81">
        <v>1</v>
      </c>
      <c r="K7" s="91"/>
      <c r="L7" s="1" t="str">
        <f>IF(H7=$L$3,COUNTIF($H$3:H7,$L$3),"")</f>
        <v/>
      </c>
      <c r="N7" s="65" t="str">
        <f>"4/1"</f>
        <v>4/1</v>
      </c>
    </row>
    <row r="8" spans="1:14" x14ac:dyDescent="0.2">
      <c r="A8" s="88">
        <f>IF(B8="","",SUBTOTAL(3,B$4:B8))</f>
        <v>5</v>
      </c>
      <c r="B8" s="85" t="s">
        <v>36</v>
      </c>
      <c r="C8" s="81"/>
      <c r="D8" s="81"/>
      <c r="E8" s="82"/>
      <c r="F8" s="83"/>
      <c r="G8" s="81" t="s">
        <v>14</v>
      </c>
      <c r="H8" s="90" t="s">
        <v>20</v>
      </c>
      <c r="I8" s="81">
        <v>1</v>
      </c>
      <c r="J8" s="81">
        <v>1</v>
      </c>
      <c r="K8" s="91"/>
      <c r="L8" s="1" t="str">
        <f>IF(H8=$L$3,COUNTIF($H$3:H8,$L$3),"")</f>
        <v/>
      </c>
      <c r="N8" s="65" t="str">
        <f>"5/1"</f>
        <v>5/1</v>
      </c>
    </row>
    <row r="9" spans="1:14" x14ac:dyDescent="0.2">
      <c r="A9" s="88">
        <f>IF(B9="","",SUBTOTAL(3,B$4:B9))</f>
        <v>6</v>
      </c>
      <c r="B9" s="85" t="s">
        <v>37</v>
      </c>
      <c r="C9" s="81"/>
      <c r="D9" s="81"/>
      <c r="E9" s="82"/>
      <c r="F9" s="83"/>
      <c r="G9" s="81" t="s">
        <v>14</v>
      </c>
      <c r="H9" s="90" t="s">
        <v>20</v>
      </c>
      <c r="I9" s="81">
        <v>1</v>
      </c>
      <c r="J9" s="81">
        <v>1</v>
      </c>
      <c r="K9" s="91"/>
      <c r="L9" s="1" t="str">
        <f>IF(H9=$L$3,COUNTIF($H$3:H9,$L$3),"")</f>
        <v/>
      </c>
      <c r="N9" s="65" t="str">
        <f>"6/1"</f>
        <v>6/1</v>
      </c>
    </row>
    <row r="10" spans="1:14" x14ac:dyDescent="0.2">
      <c r="A10" s="88">
        <f>IF(B10="","",SUBTOTAL(3,B$4:B10))</f>
        <v>7</v>
      </c>
      <c r="B10" s="85" t="s">
        <v>38</v>
      </c>
      <c r="C10" s="81"/>
      <c r="D10" s="81"/>
      <c r="E10" s="82"/>
      <c r="F10" s="83"/>
      <c r="G10" s="81" t="s">
        <v>14</v>
      </c>
      <c r="H10" s="90" t="s">
        <v>20</v>
      </c>
      <c r="I10" s="81">
        <v>1</v>
      </c>
      <c r="J10" s="81">
        <v>1</v>
      </c>
      <c r="K10" s="91"/>
      <c r="L10" s="1" t="str">
        <f>IF(H10=$L$3,COUNTIF($H$3:H10,$L$3),"")</f>
        <v/>
      </c>
      <c r="N10" s="65" t="str">
        <f>"7/1"</f>
        <v>7/1</v>
      </c>
    </row>
    <row r="11" spans="1:14" x14ac:dyDescent="0.2">
      <c r="A11" s="88">
        <f>IF(B11="","",SUBTOTAL(3,B$4:B11))</f>
        <v>8</v>
      </c>
      <c r="B11" s="85" t="s">
        <v>39</v>
      </c>
      <c r="C11" s="81"/>
      <c r="D11" s="81"/>
      <c r="E11" s="82"/>
      <c r="F11" s="83"/>
      <c r="G11" s="81" t="s">
        <v>14</v>
      </c>
      <c r="H11" s="90" t="s">
        <v>20</v>
      </c>
      <c r="I11" s="81">
        <v>1</v>
      </c>
      <c r="J11" s="81">
        <v>1</v>
      </c>
      <c r="K11" s="91"/>
      <c r="L11" s="1" t="str">
        <f>IF(H11=$L$3,COUNTIF($H$3:H11,$L$3),"")</f>
        <v/>
      </c>
      <c r="N11" s="65" t="str">
        <f>"8/1"</f>
        <v>8/1</v>
      </c>
    </row>
    <row r="12" spans="1:14" x14ac:dyDescent="0.2">
      <c r="A12" s="88">
        <f>IF(B12="","",SUBTOTAL(3,B$4:B12))</f>
        <v>9</v>
      </c>
      <c r="B12" s="85" t="s">
        <v>40</v>
      </c>
      <c r="C12" s="81"/>
      <c r="D12" s="81"/>
      <c r="E12" s="82"/>
      <c r="F12" s="83"/>
      <c r="G12" s="81" t="s">
        <v>14</v>
      </c>
      <c r="H12" s="90" t="s">
        <v>20</v>
      </c>
      <c r="I12" s="81">
        <v>1</v>
      </c>
      <c r="J12" s="81">
        <v>1</v>
      </c>
      <c r="K12" s="91"/>
      <c r="L12" s="1" t="str">
        <f>IF(H12=$L$3,COUNTIF($H$3:H12,$L$3),"")</f>
        <v/>
      </c>
      <c r="N12" s="65" t="str">
        <f>"9/1"</f>
        <v>9/1</v>
      </c>
    </row>
    <row r="13" spans="1:14" x14ac:dyDescent="0.2">
      <c r="A13" s="88">
        <f>IF(B13="","",SUBTOTAL(3,B$4:B13))</f>
        <v>10</v>
      </c>
      <c r="B13" s="85" t="s">
        <v>41</v>
      </c>
      <c r="C13" s="81"/>
      <c r="D13" s="81"/>
      <c r="E13" s="82"/>
      <c r="F13" s="83"/>
      <c r="G13" s="81" t="s">
        <v>14</v>
      </c>
      <c r="H13" s="90" t="s">
        <v>20</v>
      </c>
      <c r="I13" s="81">
        <v>1</v>
      </c>
      <c r="J13" s="81">
        <v>1</v>
      </c>
      <c r="K13" s="91"/>
      <c r="L13" s="1" t="str">
        <f>IF(H13=$L$3,COUNTIF($H$3:H13,$L$3),"")</f>
        <v/>
      </c>
      <c r="N13" s="65" t="str">
        <f>"10/1"</f>
        <v>10/1</v>
      </c>
    </row>
    <row r="14" spans="1:14" x14ac:dyDescent="0.2">
      <c r="A14" s="88">
        <f>IF(B14="","",SUBTOTAL(3,B$4:B14))</f>
        <v>11</v>
      </c>
      <c r="B14" s="85" t="s">
        <v>42</v>
      </c>
      <c r="C14" s="81"/>
      <c r="D14" s="81"/>
      <c r="E14" s="82"/>
      <c r="F14" s="83"/>
      <c r="G14" s="81" t="s">
        <v>14</v>
      </c>
      <c r="H14" s="90" t="s">
        <v>20</v>
      </c>
      <c r="I14" s="81">
        <v>1</v>
      </c>
      <c r="J14" s="81">
        <v>1</v>
      </c>
      <c r="K14" s="91"/>
      <c r="L14" s="1" t="str">
        <f>IF(H14=$L$3,COUNTIF($H$3:H14,$L$3),"")</f>
        <v/>
      </c>
      <c r="N14" s="65" t="str">
        <f>"11/1"</f>
        <v>11/1</v>
      </c>
    </row>
    <row r="15" spans="1:14" x14ac:dyDescent="0.2">
      <c r="A15" s="88">
        <f>IF(B15="","",SUBTOTAL(3,B$4:B15))</f>
        <v>12</v>
      </c>
      <c r="B15" s="85" t="s">
        <v>43</v>
      </c>
      <c r="C15" s="81"/>
      <c r="D15" s="81"/>
      <c r="E15" s="82"/>
      <c r="F15" s="83"/>
      <c r="G15" s="81" t="s">
        <v>14</v>
      </c>
      <c r="H15" s="90" t="s">
        <v>20</v>
      </c>
      <c r="I15" s="81">
        <v>1</v>
      </c>
      <c r="J15" s="81">
        <v>1</v>
      </c>
      <c r="K15" s="91"/>
      <c r="L15" s="1" t="str">
        <f>IF(H15=$L$3,COUNTIF($H$3:H15,$L$3),"")</f>
        <v/>
      </c>
      <c r="N15" s="65" t="str">
        <f>"12/1"</f>
        <v>12/1</v>
      </c>
    </row>
    <row r="16" spans="1:14" x14ac:dyDescent="0.2">
      <c r="A16" s="88">
        <f>IF(B16="","",SUBTOTAL(3,B$4:B16))</f>
        <v>13</v>
      </c>
      <c r="B16" s="85" t="s">
        <v>44</v>
      </c>
      <c r="C16" s="81"/>
      <c r="D16" s="81"/>
      <c r="E16" s="82"/>
      <c r="F16" s="83"/>
      <c r="G16" s="81" t="s">
        <v>14</v>
      </c>
      <c r="H16" s="90" t="s">
        <v>20</v>
      </c>
      <c r="I16" s="81">
        <v>1</v>
      </c>
      <c r="J16" s="81">
        <v>1</v>
      </c>
      <c r="K16" s="91"/>
      <c r="L16" s="1" t="str">
        <f>IF(H16=$L$3,COUNTIF($H$3:H16,$L$3),"")</f>
        <v/>
      </c>
      <c r="N16" s="65" t="str">
        <f>"13/1"</f>
        <v>13/1</v>
      </c>
    </row>
    <row r="17" spans="1:14" x14ac:dyDescent="0.2">
      <c r="A17" s="88">
        <f>IF(B17="","",SUBTOTAL(3,B$4:B17))</f>
        <v>14</v>
      </c>
      <c r="B17" s="85" t="s">
        <v>45</v>
      </c>
      <c r="C17" s="81"/>
      <c r="D17" s="81"/>
      <c r="E17" s="82"/>
      <c r="F17" s="83"/>
      <c r="G17" s="81" t="s">
        <v>14</v>
      </c>
      <c r="H17" s="90" t="s">
        <v>20</v>
      </c>
      <c r="I17" s="81">
        <v>1</v>
      </c>
      <c r="J17" s="81">
        <v>1</v>
      </c>
      <c r="K17" s="91"/>
      <c r="L17" s="1" t="str">
        <f>IF(H17=$L$3,COUNTIF($H$3:H17,$L$3),"")</f>
        <v/>
      </c>
      <c r="N17" s="65" t="str">
        <f>"14/1"</f>
        <v>14/1</v>
      </c>
    </row>
    <row r="18" spans="1:14" x14ac:dyDescent="0.2">
      <c r="A18" s="88">
        <f>IF(B18="","",SUBTOTAL(3,B$4:B18))</f>
        <v>15</v>
      </c>
      <c r="B18" s="85" t="s">
        <v>46</v>
      </c>
      <c r="C18" s="81"/>
      <c r="D18" s="81"/>
      <c r="E18" s="82"/>
      <c r="F18" s="83"/>
      <c r="G18" s="81" t="s">
        <v>14</v>
      </c>
      <c r="H18" s="90" t="s">
        <v>20</v>
      </c>
      <c r="I18" s="81">
        <v>1</v>
      </c>
      <c r="J18" s="81">
        <v>1</v>
      </c>
      <c r="K18" s="91"/>
      <c r="L18" s="1" t="str">
        <f>IF(H18=$L$3,COUNTIF($H$3:H18,$L$3),"")</f>
        <v/>
      </c>
      <c r="N18" s="65" t="str">
        <f>"15/1"</f>
        <v>15/1</v>
      </c>
    </row>
    <row r="19" spans="1:14" x14ac:dyDescent="0.2">
      <c r="A19" s="88">
        <f>IF(B19="","",SUBTOTAL(3,B$4:B19))</f>
        <v>16</v>
      </c>
      <c r="B19" s="85" t="s">
        <v>47</v>
      </c>
      <c r="C19" s="81"/>
      <c r="D19" s="81"/>
      <c r="E19" s="82"/>
      <c r="F19" s="83"/>
      <c r="G19" s="81" t="s">
        <v>14</v>
      </c>
      <c r="H19" s="90" t="s">
        <v>20</v>
      </c>
      <c r="I19" s="81">
        <v>1</v>
      </c>
      <c r="J19" s="81">
        <v>1</v>
      </c>
      <c r="K19" s="91"/>
      <c r="L19" s="1" t="str">
        <f>IF(H19=$L$3,COUNTIF($H$3:H19,$L$3),"")</f>
        <v/>
      </c>
      <c r="N19" s="65" t="str">
        <f>"16/1"</f>
        <v>16/1</v>
      </c>
    </row>
    <row r="20" spans="1:14" x14ac:dyDescent="0.2">
      <c r="A20" s="88">
        <f>IF(B20="","",SUBTOTAL(3,B$4:B20))</f>
        <v>17</v>
      </c>
      <c r="B20" s="85" t="s">
        <v>48</v>
      </c>
      <c r="C20" s="81"/>
      <c r="D20" s="81"/>
      <c r="E20" s="82"/>
      <c r="F20" s="83"/>
      <c r="G20" s="81" t="s">
        <v>14</v>
      </c>
      <c r="H20" s="90" t="s">
        <v>20</v>
      </c>
      <c r="I20" s="81">
        <v>1</v>
      </c>
      <c r="J20" s="81">
        <v>1</v>
      </c>
      <c r="K20" s="91"/>
      <c r="L20" s="1" t="str">
        <f>IF(H20=$L$3,COUNTIF($H$3:H20,$L$3),"")</f>
        <v/>
      </c>
      <c r="N20" s="65" t="str">
        <f>"17/1"</f>
        <v>17/1</v>
      </c>
    </row>
    <row r="21" spans="1:14" x14ac:dyDescent="0.2">
      <c r="A21" s="88">
        <f>IF(B21="","",SUBTOTAL(3,B$4:B21))</f>
        <v>18</v>
      </c>
      <c r="B21" s="85" t="s">
        <v>49</v>
      </c>
      <c r="C21" s="81"/>
      <c r="D21" s="81"/>
      <c r="E21" s="82"/>
      <c r="F21" s="83"/>
      <c r="G21" s="81" t="s">
        <v>14</v>
      </c>
      <c r="H21" s="90" t="s">
        <v>20</v>
      </c>
      <c r="I21" s="81">
        <v>1</v>
      </c>
      <c r="J21" s="81">
        <v>1</v>
      </c>
      <c r="K21" s="91"/>
      <c r="L21" s="1" t="str">
        <f>IF(H21=$L$3,COUNTIF($H$3:H21,$L$3),"")</f>
        <v/>
      </c>
      <c r="N21" s="65" t="str">
        <f>"18/1"</f>
        <v>18/1</v>
      </c>
    </row>
    <row r="22" spans="1:14" x14ac:dyDescent="0.2">
      <c r="A22" s="88">
        <f>IF(B22="","",SUBTOTAL(3,B$4:B22))</f>
        <v>19</v>
      </c>
      <c r="B22" s="85" t="s">
        <v>50</v>
      </c>
      <c r="C22" s="81"/>
      <c r="D22" s="81"/>
      <c r="E22" s="82"/>
      <c r="F22" s="83"/>
      <c r="G22" s="81" t="s">
        <v>14</v>
      </c>
      <c r="H22" s="90" t="s">
        <v>20</v>
      </c>
      <c r="I22" s="81">
        <v>1</v>
      </c>
      <c r="J22" s="81">
        <v>1</v>
      </c>
      <c r="K22" s="91"/>
      <c r="L22" s="1" t="str">
        <f>IF(H22=$L$3,COUNTIF($H$3:H22,$L$3),"")</f>
        <v/>
      </c>
      <c r="N22" s="65" t="str">
        <f>"19/1"</f>
        <v>19/1</v>
      </c>
    </row>
    <row r="23" spans="1:14" x14ac:dyDescent="0.2">
      <c r="A23" s="88">
        <f>IF(B23="","",SUBTOTAL(3,B$4:B23))</f>
        <v>20</v>
      </c>
      <c r="B23" s="85" t="s">
        <v>51</v>
      </c>
      <c r="C23" s="81"/>
      <c r="D23" s="81"/>
      <c r="E23" s="82"/>
      <c r="F23" s="83"/>
      <c r="G23" s="81" t="s">
        <v>14</v>
      </c>
      <c r="H23" s="90" t="s">
        <v>20</v>
      </c>
      <c r="I23" s="81">
        <v>1</v>
      </c>
      <c r="J23" s="81">
        <v>1</v>
      </c>
      <c r="K23" s="91"/>
      <c r="L23" s="1" t="str">
        <f>IF(H23=$L$3,COUNTIF($H$3:H23,$L$3),"")</f>
        <v/>
      </c>
      <c r="N23" s="65" t="str">
        <f>"20/1"</f>
        <v>20/1</v>
      </c>
    </row>
    <row r="24" spans="1:14" x14ac:dyDescent="0.2">
      <c r="A24" s="88">
        <f>IF(B24="","",SUBTOTAL(3,B$4:B24))</f>
        <v>21</v>
      </c>
      <c r="B24" s="85" t="s">
        <v>52</v>
      </c>
      <c r="C24" s="81"/>
      <c r="D24" s="81"/>
      <c r="E24" s="82"/>
      <c r="F24" s="83"/>
      <c r="G24" s="81" t="s">
        <v>14</v>
      </c>
      <c r="H24" s="90" t="s">
        <v>20</v>
      </c>
      <c r="I24" s="81">
        <v>1</v>
      </c>
      <c r="J24" s="81">
        <v>1</v>
      </c>
      <c r="K24" s="91"/>
      <c r="L24" s="1" t="str">
        <f>IF(H24=$L$3,COUNTIF($H$3:H24,$L$3),"")</f>
        <v/>
      </c>
      <c r="N24" s="65" t="str">
        <f>"21/1"</f>
        <v>21/1</v>
      </c>
    </row>
    <row r="25" spans="1:14" x14ac:dyDescent="0.2">
      <c r="A25" s="88">
        <f>IF(B25="","",SUBTOTAL(3,B$4:B25))</f>
        <v>22</v>
      </c>
      <c r="B25" s="85" t="s">
        <v>53</v>
      </c>
      <c r="C25" s="81"/>
      <c r="D25" s="81"/>
      <c r="E25" s="82"/>
      <c r="F25" s="83"/>
      <c r="G25" s="81" t="s">
        <v>14</v>
      </c>
      <c r="H25" s="90" t="s">
        <v>20</v>
      </c>
      <c r="I25" s="81">
        <v>1</v>
      </c>
      <c r="J25" s="81">
        <v>1</v>
      </c>
      <c r="K25" s="91"/>
      <c r="L25" s="1" t="str">
        <f>IF(H25=$L$3,COUNTIF($H$3:H25,$L$3),"")</f>
        <v/>
      </c>
      <c r="N25" s="65" t="str">
        <f>"22/1"</f>
        <v>22/1</v>
      </c>
    </row>
    <row r="26" spans="1:14" x14ac:dyDescent="0.2">
      <c r="A26" s="88">
        <f>IF(B26="","",SUBTOTAL(3,B$4:B26))</f>
        <v>23</v>
      </c>
      <c r="B26" s="85" t="s">
        <v>54</v>
      </c>
      <c r="C26" s="81"/>
      <c r="D26" s="81"/>
      <c r="E26" s="82"/>
      <c r="F26" s="83"/>
      <c r="G26" s="81" t="s">
        <v>14</v>
      </c>
      <c r="H26" s="90" t="s">
        <v>20</v>
      </c>
      <c r="I26" s="81">
        <v>1</v>
      </c>
      <c r="J26" s="81">
        <v>1</v>
      </c>
      <c r="K26" s="91"/>
      <c r="L26" s="1" t="str">
        <f>IF(H26=$L$3,COUNTIF($H$3:H26,$L$3),"")</f>
        <v/>
      </c>
      <c r="N26" s="65" t="str">
        <f>"23/1"</f>
        <v>23/1</v>
      </c>
    </row>
    <row r="27" spans="1:14" x14ac:dyDescent="0.2">
      <c r="A27" s="88">
        <f>IF(B27="","",SUBTOTAL(3,B$4:B27))</f>
        <v>24</v>
      </c>
      <c r="B27" s="85" t="s">
        <v>55</v>
      </c>
      <c r="C27" s="81"/>
      <c r="D27" s="81"/>
      <c r="E27" s="82"/>
      <c r="F27" s="83"/>
      <c r="G27" s="81" t="s">
        <v>14</v>
      </c>
      <c r="H27" s="90" t="s">
        <v>20</v>
      </c>
      <c r="I27" s="81">
        <v>1</v>
      </c>
      <c r="J27" s="81">
        <v>1</v>
      </c>
      <c r="K27" s="91"/>
      <c r="L27" s="1" t="str">
        <f>IF(H27=$L$3,COUNTIF($H$3:H27,$L$3),"")</f>
        <v/>
      </c>
      <c r="N27" s="65" t="str">
        <f>"24/1"</f>
        <v>24/1</v>
      </c>
    </row>
    <row r="28" spans="1:14" x14ac:dyDescent="0.2">
      <c r="A28" s="88">
        <f>IF(B28="","",SUBTOTAL(3,B$4:B28))</f>
        <v>25</v>
      </c>
      <c r="B28" s="85" t="s">
        <v>56</v>
      </c>
      <c r="C28" s="81"/>
      <c r="D28" s="81"/>
      <c r="E28" s="82"/>
      <c r="F28" s="83"/>
      <c r="G28" s="81" t="s">
        <v>14</v>
      </c>
      <c r="H28" s="90" t="s">
        <v>20</v>
      </c>
      <c r="I28" s="81">
        <v>1</v>
      </c>
      <c r="J28" s="81">
        <v>1</v>
      </c>
      <c r="K28" s="91"/>
      <c r="L28" s="1" t="str">
        <f>IF(H28=$L$3,COUNTIF($H$3:H28,$L$3),"")</f>
        <v/>
      </c>
      <c r="N28" s="65" t="str">
        <f>"25/1"</f>
        <v>25/1</v>
      </c>
    </row>
    <row r="29" spans="1:14" x14ac:dyDescent="0.2">
      <c r="A29" s="88">
        <f>IF(B29="","",SUBTOTAL(3,B$4:B29))</f>
        <v>26</v>
      </c>
      <c r="B29" s="85" t="s">
        <v>57</v>
      </c>
      <c r="C29" s="81"/>
      <c r="D29" s="81"/>
      <c r="E29" s="82"/>
      <c r="F29" s="83"/>
      <c r="G29" s="81" t="s">
        <v>14</v>
      </c>
      <c r="H29" s="90" t="s">
        <v>20</v>
      </c>
      <c r="I29" s="81">
        <v>1</v>
      </c>
      <c r="J29" s="81">
        <v>1</v>
      </c>
      <c r="K29" s="91"/>
      <c r="L29" s="1" t="str">
        <f>IF(H29=$L$3,COUNTIF($H$3:H29,$L$3),"")</f>
        <v/>
      </c>
      <c r="N29" s="66" t="str">
        <f>"26/1"</f>
        <v>26/1</v>
      </c>
    </row>
    <row r="30" spans="1:14" x14ac:dyDescent="0.2">
      <c r="A30" s="88">
        <f>IF(B30="","",SUBTOTAL(3,B$4:B30))</f>
        <v>27</v>
      </c>
      <c r="B30" s="85" t="s">
        <v>58</v>
      </c>
      <c r="C30" s="81"/>
      <c r="D30" s="81"/>
      <c r="E30" s="82"/>
      <c r="F30" s="83"/>
      <c r="G30" s="81" t="s">
        <v>14</v>
      </c>
      <c r="H30" s="90" t="s">
        <v>20</v>
      </c>
      <c r="I30" s="81">
        <v>1</v>
      </c>
      <c r="J30" s="81">
        <v>1</v>
      </c>
      <c r="K30" s="91"/>
      <c r="L30" s="1" t="str">
        <f>IF(H30=$L$3,COUNTIF($H$3:H30,$L$3),"")</f>
        <v/>
      </c>
      <c r="N30" s="66" t="str">
        <f>"27/1"</f>
        <v>27/1</v>
      </c>
    </row>
    <row r="31" spans="1:14" x14ac:dyDescent="0.2">
      <c r="A31" s="88">
        <f>IF(B31="","",SUBTOTAL(3,B$4:B31))</f>
        <v>28</v>
      </c>
      <c r="B31" s="85" t="s">
        <v>59</v>
      </c>
      <c r="C31" s="81"/>
      <c r="D31" s="81"/>
      <c r="E31" s="82"/>
      <c r="F31" s="83"/>
      <c r="G31" s="81" t="s">
        <v>14</v>
      </c>
      <c r="H31" s="90" t="s">
        <v>20</v>
      </c>
      <c r="I31" s="81">
        <v>1</v>
      </c>
      <c r="J31" s="81">
        <v>1</v>
      </c>
      <c r="K31" s="91"/>
      <c r="L31" s="1" t="str">
        <f>IF(H31=$L$3,COUNTIF($H$3:H31,$L$3),"")</f>
        <v/>
      </c>
      <c r="N31" s="65" t="str">
        <f>"28/1"</f>
        <v>28/1</v>
      </c>
    </row>
    <row r="32" spans="1:14" x14ac:dyDescent="0.2">
      <c r="A32" s="88">
        <f>IF(B32="","",SUBTOTAL(3,B$4:B32))</f>
        <v>29</v>
      </c>
      <c r="B32" s="85" t="s">
        <v>60</v>
      </c>
      <c r="C32" s="81"/>
      <c r="D32" s="81"/>
      <c r="E32" s="82"/>
      <c r="F32" s="83"/>
      <c r="G32" s="81" t="s">
        <v>14</v>
      </c>
      <c r="H32" s="90" t="s">
        <v>20</v>
      </c>
      <c r="I32" s="81">
        <v>1</v>
      </c>
      <c r="J32" s="81">
        <v>1</v>
      </c>
      <c r="K32" s="91"/>
      <c r="L32" s="1" t="str">
        <f>IF(H32=$L$3,COUNTIF($H$3:H32,$L$3),"")</f>
        <v/>
      </c>
      <c r="N32" s="65" t="str">
        <f>"29/1"</f>
        <v>29/1</v>
      </c>
    </row>
    <row r="33" spans="1:14" x14ac:dyDescent="0.2">
      <c r="A33" s="88">
        <f>IF(B33="","",SUBTOTAL(3,B$4:B33))</f>
        <v>30</v>
      </c>
      <c r="B33" s="85" t="s">
        <v>61</v>
      </c>
      <c r="C33" s="81"/>
      <c r="D33" s="81"/>
      <c r="E33" s="82"/>
      <c r="F33" s="83"/>
      <c r="G33" s="81" t="s">
        <v>14</v>
      </c>
      <c r="H33" s="90" t="s">
        <v>20</v>
      </c>
      <c r="I33" s="81">
        <v>1</v>
      </c>
      <c r="J33" s="81">
        <v>1</v>
      </c>
      <c r="K33" s="91"/>
      <c r="L33" s="1" t="str">
        <f>IF(H33=$L$3,COUNTIF($H$3:H33,$L$3),"")</f>
        <v/>
      </c>
      <c r="N33" s="65" t="str">
        <f>"30/1"</f>
        <v>30/1</v>
      </c>
    </row>
    <row r="34" spans="1:14" s="7" customFormat="1" x14ac:dyDescent="0.2">
      <c r="A34" s="88">
        <f>IF(B34="","",SUBTOTAL(3,B$4:B34))</f>
        <v>31</v>
      </c>
      <c r="B34" s="85" t="s">
        <v>62</v>
      </c>
      <c r="C34" s="81"/>
      <c r="D34" s="81"/>
      <c r="E34" s="82"/>
      <c r="F34" s="83"/>
      <c r="G34" s="81" t="s">
        <v>14</v>
      </c>
      <c r="H34" s="90" t="s">
        <v>20</v>
      </c>
      <c r="I34" s="81">
        <v>1</v>
      </c>
      <c r="J34" s="81">
        <v>1</v>
      </c>
      <c r="K34" s="91"/>
      <c r="L34" s="7" t="str">
        <f>IF(H34=$L$3,COUNTIF($H$3:H34,$L$3),"")</f>
        <v/>
      </c>
      <c r="N34" s="65" t="str">
        <f>"31/1"</f>
        <v>31/1</v>
      </c>
    </row>
    <row r="35" spans="1:14" x14ac:dyDescent="0.2">
      <c r="A35" s="88">
        <f>IF(B35="","",SUBTOTAL(3,B$4:B35))</f>
        <v>32</v>
      </c>
      <c r="B35" s="85" t="s">
        <v>63</v>
      </c>
      <c r="C35" s="81"/>
      <c r="D35" s="81"/>
      <c r="E35" s="82"/>
      <c r="F35" s="83"/>
      <c r="G35" s="81" t="s">
        <v>14</v>
      </c>
      <c r="H35" s="90" t="s">
        <v>20</v>
      </c>
      <c r="I35" s="81">
        <v>1</v>
      </c>
      <c r="J35" s="81">
        <v>1</v>
      </c>
      <c r="K35" s="91"/>
      <c r="L35" s="1" t="str">
        <f>IF(H35=$L$3,COUNTIF($H$3:H35,$L$3),"")</f>
        <v/>
      </c>
      <c r="N35" s="65" t="str">
        <f>"32/1"</f>
        <v>32/1</v>
      </c>
    </row>
    <row r="36" spans="1:14" x14ac:dyDescent="0.2">
      <c r="A36" s="88">
        <f>IF(B36="","",SUBTOTAL(3,B$4:B36))</f>
        <v>33</v>
      </c>
      <c r="B36" s="85" t="s">
        <v>64</v>
      </c>
      <c r="C36" s="81"/>
      <c r="D36" s="81"/>
      <c r="E36" s="82"/>
      <c r="F36" s="83"/>
      <c r="G36" s="81" t="s">
        <v>14</v>
      </c>
      <c r="H36" s="90" t="s">
        <v>20</v>
      </c>
      <c r="I36" s="81">
        <v>1</v>
      </c>
      <c r="J36" s="81">
        <v>1</v>
      </c>
      <c r="K36" s="91"/>
      <c r="L36" s="1" t="str">
        <f>IF(H36=$L$3,COUNTIF($H$3:H36,$L$3),"")</f>
        <v/>
      </c>
      <c r="N36" s="65" t="str">
        <f>"33/1"</f>
        <v>33/1</v>
      </c>
    </row>
    <row r="37" spans="1:14" x14ac:dyDescent="0.2">
      <c r="A37" s="88">
        <f>IF(B37="","",SUBTOTAL(3,B$4:B37))</f>
        <v>34</v>
      </c>
      <c r="B37" s="85" t="s">
        <v>65</v>
      </c>
      <c r="C37" s="81"/>
      <c r="D37" s="81"/>
      <c r="E37" s="82"/>
      <c r="F37" s="83"/>
      <c r="G37" s="81" t="s">
        <v>14</v>
      </c>
      <c r="H37" s="90" t="s">
        <v>20</v>
      </c>
      <c r="I37" s="81">
        <v>1</v>
      </c>
      <c r="J37" s="81">
        <v>1</v>
      </c>
      <c r="K37" s="91"/>
      <c r="L37" s="1" t="str">
        <f>IF(H37=$L$3,COUNTIF($H$3:H37,$L$3),"")</f>
        <v/>
      </c>
      <c r="N37" s="65" t="str">
        <f>"34/1"</f>
        <v>34/1</v>
      </c>
    </row>
    <row r="38" spans="1:14" x14ac:dyDescent="0.2">
      <c r="A38" s="88">
        <f>IF(B38="","",SUBTOTAL(3,B$4:B38))</f>
        <v>35</v>
      </c>
      <c r="B38" s="85" t="s">
        <v>66</v>
      </c>
      <c r="C38" s="81"/>
      <c r="D38" s="81"/>
      <c r="E38" s="82"/>
      <c r="F38" s="83"/>
      <c r="G38" s="81" t="s">
        <v>14</v>
      </c>
      <c r="H38" s="90" t="s">
        <v>20</v>
      </c>
      <c r="I38" s="81">
        <v>1</v>
      </c>
      <c r="J38" s="81">
        <v>1</v>
      </c>
      <c r="K38" s="91"/>
      <c r="L38" s="1" t="str">
        <f>IF(H38=$L$3,COUNTIF($H$3:H38,$L$3),"")</f>
        <v/>
      </c>
      <c r="N38" s="65" t="str">
        <f>"35/1"</f>
        <v>35/1</v>
      </c>
    </row>
    <row r="39" spans="1:14" x14ac:dyDescent="0.2">
      <c r="A39" s="88">
        <f>IF(B39="","",SUBTOTAL(3,B$4:B39))</f>
        <v>36</v>
      </c>
      <c r="B39" s="85" t="s">
        <v>67</v>
      </c>
      <c r="C39" s="81"/>
      <c r="D39" s="81"/>
      <c r="E39" s="82"/>
      <c r="F39" s="83"/>
      <c r="G39" s="81" t="s">
        <v>14</v>
      </c>
      <c r="H39" s="90" t="s">
        <v>20</v>
      </c>
      <c r="I39" s="81">
        <v>1</v>
      </c>
      <c r="J39" s="81">
        <v>1</v>
      </c>
      <c r="K39" s="91"/>
      <c r="L39" s="1" t="str">
        <f>IF(H39=$L$3,COUNTIF($H$3:H39,$L$3),"")</f>
        <v/>
      </c>
      <c r="N39" s="65" t="str">
        <f>"36/1"</f>
        <v>36/1</v>
      </c>
    </row>
    <row r="40" spans="1:14" x14ac:dyDescent="0.2">
      <c r="A40" s="88">
        <f>IF(B40="","",SUBTOTAL(3,B$4:B40))</f>
        <v>37</v>
      </c>
      <c r="B40" s="85" t="s">
        <v>68</v>
      </c>
      <c r="C40" s="81"/>
      <c r="D40" s="81"/>
      <c r="E40" s="82"/>
      <c r="F40" s="83"/>
      <c r="G40" s="81" t="s">
        <v>14</v>
      </c>
      <c r="H40" s="90" t="s">
        <v>20</v>
      </c>
      <c r="I40" s="81">
        <v>1</v>
      </c>
      <c r="J40" s="81">
        <v>1</v>
      </c>
      <c r="K40" s="91"/>
      <c r="L40" s="1" t="str">
        <f>IF(H40=$L$3,COUNTIF($H$3:H40,$L$3),"")</f>
        <v/>
      </c>
      <c r="N40" s="65" t="str">
        <f>"37/1"</f>
        <v>37/1</v>
      </c>
    </row>
    <row r="41" spans="1:14" x14ac:dyDescent="0.2">
      <c r="A41" s="88">
        <f>IF(B41="","",SUBTOTAL(3,B$4:B41))</f>
        <v>38</v>
      </c>
      <c r="B41" s="85" t="s">
        <v>69</v>
      </c>
      <c r="C41" s="81"/>
      <c r="D41" s="81"/>
      <c r="E41" s="82"/>
      <c r="F41" s="83"/>
      <c r="G41" s="81" t="s">
        <v>14</v>
      </c>
      <c r="H41" s="90" t="s">
        <v>20</v>
      </c>
      <c r="I41" s="81">
        <v>1</v>
      </c>
      <c r="J41" s="81">
        <v>1</v>
      </c>
      <c r="K41" s="91"/>
      <c r="L41" s="1" t="str">
        <f>IF(H41=$L$3,COUNTIF($H$3:H41,$L$3),"")</f>
        <v/>
      </c>
      <c r="N41" s="65" t="str">
        <f>"38/1"</f>
        <v>38/1</v>
      </c>
    </row>
    <row r="42" spans="1:14" s="7" customFormat="1" x14ac:dyDescent="0.2">
      <c r="A42" s="88">
        <f>IF(B42="","",SUBTOTAL(3,B$4:B42))</f>
        <v>39</v>
      </c>
      <c r="B42" s="85" t="s">
        <v>70</v>
      </c>
      <c r="C42" s="81"/>
      <c r="D42" s="81"/>
      <c r="E42" s="82"/>
      <c r="F42" s="83"/>
      <c r="G42" s="81" t="s">
        <v>14</v>
      </c>
      <c r="H42" s="90" t="s">
        <v>20</v>
      </c>
      <c r="I42" s="81">
        <v>1</v>
      </c>
      <c r="J42" s="81">
        <v>1</v>
      </c>
      <c r="K42" s="91"/>
      <c r="L42" s="7" t="str">
        <f>IF(H42=$L$3,COUNTIF($H$3:H42,$L$3),"")</f>
        <v/>
      </c>
      <c r="N42" s="65" t="str">
        <f>"39/1"</f>
        <v>39/1</v>
      </c>
    </row>
    <row r="43" spans="1:14" x14ac:dyDescent="0.2">
      <c r="A43" s="88">
        <f>IF(B43="","",SUBTOTAL(3,B$4:B43))</f>
        <v>40</v>
      </c>
      <c r="B43" s="85" t="s">
        <v>71</v>
      </c>
      <c r="C43" s="81"/>
      <c r="D43" s="81"/>
      <c r="E43" s="82"/>
      <c r="F43" s="83"/>
      <c r="G43" s="81" t="s">
        <v>15</v>
      </c>
      <c r="H43" s="90" t="s">
        <v>23</v>
      </c>
      <c r="I43" s="81">
        <v>2</v>
      </c>
      <c r="J43" s="81">
        <v>2</v>
      </c>
      <c r="K43" s="91"/>
      <c r="L43" s="1" t="str">
        <f>IF(H43=$L$3,COUNTIF($H$3:H43,$L$3),"")</f>
        <v/>
      </c>
      <c r="N43" s="65" t="str">
        <f>"40/1"</f>
        <v>40/1</v>
      </c>
    </row>
    <row r="44" spans="1:14" x14ac:dyDescent="0.2">
      <c r="A44" s="88">
        <f>IF(B44="","",SUBTOTAL(3,B$4:B44))</f>
        <v>41</v>
      </c>
      <c r="B44" s="85" t="s">
        <v>72</v>
      </c>
      <c r="C44" s="81"/>
      <c r="D44" s="81"/>
      <c r="E44" s="82"/>
      <c r="F44" s="83"/>
      <c r="G44" s="81" t="s">
        <v>15</v>
      </c>
      <c r="H44" s="90" t="s">
        <v>23</v>
      </c>
      <c r="I44" s="81">
        <v>2</v>
      </c>
      <c r="J44" s="81">
        <v>2</v>
      </c>
      <c r="K44" s="91"/>
      <c r="L44" s="1" t="str">
        <f>IF(H44=$L$3,COUNTIF($H$3:H44,$L$3),"")</f>
        <v/>
      </c>
    </row>
    <row r="45" spans="1:14" x14ac:dyDescent="0.2">
      <c r="A45" s="88">
        <f>IF(B45="","",SUBTOTAL(3,B$4:B45))</f>
        <v>42</v>
      </c>
      <c r="B45" s="85" t="s">
        <v>73</v>
      </c>
      <c r="C45" s="81"/>
      <c r="D45" s="81"/>
      <c r="E45" s="82"/>
      <c r="F45" s="83"/>
      <c r="G45" s="81" t="s">
        <v>15</v>
      </c>
      <c r="H45" s="90" t="s">
        <v>23</v>
      </c>
      <c r="I45" s="81">
        <v>2</v>
      </c>
      <c r="J45" s="81">
        <v>2</v>
      </c>
      <c r="K45" s="91"/>
      <c r="L45" s="1" t="str">
        <f>IF(H45=$L$3,COUNTIF($H$3:H45,$L$3),"")</f>
        <v/>
      </c>
    </row>
    <row r="46" spans="1:14" x14ac:dyDescent="0.2">
      <c r="A46" s="88">
        <f>IF(B46="","",SUBTOTAL(3,B$4:B46))</f>
        <v>43</v>
      </c>
      <c r="B46" s="85" t="s">
        <v>74</v>
      </c>
      <c r="C46" s="81"/>
      <c r="D46" s="81"/>
      <c r="E46" s="82"/>
      <c r="F46" s="83"/>
      <c r="G46" s="81" t="s">
        <v>15</v>
      </c>
      <c r="H46" s="90" t="s">
        <v>23</v>
      </c>
      <c r="I46" s="81">
        <v>2</v>
      </c>
      <c r="J46" s="81">
        <v>2</v>
      </c>
      <c r="K46" s="91"/>
      <c r="L46" s="1" t="str">
        <f>IF(H46=$L$3,COUNTIF($H$3:H46,$L$3),"")</f>
        <v/>
      </c>
    </row>
    <row r="47" spans="1:14" x14ac:dyDescent="0.2">
      <c r="A47" s="88">
        <f>IF(B47="","",SUBTOTAL(3,B$4:B47))</f>
        <v>44</v>
      </c>
      <c r="B47" s="85" t="s">
        <v>75</v>
      </c>
      <c r="C47" s="81"/>
      <c r="D47" s="81"/>
      <c r="E47" s="82"/>
      <c r="F47" s="83"/>
      <c r="G47" s="81" t="s">
        <v>15</v>
      </c>
      <c r="H47" s="90" t="s">
        <v>23</v>
      </c>
      <c r="I47" s="81">
        <v>2</v>
      </c>
      <c r="J47" s="81">
        <v>2</v>
      </c>
      <c r="K47" s="91"/>
      <c r="L47" s="1" t="str">
        <f>IF(H47=$L$3,COUNTIF($H$3:H47,$L$3),"")</f>
        <v/>
      </c>
    </row>
    <row r="48" spans="1:14" x14ac:dyDescent="0.2">
      <c r="A48" s="88">
        <f>IF(B48="","",SUBTOTAL(3,B$4:B48))</f>
        <v>45</v>
      </c>
      <c r="B48" s="85" t="s">
        <v>76</v>
      </c>
      <c r="C48" s="81"/>
      <c r="D48" s="81"/>
      <c r="E48" s="82"/>
      <c r="F48" s="83"/>
      <c r="G48" s="81" t="s">
        <v>15</v>
      </c>
      <c r="H48" s="90" t="s">
        <v>23</v>
      </c>
      <c r="I48" s="81">
        <v>2</v>
      </c>
      <c r="J48" s="81">
        <v>2</v>
      </c>
      <c r="K48" s="91"/>
      <c r="L48" s="1" t="str">
        <f>IF(H48=$L$3,COUNTIF($H$3:H48,$L$3),"")</f>
        <v/>
      </c>
    </row>
    <row r="49" spans="1:12" x14ac:dyDescent="0.2">
      <c r="A49" s="88">
        <f>IF(B49="","",SUBTOTAL(3,B$4:B49))</f>
        <v>46</v>
      </c>
      <c r="B49" s="85" t="s">
        <v>77</v>
      </c>
      <c r="C49" s="81"/>
      <c r="D49" s="81"/>
      <c r="E49" s="82"/>
      <c r="F49" s="83"/>
      <c r="G49" s="81" t="s">
        <v>15</v>
      </c>
      <c r="H49" s="90" t="s">
        <v>23</v>
      </c>
      <c r="I49" s="81">
        <v>2</v>
      </c>
      <c r="J49" s="81">
        <v>2</v>
      </c>
      <c r="K49" s="91"/>
      <c r="L49" s="1" t="str">
        <f>IF(H49=$L$3,COUNTIF($H$3:H49,$L$3),"")</f>
        <v/>
      </c>
    </row>
    <row r="50" spans="1:12" s="7" customFormat="1" x14ac:dyDescent="0.2">
      <c r="A50" s="88">
        <f>IF(B50="","",SUBTOTAL(3,B$4:B50))</f>
        <v>47</v>
      </c>
      <c r="B50" s="85" t="s">
        <v>78</v>
      </c>
      <c r="C50" s="81"/>
      <c r="D50" s="81"/>
      <c r="E50" s="82"/>
      <c r="F50" s="83"/>
      <c r="G50" s="81" t="s">
        <v>15</v>
      </c>
      <c r="H50" s="90" t="s">
        <v>23</v>
      </c>
      <c r="I50" s="81">
        <v>2</v>
      </c>
      <c r="J50" s="81">
        <v>2</v>
      </c>
      <c r="K50" s="91"/>
      <c r="L50" s="7" t="str">
        <f>IF(H50=$L$3,COUNTIF($H$3:H50,$L$3),"")</f>
        <v/>
      </c>
    </row>
    <row r="51" spans="1:12" x14ac:dyDescent="0.2">
      <c r="A51" s="88">
        <f>IF(B51="","",SUBTOTAL(3,B$4:B51))</f>
        <v>48</v>
      </c>
      <c r="B51" s="85" t="s">
        <v>79</v>
      </c>
      <c r="C51" s="81"/>
      <c r="D51" s="81"/>
      <c r="E51" s="82"/>
      <c r="F51" s="83"/>
      <c r="G51" s="81" t="s">
        <v>15</v>
      </c>
      <c r="H51" s="90" t="s">
        <v>23</v>
      </c>
      <c r="I51" s="81">
        <v>2</v>
      </c>
      <c r="J51" s="81">
        <v>2</v>
      </c>
      <c r="K51" s="91"/>
      <c r="L51" s="1" t="str">
        <f>IF(H51=$L$3,COUNTIF($H$3:H51,$L$3),"")</f>
        <v/>
      </c>
    </row>
    <row r="52" spans="1:12" x14ac:dyDescent="0.2">
      <c r="A52" s="88">
        <f>IF(B52="","",SUBTOTAL(3,B$4:B52))</f>
        <v>49</v>
      </c>
      <c r="B52" s="85" t="s">
        <v>80</v>
      </c>
      <c r="C52" s="81"/>
      <c r="D52" s="81"/>
      <c r="E52" s="82"/>
      <c r="F52" s="83"/>
      <c r="G52" s="81" t="s">
        <v>15</v>
      </c>
      <c r="H52" s="90" t="s">
        <v>23</v>
      </c>
      <c r="I52" s="81">
        <v>2</v>
      </c>
      <c r="J52" s="81">
        <v>2</v>
      </c>
      <c r="K52" s="91"/>
      <c r="L52" s="1" t="str">
        <f>IF(H52=$L$3,COUNTIF($H$3:H52,$L$3),"")</f>
        <v/>
      </c>
    </row>
    <row r="53" spans="1:12" x14ac:dyDescent="0.2">
      <c r="A53" s="88">
        <f>IF(B53="","",SUBTOTAL(3,B$4:B53))</f>
        <v>50</v>
      </c>
      <c r="B53" s="85" t="s">
        <v>81</v>
      </c>
      <c r="C53" s="81"/>
      <c r="D53" s="81"/>
      <c r="E53" s="82"/>
      <c r="F53" s="83"/>
      <c r="G53" s="81" t="s">
        <v>15</v>
      </c>
      <c r="H53" s="90" t="s">
        <v>23</v>
      </c>
      <c r="I53" s="81">
        <v>2</v>
      </c>
      <c r="J53" s="81">
        <v>2</v>
      </c>
      <c r="K53" s="91"/>
      <c r="L53" s="1" t="str">
        <f>IF(H53=$L$3,COUNTIF($H$3:H53,$L$3),"")</f>
        <v/>
      </c>
    </row>
    <row r="54" spans="1:12" x14ac:dyDescent="0.2">
      <c r="A54" s="88">
        <f>IF(B54="","",SUBTOTAL(3,B$4:B54))</f>
        <v>51</v>
      </c>
      <c r="B54" s="85" t="s">
        <v>82</v>
      </c>
      <c r="C54" s="81"/>
      <c r="D54" s="81"/>
      <c r="E54" s="82"/>
      <c r="F54" s="83"/>
      <c r="G54" s="81" t="s">
        <v>15</v>
      </c>
      <c r="H54" s="90" t="s">
        <v>23</v>
      </c>
      <c r="I54" s="81">
        <v>2</v>
      </c>
      <c r="J54" s="81">
        <v>2</v>
      </c>
      <c r="K54" s="91"/>
      <c r="L54" s="1" t="str">
        <f>IF(H54=$L$3,COUNTIF($H$3:H54,$L$3),"")</f>
        <v/>
      </c>
    </row>
    <row r="55" spans="1:12" x14ac:dyDescent="0.2">
      <c r="A55" s="88">
        <f>IF(B55="","",SUBTOTAL(3,B$4:B55))</f>
        <v>52</v>
      </c>
      <c r="B55" s="85" t="s">
        <v>83</v>
      </c>
      <c r="C55" s="81"/>
      <c r="D55" s="81"/>
      <c r="E55" s="82"/>
      <c r="F55" s="83"/>
      <c r="G55" s="81" t="s">
        <v>15</v>
      </c>
      <c r="H55" s="90" t="s">
        <v>23</v>
      </c>
      <c r="I55" s="81">
        <v>2</v>
      </c>
      <c r="J55" s="81">
        <v>2</v>
      </c>
      <c r="K55" s="91"/>
      <c r="L55" s="1" t="str">
        <f>IF(H55=$L$3,COUNTIF($H$3:H55,$L$3),"")</f>
        <v/>
      </c>
    </row>
    <row r="56" spans="1:12" x14ac:dyDescent="0.2">
      <c r="A56" s="88">
        <f>IF(B56="","",SUBTOTAL(3,B$4:B56))</f>
        <v>53</v>
      </c>
      <c r="B56" s="85" t="s">
        <v>84</v>
      </c>
      <c r="C56" s="81"/>
      <c r="D56" s="81"/>
      <c r="E56" s="82"/>
      <c r="F56" s="83"/>
      <c r="G56" s="81" t="s">
        <v>15</v>
      </c>
      <c r="H56" s="90" t="s">
        <v>23</v>
      </c>
      <c r="I56" s="81">
        <v>2</v>
      </c>
      <c r="J56" s="81">
        <v>2</v>
      </c>
      <c r="K56" s="91"/>
      <c r="L56" s="1" t="str">
        <f>IF(H56=$L$3,COUNTIF($H$3:H56,$L$3),"")</f>
        <v/>
      </c>
    </row>
    <row r="57" spans="1:12" x14ac:dyDescent="0.2">
      <c r="A57" s="88">
        <f>IF(B57="","",SUBTOTAL(3,B$4:B57))</f>
        <v>54</v>
      </c>
      <c r="B57" s="85" t="s">
        <v>85</v>
      </c>
      <c r="C57" s="81"/>
      <c r="D57" s="81"/>
      <c r="E57" s="82"/>
      <c r="F57" s="83"/>
      <c r="G57" s="81" t="s">
        <v>15</v>
      </c>
      <c r="H57" s="90" t="s">
        <v>23</v>
      </c>
      <c r="I57" s="81">
        <v>2</v>
      </c>
      <c r="J57" s="81">
        <v>2</v>
      </c>
      <c r="K57" s="91"/>
      <c r="L57" s="1" t="str">
        <f>IF(H57=$L$3,COUNTIF($H$3:H57,$L$3),"")</f>
        <v/>
      </c>
    </row>
    <row r="58" spans="1:12" x14ac:dyDescent="0.2">
      <c r="A58" s="88">
        <f>IF(B58="","",SUBTOTAL(3,B$4:B58))</f>
        <v>55</v>
      </c>
      <c r="B58" s="85" t="s">
        <v>86</v>
      </c>
      <c r="C58" s="81"/>
      <c r="D58" s="81"/>
      <c r="E58" s="82"/>
      <c r="F58" s="83"/>
      <c r="G58" s="81" t="s">
        <v>15</v>
      </c>
      <c r="H58" s="90" t="s">
        <v>23</v>
      </c>
      <c r="I58" s="81">
        <v>2</v>
      </c>
      <c r="J58" s="81">
        <v>2</v>
      </c>
      <c r="K58" s="91"/>
      <c r="L58" s="1" t="str">
        <f>IF(H58=$L$3,COUNTIF($H$3:H58,$L$3),"")</f>
        <v/>
      </c>
    </row>
    <row r="59" spans="1:12" x14ac:dyDescent="0.2">
      <c r="A59" s="88">
        <f>IF(B59="","",SUBTOTAL(3,B$4:B59))</f>
        <v>56</v>
      </c>
      <c r="B59" s="85" t="s">
        <v>87</v>
      </c>
      <c r="C59" s="81"/>
      <c r="D59" s="81"/>
      <c r="E59" s="82"/>
      <c r="F59" s="83"/>
      <c r="G59" s="81" t="s">
        <v>15</v>
      </c>
      <c r="H59" s="90" t="s">
        <v>23</v>
      </c>
      <c r="I59" s="81">
        <v>2</v>
      </c>
      <c r="J59" s="81">
        <v>2</v>
      </c>
      <c r="K59" s="91"/>
      <c r="L59" s="1" t="str">
        <f>IF(H59=$L$3,COUNTIF($H$3:H59,$L$3),"")</f>
        <v/>
      </c>
    </row>
    <row r="60" spans="1:12" x14ac:dyDescent="0.2">
      <c r="A60" s="88">
        <f>IF(B60="","",SUBTOTAL(3,B$4:B60))</f>
        <v>57</v>
      </c>
      <c r="B60" s="85" t="s">
        <v>88</v>
      </c>
      <c r="C60" s="81"/>
      <c r="D60" s="81"/>
      <c r="E60" s="82"/>
      <c r="F60" s="83"/>
      <c r="G60" s="81" t="s">
        <v>15</v>
      </c>
      <c r="H60" s="90" t="s">
        <v>23</v>
      </c>
      <c r="I60" s="81">
        <v>2</v>
      </c>
      <c r="J60" s="81">
        <v>2</v>
      </c>
      <c r="K60" s="91"/>
      <c r="L60" s="1" t="str">
        <f>IF(H60=$L$3,COUNTIF($H$3:H60,$L$3),"")</f>
        <v/>
      </c>
    </row>
    <row r="61" spans="1:12" x14ac:dyDescent="0.2">
      <c r="A61" s="88">
        <f>IF(B61="","",SUBTOTAL(3,B$4:B61))</f>
        <v>58</v>
      </c>
      <c r="B61" s="85" t="s">
        <v>89</v>
      </c>
      <c r="C61" s="81"/>
      <c r="D61" s="81"/>
      <c r="E61" s="82"/>
      <c r="F61" s="83"/>
      <c r="G61" s="81" t="s">
        <v>15</v>
      </c>
      <c r="H61" s="90" t="s">
        <v>23</v>
      </c>
      <c r="I61" s="81">
        <v>2</v>
      </c>
      <c r="J61" s="81">
        <v>2</v>
      </c>
      <c r="K61" s="91"/>
      <c r="L61" s="1" t="str">
        <f>IF(H61=$L$3,COUNTIF($H$3:H61,$L$3),"")</f>
        <v/>
      </c>
    </row>
    <row r="62" spans="1:12" x14ac:dyDescent="0.2">
      <c r="A62" s="88">
        <f>IF(B62="","",SUBTOTAL(3,B$4:B62))</f>
        <v>59</v>
      </c>
      <c r="B62" s="85" t="s">
        <v>90</v>
      </c>
      <c r="C62" s="81"/>
      <c r="D62" s="81"/>
      <c r="E62" s="82"/>
      <c r="F62" s="83"/>
      <c r="G62" s="81" t="s">
        <v>15</v>
      </c>
      <c r="H62" s="90" t="s">
        <v>23</v>
      </c>
      <c r="I62" s="81">
        <v>2</v>
      </c>
      <c r="J62" s="81">
        <v>2</v>
      </c>
      <c r="K62" s="91"/>
      <c r="L62" s="1" t="str">
        <f>IF(H62=$L$3,COUNTIF($H$3:H62,$L$3),"")</f>
        <v/>
      </c>
    </row>
    <row r="63" spans="1:12" x14ac:dyDescent="0.2">
      <c r="A63" s="88">
        <f>IF(B63="","",SUBTOTAL(3,B$4:B63))</f>
        <v>60</v>
      </c>
      <c r="B63" s="85" t="s">
        <v>91</v>
      </c>
      <c r="C63" s="81"/>
      <c r="D63" s="81"/>
      <c r="E63" s="82"/>
      <c r="F63" s="83"/>
      <c r="G63" s="81" t="s">
        <v>15</v>
      </c>
      <c r="H63" s="90" t="s">
        <v>23</v>
      </c>
      <c r="I63" s="81">
        <v>2</v>
      </c>
      <c r="J63" s="81">
        <v>2</v>
      </c>
      <c r="K63" s="91"/>
      <c r="L63" s="1" t="str">
        <f>IF(H63=$L$3,COUNTIF($H$3:H63,$L$3),"")</f>
        <v/>
      </c>
    </row>
    <row r="64" spans="1:12" x14ac:dyDescent="0.2">
      <c r="A64" s="88">
        <f>IF(B64="","",SUBTOTAL(3,B$4:B64))</f>
        <v>61</v>
      </c>
      <c r="B64" s="85" t="s">
        <v>92</v>
      </c>
      <c r="C64" s="81"/>
      <c r="D64" s="81"/>
      <c r="E64" s="82"/>
      <c r="F64" s="83"/>
      <c r="G64" s="81" t="s">
        <v>15</v>
      </c>
      <c r="H64" s="90" t="s">
        <v>23</v>
      </c>
      <c r="I64" s="81">
        <v>2</v>
      </c>
      <c r="J64" s="81">
        <v>2</v>
      </c>
      <c r="K64" s="91"/>
      <c r="L64" s="1" t="str">
        <f>IF(H64=$L$3,COUNTIF($H$3:H64,$L$3),"")</f>
        <v/>
      </c>
    </row>
    <row r="65" spans="1:12" x14ac:dyDescent="0.2">
      <c r="A65" s="88">
        <f>IF(B65="","",SUBTOTAL(3,B$4:B65))</f>
        <v>62</v>
      </c>
      <c r="B65" s="85" t="s">
        <v>93</v>
      </c>
      <c r="C65" s="81"/>
      <c r="D65" s="81"/>
      <c r="E65" s="82"/>
      <c r="F65" s="83"/>
      <c r="G65" s="81" t="s">
        <v>15</v>
      </c>
      <c r="H65" s="90" t="s">
        <v>23</v>
      </c>
      <c r="I65" s="81">
        <v>2</v>
      </c>
      <c r="J65" s="81">
        <v>2</v>
      </c>
      <c r="K65" s="91"/>
      <c r="L65" s="1" t="str">
        <f>IF(H65=$L$3,COUNTIF($H$3:H65,$L$3),"")</f>
        <v/>
      </c>
    </row>
    <row r="66" spans="1:12" x14ac:dyDescent="0.2">
      <c r="A66" s="88">
        <f>IF(B66="","",SUBTOTAL(3,B$4:B66))</f>
        <v>63</v>
      </c>
      <c r="B66" s="85" t="s">
        <v>94</v>
      </c>
      <c r="C66" s="81"/>
      <c r="D66" s="81"/>
      <c r="E66" s="82"/>
      <c r="F66" s="83"/>
      <c r="G66" s="81" t="s">
        <v>15</v>
      </c>
      <c r="H66" s="90" t="s">
        <v>23</v>
      </c>
      <c r="I66" s="81">
        <v>2</v>
      </c>
      <c r="J66" s="81">
        <v>2</v>
      </c>
      <c r="K66" s="91"/>
      <c r="L66" s="1" t="str">
        <f>IF(H66=$L$3,COUNTIF($H$3:H66,$L$3),"")</f>
        <v/>
      </c>
    </row>
    <row r="67" spans="1:12" x14ac:dyDescent="0.2">
      <c r="A67" s="88">
        <f>IF(B67="","",SUBTOTAL(3,B$4:B67))</f>
        <v>64</v>
      </c>
      <c r="B67" s="85" t="s">
        <v>95</v>
      </c>
      <c r="C67" s="81"/>
      <c r="D67" s="81"/>
      <c r="E67" s="82"/>
      <c r="F67" s="83"/>
      <c r="G67" s="81" t="s">
        <v>15</v>
      </c>
      <c r="H67" s="90" t="s">
        <v>23</v>
      </c>
      <c r="I67" s="81">
        <v>2</v>
      </c>
      <c r="J67" s="81">
        <v>2</v>
      </c>
      <c r="K67" s="91"/>
      <c r="L67" s="1" t="str">
        <f>IF(H67=$L$3,COUNTIF($H$3:H67,$L$3),"")</f>
        <v/>
      </c>
    </row>
    <row r="68" spans="1:12" x14ac:dyDescent="0.2">
      <c r="A68" s="88">
        <f>IF(B68="","",SUBTOTAL(3,B$4:B68))</f>
        <v>65</v>
      </c>
      <c r="B68" s="85" t="s">
        <v>96</v>
      </c>
      <c r="C68" s="81"/>
      <c r="D68" s="81"/>
      <c r="E68" s="82"/>
      <c r="F68" s="83"/>
      <c r="G68" s="81" t="s">
        <v>15</v>
      </c>
      <c r="H68" s="90" t="s">
        <v>23</v>
      </c>
      <c r="I68" s="81">
        <v>2</v>
      </c>
      <c r="J68" s="81">
        <v>2</v>
      </c>
      <c r="K68" s="91"/>
      <c r="L68" s="1" t="str">
        <f>IF(H68=$L$3,COUNTIF($H$3:H68,$L$3),"")</f>
        <v/>
      </c>
    </row>
    <row r="69" spans="1:12" x14ac:dyDescent="0.2">
      <c r="A69" s="88">
        <f>IF(B69="","",SUBTOTAL(3,B$4:B69))</f>
        <v>66</v>
      </c>
      <c r="B69" s="85" t="s">
        <v>97</v>
      </c>
      <c r="C69" s="81"/>
      <c r="D69" s="81"/>
      <c r="E69" s="82"/>
      <c r="F69" s="83"/>
      <c r="G69" s="81" t="s">
        <v>15</v>
      </c>
      <c r="H69" s="90" t="s">
        <v>23</v>
      </c>
      <c r="I69" s="81">
        <v>2</v>
      </c>
      <c r="J69" s="81">
        <v>2</v>
      </c>
      <c r="K69" s="91"/>
      <c r="L69" s="1" t="str">
        <f>IF(H69=$L$3,COUNTIF($H$3:H69,$L$3),"")</f>
        <v/>
      </c>
    </row>
    <row r="70" spans="1:12" x14ac:dyDescent="0.2">
      <c r="A70" s="88">
        <f>IF(B70="","",SUBTOTAL(3,B$4:B70))</f>
        <v>67</v>
      </c>
      <c r="B70" s="85" t="s">
        <v>98</v>
      </c>
      <c r="C70" s="81"/>
      <c r="D70" s="81"/>
      <c r="E70" s="82"/>
      <c r="F70" s="83"/>
      <c r="G70" s="81" t="s">
        <v>15</v>
      </c>
      <c r="H70" s="90" t="s">
        <v>23</v>
      </c>
      <c r="I70" s="81">
        <v>2</v>
      </c>
      <c r="J70" s="81">
        <v>2</v>
      </c>
      <c r="K70" s="91"/>
      <c r="L70" s="1" t="str">
        <f>IF(H70=$L$3,COUNTIF($H$3:H70,$L$3),"")</f>
        <v/>
      </c>
    </row>
    <row r="71" spans="1:12" x14ac:dyDescent="0.2">
      <c r="A71" s="88">
        <f>IF(B71="","",SUBTOTAL(3,B$4:B71))</f>
        <v>68</v>
      </c>
      <c r="B71" s="85" t="s">
        <v>99</v>
      </c>
      <c r="C71" s="81"/>
      <c r="D71" s="81"/>
      <c r="E71" s="82"/>
      <c r="F71" s="83"/>
      <c r="G71" s="81" t="s">
        <v>15</v>
      </c>
      <c r="H71" s="90" t="s">
        <v>23</v>
      </c>
      <c r="I71" s="81">
        <v>2</v>
      </c>
      <c r="J71" s="81">
        <v>2</v>
      </c>
      <c r="K71" s="91"/>
      <c r="L71" s="1" t="str">
        <f>IF(H71=$L$3,COUNTIF($H$3:H71,$L$3),"")</f>
        <v/>
      </c>
    </row>
    <row r="72" spans="1:12" x14ac:dyDescent="0.2">
      <c r="A72" s="88">
        <f>IF(B72="","",SUBTOTAL(3,B$4:B72))</f>
        <v>69</v>
      </c>
      <c r="B72" s="85" t="s">
        <v>100</v>
      </c>
      <c r="C72" s="81"/>
      <c r="D72" s="81"/>
      <c r="E72" s="82"/>
      <c r="F72" s="83"/>
      <c r="G72" s="81" t="s">
        <v>15</v>
      </c>
      <c r="H72" s="90" t="s">
        <v>23</v>
      </c>
      <c r="I72" s="81">
        <v>2</v>
      </c>
      <c r="J72" s="81">
        <v>2</v>
      </c>
      <c r="K72" s="91"/>
      <c r="L72" s="1" t="str">
        <f>IF(H72=$L$3,COUNTIF($H$3:H72,$L$3),"")</f>
        <v/>
      </c>
    </row>
    <row r="73" spans="1:12" x14ac:dyDescent="0.2">
      <c r="A73" s="88">
        <f>IF(B73="","",SUBTOTAL(3,B$4:B73))</f>
        <v>70</v>
      </c>
      <c r="B73" s="85" t="s">
        <v>101</v>
      </c>
      <c r="C73" s="81"/>
      <c r="D73" s="81"/>
      <c r="E73" s="82"/>
      <c r="F73" s="83"/>
      <c r="G73" s="81" t="s">
        <v>15</v>
      </c>
      <c r="H73" s="90" t="s">
        <v>23</v>
      </c>
      <c r="I73" s="81">
        <v>2</v>
      </c>
      <c r="J73" s="81">
        <v>2</v>
      </c>
      <c r="K73" s="91"/>
      <c r="L73" s="1" t="str">
        <f>IF(H73=$L$3,COUNTIF($H$3:H73,$L$3),"")</f>
        <v/>
      </c>
    </row>
    <row r="74" spans="1:12" x14ac:dyDescent="0.2">
      <c r="A74" s="88">
        <f>IF(B74="","",SUBTOTAL(3,B$4:B74))</f>
        <v>71</v>
      </c>
      <c r="B74" s="85" t="s">
        <v>102</v>
      </c>
      <c r="C74" s="81"/>
      <c r="D74" s="81"/>
      <c r="E74" s="82"/>
      <c r="F74" s="83"/>
      <c r="G74" s="81" t="s">
        <v>15</v>
      </c>
      <c r="H74" s="90" t="s">
        <v>23</v>
      </c>
      <c r="I74" s="81">
        <v>2</v>
      </c>
      <c r="J74" s="81">
        <v>2</v>
      </c>
      <c r="K74" s="91"/>
      <c r="L74" s="1" t="str">
        <f>IF(H74=$L$3,COUNTIF($H$3:H74,$L$3),"")</f>
        <v/>
      </c>
    </row>
    <row r="75" spans="1:12" x14ac:dyDescent="0.2">
      <c r="A75" s="88">
        <f>IF(B75="","",SUBTOTAL(3,B$4:B75))</f>
        <v>72</v>
      </c>
      <c r="B75" s="85" t="s">
        <v>103</v>
      </c>
      <c r="C75" s="81"/>
      <c r="D75" s="81"/>
      <c r="E75" s="82"/>
      <c r="F75" s="83"/>
      <c r="G75" s="81" t="s">
        <v>15</v>
      </c>
      <c r="H75" s="90" t="s">
        <v>23</v>
      </c>
      <c r="I75" s="81">
        <v>2</v>
      </c>
      <c r="J75" s="81">
        <v>2</v>
      </c>
      <c r="K75" s="91"/>
      <c r="L75" s="1" t="str">
        <f>IF(H75=$L$3,COUNTIF($H$3:H75,$L$3),"")</f>
        <v/>
      </c>
    </row>
    <row r="76" spans="1:12" x14ac:dyDescent="0.2">
      <c r="A76" s="88">
        <f>IF(B76="","",SUBTOTAL(3,B$4:B76))</f>
        <v>73</v>
      </c>
      <c r="B76" s="85" t="s">
        <v>104</v>
      </c>
      <c r="C76" s="81"/>
      <c r="D76" s="81"/>
      <c r="E76" s="82"/>
      <c r="F76" s="83"/>
      <c r="G76" s="81" t="s">
        <v>15</v>
      </c>
      <c r="H76" s="90" t="s">
        <v>23</v>
      </c>
      <c r="I76" s="81">
        <v>2</v>
      </c>
      <c r="J76" s="81">
        <v>2</v>
      </c>
      <c r="K76" s="91"/>
      <c r="L76" s="1" t="str">
        <f>IF(H76=$L$3,COUNTIF($H$3:H76,$L$3),"")</f>
        <v/>
      </c>
    </row>
    <row r="77" spans="1:12" x14ac:dyDescent="0.2">
      <c r="A77" s="88">
        <f>IF(B77="","",SUBTOTAL(3,B$4:B77))</f>
        <v>74</v>
      </c>
      <c r="B77" s="85" t="s">
        <v>105</v>
      </c>
      <c r="C77" s="81"/>
      <c r="D77" s="81"/>
      <c r="E77" s="82"/>
      <c r="F77" s="83"/>
      <c r="G77" s="81" t="s">
        <v>15</v>
      </c>
      <c r="H77" s="90" t="s">
        <v>23</v>
      </c>
      <c r="I77" s="81">
        <v>2</v>
      </c>
      <c r="J77" s="81">
        <v>2</v>
      </c>
      <c r="K77" s="91"/>
      <c r="L77" s="1" t="str">
        <f>IF(H77=$L$3,COUNTIF($H$3:H77,$L$3),"")</f>
        <v/>
      </c>
    </row>
    <row r="78" spans="1:12" x14ac:dyDescent="0.2">
      <c r="A78" s="88">
        <f>IF(B78="","",SUBTOTAL(3,B$4:B78))</f>
        <v>75</v>
      </c>
      <c r="B78" s="85" t="s">
        <v>106</v>
      </c>
      <c r="C78" s="81"/>
      <c r="D78" s="81"/>
      <c r="E78" s="82"/>
      <c r="F78" s="83"/>
      <c r="G78" s="81" t="s">
        <v>15</v>
      </c>
      <c r="H78" s="90" t="s">
        <v>23</v>
      </c>
      <c r="I78" s="81">
        <v>2</v>
      </c>
      <c r="J78" s="81">
        <v>2</v>
      </c>
      <c r="K78" s="91"/>
      <c r="L78" s="1" t="str">
        <f>IF(H78=$L$3,COUNTIF($H$3:H78,$L$3),"")</f>
        <v/>
      </c>
    </row>
    <row r="79" spans="1:12" x14ac:dyDescent="0.2">
      <c r="A79" s="88">
        <f>IF(B79="","",SUBTOTAL(3,B$4:B79))</f>
        <v>76</v>
      </c>
      <c r="B79" s="85" t="s">
        <v>107</v>
      </c>
      <c r="C79" s="81"/>
      <c r="D79" s="81"/>
      <c r="E79" s="82"/>
      <c r="F79" s="83"/>
      <c r="G79" s="81" t="s">
        <v>15</v>
      </c>
      <c r="H79" s="90" t="s">
        <v>23</v>
      </c>
      <c r="I79" s="81">
        <v>2</v>
      </c>
      <c r="J79" s="81">
        <v>2</v>
      </c>
      <c r="K79" s="91"/>
      <c r="L79" s="1" t="str">
        <f>IF(H79=$L$3,COUNTIF($H$3:H79,$L$3),"")</f>
        <v/>
      </c>
    </row>
    <row r="80" spans="1:12" x14ac:dyDescent="0.2">
      <c r="A80" s="88">
        <f>IF(B80="","",SUBTOTAL(3,B$4:B80))</f>
        <v>77</v>
      </c>
      <c r="B80" s="85" t="s">
        <v>108</v>
      </c>
      <c r="C80" s="81"/>
      <c r="D80" s="81"/>
      <c r="E80" s="82"/>
      <c r="F80" s="83"/>
      <c r="G80" s="81" t="s">
        <v>15</v>
      </c>
      <c r="H80" s="90" t="s">
        <v>23</v>
      </c>
      <c r="I80" s="81">
        <v>2</v>
      </c>
      <c r="J80" s="81">
        <v>2</v>
      </c>
      <c r="K80" s="91"/>
      <c r="L80" s="1" t="str">
        <f>IF(H80=$L$3,COUNTIF($H$3:H80,$L$3),"")</f>
        <v/>
      </c>
    </row>
    <row r="81" spans="1:12" x14ac:dyDescent="0.2">
      <c r="A81" s="88">
        <f>IF(B81="","",SUBTOTAL(3,B$4:B81))</f>
        <v>78</v>
      </c>
      <c r="B81" s="85" t="s">
        <v>109</v>
      </c>
      <c r="C81" s="81"/>
      <c r="D81" s="81"/>
      <c r="E81" s="82"/>
      <c r="F81" s="83"/>
      <c r="G81" s="81" t="s">
        <v>7</v>
      </c>
      <c r="H81" s="90" t="s">
        <v>24</v>
      </c>
      <c r="I81" s="81">
        <v>3</v>
      </c>
      <c r="J81" s="81">
        <v>3</v>
      </c>
      <c r="K81" s="91"/>
      <c r="L81" s="1" t="str">
        <f>IF(H81=$L$3,COUNTIF($H$3:H81,$L$3),"")</f>
        <v/>
      </c>
    </row>
    <row r="82" spans="1:12" x14ac:dyDescent="0.2">
      <c r="A82" s="88">
        <f>IF(B82="","",SUBTOTAL(3,B$4:B82))</f>
        <v>79</v>
      </c>
      <c r="B82" s="85" t="s">
        <v>110</v>
      </c>
      <c r="C82" s="81"/>
      <c r="D82" s="81"/>
      <c r="E82" s="82"/>
      <c r="F82" s="83"/>
      <c r="G82" s="81" t="s">
        <v>7</v>
      </c>
      <c r="H82" s="90" t="s">
        <v>24</v>
      </c>
      <c r="I82" s="81">
        <v>3</v>
      </c>
      <c r="J82" s="81">
        <v>3</v>
      </c>
      <c r="K82" s="91"/>
      <c r="L82" s="1" t="str">
        <f>IF(H82=$L$3,COUNTIF($H$3:H82,$L$3),"")</f>
        <v/>
      </c>
    </row>
    <row r="83" spans="1:12" x14ac:dyDescent="0.2">
      <c r="A83" s="88">
        <f>IF(B83="","",SUBTOTAL(3,B$4:B83))</f>
        <v>80</v>
      </c>
      <c r="B83" s="85" t="s">
        <v>111</v>
      </c>
      <c r="C83" s="81"/>
      <c r="D83" s="81"/>
      <c r="E83" s="82"/>
      <c r="F83" s="83"/>
      <c r="G83" s="81" t="s">
        <v>7</v>
      </c>
      <c r="H83" s="90" t="s">
        <v>24</v>
      </c>
      <c r="I83" s="81">
        <v>3</v>
      </c>
      <c r="J83" s="81">
        <v>3</v>
      </c>
      <c r="K83" s="91"/>
      <c r="L83" s="1" t="str">
        <f>IF(H83=$L$3,COUNTIF($H$3:H83,$L$3),"")</f>
        <v/>
      </c>
    </row>
    <row r="84" spans="1:12" x14ac:dyDescent="0.2">
      <c r="A84" s="88">
        <f>IF(B84="","",SUBTOTAL(3,B$4:B84))</f>
        <v>81</v>
      </c>
      <c r="B84" s="85" t="s">
        <v>112</v>
      </c>
      <c r="C84" s="81"/>
      <c r="D84" s="81"/>
      <c r="E84" s="82"/>
      <c r="F84" s="83"/>
      <c r="G84" s="81" t="s">
        <v>7</v>
      </c>
      <c r="H84" s="90" t="s">
        <v>24</v>
      </c>
      <c r="I84" s="81">
        <v>3</v>
      </c>
      <c r="J84" s="81">
        <v>3</v>
      </c>
      <c r="K84" s="91"/>
      <c r="L84" s="1" t="str">
        <f>IF(H84=$L$3,COUNTIF($H$3:H84,$L$3),"")</f>
        <v/>
      </c>
    </row>
    <row r="85" spans="1:12" x14ac:dyDescent="0.2">
      <c r="A85" s="88">
        <f>IF(B85="","",SUBTOTAL(3,B$4:B85))</f>
        <v>82</v>
      </c>
      <c r="B85" s="85" t="s">
        <v>113</v>
      </c>
      <c r="C85" s="81"/>
      <c r="D85" s="81"/>
      <c r="E85" s="82"/>
      <c r="F85" s="83"/>
      <c r="G85" s="81" t="s">
        <v>7</v>
      </c>
      <c r="H85" s="90" t="s">
        <v>24</v>
      </c>
      <c r="I85" s="81">
        <v>3</v>
      </c>
      <c r="J85" s="81">
        <v>3</v>
      </c>
      <c r="K85" s="91"/>
      <c r="L85" s="1" t="str">
        <f>IF(H85=$L$3,COUNTIF($H$3:H85,$L$3),"")</f>
        <v/>
      </c>
    </row>
    <row r="86" spans="1:12" x14ac:dyDescent="0.2">
      <c r="A86" s="88">
        <f>IF(B86="","",SUBTOTAL(3,B$4:B86))</f>
        <v>83</v>
      </c>
      <c r="B86" s="85" t="s">
        <v>114</v>
      </c>
      <c r="C86" s="81"/>
      <c r="D86" s="81"/>
      <c r="E86" s="82"/>
      <c r="F86" s="83"/>
      <c r="G86" s="81" t="s">
        <v>7</v>
      </c>
      <c r="H86" s="90" t="s">
        <v>24</v>
      </c>
      <c r="I86" s="81">
        <v>3</v>
      </c>
      <c r="J86" s="81">
        <v>3</v>
      </c>
      <c r="K86" s="91"/>
      <c r="L86" s="1" t="str">
        <f>IF(H86=$L$3,COUNTIF($H$3:H86,$L$3),"")</f>
        <v/>
      </c>
    </row>
    <row r="87" spans="1:12" x14ac:dyDescent="0.2">
      <c r="A87" s="88">
        <f>IF(B87="","",SUBTOTAL(3,B$4:B87))</f>
        <v>84</v>
      </c>
      <c r="B87" s="85" t="s">
        <v>115</v>
      </c>
      <c r="C87" s="81"/>
      <c r="D87" s="81"/>
      <c r="E87" s="82"/>
      <c r="F87" s="83"/>
      <c r="G87" s="81" t="s">
        <v>7</v>
      </c>
      <c r="H87" s="90" t="s">
        <v>24</v>
      </c>
      <c r="I87" s="81">
        <v>3</v>
      </c>
      <c r="J87" s="81">
        <v>3</v>
      </c>
      <c r="K87" s="91"/>
      <c r="L87" s="1" t="str">
        <f>IF(H87=$L$3,COUNTIF($H$3:H87,$L$3),"")</f>
        <v/>
      </c>
    </row>
    <row r="88" spans="1:12" x14ac:dyDescent="0.2">
      <c r="A88" s="88">
        <f>IF(B88="","",SUBTOTAL(3,B$4:B88))</f>
        <v>85</v>
      </c>
      <c r="B88" s="85" t="s">
        <v>116</v>
      </c>
      <c r="C88" s="81"/>
      <c r="D88" s="81"/>
      <c r="E88" s="82"/>
      <c r="F88" s="83"/>
      <c r="G88" s="81" t="s">
        <v>7</v>
      </c>
      <c r="H88" s="90" t="s">
        <v>24</v>
      </c>
      <c r="I88" s="81">
        <v>3</v>
      </c>
      <c r="J88" s="81">
        <v>3</v>
      </c>
      <c r="K88" s="91"/>
      <c r="L88" s="1" t="str">
        <f>IF(H88=$L$3,COUNTIF($H$3:H88,$L$3),"")</f>
        <v/>
      </c>
    </row>
    <row r="89" spans="1:12" x14ac:dyDescent="0.2">
      <c r="A89" s="88">
        <f>IF(B89="","",SUBTOTAL(3,B$4:B89))</f>
        <v>86</v>
      </c>
      <c r="B89" s="85" t="s">
        <v>117</v>
      </c>
      <c r="C89" s="81"/>
      <c r="D89" s="81"/>
      <c r="E89" s="82"/>
      <c r="F89" s="83"/>
      <c r="G89" s="81" t="s">
        <v>7</v>
      </c>
      <c r="H89" s="90" t="s">
        <v>24</v>
      </c>
      <c r="I89" s="81">
        <v>3</v>
      </c>
      <c r="J89" s="81">
        <v>3</v>
      </c>
      <c r="K89" s="91"/>
      <c r="L89" s="1" t="str">
        <f>IF(H89=$L$3,COUNTIF($H$3:H89,$L$3),"")</f>
        <v/>
      </c>
    </row>
    <row r="90" spans="1:12" x14ac:dyDescent="0.2">
      <c r="A90" s="88">
        <f>IF(B90="","",SUBTOTAL(3,B$4:B90))</f>
        <v>87</v>
      </c>
      <c r="B90" s="85" t="s">
        <v>118</v>
      </c>
      <c r="C90" s="81"/>
      <c r="D90" s="81"/>
      <c r="E90" s="82"/>
      <c r="F90" s="83"/>
      <c r="G90" s="81" t="s">
        <v>7</v>
      </c>
      <c r="H90" s="90" t="s">
        <v>24</v>
      </c>
      <c r="I90" s="81">
        <v>3</v>
      </c>
      <c r="J90" s="81">
        <v>3</v>
      </c>
      <c r="K90" s="91"/>
      <c r="L90" s="1" t="str">
        <f>IF(H90=$L$3,COUNTIF($H$3:H90,$L$3),"")</f>
        <v/>
      </c>
    </row>
    <row r="91" spans="1:12" x14ac:dyDescent="0.2">
      <c r="A91" s="88">
        <f>IF(B91="","",SUBTOTAL(3,B$4:B91))</f>
        <v>88</v>
      </c>
      <c r="B91" s="85" t="s">
        <v>119</v>
      </c>
      <c r="C91" s="81"/>
      <c r="D91" s="81"/>
      <c r="E91" s="82"/>
      <c r="F91" s="83"/>
      <c r="G91" s="81" t="s">
        <v>7</v>
      </c>
      <c r="H91" s="90" t="s">
        <v>24</v>
      </c>
      <c r="I91" s="81">
        <v>3</v>
      </c>
      <c r="J91" s="81">
        <v>3</v>
      </c>
      <c r="K91" s="91"/>
      <c r="L91" s="1" t="str">
        <f>IF(H91=$L$3,COUNTIF($H$3:H91,$L$3),"")</f>
        <v/>
      </c>
    </row>
    <row r="92" spans="1:12" x14ac:dyDescent="0.2">
      <c r="A92" s="88">
        <f>IF(B92="","",SUBTOTAL(3,B$4:B92))</f>
        <v>89</v>
      </c>
      <c r="B92" s="85" t="s">
        <v>120</v>
      </c>
      <c r="C92" s="81"/>
      <c r="D92" s="81"/>
      <c r="E92" s="82"/>
      <c r="F92" s="83"/>
      <c r="G92" s="81" t="s">
        <v>7</v>
      </c>
      <c r="H92" s="90" t="s">
        <v>24</v>
      </c>
      <c r="I92" s="81">
        <v>3</v>
      </c>
      <c r="J92" s="81">
        <v>3</v>
      </c>
      <c r="K92" s="91"/>
      <c r="L92" s="1" t="str">
        <f>IF(H92=$L$3,COUNTIF($H$3:H92,$L$3),"")</f>
        <v/>
      </c>
    </row>
    <row r="93" spans="1:12" x14ac:dyDescent="0.2">
      <c r="A93" s="88">
        <f>IF(B93="","",SUBTOTAL(3,B$4:B93))</f>
        <v>90</v>
      </c>
      <c r="B93" s="85" t="s">
        <v>121</v>
      </c>
      <c r="C93" s="81"/>
      <c r="D93" s="81"/>
      <c r="E93" s="82"/>
      <c r="F93" s="83"/>
      <c r="G93" s="81" t="s">
        <v>7</v>
      </c>
      <c r="H93" s="90" t="s">
        <v>24</v>
      </c>
      <c r="I93" s="81">
        <v>3</v>
      </c>
      <c r="J93" s="81">
        <v>3</v>
      </c>
      <c r="K93" s="91"/>
      <c r="L93" s="1" t="str">
        <f>IF(H93=$L$3,COUNTIF($H$3:H93,$L$3),"")</f>
        <v/>
      </c>
    </row>
    <row r="94" spans="1:12" x14ac:dyDescent="0.2">
      <c r="A94" s="88">
        <f>IF(B94="","",SUBTOTAL(3,B$4:B94))</f>
        <v>91</v>
      </c>
      <c r="B94" s="85" t="s">
        <v>122</v>
      </c>
      <c r="C94" s="81"/>
      <c r="D94" s="81"/>
      <c r="E94" s="82"/>
      <c r="F94" s="83"/>
      <c r="G94" s="81" t="s">
        <v>7</v>
      </c>
      <c r="H94" s="90" t="s">
        <v>24</v>
      </c>
      <c r="I94" s="81">
        <v>3</v>
      </c>
      <c r="J94" s="81">
        <v>3</v>
      </c>
      <c r="K94" s="91"/>
      <c r="L94" s="1" t="str">
        <f>IF(H94=$L$3,COUNTIF($H$3:H94,$L$3),"")</f>
        <v/>
      </c>
    </row>
    <row r="95" spans="1:12" x14ac:dyDescent="0.2">
      <c r="A95" s="88">
        <f>IF(B95="","",SUBTOTAL(3,B$4:B95))</f>
        <v>92</v>
      </c>
      <c r="B95" s="85" t="s">
        <v>123</v>
      </c>
      <c r="C95" s="81"/>
      <c r="D95" s="81"/>
      <c r="E95" s="82"/>
      <c r="F95" s="83"/>
      <c r="G95" s="81" t="s">
        <v>7</v>
      </c>
      <c r="H95" s="90" t="s">
        <v>24</v>
      </c>
      <c r="I95" s="81">
        <v>3</v>
      </c>
      <c r="J95" s="81">
        <v>3</v>
      </c>
      <c r="K95" s="91"/>
      <c r="L95" s="1" t="str">
        <f>IF(H95=$L$3,COUNTIF($H$3:H95,$L$3),"")</f>
        <v/>
      </c>
    </row>
    <row r="96" spans="1:12" x14ac:dyDescent="0.2">
      <c r="A96" s="88">
        <f>IF(B96="","",SUBTOTAL(3,B$4:B96))</f>
        <v>93</v>
      </c>
      <c r="B96" s="85" t="s">
        <v>124</v>
      </c>
      <c r="C96" s="81"/>
      <c r="D96" s="81"/>
      <c r="E96" s="82"/>
      <c r="F96" s="83"/>
      <c r="G96" s="81" t="s">
        <v>7</v>
      </c>
      <c r="H96" s="90" t="s">
        <v>24</v>
      </c>
      <c r="I96" s="81">
        <v>3</v>
      </c>
      <c r="J96" s="81">
        <v>3</v>
      </c>
      <c r="K96" s="91"/>
      <c r="L96" s="1" t="str">
        <f>IF(H96=$L$3,COUNTIF($H$3:H96,$L$3),"")</f>
        <v/>
      </c>
    </row>
    <row r="97" spans="1:12" x14ac:dyDescent="0.2">
      <c r="A97" s="88">
        <f>IF(B97="","",SUBTOTAL(3,B$4:B97))</f>
        <v>94</v>
      </c>
      <c r="B97" s="85" t="s">
        <v>125</v>
      </c>
      <c r="C97" s="81"/>
      <c r="D97" s="81"/>
      <c r="E97" s="82"/>
      <c r="F97" s="83"/>
      <c r="G97" s="81" t="s">
        <v>7</v>
      </c>
      <c r="H97" s="90" t="s">
        <v>24</v>
      </c>
      <c r="I97" s="81">
        <v>3</v>
      </c>
      <c r="J97" s="81">
        <v>3</v>
      </c>
      <c r="K97" s="91"/>
      <c r="L97" s="1" t="str">
        <f>IF(H97=$L$3,COUNTIF($H$3:H97,$L$3),"")</f>
        <v/>
      </c>
    </row>
    <row r="98" spans="1:12" x14ac:dyDescent="0.2">
      <c r="A98" s="88">
        <f>IF(B98="","",SUBTOTAL(3,B$4:B98))</f>
        <v>95</v>
      </c>
      <c r="B98" s="85" t="s">
        <v>126</v>
      </c>
      <c r="C98" s="81"/>
      <c r="D98" s="81"/>
      <c r="E98" s="82"/>
      <c r="F98" s="83"/>
      <c r="G98" s="81" t="s">
        <v>7</v>
      </c>
      <c r="H98" s="90" t="s">
        <v>24</v>
      </c>
      <c r="I98" s="81">
        <v>3</v>
      </c>
      <c r="J98" s="81">
        <v>3</v>
      </c>
      <c r="K98" s="91"/>
      <c r="L98" s="1" t="str">
        <f>IF(H98=$L$3,COUNTIF($H$3:H98,$L$3),"")</f>
        <v/>
      </c>
    </row>
    <row r="99" spans="1:12" x14ac:dyDescent="0.2">
      <c r="A99" s="88">
        <f>IF(B99="","",SUBTOTAL(3,B$4:B99))</f>
        <v>96</v>
      </c>
      <c r="B99" s="85" t="s">
        <v>127</v>
      </c>
      <c r="C99" s="81"/>
      <c r="D99" s="81"/>
      <c r="E99" s="82"/>
      <c r="F99" s="83"/>
      <c r="G99" s="81" t="s">
        <v>7</v>
      </c>
      <c r="H99" s="90" t="s">
        <v>24</v>
      </c>
      <c r="I99" s="81">
        <v>3</v>
      </c>
      <c r="J99" s="81">
        <v>3</v>
      </c>
      <c r="K99" s="91"/>
      <c r="L99" s="1" t="str">
        <f>IF(H99=$L$3,COUNTIF($H$3:H99,$L$3),"")</f>
        <v/>
      </c>
    </row>
    <row r="100" spans="1:12" s="7" customFormat="1" x14ac:dyDescent="0.2">
      <c r="A100" s="88">
        <f>IF(B100="","",SUBTOTAL(3,B$4:B100))</f>
        <v>97</v>
      </c>
      <c r="B100" s="85" t="s">
        <v>128</v>
      </c>
      <c r="C100" s="81"/>
      <c r="D100" s="81"/>
      <c r="E100" s="82"/>
      <c r="F100" s="83"/>
      <c r="G100" s="81" t="s">
        <v>7</v>
      </c>
      <c r="H100" s="90" t="s">
        <v>24</v>
      </c>
      <c r="I100" s="81">
        <v>3</v>
      </c>
      <c r="J100" s="81">
        <v>3</v>
      </c>
      <c r="K100" s="91"/>
      <c r="L100" s="7" t="str">
        <f>IF(H100=$L$3,COUNTIF($H$3:H100,$L$3),"")</f>
        <v/>
      </c>
    </row>
    <row r="101" spans="1:12" x14ac:dyDescent="0.2">
      <c r="A101" s="88">
        <f>IF(B101="","",SUBTOTAL(3,B$4:B101))</f>
        <v>98</v>
      </c>
      <c r="B101" s="85" t="s">
        <v>129</v>
      </c>
      <c r="C101" s="81"/>
      <c r="D101" s="81"/>
      <c r="E101" s="82"/>
      <c r="F101" s="83"/>
      <c r="G101" s="81" t="s">
        <v>7</v>
      </c>
      <c r="H101" s="90" t="s">
        <v>24</v>
      </c>
      <c r="I101" s="81">
        <v>3</v>
      </c>
      <c r="J101" s="81">
        <v>3</v>
      </c>
      <c r="K101" s="91"/>
      <c r="L101" s="1" t="str">
        <f>IF(H101=$L$3,COUNTIF($H$3:H101,$L$3),"")</f>
        <v/>
      </c>
    </row>
    <row r="102" spans="1:12" x14ac:dyDescent="0.2">
      <c r="A102" s="88">
        <f>IF(B102="","",SUBTOTAL(3,B$4:B102))</f>
        <v>99</v>
      </c>
      <c r="B102" s="85" t="s">
        <v>130</v>
      </c>
      <c r="C102" s="81"/>
      <c r="D102" s="81"/>
      <c r="E102" s="82"/>
      <c r="F102" s="83"/>
      <c r="G102" s="81" t="s">
        <v>7</v>
      </c>
      <c r="H102" s="90" t="s">
        <v>24</v>
      </c>
      <c r="I102" s="81">
        <v>3</v>
      </c>
      <c r="J102" s="81">
        <v>3</v>
      </c>
      <c r="K102" s="91"/>
      <c r="L102" s="1" t="str">
        <f>IF(H102=$L$3,COUNTIF($H$3:H102,$L$3),"")</f>
        <v/>
      </c>
    </row>
    <row r="103" spans="1:12" x14ac:dyDescent="0.2">
      <c r="A103" s="88">
        <f>IF(B103="","",SUBTOTAL(3,B$4:B103))</f>
        <v>100</v>
      </c>
      <c r="B103" s="85" t="s">
        <v>131</v>
      </c>
      <c r="C103" s="81"/>
      <c r="D103" s="81"/>
      <c r="E103" s="82"/>
      <c r="F103" s="83"/>
      <c r="G103" s="81" t="s">
        <v>7</v>
      </c>
      <c r="H103" s="90" t="s">
        <v>24</v>
      </c>
      <c r="I103" s="81">
        <v>3</v>
      </c>
      <c r="J103" s="81">
        <v>3</v>
      </c>
      <c r="K103" s="91"/>
      <c r="L103" s="1" t="str">
        <f>IF(H103=$L$3,COUNTIF($H$3:H103,$L$3),"")</f>
        <v/>
      </c>
    </row>
    <row r="104" spans="1:12" s="6" customFormat="1" x14ac:dyDescent="0.2">
      <c r="A104" s="88">
        <f>IF(B104="","",SUBTOTAL(3,B$4:B104))</f>
        <v>101</v>
      </c>
      <c r="B104" s="85" t="s">
        <v>132</v>
      </c>
      <c r="C104" s="81"/>
      <c r="D104" s="81"/>
      <c r="E104" s="82"/>
      <c r="F104" s="83"/>
      <c r="G104" s="81" t="s">
        <v>7</v>
      </c>
      <c r="H104" s="90" t="s">
        <v>24</v>
      </c>
      <c r="I104" s="81">
        <v>3</v>
      </c>
      <c r="J104" s="81">
        <v>3</v>
      </c>
      <c r="K104" s="91"/>
      <c r="L104" s="6" t="str">
        <f>IF(H104=$L$3,COUNTIF($H$3:H104,$L$3),"")</f>
        <v/>
      </c>
    </row>
    <row r="105" spans="1:12" x14ac:dyDescent="0.2">
      <c r="A105" s="88">
        <f>IF(B105="","",SUBTOTAL(3,B$4:B105))</f>
        <v>102</v>
      </c>
      <c r="B105" s="85" t="s">
        <v>133</v>
      </c>
      <c r="C105" s="81"/>
      <c r="D105" s="81"/>
      <c r="E105" s="82"/>
      <c r="F105" s="83"/>
      <c r="G105" s="81" t="s">
        <v>7</v>
      </c>
      <c r="H105" s="90" t="s">
        <v>24</v>
      </c>
      <c r="I105" s="81">
        <v>3</v>
      </c>
      <c r="J105" s="81">
        <v>3</v>
      </c>
      <c r="K105" s="91"/>
      <c r="L105" s="1" t="str">
        <f>IF(H105=$L$3,COUNTIF($H$3:H105,$L$3),"")</f>
        <v/>
      </c>
    </row>
    <row r="106" spans="1:12" x14ac:dyDescent="0.2">
      <c r="A106" s="88">
        <f>IF(B106="","",SUBTOTAL(3,B$4:B106))</f>
        <v>103</v>
      </c>
      <c r="B106" s="85" t="s">
        <v>134</v>
      </c>
      <c r="C106" s="81"/>
      <c r="D106" s="81"/>
      <c r="E106" s="82"/>
      <c r="F106" s="83"/>
      <c r="G106" s="81" t="s">
        <v>7</v>
      </c>
      <c r="H106" s="90" t="s">
        <v>24</v>
      </c>
      <c r="I106" s="81">
        <v>3</v>
      </c>
      <c r="J106" s="81">
        <v>3</v>
      </c>
      <c r="K106" s="91"/>
      <c r="L106" s="1" t="str">
        <f>IF(H106=$L$3,COUNTIF($H$3:H106,$L$3),"")</f>
        <v/>
      </c>
    </row>
    <row r="107" spans="1:12" x14ac:dyDescent="0.2">
      <c r="A107" s="88">
        <f>IF(B107="","",SUBTOTAL(3,B$4:B107))</f>
        <v>104</v>
      </c>
      <c r="B107" s="85" t="s">
        <v>135</v>
      </c>
      <c r="C107" s="81"/>
      <c r="D107" s="81"/>
      <c r="E107" s="82"/>
      <c r="F107" s="83"/>
      <c r="G107" s="81" t="s">
        <v>7</v>
      </c>
      <c r="H107" s="90" t="s">
        <v>24</v>
      </c>
      <c r="I107" s="81">
        <v>3</v>
      </c>
      <c r="J107" s="81">
        <v>3</v>
      </c>
      <c r="K107" s="91"/>
      <c r="L107" s="1" t="str">
        <f>IF(H107=$L$3,COUNTIF($H$3:H107,$L$3),"")</f>
        <v/>
      </c>
    </row>
    <row r="108" spans="1:12" x14ac:dyDescent="0.2">
      <c r="A108" s="88">
        <f>IF(B108="","",SUBTOTAL(3,B$4:B108))</f>
        <v>105</v>
      </c>
      <c r="B108" s="85" t="s">
        <v>136</v>
      </c>
      <c r="C108" s="81"/>
      <c r="D108" s="81"/>
      <c r="E108" s="82"/>
      <c r="F108" s="83"/>
      <c r="G108" s="81" t="s">
        <v>7</v>
      </c>
      <c r="H108" s="90" t="s">
        <v>24</v>
      </c>
      <c r="I108" s="81">
        <v>3</v>
      </c>
      <c r="J108" s="81">
        <v>3</v>
      </c>
      <c r="K108" s="91"/>
      <c r="L108" s="1" t="str">
        <f>IF(H108=$L$3,COUNTIF($H$3:H108,$L$3),"")</f>
        <v/>
      </c>
    </row>
    <row r="109" spans="1:12" x14ac:dyDescent="0.2">
      <c r="A109" s="88">
        <f>IF(B109="","",SUBTOTAL(3,B$4:B109))</f>
        <v>106</v>
      </c>
      <c r="B109" s="85" t="s">
        <v>137</v>
      </c>
      <c r="C109" s="81"/>
      <c r="D109" s="81"/>
      <c r="E109" s="82"/>
      <c r="F109" s="83"/>
      <c r="G109" s="81" t="s">
        <v>7</v>
      </c>
      <c r="H109" s="90" t="s">
        <v>24</v>
      </c>
      <c r="I109" s="81">
        <v>3</v>
      </c>
      <c r="J109" s="81">
        <v>3</v>
      </c>
      <c r="K109" s="91"/>
      <c r="L109" s="1" t="str">
        <f>IF(H109=$L$3,COUNTIF($H$3:H109,$L$3),"")</f>
        <v/>
      </c>
    </row>
    <row r="110" spans="1:12" x14ac:dyDescent="0.2">
      <c r="A110" s="88">
        <f>IF(B110="","",SUBTOTAL(3,B$4:B110))</f>
        <v>107</v>
      </c>
      <c r="B110" s="85" t="s">
        <v>138</v>
      </c>
      <c r="C110" s="81"/>
      <c r="D110" s="81"/>
      <c r="E110" s="82"/>
      <c r="F110" s="83"/>
      <c r="G110" s="81" t="s">
        <v>7</v>
      </c>
      <c r="H110" s="90" t="s">
        <v>24</v>
      </c>
      <c r="I110" s="81">
        <v>3</v>
      </c>
      <c r="J110" s="81">
        <v>3</v>
      </c>
      <c r="K110" s="91"/>
      <c r="L110" s="1" t="str">
        <f>IF(H110=$L$3,COUNTIF($H$3:H110,$L$3),"")</f>
        <v/>
      </c>
    </row>
    <row r="111" spans="1:12" x14ac:dyDescent="0.2">
      <c r="A111" s="88">
        <f>IF(B111="","",SUBTOTAL(3,B$4:B111))</f>
        <v>108</v>
      </c>
      <c r="B111" s="85" t="s">
        <v>139</v>
      </c>
      <c r="C111" s="81"/>
      <c r="D111" s="81"/>
      <c r="E111" s="82"/>
      <c r="F111" s="83"/>
      <c r="G111" s="81" t="s">
        <v>7</v>
      </c>
      <c r="H111" s="90" t="s">
        <v>24</v>
      </c>
      <c r="I111" s="81">
        <v>3</v>
      </c>
      <c r="J111" s="81">
        <v>3</v>
      </c>
      <c r="K111" s="91"/>
      <c r="L111" s="1" t="str">
        <f>IF(H111=$L$3,COUNTIF($H$3:H111,$L$3),"")</f>
        <v/>
      </c>
    </row>
    <row r="112" spans="1:12" x14ac:dyDescent="0.2">
      <c r="A112" s="88">
        <f>IF(B112="","",SUBTOTAL(3,B$4:B112))</f>
        <v>109</v>
      </c>
      <c r="B112" s="85" t="s">
        <v>140</v>
      </c>
      <c r="C112" s="81"/>
      <c r="D112" s="81"/>
      <c r="E112" s="82"/>
      <c r="F112" s="83"/>
      <c r="G112" s="81" t="s">
        <v>7</v>
      </c>
      <c r="H112" s="90" t="s">
        <v>24</v>
      </c>
      <c r="I112" s="81">
        <v>3</v>
      </c>
      <c r="J112" s="81">
        <v>3</v>
      </c>
      <c r="K112" s="91"/>
      <c r="L112" s="1" t="str">
        <f>IF(H112=$L$3,COUNTIF($H$3:H112,$L$3),"")</f>
        <v/>
      </c>
    </row>
    <row r="113" spans="1:12" x14ac:dyDescent="0.2">
      <c r="A113" s="88">
        <f>IF(B113="","",SUBTOTAL(3,B$4:B113))</f>
        <v>110</v>
      </c>
      <c r="B113" s="85" t="s">
        <v>141</v>
      </c>
      <c r="C113" s="81"/>
      <c r="D113" s="81"/>
      <c r="E113" s="82"/>
      <c r="F113" s="83"/>
      <c r="G113" s="81" t="s">
        <v>7</v>
      </c>
      <c r="H113" s="90" t="s">
        <v>24</v>
      </c>
      <c r="I113" s="81">
        <v>3</v>
      </c>
      <c r="J113" s="81">
        <v>3</v>
      </c>
      <c r="K113" s="91"/>
      <c r="L113" s="1" t="str">
        <f>IF(H113=$L$3,COUNTIF($H$3:H113,$L$3),"")</f>
        <v/>
      </c>
    </row>
    <row r="114" spans="1:12" x14ac:dyDescent="0.2">
      <c r="A114" s="88">
        <f>IF(B114="","",SUBTOTAL(3,B$4:B114))</f>
        <v>111</v>
      </c>
      <c r="B114" s="85" t="s">
        <v>142</v>
      </c>
      <c r="C114" s="81"/>
      <c r="D114" s="81"/>
      <c r="E114" s="82"/>
      <c r="F114" s="83"/>
      <c r="G114" s="81" t="s">
        <v>7</v>
      </c>
      <c r="H114" s="90" t="s">
        <v>24</v>
      </c>
      <c r="I114" s="81">
        <v>3</v>
      </c>
      <c r="J114" s="81">
        <v>3</v>
      </c>
      <c r="K114" s="91"/>
      <c r="L114" s="1" t="str">
        <f>IF(H114=$L$3,COUNTIF($H$3:H114,$L$3),"")</f>
        <v/>
      </c>
    </row>
    <row r="115" spans="1:12" x14ac:dyDescent="0.2">
      <c r="A115" s="88">
        <f>IF(B115="","",SUBTOTAL(3,B$4:B115))</f>
        <v>112</v>
      </c>
      <c r="B115" s="85" t="s">
        <v>143</v>
      </c>
      <c r="C115" s="81"/>
      <c r="D115" s="81"/>
      <c r="E115" s="82"/>
      <c r="F115" s="83"/>
      <c r="G115" s="81" t="s">
        <v>7</v>
      </c>
      <c r="H115" s="90" t="s">
        <v>24</v>
      </c>
      <c r="I115" s="81">
        <v>3</v>
      </c>
      <c r="J115" s="81">
        <v>3</v>
      </c>
      <c r="K115" s="91"/>
      <c r="L115" s="1" t="str">
        <f>IF(H115=$L$3,COUNTIF($H$3:H115,$L$3),"")</f>
        <v/>
      </c>
    </row>
    <row r="116" spans="1:12" x14ac:dyDescent="0.2">
      <c r="A116" s="88">
        <f>IF(B116="","",SUBTOTAL(3,B$4:B116))</f>
        <v>113</v>
      </c>
      <c r="B116" s="85" t="s">
        <v>144</v>
      </c>
      <c r="C116" s="81"/>
      <c r="D116" s="81"/>
      <c r="E116" s="82"/>
      <c r="F116" s="83"/>
      <c r="G116" s="81" t="s">
        <v>7</v>
      </c>
      <c r="H116" s="90" t="s">
        <v>24</v>
      </c>
      <c r="I116" s="81">
        <v>3</v>
      </c>
      <c r="J116" s="81">
        <v>3</v>
      </c>
      <c r="K116" s="91"/>
      <c r="L116" s="1" t="str">
        <f>IF(H116=$L$3,COUNTIF($H$3:H116,$L$3),"")</f>
        <v/>
      </c>
    </row>
    <row r="117" spans="1:12" x14ac:dyDescent="0.2">
      <c r="A117" s="88">
        <f>IF(B117="","",SUBTOTAL(3,B$4:B117))</f>
        <v>114</v>
      </c>
      <c r="B117" s="85" t="s">
        <v>145</v>
      </c>
      <c r="C117" s="81"/>
      <c r="D117" s="81"/>
      <c r="E117" s="82"/>
      <c r="F117" s="83"/>
      <c r="G117" s="81" t="s">
        <v>7</v>
      </c>
      <c r="H117" s="90" t="s">
        <v>24</v>
      </c>
      <c r="I117" s="81">
        <v>3</v>
      </c>
      <c r="J117" s="81">
        <v>3</v>
      </c>
      <c r="K117" s="91"/>
      <c r="L117" s="1" t="str">
        <f>IF(H117=$L$3,COUNTIF($H$3:H117,$L$3),"")</f>
        <v/>
      </c>
    </row>
    <row r="118" spans="1:12" x14ac:dyDescent="0.2">
      <c r="A118" s="88">
        <f>IF(B118="","",SUBTOTAL(3,B$4:B118))</f>
        <v>115</v>
      </c>
      <c r="B118" s="85" t="s">
        <v>146</v>
      </c>
      <c r="C118" s="81"/>
      <c r="D118" s="81"/>
      <c r="E118" s="82"/>
      <c r="F118" s="83"/>
      <c r="G118" s="81" t="s">
        <v>7</v>
      </c>
      <c r="H118" s="90" t="s">
        <v>24</v>
      </c>
      <c r="I118" s="81">
        <v>3</v>
      </c>
      <c r="J118" s="81">
        <v>3</v>
      </c>
      <c r="K118" s="91"/>
      <c r="L118" s="1" t="str">
        <f>IF(H118=$L$3,COUNTIF($H$3:H118,$L$3),"")</f>
        <v/>
      </c>
    </row>
    <row r="119" spans="1:12" x14ac:dyDescent="0.2">
      <c r="A119" s="88">
        <f>IF(B119="","",SUBTOTAL(3,B$4:B119))</f>
        <v>116</v>
      </c>
      <c r="B119" s="85" t="s">
        <v>147</v>
      </c>
      <c r="C119" s="81"/>
      <c r="D119" s="81"/>
      <c r="E119" s="82"/>
      <c r="F119" s="83"/>
      <c r="G119" s="81" t="s">
        <v>7</v>
      </c>
      <c r="H119" s="90" t="s">
        <v>24</v>
      </c>
      <c r="I119" s="81">
        <v>3</v>
      </c>
      <c r="J119" s="81">
        <v>3</v>
      </c>
      <c r="K119" s="91"/>
      <c r="L119" s="1" t="str">
        <f>IF(H119=$L$3,COUNTIF($H$3:H119,$L$3),"")</f>
        <v/>
      </c>
    </row>
    <row r="120" spans="1:12" x14ac:dyDescent="0.2">
      <c r="A120" s="88">
        <f>IF(B120="","",SUBTOTAL(3,B$4:B120))</f>
        <v>117</v>
      </c>
      <c r="B120" s="85" t="s">
        <v>148</v>
      </c>
      <c r="C120" s="81"/>
      <c r="D120" s="81"/>
      <c r="E120" s="82"/>
      <c r="F120" s="83"/>
      <c r="G120" s="81" t="s">
        <v>7</v>
      </c>
      <c r="H120" s="90" t="s">
        <v>24</v>
      </c>
      <c r="I120" s="81">
        <v>3</v>
      </c>
      <c r="J120" s="81">
        <v>3</v>
      </c>
      <c r="K120" s="91"/>
      <c r="L120" s="1" t="str">
        <f>IF(H120=$L$3,COUNTIF($H$3:H120,$L$3),"")</f>
        <v/>
      </c>
    </row>
    <row r="121" spans="1:12" x14ac:dyDescent="0.2">
      <c r="A121" s="88">
        <f>IF(B121="","",SUBTOTAL(3,B$4:B121))</f>
        <v>118</v>
      </c>
      <c r="B121" s="85" t="s">
        <v>149</v>
      </c>
      <c r="C121" s="81"/>
      <c r="D121" s="81"/>
      <c r="E121" s="82"/>
      <c r="F121" s="83"/>
      <c r="G121" s="81" t="s">
        <v>7</v>
      </c>
      <c r="H121" s="90" t="s">
        <v>24</v>
      </c>
      <c r="I121" s="81">
        <v>3</v>
      </c>
      <c r="J121" s="81">
        <v>3</v>
      </c>
      <c r="K121" s="91"/>
      <c r="L121" s="1" t="str">
        <f>IF(H121=$L$3,COUNTIF($H$3:H121,$L$3),"")</f>
        <v/>
      </c>
    </row>
    <row r="122" spans="1:12" x14ac:dyDescent="0.2">
      <c r="A122" s="88">
        <f>IF(B122="","",SUBTOTAL(3,B$4:B122))</f>
        <v>119</v>
      </c>
      <c r="B122" s="85" t="s">
        <v>150</v>
      </c>
      <c r="C122" s="81"/>
      <c r="D122" s="81"/>
      <c r="E122" s="82"/>
      <c r="F122" s="83"/>
      <c r="G122" s="81" t="s">
        <v>7</v>
      </c>
      <c r="H122" s="90" t="s">
        <v>26</v>
      </c>
      <c r="I122" s="81">
        <v>4</v>
      </c>
      <c r="J122" s="81">
        <v>3</v>
      </c>
      <c r="K122" s="91"/>
      <c r="L122" s="1">
        <f>IF(H122=$L$3,COUNTIF($H$3:H122,$L$3),"")</f>
        <v>1</v>
      </c>
    </row>
    <row r="123" spans="1:12" x14ac:dyDescent="0.2">
      <c r="A123" s="88">
        <f>IF(B123="","",SUBTOTAL(3,B$4:B123))</f>
        <v>120</v>
      </c>
      <c r="B123" s="85" t="s">
        <v>151</v>
      </c>
      <c r="C123" s="81"/>
      <c r="D123" s="81"/>
      <c r="E123" s="82"/>
      <c r="F123" s="83"/>
      <c r="G123" s="81" t="s">
        <v>7</v>
      </c>
      <c r="H123" s="90" t="s">
        <v>26</v>
      </c>
      <c r="I123" s="81">
        <v>4</v>
      </c>
      <c r="J123" s="81">
        <v>3</v>
      </c>
      <c r="K123" s="91"/>
      <c r="L123" s="1">
        <f>IF(H123=$L$3,COUNTIF($H$3:H123,$L$3),"")</f>
        <v>2</v>
      </c>
    </row>
    <row r="124" spans="1:12" x14ac:dyDescent="0.2">
      <c r="A124" s="88">
        <f>IF(B124="","",SUBTOTAL(3,B$4:B124))</f>
        <v>121</v>
      </c>
      <c r="B124" s="85" t="s">
        <v>152</v>
      </c>
      <c r="C124" s="81"/>
      <c r="D124" s="81"/>
      <c r="E124" s="82"/>
      <c r="F124" s="83"/>
      <c r="G124" s="81" t="s">
        <v>7</v>
      </c>
      <c r="H124" s="90" t="s">
        <v>26</v>
      </c>
      <c r="I124" s="81">
        <v>4</v>
      </c>
      <c r="J124" s="81">
        <v>3</v>
      </c>
      <c r="K124" s="91"/>
      <c r="L124" s="1">
        <f>IF(H124=$L$3,COUNTIF($H$3:H124,$L$3),"")</f>
        <v>3</v>
      </c>
    </row>
    <row r="125" spans="1:12" x14ac:dyDescent="0.2">
      <c r="A125" s="88">
        <f>IF(B125="","",SUBTOTAL(3,B$4:B125))</f>
        <v>122</v>
      </c>
      <c r="B125" s="85" t="s">
        <v>153</v>
      </c>
      <c r="C125" s="81"/>
      <c r="D125" s="81"/>
      <c r="E125" s="82"/>
      <c r="F125" s="83"/>
      <c r="G125" s="81" t="s">
        <v>7</v>
      </c>
      <c r="H125" s="90" t="s">
        <v>26</v>
      </c>
      <c r="I125" s="81">
        <v>4</v>
      </c>
      <c r="J125" s="81">
        <v>3</v>
      </c>
      <c r="K125" s="91"/>
      <c r="L125" s="1">
        <f>IF(H125=$L$3,COUNTIF($H$3:H125,$L$3),"")</f>
        <v>4</v>
      </c>
    </row>
    <row r="126" spans="1:12" x14ac:dyDescent="0.2">
      <c r="A126" s="88">
        <f>IF(B126="","",SUBTOTAL(3,B$4:B126))</f>
        <v>123</v>
      </c>
      <c r="B126" s="85" t="s">
        <v>154</v>
      </c>
      <c r="C126" s="81"/>
      <c r="D126" s="81"/>
      <c r="E126" s="82"/>
      <c r="F126" s="83"/>
      <c r="G126" s="81" t="s">
        <v>7</v>
      </c>
      <c r="H126" s="90" t="s">
        <v>26</v>
      </c>
      <c r="I126" s="81">
        <v>4</v>
      </c>
      <c r="J126" s="81">
        <v>3</v>
      </c>
      <c r="K126" s="91"/>
      <c r="L126" s="1">
        <f>IF(H126=$L$3,COUNTIF($H$3:H126,$L$3),"")</f>
        <v>5</v>
      </c>
    </row>
    <row r="127" spans="1:12" x14ac:dyDescent="0.2">
      <c r="A127" s="88">
        <f>IF(B127="","",SUBTOTAL(3,B$4:B127))</f>
        <v>124</v>
      </c>
      <c r="B127" s="85" t="s">
        <v>155</v>
      </c>
      <c r="C127" s="81"/>
      <c r="D127" s="81"/>
      <c r="E127" s="82"/>
      <c r="F127" s="83"/>
      <c r="G127" s="81" t="s">
        <v>7</v>
      </c>
      <c r="H127" s="90" t="s">
        <v>26</v>
      </c>
      <c r="I127" s="81">
        <v>4</v>
      </c>
      <c r="J127" s="81">
        <v>3</v>
      </c>
      <c r="K127" s="91"/>
      <c r="L127" s="1">
        <f>IF(H127=$L$3,COUNTIF($H$3:H127,$L$3),"")</f>
        <v>6</v>
      </c>
    </row>
    <row r="128" spans="1:12" x14ac:dyDescent="0.2">
      <c r="A128" s="88">
        <f>IF(B128="","",SUBTOTAL(3,B$4:B128))</f>
        <v>125</v>
      </c>
      <c r="B128" s="85" t="s">
        <v>156</v>
      </c>
      <c r="C128" s="81"/>
      <c r="D128" s="81"/>
      <c r="E128" s="82"/>
      <c r="F128" s="83"/>
      <c r="G128" s="81" t="s">
        <v>7</v>
      </c>
      <c r="H128" s="90" t="s">
        <v>26</v>
      </c>
      <c r="I128" s="81">
        <v>4</v>
      </c>
      <c r="J128" s="81">
        <v>3</v>
      </c>
      <c r="K128" s="91"/>
      <c r="L128" s="1">
        <f>IF(H128=$L$3,COUNTIF($H$3:H128,$L$3),"")</f>
        <v>7</v>
      </c>
    </row>
    <row r="129" spans="1:12" x14ac:dyDescent="0.2">
      <c r="A129" s="88">
        <f>IF(B129="","",SUBTOTAL(3,B$4:B129))</f>
        <v>126</v>
      </c>
      <c r="B129" s="85" t="s">
        <v>157</v>
      </c>
      <c r="C129" s="81"/>
      <c r="D129" s="81"/>
      <c r="E129" s="82"/>
      <c r="F129" s="83"/>
      <c r="G129" s="81" t="s">
        <v>7</v>
      </c>
      <c r="H129" s="90" t="s">
        <v>26</v>
      </c>
      <c r="I129" s="81">
        <v>4</v>
      </c>
      <c r="J129" s="81">
        <v>3</v>
      </c>
      <c r="K129" s="91"/>
      <c r="L129" s="1">
        <f>IF(H129=$L$3,COUNTIF($H$3:H129,$L$3),"")</f>
        <v>8</v>
      </c>
    </row>
    <row r="130" spans="1:12" x14ac:dyDescent="0.2">
      <c r="A130" s="88">
        <f>IF(B130="","",SUBTOTAL(3,B$4:B130))</f>
        <v>127</v>
      </c>
      <c r="B130" s="85" t="s">
        <v>158</v>
      </c>
      <c r="C130" s="81"/>
      <c r="D130" s="81"/>
      <c r="E130" s="82"/>
      <c r="F130" s="83"/>
      <c r="G130" s="81" t="s">
        <v>7</v>
      </c>
      <c r="H130" s="90" t="s">
        <v>26</v>
      </c>
      <c r="I130" s="81">
        <v>4</v>
      </c>
      <c r="J130" s="81">
        <v>3</v>
      </c>
      <c r="K130" s="91"/>
      <c r="L130" s="1">
        <f>IF(H130=$L$3,COUNTIF($H$3:H130,$L$3),"")</f>
        <v>9</v>
      </c>
    </row>
    <row r="131" spans="1:12" x14ac:dyDescent="0.2">
      <c r="A131" s="88">
        <f>IF(B131="","",SUBTOTAL(3,B$4:B131))</f>
        <v>128</v>
      </c>
      <c r="B131" s="85" t="s">
        <v>159</v>
      </c>
      <c r="C131" s="81"/>
      <c r="D131" s="81"/>
      <c r="E131" s="82"/>
      <c r="F131" s="83"/>
      <c r="G131" s="81" t="s">
        <v>7</v>
      </c>
      <c r="H131" s="90" t="s">
        <v>26</v>
      </c>
      <c r="I131" s="81">
        <v>4</v>
      </c>
      <c r="J131" s="81">
        <v>3</v>
      </c>
      <c r="K131" s="91"/>
      <c r="L131" s="1">
        <f>IF(H131=$L$3,COUNTIF($H$3:H131,$L$3),"")</f>
        <v>10</v>
      </c>
    </row>
    <row r="132" spans="1:12" x14ac:dyDescent="0.2">
      <c r="A132" s="88">
        <f>IF(B132="","",SUBTOTAL(3,B$4:B132))</f>
        <v>129</v>
      </c>
      <c r="B132" s="85" t="s">
        <v>160</v>
      </c>
      <c r="C132" s="81"/>
      <c r="D132" s="81"/>
      <c r="E132" s="82"/>
      <c r="F132" s="83"/>
      <c r="G132" s="81" t="s">
        <v>7</v>
      </c>
      <c r="H132" s="90" t="s">
        <v>26</v>
      </c>
      <c r="I132" s="81">
        <v>4</v>
      </c>
      <c r="J132" s="81">
        <v>3</v>
      </c>
      <c r="K132" s="91"/>
      <c r="L132" s="1">
        <f>IF(H132=$L$3,COUNTIF($H$3:H132,$L$3),"")</f>
        <v>11</v>
      </c>
    </row>
    <row r="133" spans="1:12" x14ac:dyDescent="0.2">
      <c r="A133" s="88">
        <f>IF(B133="","",SUBTOTAL(3,B$4:B133))</f>
        <v>130</v>
      </c>
      <c r="B133" s="85" t="s">
        <v>161</v>
      </c>
      <c r="C133" s="81"/>
      <c r="D133" s="81"/>
      <c r="E133" s="82"/>
      <c r="F133" s="83"/>
      <c r="G133" s="81" t="s">
        <v>7</v>
      </c>
      <c r="H133" s="90" t="s">
        <v>26</v>
      </c>
      <c r="I133" s="81">
        <v>4</v>
      </c>
      <c r="J133" s="81">
        <v>3</v>
      </c>
      <c r="K133" s="91"/>
      <c r="L133" s="1">
        <f>IF(H133=$L$3,COUNTIF($H$3:H133,$L$3),"")</f>
        <v>12</v>
      </c>
    </row>
    <row r="134" spans="1:12" x14ac:dyDescent="0.2">
      <c r="A134" s="88">
        <f>IF(B134="","",SUBTOTAL(3,B$4:B134))</f>
        <v>131</v>
      </c>
      <c r="B134" s="85" t="s">
        <v>162</v>
      </c>
      <c r="C134" s="81"/>
      <c r="D134" s="81"/>
      <c r="E134" s="82"/>
      <c r="F134" s="83"/>
      <c r="G134" s="81" t="s">
        <v>7</v>
      </c>
      <c r="H134" s="90" t="s">
        <v>26</v>
      </c>
      <c r="I134" s="81">
        <v>4</v>
      </c>
      <c r="J134" s="81">
        <v>3</v>
      </c>
      <c r="K134" s="91"/>
      <c r="L134" s="1">
        <f>IF(H134=$L$3,COUNTIF($H$3:H134,$L$3),"")</f>
        <v>13</v>
      </c>
    </row>
    <row r="135" spans="1:12" x14ac:dyDescent="0.2">
      <c r="A135" s="88">
        <f>IF(B135="","",SUBTOTAL(3,B$4:B135))</f>
        <v>132</v>
      </c>
      <c r="B135" s="85" t="s">
        <v>163</v>
      </c>
      <c r="C135" s="81"/>
      <c r="D135" s="81"/>
      <c r="E135" s="82"/>
      <c r="F135" s="83"/>
      <c r="G135" s="81" t="s">
        <v>7</v>
      </c>
      <c r="H135" s="90" t="s">
        <v>26</v>
      </c>
      <c r="I135" s="81">
        <v>4</v>
      </c>
      <c r="J135" s="81">
        <v>3</v>
      </c>
      <c r="K135" s="91"/>
      <c r="L135" s="1">
        <f>IF(H135=$L$3,COUNTIF($H$3:H135,$L$3),"")</f>
        <v>14</v>
      </c>
    </row>
    <row r="136" spans="1:12" x14ac:dyDescent="0.2">
      <c r="A136" s="88">
        <f>IF(B136="","",SUBTOTAL(3,B$4:B136))</f>
        <v>133</v>
      </c>
      <c r="B136" s="85" t="s">
        <v>164</v>
      </c>
      <c r="C136" s="81"/>
      <c r="D136" s="81"/>
      <c r="E136" s="82"/>
      <c r="F136" s="83"/>
      <c r="G136" s="81" t="s">
        <v>7</v>
      </c>
      <c r="H136" s="90" t="s">
        <v>26</v>
      </c>
      <c r="I136" s="81">
        <v>4</v>
      </c>
      <c r="J136" s="81">
        <v>3</v>
      </c>
      <c r="K136" s="91"/>
      <c r="L136" s="1">
        <f>IF(H136=$L$3,COUNTIF($H$3:H136,$L$3),"")</f>
        <v>15</v>
      </c>
    </row>
    <row r="137" spans="1:12" x14ac:dyDescent="0.2">
      <c r="A137" s="88">
        <f>IF(B137="","",SUBTOTAL(3,B$4:B137))</f>
        <v>134</v>
      </c>
      <c r="B137" s="85" t="s">
        <v>165</v>
      </c>
      <c r="C137" s="81"/>
      <c r="D137" s="81"/>
      <c r="E137" s="82"/>
      <c r="F137" s="83"/>
      <c r="G137" s="81" t="s">
        <v>7</v>
      </c>
      <c r="H137" s="90" t="s">
        <v>26</v>
      </c>
      <c r="I137" s="81">
        <v>4</v>
      </c>
      <c r="J137" s="81">
        <v>3</v>
      </c>
      <c r="K137" s="91"/>
      <c r="L137" s="1">
        <f>IF(H137=$L$3,COUNTIF($H$3:H137,$L$3),"")</f>
        <v>16</v>
      </c>
    </row>
    <row r="138" spans="1:12" x14ac:dyDescent="0.2">
      <c r="A138" s="88">
        <f>IF(B138="","",SUBTOTAL(3,B$4:B138))</f>
        <v>135</v>
      </c>
      <c r="B138" s="85" t="s">
        <v>166</v>
      </c>
      <c r="C138" s="81"/>
      <c r="D138" s="81"/>
      <c r="E138" s="82"/>
      <c r="F138" s="83"/>
      <c r="G138" s="81" t="s">
        <v>7</v>
      </c>
      <c r="H138" s="90" t="s">
        <v>26</v>
      </c>
      <c r="I138" s="81">
        <v>4</v>
      </c>
      <c r="J138" s="81">
        <v>3</v>
      </c>
      <c r="K138" s="91"/>
      <c r="L138" s="1">
        <f>IF(H138=$L$3,COUNTIF($H$3:H138,$L$3),"")</f>
        <v>17</v>
      </c>
    </row>
    <row r="139" spans="1:12" x14ac:dyDescent="0.2">
      <c r="A139" s="88">
        <f>IF(B139="","",SUBTOTAL(3,B$4:B139))</f>
        <v>136</v>
      </c>
      <c r="B139" s="85" t="s">
        <v>167</v>
      </c>
      <c r="C139" s="81"/>
      <c r="D139" s="81"/>
      <c r="E139" s="82"/>
      <c r="F139" s="83"/>
      <c r="G139" s="81" t="s">
        <v>7</v>
      </c>
      <c r="H139" s="90" t="s">
        <v>26</v>
      </c>
      <c r="I139" s="81">
        <v>4</v>
      </c>
      <c r="J139" s="81">
        <v>3</v>
      </c>
      <c r="K139" s="91"/>
      <c r="L139" s="1">
        <f>IF(H139=$L$3,COUNTIF($H$3:H139,$L$3),"")</f>
        <v>18</v>
      </c>
    </row>
    <row r="140" spans="1:12" x14ac:dyDescent="0.2">
      <c r="A140" s="88">
        <f>IF(B140="","",SUBTOTAL(3,B$4:B140))</f>
        <v>137</v>
      </c>
      <c r="B140" s="85" t="s">
        <v>168</v>
      </c>
      <c r="C140" s="81"/>
      <c r="D140" s="81"/>
      <c r="E140" s="82"/>
      <c r="F140" s="83"/>
      <c r="G140" s="81" t="s">
        <v>7</v>
      </c>
      <c r="H140" s="90" t="s">
        <v>26</v>
      </c>
      <c r="I140" s="81">
        <v>4</v>
      </c>
      <c r="J140" s="81">
        <v>3</v>
      </c>
      <c r="K140" s="91"/>
      <c r="L140" s="1">
        <f>IF(H140=$L$3,COUNTIF($H$3:H140,$L$3),"")</f>
        <v>19</v>
      </c>
    </row>
    <row r="141" spans="1:12" x14ac:dyDescent="0.2">
      <c r="A141" s="88">
        <f>IF(B141="","",SUBTOTAL(3,B$4:B141))</f>
        <v>138</v>
      </c>
      <c r="B141" s="85" t="s">
        <v>169</v>
      </c>
      <c r="C141" s="81"/>
      <c r="D141" s="81"/>
      <c r="E141" s="82"/>
      <c r="F141" s="83"/>
      <c r="G141" s="81" t="s">
        <v>7</v>
      </c>
      <c r="H141" s="90" t="s">
        <v>26</v>
      </c>
      <c r="I141" s="81">
        <v>4</v>
      </c>
      <c r="J141" s="81">
        <v>3</v>
      </c>
      <c r="K141" s="91"/>
      <c r="L141" s="1">
        <f>IF(H141=$L$3,COUNTIF($H$3:H141,$L$3),"")</f>
        <v>20</v>
      </c>
    </row>
    <row r="142" spans="1:12" x14ac:dyDescent="0.2">
      <c r="A142" s="88">
        <f>IF(B142="","",SUBTOTAL(3,B$4:B142))</f>
        <v>139</v>
      </c>
      <c r="B142" s="85" t="s">
        <v>170</v>
      </c>
      <c r="C142" s="81"/>
      <c r="D142" s="81"/>
      <c r="E142" s="82"/>
      <c r="F142" s="83"/>
      <c r="G142" s="81" t="s">
        <v>7</v>
      </c>
      <c r="H142" s="90" t="s">
        <v>26</v>
      </c>
      <c r="I142" s="81">
        <v>4</v>
      </c>
      <c r="J142" s="81">
        <v>3</v>
      </c>
      <c r="K142" s="91"/>
      <c r="L142" s="1">
        <f>IF(H142=$L$3,COUNTIF($H$3:H142,$L$3),"")</f>
        <v>21</v>
      </c>
    </row>
    <row r="143" spans="1:12" x14ac:dyDescent="0.2">
      <c r="A143" s="88">
        <f>IF(B143="","",SUBTOTAL(3,B$4:B143))</f>
        <v>140</v>
      </c>
      <c r="B143" s="85" t="s">
        <v>171</v>
      </c>
      <c r="C143" s="81"/>
      <c r="D143" s="81"/>
      <c r="E143" s="82"/>
      <c r="F143" s="83"/>
      <c r="G143" s="81" t="s">
        <v>7</v>
      </c>
      <c r="H143" s="90" t="s">
        <v>26</v>
      </c>
      <c r="I143" s="81">
        <v>4</v>
      </c>
      <c r="J143" s="81">
        <v>3</v>
      </c>
      <c r="K143" s="91"/>
      <c r="L143" s="1">
        <f>IF(H143=$L$3,COUNTIF($H$3:H143,$L$3),"")</f>
        <v>22</v>
      </c>
    </row>
    <row r="144" spans="1:12" s="7" customFormat="1" x14ac:dyDescent="0.2">
      <c r="A144" s="88">
        <f>IF(B144="","",SUBTOTAL(3,B$4:B144))</f>
        <v>141</v>
      </c>
      <c r="B144" s="85" t="s">
        <v>172</v>
      </c>
      <c r="C144" s="81"/>
      <c r="D144" s="81"/>
      <c r="E144" s="82"/>
      <c r="F144" s="83"/>
      <c r="G144" s="81" t="s">
        <v>7</v>
      </c>
      <c r="H144" s="90" t="s">
        <v>26</v>
      </c>
      <c r="I144" s="81">
        <v>4</v>
      </c>
      <c r="J144" s="81">
        <v>3</v>
      </c>
      <c r="K144" s="91"/>
      <c r="L144" s="7">
        <f>IF(H144=$L$3,COUNTIF($H$3:H144,$L$3),"")</f>
        <v>23</v>
      </c>
    </row>
    <row r="145" spans="1:12" x14ac:dyDescent="0.2">
      <c r="A145" s="88">
        <f>IF(B145="","",SUBTOTAL(3,B$4:B145))</f>
        <v>142</v>
      </c>
      <c r="B145" s="85" t="s">
        <v>173</v>
      </c>
      <c r="C145" s="81"/>
      <c r="D145" s="81"/>
      <c r="E145" s="82"/>
      <c r="F145" s="83"/>
      <c r="G145" s="81" t="s">
        <v>7</v>
      </c>
      <c r="H145" s="90" t="s">
        <v>26</v>
      </c>
      <c r="I145" s="81">
        <v>4</v>
      </c>
      <c r="J145" s="81">
        <v>3</v>
      </c>
      <c r="K145" s="91"/>
      <c r="L145" s="1">
        <f>IF(H145=$L$3,COUNTIF($H$3:H145,$L$3),"")</f>
        <v>24</v>
      </c>
    </row>
    <row r="146" spans="1:12" x14ac:dyDescent="0.2">
      <c r="A146" s="88">
        <f>IF(B146="","",SUBTOTAL(3,B$4:B146))</f>
        <v>143</v>
      </c>
      <c r="B146" s="85" t="s">
        <v>174</v>
      </c>
      <c r="C146" s="81"/>
      <c r="D146" s="81"/>
      <c r="E146" s="82"/>
      <c r="F146" s="83"/>
      <c r="G146" s="81" t="s">
        <v>7</v>
      </c>
      <c r="H146" s="90" t="s">
        <v>26</v>
      </c>
      <c r="I146" s="81">
        <v>4</v>
      </c>
      <c r="J146" s="81">
        <v>3</v>
      </c>
      <c r="K146" s="91"/>
      <c r="L146" s="1">
        <f>IF(H146=$L$3,COUNTIF($H$3:H146,$L$3),"")</f>
        <v>25</v>
      </c>
    </row>
    <row r="147" spans="1:12" x14ac:dyDescent="0.2">
      <c r="A147" s="88">
        <f>IF(B147="","",SUBTOTAL(3,B$4:B147))</f>
        <v>144</v>
      </c>
      <c r="B147" s="85" t="s">
        <v>175</v>
      </c>
      <c r="C147" s="81"/>
      <c r="D147" s="81"/>
      <c r="E147" s="82"/>
      <c r="F147" s="83"/>
      <c r="G147" s="81" t="s">
        <v>7</v>
      </c>
      <c r="H147" s="90" t="s">
        <v>26</v>
      </c>
      <c r="I147" s="81">
        <v>4</v>
      </c>
      <c r="J147" s="81">
        <v>3</v>
      </c>
      <c r="K147" s="91"/>
      <c r="L147" s="1">
        <f>IF(H147=$L$3,COUNTIF($H$3:H147,$L$3),"")</f>
        <v>26</v>
      </c>
    </row>
    <row r="148" spans="1:12" x14ac:dyDescent="0.2">
      <c r="A148" s="88">
        <f>IF(B148="","",SUBTOTAL(3,B$4:B148))</f>
        <v>145</v>
      </c>
      <c r="B148" s="85" t="s">
        <v>176</v>
      </c>
      <c r="C148" s="81"/>
      <c r="D148" s="81"/>
      <c r="E148" s="82"/>
      <c r="F148" s="83"/>
      <c r="G148" s="81" t="s">
        <v>7</v>
      </c>
      <c r="H148" s="90" t="s">
        <v>26</v>
      </c>
      <c r="I148" s="81">
        <v>4</v>
      </c>
      <c r="J148" s="81">
        <v>3</v>
      </c>
      <c r="K148" s="91"/>
      <c r="L148" s="1">
        <f>IF(H148=$L$3,COUNTIF($H$3:H148,$L$3),"")</f>
        <v>27</v>
      </c>
    </row>
    <row r="149" spans="1:12" x14ac:dyDescent="0.2">
      <c r="A149" s="88">
        <f>IF(B149="","",SUBTOTAL(3,B$4:B149))</f>
        <v>146</v>
      </c>
      <c r="B149" s="85" t="s">
        <v>177</v>
      </c>
      <c r="C149" s="81"/>
      <c r="D149" s="81"/>
      <c r="E149" s="82"/>
      <c r="F149" s="83"/>
      <c r="G149" s="81" t="s">
        <v>7</v>
      </c>
      <c r="H149" s="90" t="s">
        <v>26</v>
      </c>
      <c r="I149" s="81">
        <v>4</v>
      </c>
      <c r="J149" s="81">
        <v>3</v>
      </c>
      <c r="K149" s="91"/>
      <c r="L149" s="1">
        <f>IF(H149=$L$3,COUNTIF($H$3:H149,$L$3),"")</f>
        <v>28</v>
      </c>
    </row>
    <row r="150" spans="1:12" x14ac:dyDescent="0.2">
      <c r="A150" s="88">
        <f>IF(B150="","",SUBTOTAL(3,B$4:B150))</f>
        <v>147</v>
      </c>
      <c r="B150" s="85" t="s">
        <v>178</v>
      </c>
      <c r="C150" s="81"/>
      <c r="D150" s="81"/>
      <c r="E150" s="82"/>
      <c r="F150" s="83"/>
      <c r="G150" s="81" t="s">
        <v>7</v>
      </c>
      <c r="H150" s="90" t="s">
        <v>26</v>
      </c>
      <c r="I150" s="81">
        <v>4</v>
      </c>
      <c r="J150" s="81">
        <v>3</v>
      </c>
      <c r="K150" s="91"/>
      <c r="L150" s="1">
        <f>IF(H150=$L$3,COUNTIF($H$3:H150,$L$3),"")</f>
        <v>29</v>
      </c>
    </row>
    <row r="151" spans="1:12" x14ac:dyDescent="0.2">
      <c r="A151" s="88">
        <f>IF(B151="","",SUBTOTAL(3,B$4:B151))</f>
        <v>148</v>
      </c>
      <c r="B151" s="85" t="s">
        <v>179</v>
      </c>
      <c r="C151" s="81"/>
      <c r="D151" s="81"/>
      <c r="E151" s="82"/>
      <c r="F151" s="83"/>
      <c r="G151" s="81" t="s">
        <v>7</v>
      </c>
      <c r="H151" s="90" t="s">
        <v>26</v>
      </c>
      <c r="I151" s="81">
        <v>4</v>
      </c>
      <c r="J151" s="81">
        <v>3</v>
      </c>
      <c r="K151" s="91"/>
      <c r="L151" s="1">
        <f>IF(H151=$L$3,COUNTIF($H$3:H151,$L$3),"")</f>
        <v>30</v>
      </c>
    </row>
    <row r="152" spans="1:12" x14ac:dyDescent="0.2">
      <c r="A152" s="88">
        <f>IF(B152="","",SUBTOTAL(3,B$4:B152))</f>
        <v>149</v>
      </c>
      <c r="B152" s="85" t="s">
        <v>180</v>
      </c>
      <c r="C152" s="81"/>
      <c r="D152" s="81"/>
      <c r="E152" s="82"/>
      <c r="F152" s="83"/>
      <c r="G152" s="81" t="s">
        <v>7</v>
      </c>
      <c r="H152" s="90" t="s">
        <v>26</v>
      </c>
      <c r="I152" s="81">
        <v>4</v>
      </c>
      <c r="J152" s="81">
        <v>3</v>
      </c>
      <c r="K152" s="91"/>
      <c r="L152" s="1">
        <f>IF(H152=$L$3,COUNTIF($H$3:H152,$L$3),"")</f>
        <v>31</v>
      </c>
    </row>
    <row r="153" spans="1:12" x14ac:dyDescent="0.2">
      <c r="A153" s="88">
        <f>IF(B153="","",SUBTOTAL(3,B$4:B153))</f>
        <v>150</v>
      </c>
      <c r="B153" s="85" t="s">
        <v>181</v>
      </c>
      <c r="C153" s="81"/>
      <c r="D153" s="81"/>
      <c r="E153" s="82"/>
      <c r="F153" s="83"/>
      <c r="G153" s="81" t="s">
        <v>7</v>
      </c>
      <c r="H153" s="90" t="s">
        <v>26</v>
      </c>
      <c r="I153" s="81">
        <v>4</v>
      </c>
      <c r="J153" s="81">
        <v>3</v>
      </c>
      <c r="K153" s="91"/>
      <c r="L153" s="1">
        <f>IF(H153=$L$3,COUNTIF($H$3:H153,$L$3),"")</f>
        <v>32</v>
      </c>
    </row>
    <row r="154" spans="1:12" x14ac:dyDescent="0.2">
      <c r="A154" s="88">
        <f>IF(B154="","",SUBTOTAL(3,B$4:B154))</f>
        <v>151</v>
      </c>
      <c r="B154" s="85" t="s">
        <v>182</v>
      </c>
      <c r="C154" s="81"/>
      <c r="D154" s="81"/>
      <c r="E154" s="82"/>
      <c r="F154" s="83"/>
      <c r="G154" s="81" t="s">
        <v>7</v>
      </c>
      <c r="H154" s="90" t="s">
        <v>26</v>
      </c>
      <c r="I154" s="81">
        <v>4</v>
      </c>
      <c r="J154" s="81">
        <v>3</v>
      </c>
      <c r="K154" s="91"/>
      <c r="L154" s="1">
        <f>IF(H154=$L$3,COUNTIF($H$3:H154,$L$3),"")</f>
        <v>33</v>
      </c>
    </row>
    <row r="155" spans="1:12" x14ac:dyDescent="0.2">
      <c r="A155" s="88">
        <f>IF(B155="","",SUBTOTAL(3,B$4:B155))</f>
        <v>152</v>
      </c>
      <c r="B155" s="85" t="s">
        <v>183</v>
      </c>
      <c r="C155" s="81"/>
      <c r="D155" s="81"/>
      <c r="E155" s="82"/>
      <c r="F155" s="83"/>
      <c r="G155" s="81" t="s">
        <v>7</v>
      </c>
      <c r="H155" s="90" t="s">
        <v>26</v>
      </c>
      <c r="I155" s="81">
        <v>4</v>
      </c>
      <c r="J155" s="81">
        <v>3</v>
      </c>
      <c r="K155" s="91"/>
      <c r="L155" s="1">
        <f>IF(H155=$L$3,COUNTIF($H$3:H155,$L$3),"")</f>
        <v>34</v>
      </c>
    </row>
    <row r="156" spans="1:12" x14ac:dyDescent="0.2">
      <c r="A156" s="88">
        <f>IF(B156="","",SUBTOTAL(3,B$4:B156))</f>
        <v>153</v>
      </c>
      <c r="B156" s="85" t="s">
        <v>184</v>
      </c>
      <c r="C156" s="81"/>
      <c r="D156" s="81"/>
      <c r="E156" s="82"/>
      <c r="F156" s="83"/>
      <c r="G156" s="81" t="s">
        <v>7</v>
      </c>
      <c r="H156" s="90" t="s">
        <v>26</v>
      </c>
      <c r="I156" s="81">
        <v>4</v>
      </c>
      <c r="J156" s="81">
        <v>3</v>
      </c>
      <c r="K156" s="91"/>
      <c r="L156" s="1">
        <f>IF(H156=$L$3,COUNTIF($H$3:H156,$L$3),"")</f>
        <v>35</v>
      </c>
    </row>
    <row r="157" spans="1:12" x14ac:dyDescent="0.2">
      <c r="A157" s="88">
        <f>IF(B157="","",SUBTOTAL(3,B$4:B157))</f>
        <v>154</v>
      </c>
      <c r="B157" s="85" t="s">
        <v>185</v>
      </c>
      <c r="C157" s="81"/>
      <c r="D157" s="81"/>
      <c r="E157" s="82"/>
      <c r="F157" s="83"/>
      <c r="G157" s="81" t="s">
        <v>7</v>
      </c>
      <c r="H157" s="90" t="s">
        <v>26</v>
      </c>
      <c r="I157" s="81">
        <v>4</v>
      </c>
      <c r="J157" s="81">
        <v>3</v>
      </c>
      <c r="K157" s="91"/>
      <c r="L157" s="1">
        <f>IF(H157=$L$3,COUNTIF($H$3:H157,$L$3),"")</f>
        <v>36</v>
      </c>
    </row>
    <row r="158" spans="1:12" x14ac:dyDescent="0.2">
      <c r="A158" s="88">
        <f>IF(B158="","",SUBTOTAL(3,B$4:B158))</f>
        <v>155</v>
      </c>
      <c r="B158" s="85" t="s">
        <v>186</v>
      </c>
      <c r="C158" s="81"/>
      <c r="D158" s="81"/>
      <c r="E158" s="82"/>
      <c r="F158" s="83"/>
      <c r="G158" s="81" t="s">
        <v>7</v>
      </c>
      <c r="H158" s="90" t="s">
        <v>26</v>
      </c>
      <c r="I158" s="81">
        <v>4</v>
      </c>
      <c r="J158" s="81">
        <v>3</v>
      </c>
      <c r="K158" s="91"/>
      <c r="L158" s="1">
        <f>IF(H158=$L$3,COUNTIF($H$3:H158,$L$3),"")</f>
        <v>37</v>
      </c>
    </row>
    <row r="159" spans="1:12" x14ac:dyDescent="0.2">
      <c r="A159" s="88">
        <f>IF(B159="","",SUBTOTAL(3,B$4:B159))</f>
        <v>156</v>
      </c>
      <c r="B159" s="85" t="s">
        <v>187</v>
      </c>
      <c r="C159" s="81"/>
      <c r="D159" s="81"/>
      <c r="E159" s="82"/>
      <c r="F159" s="83"/>
      <c r="G159" s="81" t="s">
        <v>7</v>
      </c>
      <c r="H159" s="90" t="s">
        <v>26</v>
      </c>
      <c r="I159" s="81">
        <v>4</v>
      </c>
      <c r="J159" s="81">
        <v>3</v>
      </c>
      <c r="K159" s="91"/>
      <c r="L159" s="1">
        <f>IF(H159=$L$3,COUNTIF($H$3:H159,$L$3),"")</f>
        <v>38</v>
      </c>
    </row>
    <row r="160" spans="1:12" x14ac:dyDescent="0.2">
      <c r="A160" s="88">
        <f>IF(B160="","",SUBTOTAL(3,B$4:B160))</f>
        <v>157</v>
      </c>
      <c r="B160" s="85" t="s">
        <v>188</v>
      </c>
      <c r="C160" s="81"/>
      <c r="D160" s="81"/>
      <c r="E160" s="82"/>
      <c r="F160" s="83"/>
      <c r="G160" s="81" t="s">
        <v>7</v>
      </c>
      <c r="H160" s="90" t="s">
        <v>26</v>
      </c>
      <c r="I160" s="81">
        <v>4</v>
      </c>
      <c r="J160" s="81">
        <v>3</v>
      </c>
      <c r="K160" s="91"/>
      <c r="L160" s="1">
        <f>IF(H160=$L$3,COUNTIF($H$3:H160,$L$3),"")</f>
        <v>39</v>
      </c>
    </row>
    <row r="161" spans="1:12" x14ac:dyDescent="0.2">
      <c r="A161" s="88">
        <f>IF(B161="","",SUBTOTAL(3,B$4:B161))</f>
        <v>158</v>
      </c>
      <c r="B161" s="85" t="s">
        <v>189</v>
      </c>
      <c r="C161" s="81"/>
      <c r="D161" s="81"/>
      <c r="E161" s="82"/>
      <c r="F161" s="83"/>
      <c r="G161" s="81" t="s">
        <v>7</v>
      </c>
      <c r="H161" s="90" t="s">
        <v>26</v>
      </c>
      <c r="I161" s="81">
        <v>4</v>
      </c>
      <c r="J161" s="81">
        <v>3</v>
      </c>
      <c r="K161" s="91"/>
      <c r="L161" s="1">
        <f>IF(H161=$L$3,COUNTIF($H$3:H161,$L$3),"")</f>
        <v>40</v>
      </c>
    </row>
    <row r="162" spans="1:12" x14ac:dyDescent="0.2">
      <c r="A162" s="88">
        <f>IF(B162="","",SUBTOTAL(3,B$4:B162))</f>
        <v>159</v>
      </c>
      <c r="B162" s="85" t="s">
        <v>190</v>
      </c>
      <c r="C162" s="81"/>
      <c r="D162" s="81"/>
      <c r="E162" s="82"/>
      <c r="F162" s="83"/>
      <c r="G162" s="81" t="s">
        <v>7</v>
      </c>
      <c r="H162" s="90" t="s">
        <v>26</v>
      </c>
      <c r="I162" s="81">
        <v>4</v>
      </c>
      <c r="J162" s="81">
        <v>3</v>
      </c>
      <c r="K162" s="91"/>
      <c r="L162" s="1">
        <f>IF(H162=$L$3,COUNTIF($H$3:H162,$L$3),"")</f>
        <v>41</v>
      </c>
    </row>
    <row r="163" spans="1:12" x14ac:dyDescent="0.2">
      <c r="A163" s="88">
        <f>IF(B163="","",SUBTOTAL(3,B$4:B163))</f>
        <v>160</v>
      </c>
      <c r="B163" s="85" t="s">
        <v>191</v>
      </c>
      <c r="C163" s="81"/>
      <c r="D163" s="81"/>
      <c r="E163" s="82"/>
      <c r="F163" s="83"/>
      <c r="G163" s="81" t="s">
        <v>8</v>
      </c>
      <c r="H163" s="90" t="s">
        <v>27</v>
      </c>
      <c r="I163" s="81">
        <v>5</v>
      </c>
      <c r="J163" s="81">
        <v>4</v>
      </c>
      <c r="K163" s="91"/>
      <c r="L163" s="1" t="str">
        <f>IF(H163=$L$3,COUNTIF($H$3:H163,$L$3),"")</f>
        <v/>
      </c>
    </row>
    <row r="164" spans="1:12" s="7" customFormat="1" x14ac:dyDescent="0.2">
      <c r="A164" s="88">
        <f>IF(B164="","",SUBTOTAL(3,B$4:B164))</f>
        <v>161</v>
      </c>
      <c r="B164" s="85" t="s">
        <v>192</v>
      </c>
      <c r="C164" s="81"/>
      <c r="D164" s="81"/>
      <c r="E164" s="82"/>
      <c r="F164" s="83"/>
      <c r="G164" s="81" t="s">
        <v>8</v>
      </c>
      <c r="H164" s="90" t="s">
        <v>27</v>
      </c>
      <c r="I164" s="81">
        <v>5</v>
      </c>
      <c r="J164" s="81">
        <v>4</v>
      </c>
      <c r="K164" s="91"/>
      <c r="L164" s="7" t="str">
        <f>IF(H164=$L$3,COUNTIF($H$3:H164,$L$3),"")</f>
        <v/>
      </c>
    </row>
    <row r="165" spans="1:12" x14ac:dyDescent="0.2">
      <c r="A165" s="88">
        <f>IF(B165="","",SUBTOTAL(3,B$4:B165))</f>
        <v>162</v>
      </c>
      <c r="B165" s="85" t="s">
        <v>193</v>
      </c>
      <c r="C165" s="81"/>
      <c r="D165" s="81"/>
      <c r="E165" s="82"/>
      <c r="F165" s="83"/>
      <c r="G165" s="81" t="s">
        <v>8</v>
      </c>
      <c r="H165" s="90" t="s">
        <v>27</v>
      </c>
      <c r="I165" s="81">
        <v>5</v>
      </c>
      <c r="J165" s="81">
        <v>4</v>
      </c>
      <c r="K165" s="91"/>
      <c r="L165" s="1" t="str">
        <f>IF(H165=$L$3,COUNTIF($H$3:H165,$L$3),"")</f>
        <v/>
      </c>
    </row>
    <row r="166" spans="1:12" x14ac:dyDescent="0.2">
      <c r="A166" s="88">
        <f>IF(B166="","",SUBTOTAL(3,B$4:B166))</f>
        <v>163</v>
      </c>
      <c r="B166" s="85" t="s">
        <v>194</v>
      </c>
      <c r="C166" s="81"/>
      <c r="D166" s="81"/>
      <c r="E166" s="82"/>
      <c r="F166" s="83"/>
      <c r="G166" s="81" t="s">
        <v>8</v>
      </c>
      <c r="H166" s="90" t="s">
        <v>27</v>
      </c>
      <c r="I166" s="81">
        <v>5</v>
      </c>
      <c r="J166" s="81">
        <v>4</v>
      </c>
      <c r="K166" s="91"/>
      <c r="L166" s="1" t="str">
        <f>IF(H166=$L$3,COUNTIF($H$3:H166,$L$3),"")</f>
        <v/>
      </c>
    </row>
    <row r="167" spans="1:12" x14ac:dyDescent="0.2">
      <c r="A167" s="88">
        <f>IF(B167="","",SUBTOTAL(3,B$4:B167))</f>
        <v>164</v>
      </c>
      <c r="B167" s="85" t="s">
        <v>195</v>
      </c>
      <c r="C167" s="81"/>
      <c r="D167" s="81"/>
      <c r="E167" s="82"/>
      <c r="F167" s="83"/>
      <c r="G167" s="81" t="s">
        <v>8</v>
      </c>
      <c r="H167" s="90" t="s">
        <v>27</v>
      </c>
      <c r="I167" s="81">
        <v>5</v>
      </c>
      <c r="J167" s="81">
        <v>4</v>
      </c>
      <c r="K167" s="91"/>
      <c r="L167" s="1" t="str">
        <f>IF(H167=$L$3,COUNTIF($H$3:H167,$L$3),"")</f>
        <v/>
      </c>
    </row>
    <row r="168" spans="1:12" x14ac:dyDescent="0.2">
      <c r="A168" s="88">
        <f>IF(B168="","",SUBTOTAL(3,B$4:B168))</f>
        <v>165</v>
      </c>
      <c r="B168" s="85" t="s">
        <v>196</v>
      </c>
      <c r="C168" s="81"/>
      <c r="D168" s="81"/>
      <c r="E168" s="82"/>
      <c r="F168" s="83"/>
      <c r="G168" s="81" t="s">
        <v>8</v>
      </c>
      <c r="H168" s="90" t="s">
        <v>27</v>
      </c>
      <c r="I168" s="81">
        <v>5</v>
      </c>
      <c r="J168" s="81">
        <v>4</v>
      </c>
      <c r="K168" s="91"/>
      <c r="L168" s="1" t="str">
        <f>IF(H168=$L$3,COUNTIF($H$3:H168,$L$3),"")</f>
        <v/>
      </c>
    </row>
    <row r="169" spans="1:12" x14ac:dyDescent="0.2">
      <c r="A169" s="88">
        <f>IF(B169="","",SUBTOTAL(3,B$4:B169))</f>
        <v>166</v>
      </c>
      <c r="B169" s="85" t="s">
        <v>197</v>
      </c>
      <c r="C169" s="81"/>
      <c r="D169" s="81"/>
      <c r="E169" s="82"/>
      <c r="F169" s="83"/>
      <c r="G169" s="81" t="s">
        <v>8</v>
      </c>
      <c r="H169" s="90" t="s">
        <v>27</v>
      </c>
      <c r="I169" s="81">
        <v>5</v>
      </c>
      <c r="J169" s="81">
        <v>4</v>
      </c>
      <c r="K169" s="91"/>
      <c r="L169" s="1" t="str">
        <f>IF(H169=$L$3,COUNTIF($H$3:H169,$L$3),"")</f>
        <v/>
      </c>
    </row>
    <row r="170" spans="1:12" x14ac:dyDescent="0.2">
      <c r="A170" s="88">
        <f>IF(B170="","",SUBTOTAL(3,B$4:B170))</f>
        <v>167</v>
      </c>
      <c r="B170" s="85" t="s">
        <v>198</v>
      </c>
      <c r="C170" s="81"/>
      <c r="D170" s="81"/>
      <c r="E170" s="82"/>
      <c r="F170" s="83"/>
      <c r="G170" s="81" t="s">
        <v>8</v>
      </c>
      <c r="H170" s="90" t="s">
        <v>27</v>
      </c>
      <c r="I170" s="81">
        <v>5</v>
      </c>
      <c r="J170" s="81">
        <v>4</v>
      </c>
      <c r="K170" s="91"/>
      <c r="L170" s="1" t="str">
        <f>IF(H170=$L$3,COUNTIF($H$3:H170,$L$3),"")</f>
        <v/>
      </c>
    </row>
    <row r="171" spans="1:12" x14ac:dyDescent="0.2">
      <c r="A171" s="88">
        <f>IF(B171="","",SUBTOTAL(3,B$4:B171))</f>
        <v>168</v>
      </c>
      <c r="B171" s="85" t="s">
        <v>199</v>
      </c>
      <c r="C171" s="81"/>
      <c r="D171" s="81"/>
      <c r="E171" s="82"/>
      <c r="F171" s="83"/>
      <c r="G171" s="81" t="s">
        <v>8</v>
      </c>
      <c r="H171" s="90" t="s">
        <v>27</v>
      </c>
      <c r="I171" s="81">
        <v>5</v>
      </c>
      <c r="J171" s="81">
        <v>4</v>
      </c>
      <c r="K171" s="91"/>
      <c r="L171" s="1" t="str">
        <f>IF(H171=$L$3,COUNTIF($H$3:H171,$L$3),"")</f>
        <v/>
      </c>
    </row>
    <row r="172" spans="1:12" x14ac:dyDescent="0.2">
      <c r="A172" s="88">
        <f>IF(B172="","",SUBTOTAL(3,B$4:B172))</f>
        <v>169</v>
      </c>
      <c r="B172" s="85" t="s">
        <v>200</v>
      </c>
      <c r="C172" s="81"/>
      <c r="D172" s="81"/>
      <c r="E172" s="82"/>
      <c r="F172" s="83"/>
      <c r="G172" s="81" t="s">
        <v>8</v>
      </c>
      <c r="H172" s="90" t="s">
        <v>27</v>
      </c>
      <c r="I172" s="81">
        <v>5</v>
      </c>
      <c r="J172" s="81">
        <v>4</v>
      </c>
      <c r="K172" s="91"/>
      <c r="L172" s="1" t="str">
        <f>IF(H172=$L$3,COUNTIF($H$3:H172,$L$3),"")</f>
        <v/>
      </c>
    </row>
    <row r="173" spans="1:12" x14ac:dyDescent="0.2">
      <c r="A173" s="88">
        <f>IF(B173="","",SUBTOTAL(3,B$4:B173))</f>
        <v>170</v>
      </c>
      <c r="B173" s="85" t="s">
        <v>201</v>
      </c>
      <c r="C173" s="81"/>
      <c r="D173" s="81"/>
      <c r="E173" s="82"/>
      <c r="F173" s="83"/>
      <c r="G173" s="81" t="s">
        <v>8</v>
      </c>
      <c r="H173" s="90" t="s">
        <v>27</v>
      </c>
      <c r="I173" s="81">
        <v>5</v>
      </c>
      <c r="J173" s="81">
        <v>4</v>
      </c>
      <c r="K173" s="91"/>
      <c r="L173" s="1" t="str">
        <f>IF(H173=$L$3,COUNTIF($H$3:H173,$L$3),"")</f>
        <v/>
      </c>
    </row>
    <row r="174" spans="1:12" x14ac:dyDescent="0.2">
      <c r="A174" s="88">
        <f>IF(B174="","",SUBTOTAL(3,B$4:B174))</f>
        <v>171</v>
      </c>
      <c r="B174" s="85" t="s">
        <v>202</v>
      </c>
      <c r="C174" s="81"/>
      <c r="D174" s="81"/>
      <c r="E174" s="82"/>
      <c r="F174" s="83"/>
      <c r="G174" s="81" t="s">
        <v>8</v>
      </c>
      <c r="H174" s="90" t="s">
        <v>27</v>
      </c>
      <c r="I174" s="81">
        <v>5</v>
      </c>
      <c r="J174" s="81">
        <v>4</v>
      </c>
      <c r="K174" s="91"/>
      <c r="L174" s="1" t="str">
        <f>IF(H174=$L$3,COUNTIF($H$3:H174,$L$3),"")</f>
        <v/>
      </c>
    </row>
    <row r="175" spans="1:12" x14ac:dyDescent="0.2">
      <c r="A175" s="88">
        <f>IF(B175="","",SUBTOTAL(3,B$4:B175))</f>
        <v>172</v>
      </c>
      <c r="B175" s="85" t="s">
        <v>203</v>
      </c>
      <c r="C175" s="81"/>
      <c r="D175" s="81"/>
      <c r="E175" s="82"/>
      <c r="F175" s="83"/>
      <c r="G175" s="81" t="s">
        <v>8</v>
      </c>
      <c r="H175" s="90" t="s">
        <v>27</v>
      </c>
      <c r="I175" s="81">
        <v>5</v>
      </c>
      <c r="J175" s="81">
        <v>4</v>
      </c>
      <c r="K175" s="91"/>
      <c r="L175" s="1" t="str">
        <f>IF(H175=$L$3,COUNTIF($H$3:H175,$L$3),"")</f>
        <v/>
      </c>
    </row>
    <row r="176" spans="1:12" x14ac:dyDescent="0.2">
      <c r="A176" s="88">
        <f>IF(B176="","",SUBTOTAL(3,B$4:B176))</f>
        <v>173</v>
      </c>
      <c r="B176" s="85" t="s">
        <v>204</v>
      </c>
      <c r="C176" s="81"/>
      <c r="D176" s="81"/>
      <c r="E176" s="82"/>
      <c r="F176" s="83"/>
      <c r="G176" s="81" t="s">
        <v>8</v>
      </c>
      <c r="H176" s="90" t="s">
        <v>27</v>
      </c>
      <c r="I176" s="81">
        <v>5</v>
      </c>
      <c r="J176" s="81">
        <v>4</v>
      </c>
      <c r="K176" s="91"/>
      <c r="L176" s="1" t="str">
        <f>IF(H176=$L$3,COUNTIF($H$3:H176,$L$3),"")</f>
        <v/>
      </c>
    </row>
    <row r="177" spans="1:12" x14ac:dyDescent="0.2">
      <c r="A177" s="88">
        <f>IF(B177="","",SUBTOTAL(3,B$4:B177))</f>
        <v>174</v>
      </c>
      <c r="B177" s="85" t="s">
        <v>205</v>
      </c>
      <c r="C177" s="81"/>
      <c r="D177" s="81"/>
      <c r="E177" s="82"/>
      <c r="F177" s="83"/>
      <c r="G177" s="81" t="s">
        <v>8</v>
      </c>
      <c r="H177" s="90" t="s">
        <v>27</v>
      </c>
      <c r="I177" s="81">
        <v>5</v>
      </c>
      <c r="J177" s="81">
        <v>4</v>
      </c>
      <c r="K177" s="91"/>
      <c r="L177" s="1" t="str">
        <f>IF(H177=$L$3,COUNTIF($H$3:H177,$L$3),"")</f>
        <v/>
      </c>
    </row>
    <row r="178" spans="1:12" x14ac:dyDescent="0.2">
      <c r="A178" s="88">
        <f>IF(B178="","",SUBTOTAL(3,B$4:B178))</f>
        <v>175</v>
      </c>
      <c r="B178" s="85" t="s">
        <v>206</v>
      </c>
      <c r="C178" s="81"/>
      <c r="D178" s="81"/>
      <c r="E178" s="82"/>
      <c r="F178" s="83"/>
      <c r="G178" s="81" t="s">
        <v>8</v>
      </c>
      <c r="H178" s="90" t="s">
        <v>27</v>
      </c>
      <c r="I178" s="81">
        <v>5</v>
      </c>
      <c r="J178" s="81">
        <v>4</v>
      </c>
      <c r="K178" s="91"/>
      <c r="L178" s="1" t="str">
        <f>IF(H178=$L$3,COUNTIF($H$3:H178,$L$3),"")</f>
        <v/>
      </c>
    </row>
    <row r="179" spans="1:12" x14ac:dyDescent="0.2">
      <c r="A179" s="88">
        <f>IF(B179="","",SUBTOTAL(3,B$4:B179))</f>
        <v>176</v>
      </c>
      <c r="B179" s="85" t="s">
        <v>207</v>
      </c>
      <c r="C179" s="81"/>
      <c r="D179" s="81"/>
      <c r="E179" s="82"/>
      <c r="F179" s="83"/>
      <c r="G179" s="81" t="s">
        <v>8</v>
      </c>
      <c r="H179" s="90" t="s">
        <v>27</v>
      </c>
      <c r="I179" s="81">
        <v>5</v>
      </c>
      <c r="J179" s="81">
        <v>4</v>
      </c>
      <c r="K179" s="91"/>
      <c r="L179" s="1" t="str">
        <f>IF(H179=$L$3,COUNTIF($H$3:H179,$L$3),"")</f>
        <v/>
      </c>
    </row>
    <row r="180" spans="1:12" x14ac:dyDescent="0.2">
      <c r="A180" s="88">
        <f>IF(B180="","",SUBTOTAL(3,B$4:B180))</f>
        <v>177</v>
      </c>
      <c r="B180" s="85" t="s">
        <v>208</v>
      </c>
      <c r="C180" s="81"/>
      <c r="D180" s="81"/>
      <c r="E180" s="82"/>
      <c r="F180" s="83"/>
      <c r="G180" s="81" t="s">
        <v>8</v>
      </c>
      <c r="H180" s="90" t="s">
        <v>27</v>
      </c>
      <c r="I180" s="81">
        <v>5</v>
      </c>
      <c r="J180" s="81">
        <v>4</v>
      </c>
      <c r="K180" s="91"/>
      <c r="L180" s="1" t="str">
        <f>IF(H180=$L$3,COUNTIF($H$3:H180,$L$3),"")</f>
        <v/>
      </c>
    </row>
    <row r="181" spans="1:12" x14ac:dyDescent="0.2">
      <c r="A181" s="88">
        <f>IF(B181="","",SUBTOTAL(3,B$4:B181))</f>
        <v>178</v>
      </c>
      <c r="B181" s="85" t="s">
        <v>209</v>
      </c>
      <c r="C181" s="81"/>
      <c r="D181" s="81"/>
      <c r="E181" s="82"/>
      <c r="F181" s="83"/>
      <c r="G181" s="81" t="s">
        <v>8</v>
      </c>
      <c r="H181" s="90" t="s">
        <v>27</v>
      </c>
      <c r="I181" s="81">
        <v>5</v>
      </c>
      <c r="J181" s="81">
        <v>4</v>
      </c>
      <c r="K181" s="91"/>
      <c r="L181" s="1" t="str">
        <f>IF(H181=$L$3,COUNTIF($H$3:H181,$L$3),"")</f>
        <v/>
      </c>
    </row>
    <row r="182" spans="1:12" x14ac:dyDescent="0.2">
      <c r="A182" s="88">
        <f>IF(B182="","",SUBTOTAL(3,B$4:B182))</f>
        <v>179</v>
      </c>
      <c r="B182" s="85" t="s">
        <v>210</v>
      </c>
      <c r="C182" s="81"/>
      <c r="D182" s="81"/>
      <c r="E182" s="82"/>
      <c r="F182" s="83"/>
      <c r="G182" s="81" t="s">
        <v>8</v>
      </c>
      <c r="H182" s="90" t="s">
        <v>27</v>
      </c>
      <c r="I182" s="81">
        <v>5</v>
      </c>
      <c r="J182" s="81">
        <v>4</v>
      </c>
      <c r="K182" s="91"/>
      <c r="L182" s="1" t="str">
        <f>IF(H182=$L$3,COUNTIF($H$3:H182,$L$3),"")</f>
        <v/>
      </c>
    </row>
    <row r="183" spans="1:12" x14ac:dyDescent="0.2">
      <c r="A183" s="88">
        <f>IF(B183="","",SUBTOTAL(3,B$4:B183))</f>
        <v>180</v>
      </c>
      <c r="B183" s="85" t="s">
        <v>211</v>
      </c>
      <c r="C183" s="81"/>
      <c r="D183" s="81"/>
      <c r="E183" s="82"/>
      <c r="F183" s="83"/>
      <c r="G183" s="81" t="s">
        <v>8</v>
      </c>
      <c r="H183" s="90" t="s">
        <v>27</v>
      </c>
      <c r="I183" s="81">
        <v>5</v>
      </c>
      <c r="J183" s="81">
        <v>4</v>
      </c>
      <c r="K183" s="91"/>
      <c r="L183" s="1" t="str">
        <f>IF(H183=$L$3,COUNTIF($H$3:H183,$L$3),"")</f>
        <v/>
      </c>
    </row>
    <row r="184" spans="1:12" x14ac:dyDescent="0.2">
      <c r="A184" s="88">
        <f>IF(B184="","",SUBTOTAL(3,B$4:B184))</f>
        <v>181</v>
      </c>
      <c r="B184" s="85" t="s">
        <v>212</v>
      </c>
      <c r="C184" s="81"/>
      <c r="D184" s="81"/>
      <c r="E184" s="82"/>
      <c r="F184" s="83"/>
      <c r="G184" s="81" t="s">
        <v>8</v>
      </c>
      <c r="H184" s="90" t="s">
        <v>27</v>
      </c>
      <c r="I184" s="81">
        <v>5</v>
      </c>
      <c r="J184" s="81">
        <v>4</v>
      </c>
      <c r="K184" s="91"/>
      <c r="L184" s="1" t="str">
        <f>IF(H184=$L$3,COUNTIF($H$3:H184,$L$3),"")</f>
        <v/>
      </c>
    </row>
    <row r="185" spans="1:12" x14ac:dyDescent="0.2">
      <c r="A185" s="88">
        <f>IF(B185="","",SUBTOTAL(3,B$4:B185))</f>
        <v>182</v>
      </c>
      <c r="B185" s="85" t="s">
        <v>213</v>
      </c>
      <c r="C185" s="81"/>
      <c r="D185" s="81"/>
      <c r="E185" s="82"/>
      <c r="F185" s="83"/>
      <c r="G185" s="81" t="s">
        <v>8</v>
      </c>
      <c r="H185" s="90" t="s">
        <v>27</v>
      </c>
      <c r="I185" s="81">
        <v>5</v>
      </c>
      <c r="J185" s="81">
        <v>4</v>
      </c>
      <c r="K185" s="91"/>
      <c r="L185" s="1" t="str">
        <f>IF(H185=$L$3,COUNTIF($H$3:H185,$L$3),"")</f>
        <v/>
      </c>
    </row>
    <row r="186" spans="1:12" x14ac:dyDescent="0.2">
      <c r="A186" s="88">
        <f>IF(B186="","",SUBTOTAL(3,B$4:B186))</f>
        <v>183</v>
      </c>
      <c r="B186" s="85" t="s">
        <v>214</v>
      </c>
      <c r="C186" s="81"/>
      <c r="D186" s="81"/>
      <c r="E186" s="82"/>
      <c r="F186" s="83"/>
      <c r="G186" s="81" t="s">
        <v>8</v>
      </c>
      <c r="H186" s="90" t="s">
        <v>27</v>
      </c>
      <c r="I186" s="81">
        <v>5</v>
      </c>
      <c r="J186" s="81">
        <v>4</v>
      </c>
      <c r="K186" s="91"/>
      <c r="L186" s="1" t="str">
        <f>IF(H186=$L$3,COUNTIF($H$3:H186,$L$3),"")</f>
        <v/>
      </c>
    </row>
    <row r="187" spans="1:12" x14ac:dyDescent="0.2">
      <c r="A187" s="88">
        <f>IF(B187="","",SUBTOTAL(3,B$4:B187))</f>
        <v>184</v>
      </c>
      <c r="B187" s="85" t="s">
        <v>215</v>
      </c>
      <c r="C187" s="81"/>
      <c r="D187" s="81"/>
      <c r="E187" s="82"/>
      <c r="F187" s="83"/>
      <c r="G187" s="81" t="s">
        <v>8</v>
      </c>
      <c r="H187" s="90" t="s">
        <v>27</v>
      </c>
      <c r="I187" s="81">
        <v>5</v>
      </c>
      <c r="J187" s="81">
        <v>4</v>
      </c>
      <c r="K187" s="91"/>
      <c r="L187" s="1" t="str">
        <f>IF(H187=$L$3,COUNTIF($H$3:H187,$L$3),"")</f>
        <v/>
      </c>
    </row>
    <row r="188" spans="1:12" x14ac:dyDescent="0.2">
      <c r="A188" s="88">
        <f>IF(B188="","",SUBTOTAL(3,B$4:B188))</f>
        <v>185</v>
      </c>
      <c r="B188" s="85" t="s">
        <v>216</v>
      </c>
      <c r="C188" s="81"/>
      <c r="D188" s="81"/>
      <c r="E188" s="82"/>
      <c r="F188" s="83"/>
      <c r="G188" s="81" t="s">
        <v>8</v>
      </c>
      <c r="H188" s="90" t="s">
        <v>27</v>
      </c>
      <c r="I188" s="81">
        <v>5</v>
      </c>
      <c r="J188" s="81">
        <v>4</v>
      </c>
      <c r="K188" s="91"/>
      <c r="L188" s="1" t="str">
        <f>IF(H188=$L$3,COUNTIF($H$3:H188,$L$3),"")</f>
        <v/>
      </c>
    </row>
    <row r="189" spans="1:12" x14ac:dyDescent="0.2">
      <c r="A189" s="88">
        <f>IF(B189="","",SUBTOTAL(3,B$4:B189))</f>
        <v>186</v>
      </c>
      <c r="B189" s="85" t="s">
        <v>217</v>
      </c>
      <c r="C189" s="81"/>
      <c r="D189" s="81"/>
      <c r="E189" s="82"/>
      <c r="F189" s="83"/>
      <c r="G189" s="81" t="s">
        <v>8</v>
      </c>
      <c r="H189" s="90" t="s">
        <v>27</v>
      </c>
      <c r="I189" s="81">
        <v>5</v>
      </c>
      <c r="J189" s="81">
        <v>4</v>
      </c>
      <c r="K189" s="91"/>
      <c r="L189" s="1" t="str">
        <f>IF(H189=$L$3,COUNTIF($H$3:H189,$L$3),"")</f>
        <v/>
      </c>
    </row>
    <row r="190" spans="1:12" x14ac:dyDescent="0.2">
      <c r="A190" s="88">
        <f>IF(B190="","",SUBTOTAL(3,B$4:B190))</f>
        <v>187</v>
      </c>
      <c r="B190" s="85" t="s">
        <v>218</v>
      </c>
      <c r="C190" s="81"/>
      <c r="D190" s="81"/>
      <c r="E190" s="82"/>
      <c r="F190" s="83"/>
      <c r="G190" s="81" t="s">
        <v>8</v>
      </c>
      <c r="H190" s="90" t="s">
        <v>27</v>
      </c>
      <c r="I190" s="81">
        <v>5</v>
      </c>
      <c r="J190" s="81">
        <v>4</v>
      </c>
      <c r="K190" s="91"/>
      <c r="L190" s="1" t="str">
        <f>IF(H190=$L$3,COUNTIF($H$3:H190,$L$3),"")</f>
        <v/>
      </c>
    </row>
    <row r="191" spans="1:12" x14ac:dyDescent="0.2">
      <c r="A191" s="88">
        <f>IF(B191="","",SUBTOTAL(3,B$4:B191))</f>
        <v>188</v>
      </c>
      <c r="B191" s="85" t="s">
        <v>219</v>
      </c>
      <c r="C191" s="81"/>
      <c r="D191" s="81"/>
      <c r="E191" s="82"/>
      <c r="F191" s="83"/>
      <c r="G191" s="81" t="s">
        <v>8</v>
      </c>
      <c r="H191" s="90" t="s">
        <v>27</v>
      </c>
      <c r="I191" s="81">
        <v>5</v>
      </c>
      <c r="J191" s="81">
        <v>4</v>
      </c>
      <c r="K191" s="91"/>
      <c r="L191" s="1" t="str">
        <f>IF(H191=$L$3,COUNTIF($H$3:H191,$L$3),"")</f>
        <v/>
      </c>
    </row>
    <row r="192" spans="1:12" x14ac:dyDescent="0.2">
      <c r="A192" s="88">
        <f>IF(B192="","",SUBTOTAL(3,B$4:B192))</f>
        <v>189</v>
      </c>
      <c r="B192" s="85" t="s">
        <v>220</v>
      </c>
      <c r="C192" s="81"/>
      <c r="D192" s="81"/>
      <c r="E192" s="82"/>
      <c r="F192" s="83"/>
      <c r="G192" s="81" t="s">
        <v>8</v>
      </c>
      <c r="H192" s="90" t="s">
        <v>27</v>
      </c>
      <c r="I192" s="81">
        <v>5</v>
      </c>
      <c r="J192" s="81">
        <v>4</v>
      </c>
      <c r="K192" s="91"/>
      <c r="L192" s="1" t="str">
        <f>IF(H192=$L$3,COUNTIF($H$3:H192,$L$3),"")</f>
        <v/>
      </c>
    </row>
    <row r="193" spans="1:12" x14ac:dyDescent="0.2">
      <c r="A193" s="88">
        <f>IF(B193="","",SUBTOTAL(3,B$4:B193))</f>
        <v>190</v>
      </c>
      <c r="B193" s="85" t="s">
        <v>221</v>
      </c>
      <c r="C193" s="81"/>
      <c r="D193" s="81"/>
      <c r="E193" s="82"/>
      <c r="F193" s="83"/>
      <c r="G193" s="81" t="s">
        <v>8</v>
      </c>
      <c r="H193" s="90" t="s">
        <v>27</v>
      </c>
      <c r="I193" s="81">
        <v>5</v>
      </c>
      <c r="J193" s="81">
        <v>4</v>
      </c>
      <c r="K193" s="91"/>
      <c r="L193" s="1" t="str">
        <f>IF(H193=$L$3,COUNTIF($H$3:H193,$L$3),"")</f>
        <v/>
      </c>
    </row>
    <row r="194" spans="1:12" x14ac:dyDescent="0.2">
      <c r="A194" s="88">
        <f>IF(B194="","",SUBTOTAL(3,B$4:B194))</f>
        <v>191</v>
      </c>
      <c r="B194" s="85" t="s">
        <v>222</v>
      </c>
      <c r="C194" s="81"/>
      <c r="D194" s="81"/>
      <c r="E194" s="82"/>
      <c r="F194" s="83"/>
      <c r="G194" s="81" t="s">
        <v>8</v>
      </c>
      <c r="H194" s="90" t="s">
        <v>27</v>
      </c>
      <c r="I194" s="81">
        <v>5</v>
      </c>
      <c r="J194" s="81">
        <v>4</v>
      </c>
      <c r="K194" s="91"/>
      <c r="L194" s="1" t="str">
        <f>IF(H194=$L$3,COUNTIF($H$3:H194,$L$3),"")</f>
        <v/>
      </c>
    </row>
    <row r="195" spans="1:12" x14ac:dyDescent="0.2">
      <c r="A195" s="88">
        <f>IF(B195="","",SUBTOTAL(3,B$4:B195))</f>
        <v>192</v>
      </c>
      <c r="B195" s="85" t="s">
        <v>223</v>
      </c>
      <c r="C195" s="81"/>
      <c r="D195" s="81"/>
      <c r="E195" s="82"/>
      <c r="F195" s="83"/>
      <c r="G195" s="81" t="s">
        <v>8</v>
      </c>
      <c r="H195" s="90" t="s">
        <v>27</v>
      </c>
      <c r="I195" s="81">
        <v>5</v>
      </c>
      <c r="J195" s="81">
        <v>4</v>
      </c>
      <c r="K195" s="91"/>
      <c r="L195" s="1" t="str">
        <f>IF(H195=$L$3,COUNTIF($H$3:H195,$L$3),"")</f>
        <v/>
      </c>
    </row>
    <row r="196" spans="1:12" x14ac:dyDescent="0.2">
      <c r="A196" s="88">
        <f>IF(B196="","",SUBTOTAL(3,B$4:B196))</f>
        <v>193</v>
      </c>
      <c r="B196" s="85" t="s">
        <v>224</v>
      </c>
      <c r="C196" s="81"/>
      <c r="D196" s="81"/>
      <c r="E196" s="82"/>
      <c r="F196" s="83"/>
      <c r="G196" s="81" t="s">
        <v>8</v>
      </c>
      <c r="H196" s="90" t="s">
        <v>27</v>
      </c>
      <c r="I196" s="81">
        <v>5</v>
      </c>
      <c r="J196" s="81">
        <v>4</v>
      </c>
      <c r="K196" s="91"/>
      <c r="L196" s="1" t="str">
        <f>IF(H196=$L$3,COUNTIF($H$3:H196,$L$3),"")</f>
        <v/>
      </c>
    </row>
    <row r="197" spans="1:12" x14ac:dyDescent="0.2">
      <c r="A197" s="88">
        <f>IF(B197="","",SUBTOTAL(3,B$4:B197))</f>
        <v>194</v>
      </c>
      <c r="B197" s="85" t="s">
        <v>225</v>
      </c>
      <c r="C197" s="81"/>
      <c r="D197" s="81"/>
      <c r="E197" s="82"/>
      <c r="F197" s="83"/>
      <c r="G197" s="81" t="s">
        <v>8</v>
      </c>
      <c r="H197" s="90" t="s">
        <v>27</v>
      </c>
      <c r="I197" s="81">
        <v>5</v>
      </c>
      <c r="J197" s="81">
        <v>4</v>
      </c>
      <c r="K197" s="91"/>
      <c r="L197" s="1" t="str">
        <f>IF(H197=$L$3,COUNTIF($H$3:H197,$L$3),"")</f>
        <v/>
      </c>
    </row>
    <row r="198" spans="1:12" x14ac:dyDescent="0.2">
      <c r="A198" s="88">
        <f>IF(B198="","",SUBTOTAL(3,B$4:B198))</f>
        <v>195</v>
      </c>
      <c r="B198" s="85" t="s">
        <v>226</v>
      </c>
      <c r="C198" s="81"/>
      <c r="D198" s="81"/>
      <c r="E198" s="82"/>
      <c r="F198" s="83"/>
      <c r="G198" s="81" t="s">
        <v>8</v>
      </c>
      <c r="H198" s="90" t="s">
        <v>27</v>
      </c>
      <c r="I198" s="81">
        <v>5</v>
      </c>
      <c r="J198" s="81">
        <v>4</v>
      </c>
      <c r="K198" s="91"/>
      <c r="L198" s="1" t="str">
        <f>IF(H198=$L$3,COUNTIF($H$3:H198,$L$3),"")</f>
        <v/>
      </c>
    </row>
    <row r="199" spans="1:12" x14ac:dyDescent="0.2">
      <c r="A199" s="88">
        <f>IF(B199="","",SUBTOTAL(3,B$4:B199))</f>
        <v>196</v>
      </c>
      <c r="B199" s="85" t="s">
        <v>227</v>
      </c>
      <c r="C199" s="81"/>
      <c r="D199" s="81"/>
      <c r="E199" s="82"/>
      <c r="F199" s="83"/>
      <c r="G199" s="81" t="s">
        <v>8</v>
      </c>
      <c r="H199" s="90" t="s">
        <v>27</v>
      </c>
      <c r="I199" s="81">
        <v>5</v>
      </c>
      <c r="J199" s="81">
        <v>4</v>
      </c>
      <c r="K199" s="91"/>
      <c r="L199" s="1" t="str">
        <f>IF(H199=$L$3,COUNTIF($H$3:H199,$L$3),"")</f>
        <v/>
      </c>
    </row>
    <row r="200" spans="1:12" x14ac:dyDescent="0.2">
      <c r="A200" s="88">
        <f>IF(B200="","",SUBTOTAL(3,B$4:B200))</f>
        <v>197</v>
      </c>
      <c r="B200" s="85" t="s">
        <v>228</v>
      </c>
      <c r="C200" s="81"/>
      <c r="D200" s="81"/>
      <c r="E200" s="82"/>
      <c r="F200" s="83"/>
      <c r="G200" s="81" t="s">
        <v>8</v>
      </c>
      <c r="H200" s="90" t="s">
        <v>27</v>
      </c>
      <c r="I200" s="81">
        <v>5</v>
      </c>
      <c r="J200" s="81">
        <v>4</v>
      </c>
      <c r="K200" s="91"/>
      <c r="L200" s="1" t="str">
        <f>IF(H200=$L$3,COUNTIF($H$3:H200,$L$3),"")</f>
        <v/>
      </c>
    </row>
    <row r="201" spans="1:12" x14ac:dyDescent="0.2">
      <c r="A201" s="88">
        <f>IF(B201="","",SUBTOTAL(3,B$4:B201))</f>
        <v>198</v>
      </c>
      <c r="B201" s="85" t="s">
        <v>229</v>
      </c>
      <c r="C201" s="81"/>
      <c r="D201" s="81"/>
      <c r="E201" s="82"/>
      <c r="F201" s="83"/>
      <c r="G201" s="81" t="s">
        <v>16</v>
      </c>
      <c r="H201" s="90" t="s">
        <v>28</v>
      </c>
      <c r="I201" s="81">
        <v>6</v>
      </c>
      <c r="J201" s="81">
        <v>5</v>
      </c>
      <c r="K201" s="91"/>
      <c r="L201" s="1" t="str">
        <f>IF(H201=$L$3,COUNTIF($H$3:H201,$L$3),"")</f>
        <v/>
      </c>
    </row>
    <row r="202" spans="1:12" x14ac:dyDescent="0.2">
      <c r="A202" s="88">
        <f>IF(B202="","",SUBTOTAL(3,B$4:B202))</f>
        <v>199</v>
      </c>
      <c r="B202" s="85" t="s">
        <v>230</v>
      </c>
      <c r="C202" s="81"/>
      <c r="D202" s="81"/>
      <c r="E202" s="82"/>
      <c r="F202" s="83"/>
      <c r="G202" s="81" t="s">
        <v>16</v>
      </c>
      <c r="H202" s="90" t="s">
        <v>28</v>
      </c>
      <c r="I202" s="81">
        <v>6</v>
      </c>
      <c r="J202" s="81">
        <v>5</v>
      </c>
      <c r="K202" s="91"/>
      <c r="L202" s="1" t="str">
        <f>IF(H202=$L$3,COUNTIF($H$3:H202,$L$3),"")</f>
        <v/>
      </c>
    </row>
    <row r="203" spans="1:12" x14ac:dyDescent="0.2">
      <c r="A203" s="88">
        <f>IF(B203="","",SUBTOTAL(3,B$4:B203))</f>
        <v>200</v>
      </c>
      <c r="B203" s="85" t="s">
        <v>231</v>
      </c>
      <c r="C203" s="81"/>
      <c r="D203" s="81"/>
      <c r="E203" s="82"/>
      <c r="F203" s="83"/>
      <c r="G203" s="81" t="s">
        <v>16</v>
      </c>
      <c r="H203" s="90" t="s">
        <v>28</v>
      </c>
      <c r="I203" s="81">
        <v>6</v>
      </c>
      <c r="J203" s="81">
        <v>5</v>
      </c>
      <c r="K203" s="91"/>
      <c r="L203" s="1" t="str">
        <f>IF(H203=$L$3,COUNTIF($H$3:H203,$L$3),"")</f>
        <v/>
      </c>
    </row>
    <row r="204" spans="1:12" x14ac:dyDescent="0.2">
      <c r="A204" s="88">
        <f>IF(B204="","",SUBTOTAL(3,B$4:B204))</f>
        <v>201</v>
      </c>
      <c r="B204" s="85" t="s">
        <v>232</v>
      </c>
      <c r="C204" s="81"/>
      <c r="D204" s="81"/>
      <c r="E204" s="82"/>
      <c r="F204" s="83"/>
      <c r="G204" s="81" t="s">
        <v>16</v>
      </c>
      <c r="H204" s="90" t="s">
        <v>28</v>
      </c>
      <c r="I204" s="81">
        <v>6</v>
      </c>
      <c r="J204" s="81">
        <v>5</v>
      </c>
      <c r="K204" s="91"/>
      <c r="L204" s="1" t="str">
        <f>IF(H204=$L$3,COUNTIF($H$3:H204,$L$3),"")</f>
        <v/>
      </c>
    </row>
    <row r="205" spans="1:12" x14ac:dyDescent="0.2">
      <c r="A205" s="88">
        <f>IF(B205="","",SUBTOTAL(3,B$4:B205))</f>
        <v>202</v>
      </c>
      <c r="B205" s="85" t="s">
        <v>233</v>
      </c>
      <c r="C205" s="81"/>
      <c r="D205" s="81"/>
      <c r="E205" s="82"/>
      <c r="F205" s="83"/>
      <c r="G205" s="81" t="s">
        <v>16</v>
      </c>
      <c r="H205" s="90" t="s">
        <v>28</v>
      </c>
      <c r="I205" s="81">
        <v>6</v>
      </c>
      <c r="J205" s="81">
        <v>5</v>
      </c>
      <c r="K205" s="91"/>
      <c r="L205" s="1" t="str">
        <f>IF(H205=$L$3,COUNTIF($H$3:H205,$L$3),"")</f>
        <v/>
      </c>
    </row>
    <row r="206" spans="1:12" x14ac:dyDescent="0.2">
      <c r="A206" s="88">
        <f>IF(B206="","",SUBTOTAL(3,B$4:B206))</f>
        <v>203</v>
      </c>
      <c r="B206" s="85" t="s">
        <v>234</v>
      </c>
      <c r="C206" s="81"/>
      <c r="D206" s="81"/>
      <c r="E206" s="82"/>
      <c r="F206" s="83"/>
      <c r="G206" s="81" t="s">
        <v>16</v>
      </c>
      <c r="H206" s="90" t="s">
        <v>28</v>
      </c>
      <c r="I206" s="81">
        <v>6</v>
      </c>
      <c r="J206" s="81">
        <v>5</v>
      </c>
      <c r="K206" s="91"/>
      <c r="L206" s="1" t="str">
        <f>IF(H206=$L$3,COUNTIF($H$3:H206,$L$3),"")</f>
        <v/>
      </c>
    </row>
    <row r="207" spans="1:12" x14ac:dyDescent="0.2">
      <c r="A207" s="88">
        <f>IF(B207="","",SUBTOTAL(3,B$4:B207))</f>
        <v>204</v>
      </c>
      <c r="B207" s="85" t="s">
        <v>235</v>
      </c>
      <c r="C207" s="81"/>
      <c r="D207" s="81"/>
      <c r="E207" s="82"/>
      <c r="F207" s="83"/>
      <c r="G207" s="81" t="s">
        <v>16</v>
      </c>
      <c r="H207" s="90" t="s">
        <v>28</v>
      </c>
      <c r="I207" s="81">
        <v>6</v>
      </c>
      <c r="J207" s="81">
        <v>5</v>
      </c>
      <c r="K207" s="91"/>
      <c r="L207" s="1" t="str">
        <f>IF(H207=$L$3,COUNTIF($H$3:H207,$L$3),"")</f>
        <v/>
      </c>
    </row>
    <row r="208" spans="1:12" x14ac:dyDescent="0.2">
      <c r="A208" s="88">
        <f>IF(B208="","",SUBTOTAL(3,B$4:B208))</f>
        <v>205</v>
      </c>
      <c r="B208" s="85" t="s">
        <v>236</v>
      </c>
      <c r="C208" s="81"/>
      <c r="D208" s="81"/>
      <c r="E208" s="82"/>
      <c r="F208" s="83"/>
      <c r="G208" s="81" t="s">
        <v>16</v>
      </c>
      <c r="H208" s="90" t="s">
        <v>28</v>
      </c>
      <c r="I208" s="81">
        <v>6</v>
      </c>
      <c r="J208" s="81">
        <v>5</v>
      </c>
      <c r="K208" s="91"/>
      <c r="L208" s="1" t="str">
        <f>IF(H208=$L$3,COUNTIF($H$3:H208,$L$3),"")</f>
        <v/>
      </c>
    </row>
    <row r="209" spans="1:12" x14ac:dyDescent="0.2">
      <c r="A209" s="88">
        <f>IF(B209="","",SUBTOTAL(3,B$4:B209))</f>
        <v>206</v>
      </c>
      <c r="B209" s="85" t="s">
        <v>237</v>
      </c>
      <c r="C209" s="81"/>
      <c r="D209" s="81"/>
      <c r="E209" s="82"/>
      <c r="F209" s="83"/>
      <c r="G209" s="81" t="s">
        <v>16</v>
      </c>
      <c r="H209" s="90" t="s">
        <v>28</v>
      </c>
      <c r="I209" s="81">
        <v>6</v>
      </c>
      <c r="J209" s="81">
        <v>5</v>
      </c>
      <c r="K209" s="91"/>
      <c r="L209" s="1" t="str">
        <f>IF(H209=$L$3,COUNTIF($H$3:H209,$L$3),"")</f>
        <v/>
      </c>
    </row>
    <row r="210" spans="1:12" x14ac:dyDescent="0.2">
      <c r="A210" s="88">
        <f>IF(B210="","",SUBTOTAL(3,B$4:B210))</f>
        <v>207</v>
      </c>
      <c r="B210" s="85" t="s">
        <v>238</v>
      </c>
      <c r="C210" s="81"/>
      <c r="D210" s="81"/>
      <c r="E210" s="82"/>
      <c r="F210" s="83"/>
      <c r="G210" s="81" t="s">
        <v>16</v>
      </c>
      <c r="H210" s="90" t="s">
        <v>28</v>
      </c>
      <c r="I210" s="81">
        <v>6</v>
      </c>
      <c r="J210" s="81">
        <v>5</v>
      </c>
      <c r="K210" s="91"/>
      <c r="L210" s="1" t="str">
        <f>IF(H210=$L$3,COUNTIF($H$3:H210,$L$3),"")</f>
        <v/>
      </c>
    </row>
    <row r="211" spans="1:12" x14ac:dyDescent="0.2">
      <c r="A211" s="88">
        <f>IF(B211="","",SUBTOTAL(3,B$4:B211))</f>
        <v>208</v>
      </c>
      <c r="B211" s="85" t="s">
        <v>239</v>
      </c>
      <c r="C211" s="81"/>
      <c r="D211" s="81"/>
      <c r="E211" s="82"/>
      <c r="F211" s="83"/>
      <c r="G211" s="81" t="s">
        <v>16</v>
      </c>
      <c r="H211" s="90" t="s">
        <v>28</v>
      </c>
      <c r="I211" s="81">
        <v>6</v>
      </c>
      <c r="J211" s="81">
        <v>5</v>
      </c>
      <c r="K211" s="91"/>
      <c r="L211" s="1" t="str">
        <f>IF(H211=$L$3,COUNTIF($H$3:H211,$L$3),"")</f>
        <v/>
      </c>
    </row>
    <row r="212" spans="1:12" x14ac:dyDescent="0.2">
      <c r="A212" s="88">
        <f>IF(B212="","",SUBTOTAL(3,B$4:B212))</f>
        <v>209</v>
      </c>
      <c r="B212" s="85" t="s">
        <v>240</v>
      </c>
      <c r="C212" s="81"/>
      <c r="D212" s="81"/>
      <c r="E212" s="82"/>
      <c r="F212" s="83"/>
      <c r="G212" s="81" t="s">
        <v>16</v>
      </c>
      <c r="H212" s="90" t="s">
        <v>28</v>
      </c>
      <c r="I212" s="81">
        <v>6</v>
      </c>
      <c r="J212" s="81">
        <v>5</v>
      </c>
      <c r="K212" s="91"/>
      <c r="L212" s="1" t="str">
        <f>IF(H212=$L$3,COUNTIF($H$3:H212,$L$3),"")</f>
        <v/>
      </c>
    </row>
    <row r="213" spans="1:12" x14ac:dyDescent="0.2">
      <c r="A213" s="88">
        <f>IF(B213="","",SUBTOTAL(3,B$4:B213))</f>
        <v>210</v>
      </c>
      <c r="B213" s="85" t="s">
        <v>241</v>
      </c>
      <c r="C213" s="81"/>
      <c r="D213" s="81"/>
      <c r="E213" s="82"/>
      <c r="F213" s="83"/>
      <c r="G213" s="81" t="s">
        <v>16</v>
      </c>
      <c r="H213" s="90" t="s">
        <v>28</v>
      </c>
      <c r="I213" s="81">
        <v>6</v>
      </c>
      <c r="J213" s="81">
        <v>5</v>
      </c>
      <c r="K213" s="91"/>
      <c r="L213" s="1" t="str">
        <f>IF(H213=$L$3,COUNTIF($H$3:H213,$L$3),"")</f>
        <v/>
      </c>
    </row>
    <row r="214" spans="1:12" x14ac:dyDescent="0.2">
      <c r="A214" s="88">
        <f>IF(B214="","",SUBTOTAL(3,B$4:B214))</f>
        <v>211</v>
      </c>
      <c r="B214" s="85" t="s">
        <v>242</v>
      </c>
      <c r="C214" s="81"/>
      <c r="D214" s="81"/>
      <c r="E214" s="82"/>
      <c r="F214" s="83"/>
      <c r="G214" s="81" t="s">
        <v>16</v>
      </c>
      <c r="H214" s="90" t="s">
        <v>28</v>
      </c>
      <c r="I214" s="81">
        <v>6</v>
      </c>
      <c r="J214" s="81">
        <v>5</v>
      </c>
      <c r="K214" s="91"/>
      <c r="L214" s="1" t="str">
        <f>IF(H214=$L$3,COUNTIF($H$3:H214,$L$3),"")</f>
        <v/>
      </c>
    </row>
    <row r="215" spans="1:12" x14ac:dyDescent="0.2">
      <c r="A215" s="88">
        <f>IF(B215="","",SUBTOTAL(3,B$4:B215))</f>
        <v>212</v>
      </c>
      <c r="B215" s="85" t="s">
        <v>243</v>
      </c>
      <c r="C215" s="81"/>
      <c r="D215" s="81"/>
      <c r="E215" s="82"/>
      <c r="F215" s="83"/>
      <c r="G215" s="81" t="s">
        <v>16</v>
      </c>
      <c r="H215" s="90" t="s">
        <v>28</v>
      </c>
      <c r="I215" s="81">
        <v>6</v>
      </c>
      <c r="J215" s="81">
        <v>5</v>
      </c>
      <c r="K215" s="91"/>
      <c r="L215" s="1" t="str">
        <f>IF(H215=$L$3,COUNTIF($H$3:H215,$L$3),"")</f>
        <v/>
      </c>
    </row>
    <row r="216" spans="1:12" x14ac:dyDescent="0.2">
      <c r="A216" s="88">
        <f>IF(B216="","",SUBTOTAL(3,B$4:B216))</f>
        <v>213</v>
      </c>
      <c r="B216" s="85" t="s">
        <v>244</v>
      </c>
      <c r="C216" s="81"/>
      <c r="D216" s="81"/>
      <c r="E216" s="82"/>
      <c r="F216" s="83"/>
      <c r="G216" s="81" t="s">
        <v>16</v>
      </c>
      <c r="H216" s="90" t="s">
        <v>28</v>
      </c>
      <c r="I216" s="81">
        <v>6</v>
      </c>
      <c r="J216" s="81">
        <v>5</v>
      </c>
      <c r="K216" s="91"/>
      <c r="L216" s="1" t="str">
        <f>IF(H216=$L$3,COUNTIF($H$3:H216,$L$3),"")</f>
        <v/>
      </c>
    </row>
    <row r="217" spans="1:12" x14ac:dyDescent="0.2">
      <c r="A217" s="88">
        <f>IF(B217="","",SUBTOTAL(3,B$4:B217))</f>
        <v>214</v>
      </c>
      <c r="B217" s="85" t="s">
        <v>245</v>
      </c>
      <c r="C217" s="81"/>
      <c r="D217" s="81"/>
      <c r="E217" s="82"/>
      <c r="F217" s="83"/>
      <c r="G217" s="81" t="s">
        <v>16</v>
      </c>
      <c r="H217" s="90" t="s">
        <v>28</v>
      </c>
      <c r="I217" s="81">
        <v>6</v>
      </c>
      <c r="J217" s="81">
        <v>5</v>
      </c>
      <c r="K217" s="91"/>
      <c r="L217" s="1" t="str">
        <f>IF(H217=$L$3,COUNTIF($H$3:H217,$L$3),"")</f>
        <v/>
      </c>
    </row>
    <row r="218" spans="1:12" x14ac:dyDescent="0.2">
      <c r="A218" s="88">
        <f>IF(B218="","",SUBTOTAL(3,B$4:B218))</f>
        <v>215</v>
      </c>
      <c r="B218" s="85" t="s">
        <v>246</v>
      </c>
      <c r="C218" s="81"/>
      <c r="D218" s="81"/>
      <c r="E218" s="82"/>
      <c r="F218" s="83"/>
      <c r="G218" s="81" t="s">
        <v>16</v>
      </c>
      <c r="H218" s="90" t="s">
        <v>28</v>
      </c>
      <c r="I218" s="81">
        <v>6</v>
      </c>
      <c r="J218" s="81">
        <v>5</v>
      </c>
      <c r="K218" s="91"/>
      <c r="L218" s="1" t="str">
        <f>IF(H218=$L$3,COUNTIF($H$3:H218,$L$3),"")</f>
        <v/>
      </c>
    </row>
    <row r="219" spans="1:12" x14ac:dyDescent="0.2">
      <c r="A219" s="88">
        <f>IF(B219="","",SUBTOTAL(3,B$4:B219))</f>
        <v>216</v>
      </c>
      <c r="B219" s="85" t="s">
        <v>247</v>
      </c>
      <c r="C219" s="81"/>
      <c r="D219" s="81"/>
      <c r="E219" s="82"/>
      <c r="F219" s="83"/>
      <c r="G219" s="81" t="s">
        <v>16</v>
      </c>
      <c r="H219" s="90" t="s">
        <v>28</v>
      </c>
      <c r="I219" s="81">
        <v>6</v>
      </c>
      <c r="J219" s="81">
        <v>5</v>
      </c>
      <c r="K219" s="91"/>
      <c r="L219" s="1" t="str">
        <f>IF(H219=$L$3,COUNTIF($H$3:H219,$L$3),"")</f>
        <v/>
      </c>
    </row>
    <row r="220" spans="1:12" x14ac:dyDescent="0.2">
      <c r="A220" s="88">
        <f>IF(B220="","",SUBTOTAL(3,B$4:B220))</f>
        <v>217</v>
      </c>
      <c r="B220" s="85" t="s">
        <v>248</v>
      </c>
      <c r="C220" s="81"/>
      <c r="D220" s="81"/>
      <c r="E220" s="82"/>
      <c r="F220" s="83"/>
      <c r="G220" s="81" t="s">
        <v>16</v>
      </c>
      <c r="H220" s="90" t="s">
        <v>28</v>
      </c>
      <c r="I220" s="81">
        <v>6</v>
      </c>
      <c r="J220" s="81">
        <v>5</v>
      </c>
      <c r="K220" s="91"/>
      <c r="L220" s="1" t="str">
        <f>IF(H220=$L$3,COUNTIF($H$3:H220,$L$3),"")</f>
        <v/>
      </c>
    </row>
    <row r="221" spans="1:12" x14ac:dyDescent="0.2">
      <c r="A221" s="88">
        <f>IF(B221="","",SUBTOTAL(3,B$4:B221))</f>
        <v>218</v>
      </c>
      <c r="B221" s="85" t="s">
        <v>249</v>
      </c>
      <c r="C221" s="81"/>
      <c r="D221" s="81"/>
      <c r="E221" s="82"/>
      <c r="F221" s="83"/>
      <c r="G221" s="81" t="s">
        <v>16</v>
      </c>
      <c r="H221" s="90" t="s">
        <v>28</v>
      </c>
      <c r="I221" s="81">
        <v>6</v>
      </c>
      <c r="J221" s="81">
        <v>5</v>
      </c>
      <c r="K221" s="91"/>
      <c r="L221" s="1" t="str">
        <f>IF(H221=$L$3,COUNTIF($H$3:H221,$L$3),"")</f>
        <v/>
      </c>
    </row>
    <row r="222" spans="1:12" x14ac:dyDescent="0.2">
      <c r="A222" s="88">
        <f>IF(B222="","",SUBTOTAL(3,B$4:B222))</f>
        <v>219</v>
      </c>
      <c r="B222" s="85" t="s">
        <v>250</v>
      </c>
      <c r="C222" s="81"/>
      <c r="D222" s="81"/>
      <c r="E222" s="82"/>
      <c r="F222" s="83"/>
      <c r="G222" s="81" t="s">
        <v>16</v>
      </c>
      <c r="H222" s="90" t="s">
        <v>28</v>
      </c>
      <c r="I222" s="81">
        <v>6</v>
      </c>
      <c r="J222" s="81">
        <v>5</v>
      </c>
      <c r="K222" s="91"/>
      <c r="L222" s="1" t="str">
        <f>IF(H222=$L$3,COUNTIF($H$3:H222,$L$3),"")</f>
        <v/>
      </c>
    </row>
    <row r="223" spans="1:12" x14ac:dyDescent="0.2">
      <c r="A223" s="88">
        <f>IF(B223="","",SUBTOTAL(3,B$4:B223))</f>
        <v>220</v>
      </c>
      <c r="B223" s="85" t="s">
        <v>251</v>
      </c>
      <c r="C223" s="81"/>
      <c r="D223" s="81"/>
      <c r="E223" s="82"/>
      <c r="F223" s="83"/>
      <c r="G223" s="81" t="s">
        <v>16</v>
      </c>
      <c r="H223" s="90" t="s">
        <v>28</v>
      </c>
      <c r="I223" s="81">
        <v>6</v>
      </c>
      <c r="J223" s="81">
        <v>5</v>
      </c>
      <c r="K223" s="91"/>
      <c r="L223" s="1" t="str">
        <f>IF(H223=$L$3,COUNTIF($H$3:H223,$L$3),"")</f>
        <v/>
      </c>
    </row>
    <row r="224" spans="1:12" x14ac:dyDescent="0.2">
      <c r="A224" s="88">
        <f>IF(B224="","",SUBTOTAL(3,B$4:B224))</f>
        <v>221</v>
      </c>
      <c r="B224" s="85" t="s">
        <v>252</v>
      </c>
      <c r="C224" s="81"/>
      <c r="D224" s="81"/>
      <c r="E224" s="82"/>
      <c r="F224" s="83"/>
      <c r="G224" s="81" t="s">
        <v>16</v>
      </c>
      <c r="H224" s="90" t="s">
        <v>28</v>
      </c>
      <c r="I224" s="81">
        <v>6</v>
      </c>
      <c r="J224" s="81">
        <v>5</v>
      </c>
      <c r="K224" s="91"/>
      <c r="L224" s="1" t="str">
        <f>IF(H224=$L$3,COUNTIF($H$3:H224,$L$3),"")</f>
        <v/>
      </c>
    </row>
    <row r="225" spans="1:12" x14ac:dyDescent="0.2">
      <c r="A225" s="88">
        <f>IF(B225="","",SUBTOTAL(3,B$4:B225))</f>
        <v>222</v>
      </c>
      <c r="B225" s="85" t="s">
        <v>253</v>
      </c>
      <c r="C225" s="81"/>
      <c r="D225" s="81"/>
      <c r="E225" s="82"/>
      <c r="F225" s="83"/>
      <c r="G225" s="81" t="s">
        <v>16</v>
      </c>
      <c r="H225" s="90" t="s">
        <v>28</v>
      </c>
      <c r="I225" s="81">
        <v>6</v>
      </c>
      <c r="J225" s="81">
        <v>5</v>
      </c>
      <c r="K225" s="91"/>
      <c r="L225" s="1" t="str">
        <f>IF(H225=$L$3,COUNTIF($H$3:H225,$L$3),"")</f>
        <v/>
      </c>
    </row>
    <row r="226" spans="1:12" x14ac:dyDescent="0.2">
      <c r="A226" s="88">
        <f>IF(B226="","",SUBTOTAL(3,B$4:B226))</f>
        <v>223</v>
      </c>
      <c r="B226" s="85" t="s">
        <v>254</v>
      </c>
      <c r="C226" s="81"/>
      <c r="D226" s="81"/>
      <c r="E226" s="82"/>
      <c r="F226" s="83"/>
      <c r="G226" s="81" t="s">
        <v>16</v>
      </c>
      <c r="H226" s="90" t="s">
        <v>28</v>
      </c>
      <c r="I226" s="81">
        <v>6</v>
      </c>
      <c r="J226" s="81">
        <v>5</v>
      </c>
      <c r="K226" s="91"/>
      <c r="L226" s="1" t="str">
        <f>IF(H226=$L$3,COUNTIF($H$3:H226,$L$3),"")</f>
        <v/>
      </c>
    </row>
    <row r="227" spans="1:12" x14ac:dyDescent="0.2">
      <c r="A227" s="88">
        <f>IF(B227="","",SUBTOTAL(3,B$4:B227))</f>
        <v>224</v>
      </c>
      <c r="B227" s="85" t="s">
        <v>255</v>
      </c>
      <c r="C227" s="81"/>
      <c r="D227" s="81"/>
      <c r="E227" s="82"/>
      <c r="F227" s="83"/>
      <c r="G227" s="81" t="s">
        <v>16</v>
      </c>
      <c r="H227" s="90" t="s">
        <v>28</v>
      </c>
      <c r="I227" s="81">
        <v>6</v>
      </c>
      <c r="J227" s="81">
        <v>5</v>
      </c>
      <c r="K227" s="91"/>
      <c r="L227" s="1" t="str">
        <f>IF(H227=$L$3,COUNTIF($H$3:H227,$L$3),"")</f>
        <v/>
      </c>
    </row>
    <row r="228" spans="1:12" x14ac:dyDescent="0.2">
      <c r="A228" s="88">
        <f>IF(B228="","",SUBTOTAL(3,B$4:B228))</f>
        <v>225</v>
      </c>
      <c r="B228" s="85" t="s">
        <v>256</v>
      </c>
      <c r="C228" s="81"/>
      <c r="D228" s="81"/>
      <c r="E228" s="82"/>
      <c r="F228" s="83"/>
      <c r="G228" s="81" t="s">
        <v>16</v>
      </c>
      <c r="H228" s="90" t="s">
        <v>28</v>
      </c>
      <c r="I228" s="81">
        <v>6</v>
      </c>
      <c r="J228" s="81">
        <v>5</v>
      </c>
      <c r="K228" s="91"/>
      <c r="L228" s="1" t="str">
        <f>IF(H228=$L$3,COUNTIF($H$3:H228,$L$3),"")</f>
        <v/>
      </c>
    </row>
    <row r="229" spans="1:12" x14ac:dyDescent="0.2">
      <c r="A229" s="88">
        <f>IF(B229="","",SUBTOTAL(3,B$4:B229))</f>
        <v>226</v>
      </c>
      <c r="B229" s="85" t="s">
        <v>257</v>
      </c>
      <c r="C229" s="81"/>
      <c r="D229" s="81"/>
      <c r="E229" s="82"/>
      <c r="F229" s="83"/>
      <c r="G229" s="81" t="s">
        <v>16</v>
      </c>
      <c r="H229" s="90" t="s">
        <v>28</v>
      </c>
      <c r="I229" s="81">
        <v>6</v>
      </c>
      <c r="J229" s="81">
        <v>5</v>
      </c>
      <c r="K229" s="91"/>
      <c r="L229" s="1" t="str">
        <f>IF(H229=$L$3,COUNTIF($H$3:H229,$L$3),"")</f>
        <v/>
      </c>
    </row>
    <row r="230" spans="1:12" x14ac:dyDescent="0.2">
      <c r="A230" s="88">
        <f>IF(B230="","",SUBTOTAL(3,B$4:B230))</f>
        <v>227</v>
      </c>
      <c r="B230" s="85" t="s">
        <v>258</v>
      </c>
      <c r="C230" s="81"/>
      <c r="D230" s="81"/>
      <c r="E230" s="82"/>
      <c r="F230" s="83"/>
      <c r="G230" s="81" t="s">
        <v>16</v>
      </c>
      <c r="H230" s="90" t="s">
        <v>28</v>
      </c>
      <c r="I230" s="81">
        <v>6</v>
      </c>
      <c r="J230" s="81">
        <v>5</v>
      </c>
      <c r="K230" s="91"/>
      <c r="L230" s="1" t="str">
        <f>IF(H230=$L$3,COUNTIF($H$3:H230,$L$3),"")</f>
        <v/>
      </c>
    </row>
    <row r="231" spans="1:12" x14ac:dyDescent="0.2">
      <c r="A231" s="88">
        <f>IF(B231="","",SUBTOTAL(3,B$4:B231))</f>
        <v>228</v>
      </c>
      <c r="B231" s="85" t="s">
        <v>259</v>
      </c>
      <c r="C231" s="81"/>
      <c r="D231" s="81"/>
      <c r="E231" s="82"/>
      <c r="F231" s="83"/>
      <c r="G231" s="81" t="s">
        <v>16</v>
      </c>
      <c r="H231" s="90" t="s">
        <v>28</v>
      </c>
      <c r="I231" s="81">
        <v>6</v>
      </c>
      <c r="J231" s="81">
        <v>5</v>
      </c>
      <c r="K231" s="91"/>
      <c r="L231" s="1" t="str">
        <f>IF(H231=$L$3,COUNTIF($H$3:H231,$L$3),"")</f>
        <v/>
      </c>
    </row>
    <row r="232" spans="1:12" x14ac:dyDescent="0.2">
      <c r="A232" s="88">
        <f>IF(B232="","",SUBTOTAL(3,B$4:B232))</f>
        <v>229</v>
      </c>
      <c r="B232" s="85" t="s">
        <v>260</v>
      </c>
      <c r="C232" s="81"/>
      <c r="D232" s="81"/>
      <c r="E232" s="82"/>
      <c r="F232" s="83"/>
      <c r="G232" s="81" t="s">
        <v>16</v>
      </c>
      <c r="H232" s="90" t="s">
        <v>28</v>
      </c>
      <c r="I232" s="81">
        <v>6</v>
      </c>
      <c r="J232" s="81">
        <v>5</v>
      </c>
      <c r="K232" s="91"/>
      <c r="L232" s="1" t="str">
        <f>IF(H232=$L$3,COUNTIF($H$3:H232,$L$3),"")</f>
        <v/>
      </c>
    </row>
    <row r="233" spans="1:12" x14ac:dyDescent="0.2">
      <c r="A233" s="88">
        <f>IF(B233="","",SUBTOTAL(3,B$4:B233))</f>
        <v>230</v>
      </c>
      <c r="B233" s="85" t="s">
        <v>261</v>
      </c>
      <c r="C233" s="81"/>
      <c r="D233" s="81"/>
      <c r="E233" s="82"/>
      <c r="F233" s="83"/>
      <c r="G233" s="81" t="s">
        <v>16</v>
      </c>
      <c r="H233" s="90" t="s">
        <v>28</v>
      </c>
      <c r="I233" s="81">
        <v>6</v>
      </c>
      <c r="J233" s="81">
        <v>5</v>
      </c>
      <c r="K233" s="91"/>
      <c r="L233" s="1" t="str">
        <f>IF(H233=$L$3,COUNTIF($H$3:H233,$L$3),"")</f>
        <v/>
      </c>
    </row>
    <row r="234" spans="1:12" x14ac:dyDescent="0.2">
      <c r="A234" s="88">
        <f>IF(B234="","",SUBTOTAL(3,B$4:B234))</f>
        <v>231</v>
      </c>
      <c r="B234" s="85" t="s">
        <v>262</v>
      </c>
      <c r="C234" s="81"/>
      <c r="D234" s="81"/>
      <c r="E234" s="82"/>
      <c r="F234" s="83"/>
      <c r="G234" s="81" t="s">
        <v>16</v>
      </c>
      <c r="H234" s="90" t="s">
        <v>28</v>
      </c>
      <c r="I234" s="81">
        <v>6</v>
      </c>
      <c r="J234" s="81">
        <v>5</v>
      </c>
      <c r="K234" s="91"/>
      <c r="L234" s="1" t="str">
        <f>IF(H234=$L$3,COUNTIF($H$3:H234,$L$3),"")</f>
        <v/>
      </c>
    </row>
    <row r="235" spans="1:12" x14ac:dyDescent="0.2">
      <c r="A235" s="88">
        <f>IF(B235="","",SUBTOTAL(3,B$4:B235))</f>
        <v>232</v>
      </c>
      <c r="B235" s="85" t="s">
        <v>263</v>
      </c>
      <c r="C235" s="81"/>
      <c r="D235" s="81"/>
      <c r="E235" s="82"/>
      <c r="F235" s="83"/>
      <c r="G235" s="81" t="s">
        <v>16</v>
      </c>
      <c r="H235" s="90" t="s">
        <v>28</v>
      </c>
      <c r="I235" s="81">
        <v>6</v>
      </c>
      <c r="J235" s="81">
        <v>5</v>
      </c>
      <c r="K235" s="91"/>
      <c r="L235" s="1" t="str">
        <f>IF(H235=$L$3,COUNTIF($H$3:H235,$L$3),"")</f>
        <v/>
      </c>
    </row>
    <row r="236" spans="1:12" x14ac:dyDescent="0.2">
      <c r="A236" s="88">
        <f>IF(B236="","",SUBTOTAL(3,B$4:B236))</f>
        <v>233</v>
      </c>
      <c r="B236" s="85" t="s">
        <v>264</v>
      </c>
      <c r="C236" s="81"/>
      <c r="D236" s="81"/>
      <c r="E236" s="82"/>
      <c r="F236" s="83"/>
      <c r="G236" s="81" t="s">
        <v>16</v>
      </c>
      <c r="H236" s="90" t="s">
        <v>28</v>
      </c>
      <c r="I236" s="81">
        <v>6</v>
      </c>
      <c r="J236" s="81">
        <v>5</v>
      </c>
      <c r="K236" s="91"/>
      <c r="L236" s="1" t="str">
        <f>IF(H236=$L$3,COUNTIF($H$3:H236,$L$3),"")</f>
        <v/>
      </c>
    </row>
    <row r="237" spans="1:12" x14ac:dyDescent="0.2">
      <c r="A237" s="88">
        <f>IF(B237="","",SUBTOTAL(3,B$4:B237))</f>
        <v>234</v>
      </c>
      <c r="B237" s="85" t="s">
        <v>265</v>
      </c>
      <c r="C237" s="81"/>
      <c r="D237" s="81"/>
      <c r="E237" s="82"/>
      <c r="F237" s="83"/>
      <c r="G237" s="81" t="s">
        <v>16</v>
      </c>
      <c r="H237" s="90" t="s">
        <v>28</v>
      </c>
      <c r="I237" s="81">
        <v>6</v>
      </c>
      <c r="J237" s="81">
        <v>5</v>
      </c>
      <c r="K237" s="91"/>
      <c r="L237" s="1" t="str">
        <f>IF(H237=$L$3,COUNTIF($H$3:H237,$L$3),"")</f>
        <v/>
      </c>
    </row>
    <row r="238" spans="1:12" x14ac:dyDescent="0.2">
      <c r="A238" s="88">
        <f>IF(B238="","",SUBTOTAL(3,B$4:B238))</f>
        <v>235</v>
      </c>
      <c r="B238" s="85" t="s">
        <v>266</v>
      </c>
      <c r="C238" s="81"/>
      <c r="D238" s="81"/>
      <c r="E238" s="82"/>
      <c r="F238" s="83"/>
      <c r="G238" s="81" t="s">
        <v>16</v>
      </c>
      <c r="H238" s="90" t="s">
        <v>28</v>
      </c>
      <c r="I238" s="81">
        <v>6</v>
      </c>
      <c r="J238" s="81">
        <v>5</v>
      </c>
      <c r="K238" s="91"/>
      <c r="L238" s="1" t="str">
        <f>IF(H238=$L$3,COUNTIF($H$3:H238,$L$3),"")</f>
        <v/>
      </c>
    </row>
    <row r="239" spans="1:12" x14ac:dyDescent="0.2">
      <c r="A239" s="88">
        <f>IF(B239="","",SUBTOTAL(3,B$4:B239))</f>
        <v>236</v>
      </c>
      <c r="B239" s="85" t="s">
        <v>267</v>
      </c>
      <c r="C239" s="81"/>
      <c r="D239" s="81"/>
      <c r="E239" s="82"/>
      <c r="F239" s="83"/>
      <c r="G239" s="81" t="s">
        <v>16</v>
      </c>
      <c r="H239" s="90" t="s">
        <v>28</v>
      </c>
      <c r="I239" s="81">
        <v>6</v>
      </c>
      <c r="J239" s="81">
        <v>5</v>
      </c>
      <c r="K239" s="91"/>
      <c r="L239" s="1" t="str">
        <f>IF(H239=$L$3,COUNTIF($H$3:H239,$L$3),"")</f>
        <v/>
      </c>
    </row>
    <row r="240" spans="1:12" x14ac:dyDescent="0.2">
      <c r="A240" s="88">
        <f>IF(B240="","",SUBTOTAL(3,B$4:B240))</f>
        <v>237</v>
      </c>
      <c r="B240" s="85" t="s">
        <v>268</v>
      </c>
      <c r="C240" s="81"/>
      <c r="D240" s="81"/>
      <c r="E240" s="82"/>
      <c r="F240" s="83"/>
      <c r="G240" s="81" t="s">
        <v>16</v>
      </c>
      <c r="H240" s="90" t="s">
        <v>28</v>
      </c>
      <c r="I240" s="81">
        <v>6</v>
      </c>
      <c r="J240" s="81">
        <v>5</v>
      </c>
      <c r="K240" s="91"/>
      <c r="L240" s="1" t="str">
        <f>IF(H240=$L$3,COUNTIF($H$3:H240,$L$3),"")</f>
        <v/>
      </c>
    </row>
    <row r="241" spans="1:12" x14ac:dyDescent="0.2">
      <c r="A241" s="88">
        <f>IF(B241="","",SUBTOTAL(3,B$4:B241))</f>
        <v>238</v>
      </c>
      <c r="B241" s="85" t="s">
        <v>269</v>
      </c>
      <c r="C241" s="81"/>
      <c r="D241" s="81"/>
      <c r="E241" s="82"/>
      <c r="F241" s="83"/>
      <c r="G241" s="81" t="s">
        <v>16</v>
      </c>
      <c r="H241" s="90" t="s">
        <v>28</v>
      </c>
      <c r="I241" s="81">
        <v>6</v>
      </c>
      <c r="J241" s="81">
        <v>5</v>
      </c>
      <c r="K241" s="91"/>
      <c r="L241" s="1" t="str">
        <f>IF(H241=$L$3,COUNTIF($H$3:H241,$L$3),"")</f>
        <v/>
      </c>
    </row>
    <row r="242" spans="1:12" x14ac:dyDescent="0.2">
      <c r="A242" s="88">
        <f>IF(B242="","",SUBTOTAL(3,B$4:B242))</f>
        <v>239</v>
      </c>
      <c r="B242" s="85" t="s">
        <v>270</v>
      </c>
      <c r="C242" s="81"/>
      <c r="D242" s="81"/>
      <c r="E242" s="82"/>
      <c r="F242" s="83"/>
      <c r="G242" s="81" t="s">
        <v>17</v>
      </c>
      <c r="H242" s="90" t="s">
        <v>25</v>
      </c>
      <c r="I242" s="81">
        <v>7</v>
      </c>
      <c r="J242" s="81">
        <v>6</v>
      </c>
      <c r="K242" s="91"/>
      <c r="L242" s="1" t="str">
        <f>IF(H242=$L$3,COUNTIF($H$3:H242,$L$3),"")</f>
        <v/>
      </c>
    </row>
    <row r="243" spans="1:12" x14ac:dyDescent="0.2">
      <c r="A243" s="88">
        <f>IF(B243="","",SUBTOTAL(3,B$4:B243))</f>
        <v>240</v>
      </c>
      <c r="B243" s="85" t="s">
        <v>271</v>
      </c>
      <c r="C243" s="81"/>
      <c r="D243" s="81"/>
      <c r="E243" s="82"/>
      <c r="F243" s="83"/>
      <c r="G243" s="81" t="s">
        <v>17</v>
      </c>
      <c r="H243" s="90" t="s">
        <v>25</v>
      </c>
      <c r="I243" s="81">
        <v>7</v>
      </c>
      <c r="J243" s="81">
        <v>6</v>
      </c>
      <c r="K243" s="91"/>
      <c r="L243" s="1" t="str">
        <f>IF(H243=$L$3,COUNTIF($H$3:H243,$L$3),"")</f>
        <v/>
      </c>
    </row>
    <row r="244" spans="1:12" x14ac:dyDescent="0.2">
      <c r="A244" s="88">
        <f>IF(B244="","",SUBTOTAL(3,B$4:B244))</f>
        <v>241</v>
      </c>
      <c r="B244" s="85" t="s">
        <v>272</v>
      </c>
      <c r="C244" s="81"/>
      <c r="D244" s="81"/>
      <c r="E244" s="82"/>
      <c r="F244" s="83"/>
      <c r="G244" s="81" t="s">
        <v>17</v>
      </c>
      <c r="H244" s="90" t="s">
        <v>25</v>
      </c>
      <c r="I244" s="81">
        <v>7</v>
      </c>
      <c r="J244" s="81">
        <v>6</v>
      </c>
      <c r="K244" s="91"/>
      <c r="L244" s="1" t="str">
        <f>IF(H244=$L$3,COUNTIF($H$3:H244,$L$3),"")</f>
        <v/>
      </c>
    </row>
    <row r="245" spans="1:12" x14ac:dyDescent="0.2">
      <c r="A245" s="88">
        <f>IF(B245="","",SUBTOTAL(3,B$4:B245))</f>
        <v>242</v>
      </c>
      <c r="B245" s="85" t="s">
        <v>273</v>
      </c>
      <c r="C245" s="81"/>
      <c r="D245" s="81"/>
      <c r="E245" s="82"/>
      <c r="F245" s="83"/>
      <c r="G245" s="81" t="s">
        <v>17</v>
      </c>
      <c r="H245" s="90" t="s">
        <v>25</v>
      </c>
      <c r="I245" s="81">
        <v>7</v>
      </c>
      <c r="J245" s="81">
        <v>6</v>
      </c>
      <c r="K245" s="91"/>
      <c r="L245" s="1" t="str">
        <f>IF(H245=$L$3,COUNTIF($H$3:H245,$L$3),"")</f>
        <v/>
      </c>
    </row>
    <row r="246" spans="1:12" x14ac:dyDescent="0.2">
      <c r="A246" s="88">
        <f>IF(B246="","",SUBTOTAL(3,B$4:B246))</f>
        <v>243</v>
      </c>
      <c r="B246" s="85" t="s">
        <v>274</v>
      </c>
      <c r="C246" s="81"/>
      <c r="D246" s="81"/>
      <c r="E246" s="82"/>
      <c r="F246" s="83"/>
      <c r="G246" s="81" t="s">
        <v>17</v>
      </c>
      <c r="H246" s="90" t="s">
        <v>25</v>
      </c>
      <c r="I246" s="81">
        <v>7</v>
      </c>
      <c r="J246" s="81">
        <v>6</v>
      </c>
      <c r="K246" s="91"/>
      <c r="L246" s="1" t="str">
        <f>IF(H246=$L$3,COUNTIF($H$3:H246,$L$3),"")</f>
        <v/>
      </c>
    </row>
    <row r="247" spans="1:12" x14ac:dyDescent="0.2">
      <c r="A247" s="88">
        <f>IF(B247="","",SUBTOTAL(3,B$4:B247))</f>
        <v>244</v>
      </c>
      <c r="B247" s="85" t="s">
        <v>275</v>
      </c>
      <c r="C247" s="81"/>
      <c r="D247" s="81"/>
      <c r="E247" s="82"/>
      <c r="F247" s="83"/>
      <c r="G247" s="81" t="s">
        <v>17</v>
      </c>
      <c r="H247" s="90" t="s">
        <v>25</v>
      </c>
      <c r="I247" s="81">
        <v>7</v>
      </c>
      <c r="J247" s="81">
        <v>6</v>
      </c>
      <c r="K247" s="91"/>
      <c r="L247" s="1" t="str">
        <f>IF(H247=$L$3,COUNTIF($H$3:H247,$L$3),"")</f>
        <v/>
      </c>
    </row>
    <row r="248" spans="1:12" x14ac:dyDescent="0.2">
      <c r="A248" s="88">
        <f>IF(B248="","",SUBTOTAL(3,B$4:B248))</f>
        <v>245</v>
      </c>
      <c r="B248" s="85" t="s">
        <v>276</v>
      </c>
      <c r="C248" s="81"/>
      <c r="D248" s="81"/>
      <c r="E248" s="82"/>
      <c r="F248" s="83"/>
      <c r="G248" s="81" t="s">
        <v>17</v>
      </c>
      <c r="H248" s="90" t="s">
        <v>25</v>
      </c>
      <c r="I248" s="81">
        <v>7</v>
      </c>
      <c r="J248" s="81">
        <v>6</v>
      </c>
      <c r="K248" s="91"/>
      <c r="L248" s="1" t="str">
        <f>IF(H248=$L$3,COUNTIF($H$3:H248,$L$3),"")</f>
        <v/>
      </c>
    </row>
    <row r="249" spans="1:12" x14ac:dyDescent="0.2">
      <c r="A249" s="88">
        <f>IF(B249="","",SUBTOTAL(3,B$4:B249))</f>
        <v>246</v>
      </c>
      <c r="B249" s="85" t="s">
        <v>277</v>
      </c>
      <c r="C249" s="81"/>
      <c r="D249" s="81"/>
      <c r="E249" s="82"/>
      <c r="F249" s="83"/>
      <c r="G249" s="81" t="s">
        <v>17</v>
      </c>
      <c r="H249" s="90" t="s">
        <v>25</v>
      </c>
      <c r="I249" s="81">
        <v>7</v>
      </c>
      <c r="J249" s="81">
        <v>6</v>
      </c>
      <c r="K249" s="91"/>
      <c r="L249" s="1" t="str">
        <f>IF(H249=$L$3,COUNTIF($H$3:H249,$L$3),"")</f>
        <v/>
      </c>
    </row>
    <row r="250" spans="1:12" x14ac:dyDescent="0.2">
      <c r="A250" s="88">
        <f>IF(B250="","",SUBTOTAL(3,B$4:B250))</f>
        <v>247</v>
      </c>
      <c r="B250" s="85" t="s">
        <v>278</v>
      </c>
      <c r="C250" s="81"/>
      <c r="D250" s="81"/>
      <c r="E250" s="82"/>
      <c r="F250" s="83"/>
      <c r="G250" s="81" t="s">
        <v>17</v>
      </c>
      <c r="H250" s="90" t="s">
        <v>25</v>
      </c>
      <c r="I250" s="81">
        <v>7</v>
      </c>
      <c r="J250" s="81">
        <v>6</v>
      </c>
      <c r="K250" s="91"/>
      <c r="L250" s="1" t="str">
        <f>IF(H250=$L$3,COUNTIF($H$3:H250,$L$3),"")</f>
        <v/>
      </c>
    </row>
    <row r="251" spans="1:12" x14ac:dyDescent="0.2">
      <c r="A251" s="88">
        <f>IF(B251="","",SUBTOTAL(3,B$4:B251))</f>
        <v>248</v>
      </c>
      <c r="B251" s="85" t="s">
        <v>279</v>
      </c>
      <c r="C251" s="81"/>
      <c r="D251" s="81"/>
      <c r="E251" s="82"/>
      <c r="F251" s="83"/>
      <c r="G251" s="81" t="s">
        <v>17</v>
      </c>
      <c r="H251" s="90" t="s">
        <v>25</v>
      </c>
      <c r="I251" s="81">
        <v>7</v>
      </c>
      <c r="J251" s="81">
        <v>6</v>
      </c>
      <c r="K251" s="91"/>
      <c r="L251" s="1" t="str">
        <f>IF(H251=$L$3,COUNTIF($H$3:H251,$L$3),"")</f>
        <v/>
      </c>
    </row>
    <row r="252" spans="1:12" x14ac:dyDescent="0.2">
      <c r="A252" s="88">
        <f>IF(B252="","",SUBTOTAL(3,B$4:B252))</f>
        <v>249</v>
      </c>
      <c r="B252" s="85" t="s">
        <v>280</v>
      </c>
      <c r="C252" s="81"/>
      <c r="D252" s="81"/>
      <c r="E252" s="82"/>
      <c r="F252" s="83"/>
      <c r="G252" s="81" t="s">
        <v>17</v>
      </c>
      <c r="H252" s="90" t="s">
        <v>25</v>
      </c>
      <c r="I252" s="81">
        <v>7</v>
      </c>
      <c r="J252" s="81">
        <v>6</v>
      </c>
      <c r="K252" s="91"/>
      <c r="L252" s="1" t="str">
        <f>IF(H252=$L$3,COUNTIF($H$3:H252,$L$3),"")</f>
        <v/>
      </c>
    </row>
    <row r="253" spans="1:12" x14ac:dyDescent="0.2">
      <c r="A253" s="88">
        <f>IF(B253="","",SUBTOTAL(3,B$4:B253))</f>
        <v>250</v>
      </c>
      <c r="B253" s="85" t="s">
        <v>281</v>
      </c>
      <c r="C253" s="81"/>
      <c r="D253" s="81"/>
      <c r="E253" s="82"/>
      <c r="F253" s="83"/>
      <c r="G253" s="81" t="s">
        <v>17</v>
      </c>
      <c r="H253" s="90" t="s">
        <v>25</v>
      </c>
      <c r="I253" s="81">
        <v>7</v>
      </c>
      <c r="J253" s="81">
        <v>6</v>
      </c>
      <c r="K253" s="91"/>
      <c r="L253" s="1" t="str">
        <f>IF(H253=$L$3,COUNTIF($H$3:H253,$L$3),"")</f>
        <v/>
      </c>
    </row>
    <row r="254" spans="1:12" s="7" customFormat="1" x14ac:dyDescent="0.2">
      <c r="A254" s="88">
        <f>IF(B254="","",SUBTOTAL(3,B$4:B254))</f>
        <v>251</v>
      </c>
      <c r="B254" s="85" t="s">
        <v>282</v>
      </c>
      <c r="C254" s="81"/>
      <c r="D254" s="81"/>
      <c r="E254" s="82"/>
      <c r="F254" s="83"/>
      <c r="G254" s="81" t="s">
        <v>17</v>
      </c>
      <c r="H254" s="90" t="s">
        <v>25</v>
      </c>
      <c r="I254" s="81">
        <v>7</v>
      </c>
      <c r="J254" s="81">
        <v>6</v>
      </c>
      <c r="K254" s="91"/>
      <c r="L254" s="7" t="str">
        <f>IF(H254=$L$3,COUNTIF($H$3:H254,$L$3),"")</f>
        <v/>
      </c>
    </row>
    <row r="255" spans="1:12" x14ac:dyDescent="0.2">
      <c r="A255" s="88">
        <f>IF(B255="","",SUBTOTAL(3,B$4:B255))</f>
        <v>252</v>
      </c>
      <c r="B255" s="85" t="s">
        <v>283</v>
      </c>
      <c r="C255" s="81"/>
      <c r="D255" s="81"/>
      <c r="E255" s="82"/>
      <c r="F255" s="83"/>
      <c r="G255" s="81" t="s">
        <v>17</v>
      </c>
      <c r="H255" s="90" t="s">
        <v>25</v>
      </c>
      <c r="I255" s="81">
        <v>7</v>
      </c>
      <c r="J255" s="81">
        <v>6</v>
      </c>
      <c r="K255" s="91"/>
      <c r="L255" s="1" t="str">
        <f>IF(H255=$L$3,COUNTIF($H$3:H255,$L$3),"")</f>
        <v/>
      </c>
    </row>
    <row r="256" spans="1:12" x14ac:dyDescent="0.2">
      <c r="A256" s="88">
        <f>IF(B256="","",SUBTOTAL(3,B$4:B256))</f>
        <v>253</v>
      </c>
      <c r="B256" s="85" t="s">
        <v>284</v>
      </c>
      <c r="C256" s="81"/>
      <c r="D256" s="81"/>
      <c r="E256" s="82"/>
      <c r="F256" s="83"/>
      <c r="G256" s="81" t="s">
        <v>17</v>
      </c>
      <c r="H256" s="90" t="s">
        <v>25</v>
      </c>
      <c r="I256" s="81">
        <v>7</v>
      </c>
      <c r="J256" s="81">
        <v>6</v>
      </c>
      <c r="K256" s="91"/>
      <c r="L256" s="1" t="str">
        <f>IF(H256=$L$3,COUNTIF($H$3:H256,$L$3),"")</f>
        <v/>
      </c>
    </row>
    <row r="257" spans="1:12" x14ac:dyDescent="0.2">
      <c r="A257" s="88">
        <f>IF(B257="","",SUBTOTAL(3,B$4:B257))</f>
        <v>254</v>
      </c>
      <c r="B257" s="85" t="s">
        <v>285</v>
      </c>
      <c r="C257" s="81"/>
      <c r="D257" s="81"/>
      <c r="E257" s="82"/>
      <c r="F257" s="83"/>
      <c r="G257" s="81" t="s">
        <v>17</v>
      </c>
      <c r="H257" s="90" t="s">
        <v>25</v>
      </c>
      <c r="I257" s="81">
        <v>7</v>
      </c>
      <c r="J257" s="81">
        <v>6</v>
      </c>
      <c r="K257" s="91"/>
      <c r="L257" s="1" t="str">
        <f>IF(H257=$L$3,COUNTIF($H$3:H257,$L$3),"")</f>
        <v/>
      </c>
    </row>
    <row r="258" spans="1:12" x14ac:dyDescent="0.2">
      <c r="A258" s="88">
        <f>IF(B258="","",SUBTOTAL(3,B$4:B258))</f>
        <v>255</v>
      </c>
      <c r="B258" s="85" t="s">
        <v>286</v>
      </c>
      <c r="C258" s="81"/>
      <c r="D258" s="81"/>
      <c r="E258" s="82"/>
      <c r="F258" s="83"/>
      <c r="G258" s="81" t="s">
        <v>17</v>
      </c>
      <c r="H258" s="90" t="s">
        <v>25</v>
      </c>
      <c r="I258" s="81">
        <v>7</v>
      </c>
      <c r="J258" s="81">
        <v>6</v>
      </c>
      <c r="K258" s="91"/>
      <c r="L258" s="1" t="str">
        <f>IF(H258=$L$3,COUNTIF($H$3:H258,$L$3),"")</f>
        <v/>
      </c>
    </row>
    <row r="259" spans="1:12" x14ac:dyDescent="0.2">
      <c r="A259" s="88">
        <f>IF(B259="","",SUBTOTAL(3,B$4:B259))</f>
        <v>256</v>
      </c>
      <c r="B259" s="85" t="s">
        <v>287</v>
      </c>
      <c r="C259" s="81"/>
      <c r="D259" s="81"/>
      <c r="E259" s="82"/>
      <c r="F259" s="83"/>
      <c r="G259" s="81" t="s">
        <v>17</v>
      </c>
      <c r="H259" s="90" t="s">
        <v>25</v>
      </c>
      <c r="I259" s="81">
        <v>7</v>
      </c>
      <c r="J259" s="81">
        <v>6</v>
      </c>
      <c r="K259" s="91"/>
      <c r="L259" s="1" t="str">
        <f>IF(H259=$L$3,COUNTIF($H$3:H259,$L$3),"")</f>
        <v/>
      </c>
    </row>
    <row r="260" spans="1:12" x14ac:dyDescent="0.2">
      <c r="A260" s="88">
        <f>IF(B260="","",SUBTOTAL(3,B$4:B260))</f>
        <v>257</v>
      </c>
      <c r="B260" s="85" t="s">
        <v>288</v>
      </c>
      <c r="C260" s="81"/>
      <c r="D260" s="81"/>
      <c r="E260" s="82"/>
      <c r="F260" s="83"/>
      <c r="G260" s="81" t="s">
        <v>17</v>
      </c>
      <c r="H260" s="90" t="s">
        <v>25</v>
      </c>
      <c r="I260" s="81">
        <v>7</v>
      </c>
      <c r="J260" s="81">
        <v>6</v>
      </c>
      <c r="K260" s="91"/>
      <c r="L260" s="1" t="str">
        <f>IF(H260=$L$3,COUNTIF($H$3:H260,$L$3),"")</f>
        <v/>
      </c>
    </row>
    <row r="261" spans="1:12" x14ac:dyDescent="0.2">
      <c r="A261" s="88">
        <f>IF(B261="","",SUBTOTAL(3,B$4:B261))</f>
        <v>258</v>
      </c>
      <c r="B261" s="85" t="s">
        <v>289</v>
      </c>
      <c r="C261" s="81"/>
      <c r="D261" s="81"/>
      <c r="E261" s="82"/>
      <c r="F261" s="83"/>
      <c r="G261" s="81" t="s">
        <v>17</v>
      </c>
      <c r="H261" s="90" t="s">
        <v>25</v>
      </c>
      <c r="I261" s="81">
        <v>7</v>
      </c>
      <c r="J261" s="81">
        <v>6</v>
      </c>
      <c r="K261" s="91"/>
      <c r="L261" s="1" t="str">
        <f>IF(H261=$L$3,COUNTIF($H$3:H261,$L$3),"")</f>
        <v/>
      </c>
    </row>
    <row r="262" spans="1:12" x14ac:dyDescent="0.2">
      <c r="A262" s="88">
        <f>IF(B262="","",SUBTOTAL(3,B$4:B262))</f>
        <v>259</v>
      </c>
      <c r="B262" s="85" t="s">
        <v>290</v>
      </c>
      <c r="C262" s="81"/>
      <c r="D262" s="81"/>
      <c r="E262" s="82"/>
      <c r="F262" s="83"/>
      <c r="G262" s="81" t="s">
        <v>17</v>
      </c>
      <c r="H262" s="90" t="s">
        <v>25</v>
      </c>
      <c r="I262" s="81">
        <v>7</v>
      </c>
      <c r="J262" s="81">
        <v>6</v>
      </c>
      <c r="K262" s="91"/>
      <c r="L262" s="1" t="str">
        <f>IF(H262=$L$3,COUNTIF($H$3:H262,$L$3),"")</f>
        <v/>
      </c>
    </row>
    <row r="263" spans="1:12" x14ac:dyDescent="0.2">
      <c r="A263" s="88">
        <f>IF(B263="","",SUBTOTAL(3,B$4:B263))</f>
        <v>260</v>
      </c>
      <c r="B263" s="85" t="s">
        <v>291</v>
      </c>
      <c r="C263" s="81"/>
      <c r="D263" s="81"/>
      <c r="E263" s="82"/>
      <c r="F263" s="83"/>
      <c r="G263" s="81" t="s">
        <v>17</v>
      </c>
      <c r="H263" s="90" t="s">
        <v>25</v>
      </c>
      <c r="I263" s="81">
        <v>7</v>
      </c>
      <c r="J263" s="81">
        <v>6</v>
      </c>
      <c r="K263" s="91"/>
      <c r="L263" s="1" t="str">
        <f>IF(H263=$L$3,COUNTIF($H$3:H263,$L$3),"")</f>
        <v/>
      </c>
    </row>
    <row r="264" spans="1:12" x14ac:dyDescent="0.2">
      <c r="A264" s="88">
        <f>IF(B264="","",SUBTOTAL(3,B$4:B264))</f>
        <v>261</v>
      </c>
      <c r="B264" s="85" t="s">
        <v>292</v>
      </c>
      <c r="C264" s="81"/>
      <c r="D264" s="81"/>
      <c r="E264" s="82"/>
      <c r="F264" s="83"/>
      <c r="G264" s="81" t="s">
        <v>17</v>
      </c>
      <c r="H264" s="90" t="s">
        <v>25</v>
      </c>
      <c r="I264" s="81">
        <v>7</v>
      </c>
      <c r="J264" s="81">
        <v>6</v>
      </c>
      <c r="K264" s="91"/>
      <c r="L264" s="1" t="str">
        <f>IF(H264=$L$3,COUNTIF($H$3:H264,$L$3),"")</f>
        <v/>
      </c>
    </row>
    <row r="265" spans="1:12" x14ac:dyDescent="0.2">
      <c r="A265" s="88">
        <f>IF(B265="","",SUBTOTAL(3,B$4:B265))</f>
        <v>262</v>
      </c>
      <c r="B265" s="85" t="s">
        <v>293</v>
      </c>
      <c r="C265" s="81"/>
      <c r="D265" s="81"/>
      <c r="E265" s="82"/>
      <c r="F265" s="83"/>
      <c r="G265" s="81" t="s">
        <v>17</v>
      </c>
      <c r="H265" s="90" t="s">
        <v>25</v>
      </c>
      <c r="I265" s="81">
        <v>7</v>
      </c>
      <c r="J265" s="81">
        <v>6</v>
      </c>
      <c r="K265" s="91"/>
      <c r="L265" s="1" t="str">
        <f>IF(H265=$L$3,COUNTIF($H$3:H265,$L$3),"")</f>
        <v/>
      </c>
    </row>
    <row r="266" spans="1:12" x14ac:dyDescent="0.2">
      <c r="A266" s="88">
        <f>IF(B266="","",SUBTOTAL(3,B$4:B266))</f>
        <v>263</v>
      </c>
      <c r="B266" s="85" t="s">
        <v>294</v>
      </c>
      <c r="C266" s="81"/>
      <c r="D266" s="81"/>
      <c r="E266" s="82"/>
      <c r="F266" s="83"/>
      <c r="G266" s="81" t="s">
        <v>17</v>
      </c>
      <c r="H266" s="90" t="s">
        <v>25</v>
      </c>
      <c r="I266" s="81">
        <v>7</v>
      </c>
      <c r="J266" s="81">
        <v>6</v>
      </c>
      <c r="K266" s="91"/>
      <c r="L266" s="1" t="str">
        <f>IF(H266=$L$3,COUNTIF($H$3:H266,$L$3),"")</f>
        <v/>
      </c>
    </row>
    <row r="267" spans="1:12" x14ac:dyDescent="0.2">
      <c r="A267" s="88">
        <f>IF(B267="","",SUBTOTAL(3,B$4:B267))</f>
        <v>264</v>
      </c>
      <c r="B267" s="85" t="s">
        <v>295</v>
      </c>
      <c r="C267" s="81"/>
      <c r="D267" s="81"/>
      <c r="E267" s="82"/>
      <c r="F267" s="83"/>
      <c r="G267" s="81" t="s">
        <v>17</v>
      </c>
      <c r="H267" s="90" t="s">
        <v>25</v>
      </c>
      <c r="I267" s="81">
        <v>7</v>
      </c>
      <c r="J267" s="81">
        <v>6</v>
      </c>
      <c r="K267" s="91"/>
      <c r="L267" s="1" t="str">
        <f>IF(H267=$L$3,COUNTIF($H$3:H267,$L$3),"")</f>
        <v/>
      </c>
    </row>
    <row r="268" spans="1:12" x14ac:dyDescent="0.2">
      <c r="A268" s="88">
        <f>IF(B268="","",SUBTOTAL(3,B$4:B268))</f>
        <v>265</v>
      </c>
      <c r="B268" s="85" t="s">
        <v>296</v>
      </c>
      <c r="C268" s="81"/>
      <c r="D268" s="81"/>
      <c r="E268" s="82"/>
      <c r="F268" s="83"/>
      <c r="G268" s="81" t="s">
        <v>17</v>
      </c>
      <c r="H268" s="90" t="s">
        <v>25</v>
      </c>
      <c r="I268" s="81">
        <v>7</v>
      </c>
      <c r="J268" s="81">
        <v>6</v>
      </c>
      <c r="K268" s="91"/>
      <c r="L268" s="1" t="str">
        <f>IF(H268=$L$3,COUNTIF($H$3:H268,$L$3),"")</f>
        <v/>
      </c>
    </row>
    <row r="269" spans="1:12" x14ac:dyDescent="0.2">
      <c r="A269" s="88">
        <f>IF(B269="","",SUBTOTAL(3,B$4:B269))</f>
        <v>266</v>
      </c>
      <c r="B269" s="85" t="s">
        <v>297</v>
      </c>
      <c r="C269" s="81"/>
      <c r="D269" s="81"/>
      <c r="E269" s="82"/>
      <c r="F269" s="83"/>
      <c r="G269" s="81" t="s">
        <v>17</v>
      </c>
      <c r="H269" s="90" t="s">
        <v>25</v>
      </c>
      <c r="I269" s="81">
        <v>7</v>
      </c>
      <c r="J269" s="81">
        <v>6</v>
      </c>
      <c r="K269" s="91"/>
      <c r="L269" s="1" t="str">
        <f>IF(H269=$L$3,COUNTIF($H$3:H269,$L$3),"")</f>
        <v/>
      </c>
    </row>
    <row r="270" spans="1:12" x14ac:dyDescent="0.2">
      <c r="A270" s="88">
        <f>IF(B270="","",SUBTOTAL(3,B$4:B270))</f>
        <v>267</v>
      </c>
      <c r="B270" s="85" t="s">
        <v>298</v>
      </c>
      <c r="C270" s="81"/>
      <c r="D270" s="81"/>
      <c r="E270" s="82"/>
      <c r="F270" s="83"/>
      <c r="G270" s="81" t="s">
        <v>17</v>
      </c>
      <c r="H270" s="90" t="s">
        <v>25</v>
      </c>
      <c r="I270" s="81">
        <v>7</v>
      </c>
      <c r="J270" s="81">
        <v>6</v>
      </c>
      <c r="K270" s="91"/>
      <c r="L270" s="1" t="str">
        <f>IF(H270=$L$3,COUNTIF($H$3:H270,$L$3),"")</f>
        <v/>
      </c>
    </row>
    <row r="271" spans="1:12" x14ac:dyDescent="0.2">
      <c r="A271" s="88">
        <f>IF(B271="","",SUBTOTAL(3,B$4:B271))</f>
        <v>268</v>
      </c>
      <c r="B271" s="85" t="s">
        <v>299</v>
      </c>
      <c r="C271" s="81"/>
      <c r="D271" s="81"/>
      <c r="E271" s="82"/>
      <c r="F271" s="83"/>
      <c r="G271" s="81" t="s">
        <v>17</v>
      </c>
      <c r="H271" s="90" t="s">
        <v>25</v>
      </c>
      <c r="I271" s="81">
        <v>7</v>
      </c>
      <c r="J271" s="81">
        <v>6</v>
      </c>
      <c r="K271" s="91"/>
      <c r="L271" s="1" t="str">
        <f>IF(H271=$L$3,COUNTIF($H$3:H271,$L$3),"")</f>
        <v/>
      </c>
    </row>
    <row r="272" spans="1:12" x14ac:dyDescent="0.2">
      <c r="A272" s="88">
        <f>IF(B272="","",SUBTOTAL(3,B$4:B272))</f>
        <v>269</v>
      </c>
      <c r="B272" s="85" t="s">
        <v>300</v>
      </c>
      <c r="C272" s="81"/>
      <c r="D272" s="81"/>
      <c r="E272" s="82"/>
      <c r="F272" s="83"/>
      <c r="G272" s="81" t="s">
        <v>17</v>
      </c>
      <c r="H272" s="90" t="s">
        <v>25</v>
      </c>
      <c r="I272" s="81">
        <v>7</v>
      </c>
      <c r="J272" s="81">
        <v>6</v>
      </c>
      <c r="K272" s="91"/>
      <c r="L272" s="1" t="str">
        <f>IF(H272=$L$3,COUNTIF($H$3:H272,$L$3),"")</f>
        <v/>
      </c>
    </row>
    <row r="273" spans="1:12" x14ac:dyDescent="0.2">
      <c r="A273" s="88">
        <f>IF(B273="","",SUBTOTAL(3,B$4:B273))</f>
        <v>270</v>
      </c>
      <c r="B273" s="85" t="s">
        <v>301</v>
      </c>
      <c r="C273" s="81"/>
      <c r="D273" s="81"/>
      <c r="E273" s="82"/>
      <c r="F273" s="83"/>
      <c r="G273" s="81" t="s">
        <v>17</v>
      </c>
      <c r="H273" s="90" t="s">
        <v>25</v>
      </c>
      <c r="I273" s="81">
        <v>7</v>
      </c>
      <c r="J273" s="81">
        <v>6</v>
      </c>
      <c r="K273" s="91"/>
      <c r="L273" s="1" t="str">
        <f>IF(H273=$L$3,COUNTIF($H$3:H273,$L$3),"")</f>
        <v/>
      </c>
    </row>
    <row r="274" spans="1:12" x14ac:dyDescent="0.2">
      <c r="A274" s="88">
        <f>IF(B274="","",SUBTOTAL(3,B$4:B274))</f>
        <v>271</v>
      </c>
      <c r="B274" s="85" t="s">
        <v>302</v>
      </c>
      <c r="C274" s="81"/>
      <c r="D274" s="81"/>
      <c r="E274" s="82"/>
      <c r="F274" s="83"/>
      <c r="G274" s="81" t="s">
        <v>17</v>
      </c>
      <c r="H274" s="90" t="s">
        <v>25</v>
      </c>
      <c r="I274" s="81">
        <v>7</v>
      </c>
      <c r="J274" s="81">
        <v>6</v>
      </c>
      <c r="K274" s="91"/>
      <c r="L274" s="1" t="str">
        <f>IF(H274=$L$3,COUNTIF($H$3:H274,$L$3),"")</f>
        <v/>
      </c>
    </row>
    <row r="275" spans="1:12" x14ac:dyDescent="0.2">
      <c r="A275" s="88">
        <f>IF(B275="","",SUBTOTAL(3,B$4:B275))</f>
        <v>272</v>
      </c>
      <c r="B275" s="85" t="s">
        <v>303</v>
      </c>
      <c r="C275" s="81"/>
      <c r="D275" s="81"/>
      <c r="E275" s="82"/>
      <c r="F275" s="83"/>
      <c r="G275" s="81" t="s">
        <v>17</v>
      </c>
      <c r="H275" s="90" t="s">
        <v>25</v>
      </c>
      <c r="I275" s="81">
        <v>7</v>
      </c>
      <c r="J275" s="81">
        <v>6</v>
      </c>
      <c r="K275" s="91"/>
      <c r="L275" s="1" t="str">
        <f>IF(H275=$L$3,COUNTIF($H$3:H275,$L$3),"")</f>
        <v/>
      </c>
    </row>
    <row r="276" spans="1:12" x14ac:dyDescent="0.2">
      <c r="A276" s="88">
        <f>IF(B276="","",SUBTOTAL(3,B$4:B276))</f>
        <v>273</v>
      </c>
      <c r="B276" s="85" t="s">
        <v>304</v>
      </c>
      <c r="C276" s="81"/>
      <c r="D276" s="81"/>
      <c r="E276" s="82"/>
      <c r="F276" s="83"/>
      <c r="G276" s="81" t="s">
        <v>17</v>
      </c>
      <c r="H276" s="90" t="s">
        <v>25</v>
      </c>
      <c r="I276" s="81">
        <v>7</v>
      </c>
      <c r="J276" s="81">
        <v>6</v>
      </c>
      <c r="K276" s="91"/>
      <c r="L276" s="1" t="str">
        <f>IF(H276=$L$3,COUNTIF($H$3:H276,$L$3),"")</f>
        <v/>
      </c>
    </row>
    <row r="277" spans="1:12" x14ac:dyDescent="0.2">
      <c r="A277" s="88">
        <f>IF(B277="","",SUBTOTAL(3,B$4:B277))</f>
        <v>274</v>
      </c>
      <c r="B277" s="85" t="s">
        <v>305</v>
      </c>
      <c r="C277" s="81"/>
      <c r="D277" s="81"/>
      <c r="E277" s="82"/>
      <c r="F277" s="83"/>
      <c r="G277" s="81" t="s">
        <v>17</v>
      </c>
      <c r="H277" s="90" t="s">
        <v>25</v>
      </c>
      <c r="I277" s="81">
        <v>7</v>
      </c>
      <c r="J277" s="81">
        <v>6</v>
      </c>
      <c r="K277" s="91"/>
      <c r="L277" s="1" t="str">
        <f>IF(H277=$L$3,COUNTIF($H$3:H277,$L$3),"")</f>
        <v/>
      </c>
    </row>
    <row r="278" spans="1:12" x14ac:dyDescent="0.2">
      <c r="A278" s="88">
        <f>IF(B278="","",SUBTOTAL(3,B$4:B278))</f>
        <v>275</v>
      </c>
      <c r="B278" s="85" t="s">
        <v>306</v>
      </c>
      <c r="C278" s="81"/>
      <c r="D278" s="81"/>
      <c r="E278" s="82"/>
      <c r="F278" s="83"/>
      <c r="G278" s="81" t="s">
        <v>17</v>
      </c>
      <c r="H278" s="90" t="s">
        <v>25</v>
      </c>
      <c r="I278" s="81">
        <v>7</v>
      </c>
      <c r="J278" s="81">
        <v>6</v>
      </c>
      <c r="K278" s="91"/>
      <c r="L278" s="1" t="str">
        <f>IF(H278=$L$3,COUNTIF($H$3:H278,$L$3),"")</f>
        <v/>
      </c>
    </row>
    <row r="279" spans="1:12" x14ac:dyDescent="0.2">
      <c r="A279" s="88">
        <f>IF(B279="","",SUBTOTAL(3,B$4:B279))</f>
        <v>276</v>
      </c>
      <c r="B279" s="85" t="s">
        <v>307</v>
      </c>
      <c r="C279" s="81"/>
      <c r="D279" s="81"/>
      <c r="E279" s="82"/>
      <c r="F279" s="83"/>
      <c r="G279" s="81" t="s">
        <v>17</v>
      </c>
      <c r="H279" s="90" t="s">
        <v>25</v>
      </c>
      <c r="I279" s="81">
        <v>7</v>
      </c>
      <c r="J279" s="81">
        <v>6</v>
      </c>
      <c r="K279" s="91"/>
      <c r="L279" s="1" t="str">
        <f>IF(H279=$L$3,COUNTIF($H$3:H279,$L$3),"")</f>
        <v/>
      </c>
    </row>
    <row r="280" spans="1:12" x14ac:dyDescent="0.2">
      <c r="A280" s="88">
        <f>IF(B280="","",SUBTOTAL(3,B$4:B280))</f>
        <v>277</v>
      </c>
      <c r="B280" s="85" t="s">
        <v>308</v>
      </c>
      <c r="C280" s="81"/>
      <c r="D280" s="81"/>
      <c r="E280" s="82"/>
      <c r="F280" s="83"/>
      <c r="G280" s="81" t="s">
        <v>17</v>
      </c>
      <c r="H280" s="90" t="s">
        <v>25</v>
      </c>
      <c r="I280" s="81">
        <v>7</v>
      </c>
      <c r="J280" s="81">
        <v>6</v>
      </c>
      <c r="K280" s="91"/>
      <c r="L280" s="1" t="str">
        <f>IF(H280=$L$3,COUNTIF($H$3:H280,$L$3),"")</f>
        <v/>
      </c>
    </row>
    <row r="281" spans="1:12" x14ac:dyDescent="0.2">
      <c r="A281" s="88">
        <f>IF(B281="","",SUBTOTAL(3,B$4:B281))</f>
        <v>278</v>
      </c>
      <c r="B281" s="85" t="s">
        <v>309</v>
      </c>
      <c r="C281" s="81"/>
      <c r="D281" s="81"/>
      <c r="E281" s="82"/>
      <c r="F281" s="83"/>
      <c r="G281" s="81" t="s">
        <v>17</v>
      </c>
      <c r="H281" s="90" t="s">
        <v>25</v>
      </c>
      <c r="I281" s="81">
        <v>7</v>
      </c>
      <c r="J281" s="81">
        <v>6</v>
      </c>
      <c r="K281" s="91"/>
      <c r="L281" s="1" t="str">
        <f>IF(H281=$L$3,COUNTIF($H$3:H281,$L$3),"")</f>
        <v/>
      </c>
    </row>
    <row r="282" spans="1:12" x14ac:dyDescent="0.2">
      <c r="A282" s="88">
        <f>IF(B282="","",SUBTOTAL(3,B$4:B282))</f>
        <v>279</v>
      </c>
      <c r="B282" s="85" t="s">
        <v>310</v>
      </c>
      <c r="C282" s="81"/>
      <c r="D282" s="81"/>
      <c r="E282" s="82"/>
      <c r="F282" s="83"/>
      <c r="G282" s="81" t="s">
        <v>17</v>
      </c>
      <c r="H282" s="90" t="s">
        <v>25</v>
      </c>
      <c r="I282" s="81">
        <v>7</v>
      </c>
      <c r="J282" s="81">
        <v>6</v>
      </c>
      <c r="K282" s="91"/>
      <c r="L282" s="1" t="str">
        <f>IF(H282=$L$3,COUNTIF($H$3:H282,$L$3),"")</f>
        <v/>
      </c>
    </row>
    <row r="283" spans="1:12" x14ac:dyDescent="0.2">
      <c r="A283" s="88">
        <f>IF(B283="","",SUBTOTAL(3,B$4:B283))</f>
        <v>280</v>
      </c>
      <c r="B283" s="85" t="s">
        <v>311</v>
      </c>
      <c r="C283" s="81"/>
      <c r="D283" s="81"/>
      <c r="E283" s="82"/>
      <c r="F283" s="83"/>
      <c r="G283" s="81" t="s">
        <v>17</v>
      </c>
      <c r="H283" s="90" t="s">
        <v>25</v>
      </c>
      <c r="I283" s="81">
        <v>7</v>
      </c>
      <c r="J283" s="81">
        <v>6</v>
      </c>
      <c r="K283" s="91"/>
      <c r="L283" s="1" t="str">
        <f>IF(H283=$L$3,COUNTIF($H$3:H283,$L$3),"")</f>
        <v/>
      </c>
    </row>
    <row r="284" spans="1:12" x14ac:dyDescent="0.2">
      <c r="A284" s="88">
        <f>IF(B284="","",SUBTOTAL(3,B$4:B284))</f>
        <v>281</v>
      </c>
      <c r="B284" s="85" t="s">
        <v>312</v>
      </c>
      <c r="C284" s="81"/>
      <c r="D284" s="81"/>
      <c r="E284" s="82"/>
      <c r="F284" s="83"/>
      <c r="G284" s="81" t="s">
        <v>17</v>
      </c>
      <c r="H284" s="90" t="s">
        <v>25</v>
      </c>
      <c r="I284" s="81">
        <v>7</v>
      </c>
      <c r="J284" s="81">
        <v>6</v>
      </c>
      <c r="K284" s="91"/>
      <c r="L284" s="1" t="str">
        <f>IF(H284=$L$3,COUNTIF($H$3:H284,$L$3),"")</f>
        <v/>
      </c>
    </row>
    <row r="285" spans="1:12" x14ac:dyDescent="0.2">
      <c r="A285" s="88">
        <f>IF(B285="","",SUBTOTAL(3,B$4:B285))</f>
        <v>282</v>
      </c>
      <c r="B285" s="85" t="s">
        <v>313</v>
      </c>
      <c r="C285" s="81"/>
      <c r="D285" s="81"/>
      <c r="E285" s="82"/>
      <c r="F285" s="83"/>
      <c r="G285" s="81" t="s">
        <v>17</v>
      </c>
      <c r="H285" s="90" t="s">
        <v>25</v>
      </c>
      <c r="I285" s="81">
        <v>7</v>
      </c>
      <c r="J285" s="81">
        <v>6</v>
      </c>
      <c r="K285" s="91"/>
      <c r="L285" s="1" t="str">
        <f>IF(H285=$L$3,COUNTIF($H$3:H285,$L$3),"")</f>
        <v/>
      </c>
    </row>
    <row r="286" spans="1:12" x14ac:dyDescent="0.2">
      <c r="A286" s="88">
        <f>IF(B286="","",SUBTOTAL(3,B$4:B286))</f>
        <v>283</v>
      </c>
      <c r="B286" s="85" t="s">
        <v>314</v>
      </c>
      <c r="C286" s="81"/>
      <c r="D286" s="81"/>
      <c r="E286" s="82"/>
      <c r="F286" s="83"/>
      <c r="G286" s="81" t="s">
        <v>9</v>
      </c>
      <c r="H286" s="90" t="s">
        <v>29</v>
      </c>
      <c r="I286" s="81">
        <v>8</v>
      </c>
      <c r="J286" s="81">
        <v>7</v>
      </c>
      <c r="K286" s="91"/>
      <c r="L286" s="1" t="str">
        <f>IF(H286=$L$3,COUNTIF($H$3:H286,$L$3),"")</f>
        <v/>
      </c>
    </row>
    <row r="287" spans="1:12" x14ac:dyDescent="0.2">
      <c r="A287" s="88">
        <f>IF(B287="","",SUBTOTAL(3,B$4:B287))</f>
        <v>284</v>
      </c>
      <c r="B287" s="85" t="s">
        <v>315</v>
      </c>
      <c r="C287" s="81"/>
      <c r="D287" s="81"/>
      <c r="E287" s="82"/>
      <c r="F287" s="83"/>
      <c r="G287" s="81" t="s">
        <v>9</v>
      </c>
      <c r="H287" s="90" t="s">
        <v>29</v>
      </c>
      <c r="I287" s="81">
        <v>8</v>
      </c>
      <c r="J287" s="81">
        <v>7</v>
      </c>
      <c r="K287" s="91"/>
      <c r="L287" s="1" t="str">
        <f>IF(H287=$L$3,COUNTIF($H$3:H287,$L$3),"")</f>
        <v/>
      </c>
    </row>
    <row r="288" spans="1:12" x14ac:dyDescent="0.2">
      <c r="A288" s="88">
        <f>IF(B288="","",SUBTOTAL(3,B$4:B288))</f>
        <v>285</v>
      </c>
      <c r="B288" s="85" t="s">
        <v>316</v>
      </c>
      <c r="C288" s="81"/>
      <c r="D288" s="81"/>
      <c r="E288" s="82"/>
      <c r="F288" s="83"/>
      <c r="G288" s="81" t="s">
        <v>9</v>
      </c>
      <c r="H288" s="90" t="s">
        <v>29</v>
      </c>
      <c r="I288" s="81">
        <v>8</v>
      </c>
      <c r="J288" s="81">
        <v>7</v>
      </c>
      <c r="K288" s="91"/>
      <c r="L288" s="1" t="str">
        <f>IF(H288=$L$3,COUNTIF($H$3:H288,$L$3),"")</f>
        <v/>
      </c>
    </row>
    <row r="289" spans="1:12" x14ac:dyDescent="0.2">
      <c r="A289" s="88">
        <f>IF(B289="","",SUBTOTAL(3,B$4:B289))</f>
        <v>286</v>
      </c>
      <c r="B289" s="85" t="s">
        <v>317</v>
      </c>
      <c r="C289" s="81"/>
      <c r="D289" s="81"/>
      <c r="E289" s="82"/>
      <c r="F289" s="83"/>
      <c r="G289" s="81" t="s">
        <v>9</v>
      </c>
      <c r="H289" s="90" t="s">
        <v>29</v>
      </c>
      <c r="I289" s="81">
        <v>8</v>
      </c>
      <c r="J289" s="81">
        <v>7</v>
      </c>
      <c r="K289" s="91"/>
      <c r="L289" s="1" t="str">
        <f>IF(H289=$L$3,COUNTIF($H$3:H289,$L$3),"")</f>
        <v/>
      </c>
    </row>
    <row r="290" spans="1:12" x14ac:dyDescent="0.2">
      <c r="A290" s="88">
        <f>IF(B290="","",SUBTOTAL(3,B$4:B290))</f>
        <v>287</v>
      </c>
      <c r="B290" s="85" t="s">
        <v>318</v>
      </c>
      <c r="C290" s="81"/>
      <c r="D290" s="81"/>
      <c r="E290" s="82"/>
      <c r="F290" s="83"/>
      <c r="G290" s="81" t="s">
        <v>9</v>
      </c>
      <c r="H290" s="90" t="s">
        <v>29</v>
      </c>
      <c r="I290" s="81">
        <v>8</v>
      </c>
      <c r="J290" s="81">
        <v>7</v>
      </c>
      <c r="K290" s="91"/>
      <c r="L290" s="1" t="str">
        <f>IF(H290=$L$3,COUNTIF($H$3:H290,$L$3),"")</f>
        <v/>
      </c>
    </row>
    <row r="291" spans="1:12" x14ac:dyDescent="0.2">
      <c r="A291" s="88">
        <f>IF(B291="","",SUBTOTAL(3,B$4:B291))</f>
        <v>288</v>
      </c>
      <c r="B291" s="85" t="s">
        <v>319</v>
      </c>
      <c r="C291" s="81"/>
      <c r="D291" s="81"/>
      <c r="E291" s="82"/>
      <c r="F291" s="83"/>
      <c r="G291" s="81" t="s">
        <v>9</v>
      </c>
      <c r="H291" s="90" t="s">
        <v>29</v>
      </c>
      <c r="I291" s="81">
        <v>8</v>
      </c>
      <c r="J291" s="81">
        <v>7</v>
      </c>
      <c r="K291" s="91"/>
      <c r="L291" s="1" t="str">
        <f>IF(H291=$L$3,COUNTIF($H$3:H291,$L$3),"")</f>
        <v/>
      </c>
    </row>
    <row r="292" spans="1:12" x14ac:dyDescent="0.2">
      <c r="A292" s="88">
        <f>IF(B292="","",SUBTOTAL(3,B$4:B292))</f>
        <v>289</v>
      </c>
      <c r="B292" s="85" t="s">
        <v>320</v>
      </c>
      <c r="C292" s="81"/>
      <c r="D292" s="81"/>
      <c r="E292" s="82"/>
      <c r="F292" s="83"/>
      <c r="G292" s="81" t="s">
        <v>9</v>
      </c>
      <c r="H292" s="90" t="s">
        <v>29</v>
      </c>
      <c r="I292" s="81">
        <v>8</v>
      </c>
      <c r="J292" s="81">
        <v>7</v>
      </c>
      <c r="K292" s="91"/>
      <c r="L292" s="1" t="str">
        <f>IF(H292=$L$3,COUNTIF($H$3:H292,$L$3),"")</f>
        <v/>
      </c>
    </row>
    <row r="293" spans="1:12" x14ac:dyDescent="0.2">
      <c r="A293" s="88">
        <f>IF(B293="","",SUBTOTAL(3,B$4:B293))</f>
        <v>290</v>
      </c>
      <c r="B293" s="85" t="s">
        <v>321</v>
      </c>
      <c r="C293" s="81"/>
      <c r="D293" s="81"/>
      <c r="E293" s="82"/>
      <c r="F293" s="83"/>
      <c r="G293" s="81" t="s">
        <v>9</v>
      </c>
      <c r="H293" s="90" t="s">
        <v>29</v>
      </c>
      <c r="I293" s="81">
        <v>8</v>
      </c>
      <c r="J293" s="81">
        <v>7</v>
      </c>
      <c r="K293" s="91"/>
      <c r="L293" s="1" t="str">
        <f>IF(H293=$L$3,COUNTIF($H$3:H293,$L$3),"")</f>
        <v/>
      </c>
    </row>
    <row r="294" spans="1:12" x14ac:dyDescent="0.2">
      <c r="A294" s="88">
        <f>IF(B294="","",SUBTOTAL(3,B$4:B294))</f>
        <v>291</v>
      </c>
      <c r="B294" s="85" t="s">
        <v>322</v>
      </c>
      <c r="C294" s="81"/>
      <c r="D294" s="81"/>
      <c r="E294" s="82"/>
      <c r="F294" s="83"/>
      <c r="G294" s="81" t="s">
        <v>9</v>
      </c>
      <c r="H294" s="90" t="s">
        <v>29</v>
      </c>
      <c r="I294" s="81">
        <v>8</v>
      </c>
      <c r="J294" s="81">
        <v>7</v>
      </c>
      <c r="K294" s="91"/>
      <c r="L294" s="1" t="str">
        <f>IF(H294=$L$3,COUNTIF($H$3:H294,$L$3),"")</f>
        <v/>
      </c>
    </row>
    <row r="295" spans="1:12" x14ac:dyDescent="0.2">
      <c r="A295" s="88">
        <f>IF(B295="","",SUBTOTAL(3,B$4:B295))</f>
        <v>292</v>
      </c>
      <c r="B295" s="85" t="s">
        <v>323</v>
      </c>
      <c r="C295" s="81"/>
      <c r="D295" s="81"/>
      <c r="E295" s="82"/>
      <c r="F295" s="83"/>
      <c r="G295" s="81" t="s">
        <v>9</v>
      </c>
      <c r="H295" s="90" t="s">
        <v>29</v>
      </c>
      <c r="I295" s="81">
        <v>8</v>
      </c>
      <c r="J295" s="81">
        <v>7</v>
      </c>
      <c r="K295" s="91"/>
      <c r="L295" s="1" t="str">
        <f>IF(H295=$L$3,COUNTIF($H$3:H295,$L$3),"")</f>
        <v/>
      </c>
    </row>
    <row r="296" spans="1:12" x14ac:dyDescent="0.2">
      <c r="A296" s="88">
        <f>IF(B296="","",SUBTOTAL(3,B$4:B296))</f>
        <v>293</v>
      </c>
      <c r="B296" s="85" t="s">
        <v>324</v>
      </c>
      <c r="C296" s="81"/>
      <c r="D296" s="81"/>
      <c r="E296" s="82"/>
      <c r="F296" s="83"/>
      <c r="G296" s="81" t="s">
        <v>9</v>
      </c>
      <c r="H296" s="90" t="s">
        <v>29</v>
      </c>
      <c r="I296" s="81">
        <v>8</v>
      </c>
      <c r="J296" s="81">
        <v>7</v>
      </c>
      <c r="K296" s="91"/>
      <c r="L296" s="1" t="str">
        <f>IF(H296=$L$3,COUNTIF($H$3:H296,$L$3),"")</f>
        <v/>
      </c>
    </row>
    <row r="297" spans="1:12" x14ac:dyDescent="0.2">
      <c r="A297" s="88">
        <f>IF(B297="","",SUBTOTAL(3,B$4:B297))</f>
        <v>294</v>
      </c>
      <c r="B297" s="85" t="s">
        <v>325</v>
      </c>
      <c r="C297" s="81"/>
      <c r="D297" s="81"/>
      <c r="E297" s="82"/>
      <c r="F297" s="83"/>
      <c r="G297" s="81" t="s">
        <v>9</v>
      </c>
      <c r="H297" s="90" t="s">
        <v>29</v>
      </c>
      <c r="I297" s="81">
        <v>8</v>
      </c>
      <c r="J297" s="81">
        <v>7</v>
      </c>
      <c r="K297" s="91"/>
      <c r="L297" s="1" t="str">
        <f>IF(H297=$L$3,COUNTIF($H$3:H297,$L$3),"")</f>
        <v/>
      </c>
    </row>
    <row r="298" spans="1:12" x14ac:dyDescent="0.2">
      <c r="A298" s="88">
        <f>IF(B298="","",SUBTOTAL(3,B$4:B298))</f>
        <v>295</v>
      </c>
      <c r="B298" s="85" t="s">
        <v>326</v>
      </c>
      <c r="C298" s="81"/>
      <c r="D298" s="81"/>
      <c r="E298" s="82"/>
      <c r="F298" s="83"/>
      <c r="G298" s="81" t="s">
        <v>9</v>
      </c>
      <c r="H298" s="90" t="s">
        <v>29</v>
      </c>
      <c r="I298" s="81">
        <v>8</v>
      </c>
      <c r="J298" s="81">
        <v>7</v>
      </c>
      <c r="K298" s="91"/>
      <c r="L298" s="1" t="str">
        <f>IF(H298=$L$3,COUNTIF($H$3:H298,$L$3),"")</f>
        <v/>
      </c>
    </row>
    <row r="299" spans="1:12" x14ac:dyDescent="0.2">
      <c r="A299" s="88">
        <f>IF(B299="","",SUBTOTAL(3,B$4:B299))</f>
        <v>296</v>
      </c>
      <c r="B299" s="85" t="s">
        <v>327</v>
      </c>
      <c r="C299" s="81"/>
      <c r="D299" s="81"/>
      <c r="E299" s="82"/>
      <c r="F299" s="83"/>
      <c r="G299" s="81" t="s">
        <v>9</v>
      </c>
      <c r="H299" s="90" t="s">
        <v>29</v>
      </c>
      <c r="I299" s="81">
        <v>8</v>
      </c>
      <c r="J299" s="81">
        <v>7</v>
      </c>
      <c r="K299" s="91"/>
      <c r="L299" s="1" t="str">
        <f>IF(H299=$L$3,COUNTIF($H$3:H299,$L$3),"")</f>
        <v/>
      </c>
    </row>
    <row r="300" spans="1:12" x14ac:dyDescent="0.2">
      <c r="A300" s="88">
        <f>IF(B300="","",SUBTOTAL(3,B$4:B300))</f>
        <v>297</v>
      </c>
      <c r="B300" s="85" t="s">
        <v>328</v>
      </c>
      <c r="C300" s="81"/>
      <c r="D300" s="81"/>
      <c r="E300" s="82"/>
      <c r="F300" s="83"/>
      <c r="G300" s="81" t="s">
        <v>9</v>
      </c>
      <c r="H300" s="90" t="s">
        <v>29</v>
      </c>
      <c r="I300" s="81">
        <v>8</v>
      </c>
      <c r="J300" s="81">
        <v>7</v>
      </c>
      <c r="K300" s="91"/>
      <c r="L300" s="1" t="str">
        <f>IF(H300=$L$3,COUNTIF($H$3:H300,$L$3),"")</f>
        <v/>
      </c>
    </row>
    <row r="301" spans="1:12" x14ac:dyDescent="0.2">
      <c r="A301" s="88">
        <f>IF(B301="","",SUBTOTAL(3,B$4:B301))</f>
        <v>298</v>
      </c>
      <c r="B301" s="85" t="s">
        <v>329</v>
      </c>
      <c r="C301" s="81"/>
      <c r="D301" s="81"/>
      <c r="E301" s="82"/>
      <c r="F301" s="83"/>
      <c r="G301" s="81" t="s">
        <v>9</v>
      </c>
      <c r="H301" s="90" t="s">
        <v>29</v>
      </c>
      <c r="I301" s="81">
        <v>8</v>
      </c>
      <c r="J301" s="81">
        <v>7</v>
      </c>
      <c r="K301" s="91"/>
      <c r="L301" s="1" t="str">
        <f>IF(H301=$L$3,COUNTIF($H$3:H301,$L$3),"")</f>
        <v/>
      </c>
    </row>
    <row r="302" spans="1:12" x14ac:dyDescent="0.2">
      <c r="A302" s="88">
        <f>IF(B302="","",SUBTOTAL(3,B$4:B302))</f>
        <v>299</v>
      </c>
      <c r="B302" s="85" t="s">
        <v>330</v>
      </c>
      <c r="C302" s="81"/>
      <c r="D302" s="81"/>
      <c r="E302" s="82"/>
      <c r="F302" s="83"/>
      <c r="G302" s="81" t="s">
        <v>9</v>
      </c>
      <c r="H302" s="90" t="s">
        <v>29</v>
      </c>
      <c r="I302" s="81">
        <v>8</v>
      </c>
      <c r="J302" s="81">
        <v>7</v>
      </c>
      <c r="K302" s="91"/>
      <c r="L302" s="1" t="str">
        <f>IF(H302=$L$3,COUNTIF($H$3:H302,$L$3),"")</f>
        <v/>
      </c>
    </row>
    <row r="303" spans="1:12" x14ac:dyDescent="0.2">
      <c r="A303" s="88">
        <f>IF(B303="","",SUBTOTAL(3,B$4:B303))</f>
        <v>300</v>
      </c>
      <c r="B303" s="85" t="s">
        <v>331</v>
      </c>
      <c r="C303" s="81"/>
      <c r="D303" s="81"/>
      <c r="E303" s="82"/>
      <c r="F303" s="83"/>
      <c r="G303" s="81" t="s">
        <v>9</v>
      </c>
      <c r="H303" s="90" t="s">
        <v>29</v>
      </c>
      <c r="I303" s="81">
        <v>8</v>
      </c>
      <c r="J303" s="81">
        <v>7</v>
      </c>
      <c r="K303" s="91"/>
      <c r="L303" s="1" t="str">
        <f>IF(H303=$L$3,COUNTIF($H$3:H303,$L$3),"")</f>
        <v/>
      </c>
    </row>
    <row r="304" spans="1:12" x14ac:dyDescent="0.2">
      <c r="A304" s="88">
        <f>IF(B304="","",SUBTOTAL(3,B$4:B304))</f>
        <v>301</v>
      </c>
      <c r="B304" s="85" t="s">
        <v>332</v>
      </c>
      <c r="C304" s="81"/>
      <c r="D304" s="81"/>
      <c r="E304" s="82"/>
      <c r="F304" s="83"/>
      <c r="G304" s="81" t="s">
        <v>9</v>
      </c>
      <c r="H304" s="90" t="s">
        <v>29</v>
      </c>
      <c r="I304" s="81">
        <v>8</v>
      </c>
      <c r="J304" s="81">
        <v>7</v>
      </c>
      <c r="K304" s="91"/>
      <c r="L304" s="1" t="str">
        <f>IF(H304=$L$3,COUNTIF($H$3:H304,$L$3),"")</f>
        <v/>
      </c>
    </row>
    <row r="305" spans="1:12" x14ac:dyDescent="0.2">
      <c r="A305" s="88">
        <f>IF(B305="","",SUBTOTAL(3,B$4:B305))</f>
        <v>302</v>
      </c>
      <c r="B305" s="85" t="s">
        <v>333</v>
      </c>
      <c r="C305" s="81"/>
      <c r="D305" s="81"/>
      <c r="E305" s="82"/>
      <c r="F305" s="83"/>
      <c r="G305" s="81" t="s">
        <v>9</v>
      </c>
      <c r="H305" s="90" t="s">
        <v>29</v>
      </c>
      <c r="I305" s="81">
        <v>8</v>
      </c>
      <c r="J305" s="81">
        <v>7</v>
      </c>
      <c r="K305" s="91"/>
      <c r="L305" s="1" t="str">
        <f>IF(H305=$L$3,COUNTIF($H$3:H305,$L$3),"")</f>
        <v/>
      </c>
    </row>
    <row r="306" spans="1:12" x14ac:dyDescent="0.2">
      <c r="A306" s="88">
        <f>IF(B306="","",SUBTOTAL(3,B$4:B306))</f>
        <v>303</v>
      </c>
      <c r="B306" s="85" t="s">
        <v>334</v>
      </c>
      <c r="C306" s="81"/>
      <c r="D306" s="81"/>
      <c r="E306" s="82"/>
      <c r="F306" s="83"/>
      <c r="G306" s="81" t="s">
        <v>9</v>
      </c>
      <c r="H306" s="90" t="s">
        <v>29</v>
      </c>
      <c r="I306" s="81">
        <v>8</v>
      </c>
      <c r="J306" s="81">
        <v>7</v>
      </c>
      <c r="K306" s="91"/>
      <c r="L306" s="1" t="str">
        <f>IF(H306=$L$3,COUNTIF($H$3:H306,$L$3),"")</f>
        <v/>
      </c>
    </row>
    <row r="307" spans="1:12" x14ac:dyDescent="0.2">
      <c r="A307" s="88">
        <f>IF(B307="","",SUBTOTAL(3,B$4:B307))</f>
        <v>304</v>
      </c>
      <c r="B307" s="85" t="s">
        <v>335</v>
      </c>
      <c r="C307" s="81"/>
      <c r="D307" s="81"/>
      <c r="E307" s="82"/>
      <c r="F307" s="83"/>
      <c r="G307" s="81" t="s">
        <v>9</v>
      </c>
      <c r="H307" s="90" t="s">
        <v>29</v>
      </c>
      <c r="I307" s="81">
        <v>8</v>
      </c>
      <c r="J307" s="81">
        <v>7</v>
      </c>
      <c r="K307" s="91"/>
      <c r="L307" s="1" t="str">
        <f>IF(H307=$L$3,COUNTIF($H$3:H307,$L$3),"")</f>
        <v/>
      </c>
    </row>
    <row r="308" spans="1:12" x14ac:dyDescent="0.2">
      <c r="A308" s="88">
        <f>IF(B308="","",SUBTOTAL(3,B$4:B308))</f>
        <v>305</v>
      </c>
      <c r="B308" s="85" t="s">
        <v>336</v>
      </c>
      <c r="C308" s="81"/>
      <c r="D308" s="81"/>
      <c r="E308" s="82"/>
      <c r="F308" s="83"/>
      <c r="G308" s="81" t="s">
        <v>9</v>
      </c>
      <c r="H308" s="90" t="s">
        <v>29</v>
      </c>
      <c r="I308" s="81">
        <v>8</v>
      </c>
      <c r="J308" s="81">
        <v>7</v>
      </c>
      <c r="K308" s="91"/>
      <c r="L308" s="1" t="str">
        <f>IF(H308=$L$3,COUNTIF($H$3:H308,$L$3),"")</f>
        <v/>
      </c>
    </row>
    <row r="309" spans="1:12" x14ac:dyDescent="0.2">
      <c r="A309" s="88">
        <f>IF(B309="","",SUBTOTAL(3,B$4:B309))</f>
        <v>306</v>
      </c>
      <c r="B309" s="85" t="s">
        <v>337</v>
      </c>
      <c r="C309" s="81"/>
      <c r="D309" s="81"/>
      <c r="E309" s="82"/>
      <c r="F309" s="83"/>
      <c r="G309" s="81" t="s">
        <v>9</v>
      </c>
      <c r="H309" s="90" t="s">
        <v>29</v>
      </c>
      <c r="I309" s="81">
        <v>8</v>
      </c>
      <c r="J309" s="81">
        <v>7</v>
      </c>
      <c r="K309" s="91"/>
      <c r="L309" s="1" t="str">
        <f>IF(H309=$L$3,COUNTIF($H$3:H309,$L$3),"")</f>
        <v/>
      </c>
    </row>
    <row r="310" spans="1:12" x14ac:dyDescent="0.2">
      <c r="A310" s="88">
        <f>IF(B310="","",SUBTOTAL(3,B$4:B310))</f>
        <v>307</v>
      </c>
      <c r="B310" s="85" t="s">
        <v>338</v>
      </c>
      <c r="C310" s="81"/>
      <c r="D310" s="81"/>
      <c r="E310" s="82"/>
      <c r="F310" s="83"/>
      <c r="G310" s="81" t="s">
        <v>9</v>
      </c>
      <c r="H310" s="90" t="s">
        <v>29</v>
      </c>
      <c r="I310" s="81">
        <v>8</v>
      </c>
      <c r="J310" s="81">
        <v>7</v>
      </c>
      <c r="K310" s="91"/>
      <c r="L310" s="1" t="str">
        <f>IF(H310=$L$3,COUNTIF($H$3:H310,$L$3),"")</f>
        <v/>
      </c>
    </row>
    <row r="311" spans="1:12" x14ac:dyDescent="0.2">
      <c r="A311" s="88">
        <f>IF(B311="","",SUBTOTAL(3,B$4:B311))</f>
        <v>308</v>
      </c>
      <c r="B311" s="85" t="s">
        <v>339</v>
      </c>
      <c r="C311" s="81"/>
      <c r="D311" s="81"/>
      <c r="E311" s="82"/>
      <c r="F311" s="83"/>
      <c r="G311" s="81" t="s">
        <v>9</v>
      </c>
      <c r="H311" s="90" t="s">
        <v>29</v>
      </c>
      <c r="I311" s="81">
        <v>8</v>
      </c>
      <c r="J311" s="81">
        <v>7</v>
      </c>
      <c r="K311" s="91"/>
      <c r="L311" s="1" t="str">
        <f>IF(H311=$L$3,COUNTIF($H$3:H311,$L$3),"")</f>
        <v/>
      </c>
    </row>
    <row r="312" spans="1:12" x14ac:dyDescent="0.2">
      <c r="A312" s="88">
        <f>IF(B312="","",SUBTOTAL(3,B$4:B312))</f>
        <v>309</v>
      </c>
      <c r="B312" s="85" t="s">
        <v>340</v>
      </c>
      <c r="C312" s="81"/>
      <c r="D312" s="81"/>
      <c r="E312" s="82"/>
      <c r="F312" s="83"/>
      <c r="G312" s="81" t="s">
        <v>9</v>
      </c>
      <c r="H312" s="90" t="s">
        <v>29</v>
      </c>
      <c r="I312" s="81">
        <v>8</v>
      </c>
      <c r="J312" s="81">
        <v>7</v>
      </c>
      <c r="K312" s="91"/>
      <c r="L312" s="1" t="str">
        <f>IF(H312=$L$3,COUNTIF($H$3:H312,$L$3),"")</f>
        <v/>
      </c>
    </row>
    <row r="313" spans="1:12" x14ac:dyDescent="0.2">
      <c r="A313" s="88">
        <f>IF(B313="","",SUBTOTAL(3,B$4:B313))</f>
        <v>310</v>
      </c>
      <c r="B313" s="85" t="s">
        <v>341</v>
      </c>
      <c r="C313" s="81"/>
      <c r="D313" s="81"/>
      <c r="E313" s="82"/>
      <c r="F313" s="83"/>
      <c r="G313" s="81" t="s">
        <v>9</v>
      </c>
      <c r="H313" s="90" t="s">
        <v>29</v>
      </c>
      <c r="I313" s="81">
        <v>8</v>
      </c>
      <c r="J313" s="81">
        <v>7</v>
      </c>
      <c r="K313" s="91"/>
      <c r="L313" s="1" t="str">
        <f>IF(H313=$L$3,COUNTIF($H$3:H313,$L$3),"")</f>
        <v/>
      </c>
    </row>
    <row r="314" spans="1:12" x14ac:dyDescent="0.2">
      <c r="A314" s="88">
        <f>IF(B314="","",SUBTOTAL(3,B$4:B314))</f>
        <v>311</v>
      </c>
      <c r="B314" s="85" t="s">
        <v>342</v>
      </c>
      <c r="C314" s="81"/>
      <c r="D314" s="81"/>
      <c r="E314" s="82"/>
      <c r="F314" s="83"/>
      <c r="G314" s="81" t="s">
        <v>9</v>
      </c>
      <c r="H314" s="90" t="s">
        <v>29</v>
      </c>
      <c r="I314" s="81">
        <v>8</v>
      </c>
      <c r="J314" s="81">
        <v>7</v>
      </c>
      <c r="K314" s="91"/>
      <c r="L314" s="1" t="str">
        <f>IF(H314=$L$3,COUNTIF($H$3:H314,$L$3),"")</f>
        <v/>
      </c>
    </row>
    <row r="315" spans="1:12" x14ac:dyDescent="0.2">
      <c r="A315" s="88">
        <f>IF(B315="","",SUBTOTAL(3,B$4:B315))</f>
        <v>312</v>
      </c>
      <c r="B315" s="85" t="s">
        <v>343</v>
      </c>
      <c r="C315" s="81"/>
      <c r="D315" s="81"/>
      <c r="E315" s="82"/>
      <c r="F315" s="83"/>
      <c r="G315" s="81" t="s">
        <v>9</v>
      </c>
      <c r="H315" s="90" t="s">
        <v>29</v>
      </c>
      <c r="I315" s="81">
        <v>8</v>
      </c>
      <c r="J315" s="81">
        <v>7</v>
      </c>
      <c r="K315" s="91"/>
      <c r="L315" s="1" t="str">
        <f>IF(H315=$L$3,COUNTIF($H$3:H315,$L$3),"")</f>
        <v/>
      </c>
    </row>
    <row r="316" spans="1:12" x14ac:dyDescent="0.2">
      <c r="A316" s="88">
        <f>IF(B316="","",SUBTOTAL(3,B$4:B316))</f>
        <v>313</v>
      </c>
      <c r="B316" s="85" t="s">
        <v>344</v>
      </c>
      <c r="C316" s="81"/>
      <c r="D316" s="81"/>
      <c r="E316" s="82"/>
      <c r="F316" s="83"/>
      <c r="G316" s="81" t="s">
        <v>9</v>
      </c>
      <c r="H316" s="90" t="s">
        <v>29</v>
      </c>
      <c r="I316" s="81">
        <v>8</v>
      </c>
      <c r="J316" s="81">
        <v>7</v>
      </c>
      <c r="K316" s="91"/>
      <c r="L316" s="1" t="str">
        <f>IF(H316=$L$3,COUNTIF($H$3:H316,$L$3),"")</f>
        <v/>
      </c>
    </row>
    <row r="317" spans="1:12" x14ac:dyDescent="0.2">
      <c r="A317" s="88">
        <f>IF(B317="","",SUBTOTAL(3,B$4:B317))</f>
        <v>314</v>
      </c>
      <c r="B317" s="85" t="s">
        <v>345</v>
      </c>
      <c r="C317" s="81"/>
      <c r="D317" s="81"/>
      <c r="E317" s="82"/>
      <c r="F317" s="83"/>
      <c r="G317" s="81" t="s">
        <v>9</v>
      </c>
      <c r="H317" s="90" t="s">
        <v>29</v>
      </c>
      <c r="I317" s="81">
        <v>8</v>
      </c>
      <c r="J317" s="81">
        <v>7</v>
      </c>
      <c r="K317" s="91"/>
      <c r="L317" s="1" t="str">
        <f>IF(H317=$L$3,COUNTIF($H$3:H317,$L$3),"")</f>
        <v/>
      </c>
    </row>
    <row r="318" spans="1:12" x14ac:dyDescent="0.2">
      <c r="A318" s="88">
        <f>IF(B318="","",SUBTOTAL(3,B$4:B318))</f>
        <v>315</v>
      </c>
      <c r="B318" s="85" t="s">
        <v>346</v>
      </c>
      <c r="C318" s="81"/>
      <c r="D318" s="81"/>
      <c r="E318" s="82"/>
      <c r="F318" s="83"/>
      <c r="G318" s="81" t="s">
        <v>9</v>
      </c>
      <c r="H318" s="90" t="s">
        <v>29</v>
      </c>
      <c r="I318" s="81">
        <v>8</v>
      </c>
      <c r="J318" s="81">
        <v>7</v>
      </c>
      <c r="K318" s="91"/>
      <c r="L318" s="1" t="str">
        <f>IF(H318=$L$3,COUNTIF($H$3:H318,$L$3),"")</f>
        <v/>
      </c>
    </row>
    <row r="319" spans="1:12" x14ac:dyDescent="0.2">
      <c r="A319" s="88">
        <f>IF(B319="","",SUBTOTAL(3,B$4:B319))</f>
        <v>316</v>
      </c>
      <c r="B319" s="85" t="s">
        <v>347</v>
      </c>
      <c r="C319" s="81"/>
      <c r="D319" s="81"/>
      <c r="E319" s="82"/>
      <c r="F319" s="83"/>
      <c r="G319" s="81" t="s">
        <v>9</v>
      </c>
      <c r="H319" s="90" t="s">
        <v>29</v>
      </c>
      <c r="I319" s="81">
        <v>8</v>
      </c>
      <c r="J319" s="81">
        <v>7</v>
      </c>
      <c r="K319" s="91"/>
      <c r="L319" s="1" t="str">
        <f>IF(H319=$L$3,COUNTIF($H$3:H319,$L$3),"")</f>
        <v/>
      </c>
    </row>
    <row r="320" spans="1:12" x14ac:dyDescent="0.2">
      <c r="A320" s="88">
        <f>IF(B320="","",SUBTOTAL(3,B$4:B320))</f>
        <v>317</v>
      </c>
      <c r="B320" s="85" t="s">
        <v>348</v>
      </c>
      <c r="C320" s="81"/>
      <c r="D320" s="81"/>
      <c r="E320" s="82"/>
      <c r="F320" s="83"/>
      <c r="G320" s="81" t="s">
        <v>9</v>
      </c>
      <c r="H320" s="90" t="s">
        <v>29</v>
      </c>
      <c r="I320" s="81">
        <v>8</v>
      </c>
      <c r="J320" s="81">
        <v>7</v>
      </c>
      <c r="K320" s="91"/>
      <c r="L320" s="1" t="str">
        <f>IF(H320=$L$3,COUNTIF($H$3:H320,$L$3),"")</f>
        <v/>
      </c>
    </row>
    <row r="321" spans="1:12" x14ac:dyDescent="0.2">
      <c r="A321" s="88">
        <f>IF(B321="","",SUBTOTAL(3,B$4:B321))</f>
        <v>318</v>
      </c>
      <c r="B321" s="85" t="s">
        <v>349</v>
      </c>
      <c r="C321" s="81"/>
      <c r="D321" s="81"/>
      <c r="E321" s="82"/>
      <c r="F321" s="83"/>
      <c r="G321" s="81" t="s">
        <v>10</v>
      </c>
      <c r="H321" s="90" t="s">
        <v>30</v>
      </c>
      <c r="I321" s="81">
        <v>9</v>
      </c>
      <c r="J321" s="81">
        <v>8</v>
      </c>
      <c r="K321" s="91"/>
      <c r="L321" s="1" t="str">
        <f>IF(H321=$L$3,COUNTIF($H$3:H321,$L$3),"")</f>
        <v/>
      </c>
    </row>
    <row r="322" spans="1:12" x14ac:dyDescent="0.2">
      <c r="A322" s="88">
        <f>IF(B322="","",SUBTOTAL(3,B$4:B322))</f>
        <v>319</v>
      </c>
      <c r="B322" s="85" t="s">
        <v>350</v>
      </c>
      <c r="C322" s="81"/>
      <c r="D322" s="81"/>
      <c r="E322" s="82"/>
      <c r="F322" s="83"/>
      <c r="G322" s="81" t="s">
        <v>10</v>
      </c>
      <c r="H322" s="90" t="s">
        <v>30</v>
      </c>
      <c r="I322" s="81">
        <v>9</v>
      </c>
      <c r="J322" s="81">
        <v>8</v>
      </c>
      <c r="K322" s="91"/>
      <c r="L322" s="1" t="str">
        <f>IF(H322=$L$3,COUNTIF($H$3:H322,$L$3),"")</f>
        <v/>
      </c>
    </row>
    <row r="323" spans="1:12" x14ac:dyDescent="0.2">
      <c r="A323" s="88">
        <f>IF(B323="","",SUBTOTAL(3,B$4:B323))</f>
        <v>320</v>
      </c>
      <c r="B323" s="85" t="s">
        <v>351</v>
      </c>
      <c r="C323" s="81"/>
      <c r="D323" s="81"/>
      <c r="E323" s="82"/>
      <c r="F323" s="83"/>
      <c r="G323" s="81" t="s">
        <v>10</v>
      </c>
      <c r="H323" s="90" t="s">
        <v>30</v>
      </c>
      <c r="I323" s="81">
        <v>9</v>
      </c>
      <c r="J323" s="81">
        <v>8</v>
      </c>
      <c r="K323" s="91"/>
      <c r="L323" s="1" t="str">
        <f>IF(H323=$L$3,COUNTIF($H$3:H323,$L$3),"")</f>
        <v/>
      </c>
    </row>
    <row r="324" spans="1:12" x14ac:dyDescent="0.2">
      <c r="A324" s="88">
        <f>IF(B324="","",SUBTOTAL(3,B$4:B324))</f>
        <v>321</v>
      </c>
      <c r="B324" s="85" t="s">
        <v>352</v>
      </c>
      <c r="C324" s="81"/>
      <c r="D324" s="81"/>
      <c r="E324" s="82"/>
      <c r="F324" s="83"/>
      <c r="G324" s="81" t="s">
        <v>10</v>
      </c>
      <c r="H324" s="90" t="s">
        <v>30</v>
      </c>
      <c r="I324" s="81">
        <v>9</v>
      </c>
      <c r="J324" s="81">
        <v>8</v>
      </c>
      <c r="K324" s="91"/>
      <c r="L324" s="1" t="str">
        <f>IF(H324=$L$3,COUNTIF($H$3:H324,$L$3),"")</f>
        <v/>
      </c>
    </row>
    <row r="325" spans="1:12" x14ac:dyDescent="0.2">
      <c r="A325" s="88">
        <f>IF(B325="","",SUBTOTAL(3,B$4:B325))</f>
        <v>322</v>
      </c>
      <c r="B325" s="85" t="s">
        <v>353</v>
      </c>
      <c r="C325" s="81"/>
      <c r="D325" s="81"/>
      <c r="E325" s="82"/>
      <c r="F325" s="83"/>
      <c r="G325" s="81" t="s">
        <v>10</v>
      </c>
      <c r="H325" s="90" t="s">
        <v>30</v>
      </c>
      <c r="I325" s="81">
        <v>9</v>
      </c>
      <c r="J325" s="81">
        <v>8</v>
      </c>
      <c r="K325" s="91"/>
      <c r="L325" s="1" t="str">
        <f>IF(H325=$L$3,COUNTIF($H$3:H325,$L$3),"")</f>
        <v/>
      </c>
    </row>
    <row r="326" spans="1:12" x14ac:dyDescent="0.2">
      <c r="A326" s="88">
        <f>IF(B326="","",SUBTOTAL(3,B$4:B326))</f>
        <v>323</v>
      </c>
      <c r="B326" s="85" t="s">
        <v>354</v>
      </c>
      <c r="C326" s="81"/>
      <c r="D326" s="81"/>
      <c r="E326" s="82"/>
      <c r="F326" s="83"/>
      <c r="G326" s="81" t="s">
        <v>10</v>
      </c>
      <c r="H326" s="90" t="s">
        <v>30</v>
      </c>
      <c r="I326" s="81">
        <v>9</v>
      </c>
      <c r="J326" s="81">
        <v>8</v>
      </c>
      <c r="K326" s="91"/>
      <c r="L326" s="1" t="str">
        <f>IF(H326=$L$3,COUNTIF($H$3:H326,$L$3),"")</f>
        <v/>
      </c>
    </row>
    <row r="327" spans="1:12" x14ac:dyDescent="0.2">
      <c r="A327" s="88">
        <f>IF(B327="","",SUBTOTAL(3,B$4:B327))</f>
        <v>324</v>
      </c>
      <c r="B327" s="85" t="s">
        <v>355</v>
      </c>
      <c r="C327" s="81"/>
      <c r="D327" s="81"/>
      <c r="E327" s="82"/>
      <c r="F327" s="83"/>
      <c r="G327" s="81" t="s">
        <v>10</v>
      </c>
      <c r="H327" s="90" t="s">
        <v>30</v>
      </c>
      <c r="I327" s="81">
        <v>9</v>
      </c>
      <c r="J327" s="81">
        <v>8</v>
      </c>
      <c r="K327" s="91"/>
      <c r="L327" s="1" t="str">
        <f>IF(H327=$L$3,COUNTIF($H$3:H327,$L$3),"")</f>
        <v/>
      </c>
    </row>
    <row r="328" spans="1:12" x14ac:dyDescent="0.2">
      <c r="A328" s="88">
        <f>IF(B328="","",SUBTOTAL(3,B$4:B328))</f>
        <v>325</v>
      </c>
      <c r="B328" s="85" t="s">
        <v>356</v>
      </c>
      <c r="C328" s="81"/>
      <c r="D328" s="81"/>
      <c r="E328" s="82"/>
      <c r="F328" s="83"/>
      <c r="G328" s="81" t="s">
        <v>10</v>
      </c>
      <c r="H328" s="90" t="s">
        <v>30</v>
      </c>
      <c r="I328" s="81">
        <v>9</v>
      </c>
      <c r="J328" s="81">
        <v>8</v>
      </c>
      <c r="K328" s="91"/>
      <c r="L328" s="1" t="str">
        <f>IF(H328=$L$3,COUNTIF($H$3:H328,$L$3),"")</f>
        <v/>
      </c>
    </row>
    <row r="329" spans="1:12" x14ac:dyDescent="0.2">
      <c r="A329" s="88">
        <f>IF(B329="","",SUBTOTAL(3,B$4:B329))</f>
        <v>326</v>
      </c>
      <c r="B329" s="85" t="s">
        <v>357</v>
      </c>
      <c r="C329" s="81"/>
      <c r="D329" s="81"/>
      <c r="E329" s="82"/>
      <c r="F329" s="83"/>
      <c r="G329" s="81" t="s">
        <v>10</v>
      </c>
      <c r="H329" s="90" t="s">
        <v>30</v>
      </c>
      <c r="I329" s="81">
        <v>9</v>
      </c>
      <c r="J329" s="81">
        <v>8</v>
      </c>
      <c r="K329" s="91"/>
      <c r="L329" s="1" t="str">
        <f>IF(H329=$L$3,COUNTIF($H$3:H329,$L$3),"")</f>
        <v/>
      </c>
    </row>
    <row r="330" spans="1:12" x14ac:dyDescent="0.2">
      <c r="A330" s="88">
        <f>IF(B330="","",SUBTOTAL(3,B$4:B330))</f>
        <v>327</v>
      </c>
      <c r="B330" s="85" t="s">
        <v>358</v>
      </c>
      <c r="C330" s="81"/>
      <c r="D330" s="81"/>
      <c r="E330" s="82"/>
      <c r="F330" s="83"/>
      <c r="G330" s="81" t="s">
        <v>10</v>
      </c>
      <c r="H330" s="90" t="s">
        <v>30</v>
      </c>
      <c r="I330" s="81">
        <v>9</v>
      </c>
      <c r="J330" s="81">
        <v>8</v>
      </c>
      <c r="K330" s="91"/>
      <c r="L330" s="1" t="str">
        <f>IF(H330=$L$3,COUNTIF($H$3:H330,$L$3),"")</f>
        <v/>
      </c>
    </row>
    <row r="331" spans="1:12" x14ac:dyDescent="0.2">
      <c r="A331" s="88">
        <f>IF(B331="","",SUBTOTAL(3,B$4:B331))</f>
        <v>328</v>
      </c>
      <c r="B331" s="85" t="s">
        <v>359</v>
      </c>
      <c r="C331" s="81"/>
      <c r="D331" s="81"/>
      <c r="E331" s="82"/>
      <c r="F331" s="83"/>
      <c r="G331" s="81" t="s">
        <v>10</v>
      </c>
      <c r="H331" s="90" t="s">
        <v>30</v>
      </c>
      <c r="I331" s="81">
        <v>9</v>
      </c>
      <c r="J331" s="81">
        <v>8</v>
      </c>
      <c r="K331" s="91"/>
      <c r="L331" s="1" t="str">
        <f>IF(H331=$L$3,COUNTIF($H$3:H331,$L$3),"")</f>
        <v/>
      </c>
    </row>
    <row r="332" spans="1:12" x14ac:dyDescent="0.2">
      <c r="A332" s="88">
        <f>IF(B332="","",SUBTOTAL(3,B$4:B332))</f>
        <v>329</v>
      </c>
      <c r="B332" s="85" t="s">
        <v>360</v>
      </c>
      <c r="C332" s="81"/>
      <c r="D332" s="81"/>
      <c r="E332" s="82"/>
      <c r="F332" s="83"/>
      <c r="G332" s="81" t="s">
        <v>10</v>
      </c>
      <c r="H332" s="90" t="s">
        <v>30</v>
      </c>
      <c r="I332" s="81">
        <v>9</v>
      </c>
      <c r="J332" s="81">
        <v>8</v>
      </c>
      <c r="K332" s="91"/>
      <c r="L332" s="1" t="str">
        <f>IF(H332=$L$3,COUNTIF($H$3:H332,$L$3),"")</f>
        <v/>
      </c>
    </row>
    <row r="333" spans="1:12" x14ac:dyDescent="0.2">
      <c r="A333" s="88">
        <f>IF(B333="","",SUBTOTAL(3,B$4:B333))</f>
        <v>330</v>
      </c>
      <c r="B333" s="85" t="s">
        <v>361</v>
      </c>
      <c r="C333" s="81"/>
      <c r="D333" s="81"/>
      <c r="E333" s="82"/>
      <c r="F333" s="83"/>
      <c r="G333" s="81" t="s">
        <v>10</v>
      </c>
      <c r="H333" s="90" t="s">
        <v>30</v>
      </c>
      <c r="I333" s="81">
        <v>9</v>
      </c>
      <c r="J333" s="81">
        <v>8</v>
      </c>
      <c r="K333" s="91"/>
      <c r="L333" s="1" t="str">
        <f>IF(H333=$L$3,COUNTIF($H$3:H333,$L$3),"")</f>
        <v/>
      </c>
    </row>
    <row r="334" spans="1:12" x14ac:dyDescent="0.2">
      <c r="A334" s="88">
        <f>IF(B334="","",SUBTOTAL(3,B$4:B334))</f>
        <v>331</v>
      </c>
      <c r="B334" s="85" t="s">
        <v>362</v>
      </c>
      <c r="C334" s="81"/>
      <c r="D334" s="81"/>
      <c r="E334" s="82"/>
      <c r="F334" s="83"/>
      <c r="G334" s="81" t="s">
        <v>10</v>
      </c>
      <c r="H334" s="90" t="s">
        <v>30</v>
      </c>
      <c r="I334" s="81">
        <v>9</v>
      </c>
      <c r="J334" s="81">
        <v>8</v>
      </c>
      <c r="K334" s="91"/>
      <c r="L334" s="1" t="str">
        <f>IF(H334=$L$3,COUNTIF($H$3:H334,$L$3),"")</f>
        <v/>
      </c>
    </row>
    <row r="335" spans="1:12" x14ac:dyDescent="0.2">
      <c r="A335" s="88">
        <f>IF(B335="","",SUBTOTAL(3,B$4:B335))</f>
        <v>332</v>
      </c>
      <c r="B335" s="85" t="s">
        <v>363</v>
      </c>
      <c r="C335" s="81"/>
      <c r="D335" s="81"/>
      <c r="E335" s="82"/>
      <c r="F335" s="83"/>
      <c r="G335" s="81" t="s">
        <v>10</v>
      </c>
      <c r="H335" s="90" t="s">
        <v>30</v>
      </c>
      <c r="I335" s="81">
        <v>9</v>
      </c>
      <c r="J335" s="81">
        <v>8</v>
      </c>
      <c r="K335" s="91"/>
      <c r="L335" s="1" t="str">
        <f>IF(H335=$L$3,COUNTIF($H$3:H335,$L$3),"")</f>
        <v/>
      </c>
    </row>
    <row r="336" spans="1:12" x14ac:dyDescent="0.2">
      <c r="A336" s="88">
        <f>IF(B336="","",SUBTOTAL(3,B$4:B336))</f>
        <v>333</v>
      </c>
      <c r="B336" s="85" t="s">
        <v>364</v>
      </c>
      <c r="C336" s="81"/>
      <c r="D336" s="81"/>
      <c r="E336" s="82"/>
      <c r="F336" s="83"/>
      <c r="G336" s="81" t="s">
        <v>10</v>
      </c>
      <c r="H336" s="90" t="s">
        <v>30</v>
      </c>
      <c r="I336" s="81">
        <v>9</v>
      </c>
      <c r="J336" s="81">
        <v>8</v>
      </c>
      <c r="K336" s="91"/>
      <c r="L336" s="1" t="str">
        <f>IF(H336=$L$3,COUNTIF($H$3:H336,$L$3),"")</f>
        <v/>
      </c>
    </row>
    <row r="337" spans="1:12" x14ac:dyDescent="0.2">
      <c r="A337" s="88">
        <f>IF(B337="","",SUBTOTAL(3,B$4:B337))</f>
        <v>334</v>
      </c>
      <c r="B337" s="85" t="s">
        <v>365</v>
      </c>
      <c r="C337" s="81"/>
      <c r="D337" s="81"/>
      <c r="E337" s="82"/>
      <c r="F337" s="83"/>
      <c r="G337" s="81" t="s">
        <v>10</v>
      </c>
      <c r="H337" s="90" t="s">
        <v>30</v>
      </c>
      <c r="I337" s="81">
        <v>9</v>
      </c>
      <c r="J337" s="81">
        <v>8</v>
      </c>
      <c r="K337" s="91"/>
      <c r="L337" s="1" t="str">
        <f>IF(H337=$L$3,COUNTIF($H$3:H337,$L$3),"")</f>
        <v/>
      </c>
    </row>
    <row r="338" spans="1:12" x14ac:dyDescent="0.2">
      <c r="A338" s="88">
        <f>IF(B338="","",SUBTOTAL(3,B$4:B338))</f>
        <v>335</v>
      </c>
      <c r="B338" s="85" t="s">
        <v>366</v>
      </c>
      <c r="C338" s="81"/>
      <c r="D338" s="81"/>
      <c r="E338" s="82"/>
      <c r="F338" s="83"/>
      <c r="G338" s="81" t="s">
        <v>10</v>
      </c>
      <c r="H338" s="90" t="s">
        <v>30</v>
      </c>
      <c r="I338" s="81">
        <v>9</v>
      </c>
      <c r="J338" s="81">
        <v>8</v>
      </c>
      <c r="K338" s="91"/>
      <c r="L338" s="1" t="str">
        <f>IF(H338=$L$3,COUNTIF($H$3:H338,$L$3),"")</f>
        <v/>
      </c>
    </row>
    <row r="339" spans="1:12" x14ac:dyDescent="0.2">
      <c r="A339" s="88">
        <f>IF(B339="","",SUBTOTAL(3,B$4:B339))</f>
        <v>336</v>
      </c>
      <c r="B339" s="85" t="s">
        <v>367</v>
      </c>
      <c r="C339" s="81"/>
      <c r="D339" s="81"/>
      <c r="E339" s="82"/>
      <c r="F339" s="83"/>
      <c r="G339" s="81" t="s">
        <v>10</v>
      </c>
      <c r="H339" s="90" t="s">
        <v>30</v>
      </c>
      <c r="I339" s="81">
        <v>9</v>
      </c>
      <c r="J339" s="81">
        <v>8</v>
      </c>
      <c r="K339" s="91"/>
      <c r="L339" s="1" t="str">
        <f>IF(H339=$L$3,COUNTIF($H$3:H339,$L$3),"")</f>
        <v/>
      </c>
    </row>
    <row r="340" spans="1:12" x14ac:dyDescent="0.2">
      <c r="A340" s="88">
        <f>IF(B340="","",SUBTOTAL(3,B$4:B340))</f>
        <v>337</v>
      </c>
      <c r="B340" s="85" t="s">
        <v>368</v>
      </c>
      <c r="C340" s="81"/>
      <c r="D340" s="81"/>
      <c r="E340" s="82"/>
      <c r="F340" s="83"/>
      <c r="G340" s="81" t="s">
        <v>10</v>
      </c>
      <c r="H340" s="90" t="s">
        <v>30</v>
      </c>
      <c r="I340" s="81">
        <v>9</v>
      </c>
      <c r="J340" s="81">
        <v>8</v>
      </c>
      <c r="K340" s="91"/>
      <c r="L340" s="1" t="str">
        <f>IF(H340=$L$3,COUNTIF($H$3:H340,$L$3),"")</f>
        <v/>
      </c>
    </row>
    <row r="341" spans="1:12" x14ac:dyDescent="0.2">
      <c r="A341" s="88">
        <f>IF(B341="","",SUBTOTAL(3,B$4:B341))</f>
        <v>338</v>
      </c>
      <c r="B341" s="85" t="s">
        <v>369</v>
      </c>
      <c r="C341" s="81"/>
      <c r="D341" s="81"/>
      <c r="E341" s="82"/>
      <c r="F341" s="83"/>
      <c r="G341" s="81" t="s">
        <v>10</v>
      </c>
      <c r="H341" s="90" t="s">
        <v>30</v>
      </c>
      <c r="I341" s="81">
        <v>9</v>
      </c>
      <c r="J341" s="81">
        <v>8</v>
      </c>
      <c r="K341" s="91"/>
      <c r="L341" s="1" t="str">
        <f>IF(H341=$L$3,COUNTIF($H$3:H341,$L$3),"")</f>
        <v/>
      </c>
    </row>
    <row r="342" spans="1:12" x14ac:dyDescent="0.2">
      <c r="A342" s="88">
        <f>IF(B342="","",SUBTOTAL(3,B$4:B342))</f>
        <v>339</v>
      </c>
      <c r="B342" s="85" t="s">
        <v>370</v>
      </c>
      <c r="C342" s="81"/>
      <c r="D342" s="81"/>
      <c r="E342" s="82"/>
      <c r="F342" s="83"/>
      <c r="G342" s="81" t="s">
        <v>10</v>
      </c>
      <c r="H342" s="90" t="s">
        <v>30</v>
      </c>
      <c r="I342" s="81">
        <v>9</v>
      </c>
      <c r="J342" s="81">
        <v>8</v>
      </c>
      <c r="K342" s="91"/>
      <c r="L342" s="1" t="str">
        <f>IF(H342=$L$3,COUNTIF($H$3:H342,$L$3),"")</f>
        <v/>
      </c>
    </row>
    <row r="343" spans="1:12" x14ac:dyDescent="0.2">
      <c r="A343" s="88">
        <f>IF(B343="","",SUBTOTAL(3,B$4:B343))</f>
        <v>340</v>
      </c>
      <c r="B343" s="85" t="s">
        <v>371</v>
      </c>
      <c r="C343" s="81"/>
      <c r="D343" s="81"/>
      <c r="E343" s="82"/>
      <c r="F343" s="83"/>
      <c r="G343" s="81" t="s">
        <v>10</v>
      </c>
      <c r="H343" s="90" t="s">
        <v>30</v>
      </c>
      <c r="I343" s="81">
        <v>9</v>
      </c>
      <c r="J343" s="81">
        <v>8</v>
      </c>
      <c r="K343" s="91"/>
      <c r="L343" s="1" t="str">
        <f>IF(H343=$L$3,COUNTIF($H$3:H343,$L$3),"")</f>
        <v/>
      </c>
    </row>
    <row r="344" spans="1:12" x14ac:dyDescent="0.2">
      <c r="A344" s="88">
        <f>IF(B344="","",SUBTOTAL(3,B$4:B344))</f>
        <v>341</v>
      </c>
      <c r="B344" s="85" t="s">
        <v>372</v>
      </c>
      <c r="C344" s="81"/>
      <c r="D344" s="81"/>
      <c r="E344" s="82"/>
      <c r="F344" s="83"/>
      <c r="G344" s="81" t="s">
        <v>10</v>
      </c>
      <c r="H344" s="90" t="s">
        <v>30</v>
      </c>
      <c r="I344" s="81">
        <v>9</v>
      </c>
      <c r="J344" s="81">
        <v>8</v>
      </c>
      <c r="K344" s="91"/>
      <c r="L344" s="1" t="str">
        <f>IF(H344=$L$3,COUNTIF($H$3:H344,$L$3),"")</f>
        <v/>
      </c>
    </row>
    <row r="345" spans="1:12" x14ac:dyDescent="0.2">
      <c r="A345" s="88">
        <f>IF(B345="","",SUBTOTAL(3,B$4:B345))</f>
        <v>342</v>
      </c>
      <c r="B345" s="85" t="s">
        <v>373</v>
      </c>
      <c r="C345" s="81"/>
      <c r="D345" s="81"/>
      <c r="E345" s="82"/>
      <c r="F345" s="83"/>
      <c r="G345" s="81" t="s">
        <v>10</v>
      </c>
      <c r="H345" s="90" t="s">
        <v>30</v>
      </c>
      <c r="I345" s="81">
        <v>9</v>
      </c>
      <c r="J345" s="81">
        <v>8</v>
      </c>
      <c r="K345" s="91"/>
      <c r="L345" s="1" t="str">
        <f>IF(H345=$L$3,COUNTIF($H$3:H345,$L$3),"")</f>
        <v/>
      </c>
    </row>
    <row r="346" spans="1:12" x14ac:dyDescent="0.2">
      <c r="A346" s="88">
        <f>IF(B346="","",SUBTOTAL(3,B$4:B346))</f>
        <v>343</v>
      </c>
      <c r="B346" s="85" t="s">
        <v>374</v>
      </c>
      <c r="C346" s="81"/>
      <c r="D346" s="81"/>
      <c r="E346" s="82"/>
      <c r="F346" s="83"/>
      <c r="G346" s="81" t="s">
        <v>10</v>
      </c>
      <c r="H346" s="90" t="s">
        <v>30</v>
      </c>
      <c r="I346" s="81">
        <v>9</v>
      </c>
      <c r="J346" s="81">
        <v>8</v>
      </c>
      <c r="K346" s="91"/>
      <c r="L346" s="1" t="str">
        <f>IF(H346=$L$3,COUNTIF($H$3:H346,$L$3),"")</f>
        <v/>
      </c>
    </row>
    <row r="347" spans="1:12" x14ac:dyDescent="0.2">
      <c r="A347" s="88">
        <f>IF(B347="","",SUBTOTAL(3,B$4:B347))</f>
        <v>344</v>
      </c>
      <c r="B347" s="85" t="s">
        <v>375</v>
      </c>
      <c r="C347" s="81"/>
      <c r="D347" s="81"/>
      <c r="E347" s="82"/>
      <c r="F347" s="83"/>
      <c r="G347" s="81" t="s">
        <v>10</v>
      </c>
      <c r="H347" s="90" t="s">
        <v>30</v>
      </c>
      <c r="I347" s="81">
        <v>9</v>
      </c>
      <c r="J347" s="81">
        <v>8</v>
      </c>
      <c r="K347" s="91"/>
      <c r="L347" s="1" t="str">
        <f>IF(H347=$L$3,COUNTIF($H$3:H347,$L$3),"")</f>
        <v/>
      </c>
    </row>
    <row r="348" spans="1:12" x14ac:dyDescent="0.2">
      <c r="A348" s="88">
        <f>IF(B348="","",SUBTOTAL(3,B$4:B348))</f>
        <v>345</v>
      </c>
      <c r="B348" s="85" t="s">
        <v>376</v>
      </c>
      <c r="C348" s="81"/>
      <c r="D348" s="81"/>
      <c r="E348" s="82"/>
      <c r="F348" s="83"/>
      <c r="G348" s="81" t="s">
        <v>10</v>
      </c>
      <c r="H348" s="90" t="s">
        <v>30</v>
      </c>
      <c r="I348" s="81">
        <v>9</v>
      </c>
      <c r="J348" s="81">
        <v>8</v>
      </c>
      <c r="K348" s="91"/>
      <c r="L348" s="1" t="str">
        <f>IF(H348=$L$3,COUNTIF($H$3:H348,$L$3),"")</f>
        <v/>
      </c>
    </row>
    <row r="349" spans="1:12" x14ac:dyDescent="0.2">
      <c r="A349" s="88">
        <f>IF(B349="","",SUBTOTAL(3,B$4:B349))</f>
        <v>346</v>
      </c>
      <c r="B349" s="85" t="s">
        <v>377</v>
      </c>
      <c r="C349" s="81"/>
      <c r="D349" s="81"/>
      <c r="E349" s="82"/>
      <c r="F349" s="83"/>
      <c r="G349" s="81" t="s">
        <v>10</v>
      </c>
      <c r="H349" s="90" t="s">
        <v>30</v>
      </c>
      <c r="I349" s="81">
        <v>9</v>
      </c>
      <c r="J349" s="81">
        <v>8</v>
      </c>
      <c r="K349" s="91"/>
      <c r="L349" s="1" t="str">
        <f>IF(H349=$L$3,COUNTIF($H$3:H349,$L$3),"")</f>
        <v/>
      </c>
    </row>
    <row r="350" spans="1:12" x14ac:dyDescent="0.2">
      <c r="A350" s="88">
        <f>IF(B350="","",SUBTOTAL(3,B$4:B350))</f>
        <v>347</v>
      </c>
      <c r="B350" s="85" t="s">
        <v>378</v>
      </c>
      <c r="C350" s="81"/>
      <c r="D350" s="81"/>
      <c r="E350" s="82"/>
      <c r="F350" s="83"/>
      <c r="G350" s="81" t="s">
        <v>10</v>
      </c>
      <c r="H350" s="90" t="s">
        <v>30</v>
      </c>
      <c r="I350" s="81">
        <v>9</v>
      </c>
      <c r="J350" s="81">
        <v>8</v>
      </c>
      <c r="K350" s="91"/>
      <c r="L350" s="1" t="str">
        <f>IF(H350=$L$3,COUNTIF($H$3:H350,$L$3),"")</f>
        <v/>
      </c>
    </row>
    <row r="351" spans="1:12" x14ac:dyDescent="0.2">
      <c r="A351" s="88">
        <f>IF(B351="","",SUBTOTAL(3,B$4:B351))</f>
        <v>348</v>
      </c>
      <c r="B351" s="85" t="s">
        <v>379</v>
      </c>
      <c r="C351" s="81"/>
      <c r="D351" s="81"/>
      <c r="E351" s="82"/>
      <c r="F351" s="83"/>
      <c r="G351" s="81" t="s">
        <v>10</v>
      </c>
      <c r="H351" s="90" t="s">
        <v>30</v>
      </c>
      <c r="I351" s="81">
        <v>9</v>
      </c>
      <c r="J351" s="81">
        <v>8</v>
      </c>
      <c r="K351" s="91"/>
      <c r="L351" s="1" t="str">
        <f>IF(H351=$L$3,COUNTIF($H$3:H351,$L$3),"")</f>
        <v/>
      </c>
    </row>
    <row r="352" spans="1:12" x14ac:dyDescent="0.2">
      <c r="A352" s="88">
        <f>IF(B352="","",SUBTOTAL(3,B$4:B352))</f>
        <v>349</v>
      </c>
      <c r="B352" s="85" t="s">
        <v>380</v>
      </c>
      <c r="C352" s="81"/>
      <c r="D352" s="81"/>
      <c r="E352" s="82"/>
      <c r="F352" s="83"/>
      <c r="G352" s="81" t="s">
        <v>10</v>
      </c>
      <c r="H352" s="90" t="s">
        <v>30</v>
      </c>
      <c r="I352" s="81">
        <v>9</v>
      </c>
      <c r="J352" s="81">
        <v>8</v>
      </c>
      <c r="K352" s="91"/>
      <c r="L352" s="1" t="str">
        <f>IF(H352=$L$3,COUNTIF($H$3:H352,$L$3),"")</f>
        <v/>
      </c>
    </row>
    <row r="353" spans="1:12" x14ac:dyDescent="0.2">
      <c r="A353" s="88">
        <f>IF(B353="","",SUBTOTAL(3,B$4:B353))</f>
        <v>350</v>
      </c>
      <c r="B353" s="85" t="s">
        <v>381</v>
      </c>
      <c r="C353" s="81"/>
      <c r="D353" s="81"/>
      <c r="E353" s="82"/>
      <c r="F353" s="83"/>
      <c r="G353" s="81" t="s">
        <v>10</v>
      </c>
      <c r="H353" s="90" t="s">
        <v>30</v>
      </c>
      <c r="I353" s="81">
        <v>9</v>
      </c>
      <c r="J353" s="81">
        <v>8</v>
      </c>
      <c r="K353" s="91"/>
      <c r="L353" s="1" t="str">
        <f>IF(H353=$L$3,COUNTIF($H$3:H353,$L$3),"")</f>
        <v/>
      </c>
    </row>
    <row r="354" spans="1:12" x14ac:dyDescent="0.2">
      <c r="A354" s="88">
        <f>IF(B354="","",SUBTOTAL(3,B$4:B354))</f>
        <v>351</v>
      </c>
      <c r="B354" s="85" t="s">
        <v>382</v>
      </c>
      <c r="C354" s="81"/>
      <c r="D354" s="81"/>
      <c r="E354" s="82"/>
      <c r="F354" s="83"/>
      <c r="G354" s="81" t="s">
        <v>10</v>
      </c>
      <c r="H354" s="90" t="s">
        <v>30</v>
      </c>
      <c r="I354" s="81">
        <v>9</v>
      </c>
      <c r="J354" s="81">
        <v>8</v>
      </c>
      <c r="K354" s="91"/>
      <c r="L354" s="1" t="str">
        <f>IF(H354=$L$3,COUNTIF($H$3:H354,$L$3),"")</f>
        <v/>
      </c>
    </row>
    <row r="355" spans="1:12" x14ac:dyDescent="0.2">
      <c r="A355" s="88">
        <f>IF(B355="","",SUBTOTAL(3,B$4:B355))</f>
        <v>352</v>
      </c>
      <c r="B355" s="85" t="s">
        <v>383</v>
      </c>
      <c r="C355" s="81"/>
      <c r="D355" s="81"/>
      <c r="E355" s="82"/>
      <c r="F355" s="83"/>
      <c r="G355" s="81" t="s">
        <v>10</v>
      </c>
      <c r="H355" s="90" t="s">
        <v>30</v>
      </c>
      <c r="I355" s="81">
        <v>9</v>
      </c>
      <c r="J355" s="81">
        <v>8</v>
      </c>
      <c r="K355" s="91"/>
      <c r="L355" s="1" t="str">
        <f>IF(H355=$L$3,COUNTIF($H$3:H355,$L$3),"")</f>
        <v/>
      </c>
    </row>
    <row r="356" spans="1:12" x14ac:dyDescent="0.2">
      <c r="A356" s="88">
        <f>IF(B356="","",SUBTOTAL(3,B$4:B356))</f>
        <v>353</v>
      </c>
      <c r="B356" s="85" t="s">
        <v>384</v>
      </c>
      <c r="C356" s="81"/>
      <c r="D356" s="81"/>
      <c r="E356" s="82"/>
      <c r="F356" s="83"/>
      <c r="G356" s="81" t="s">
        <v>10</v>
      </c>
      <c r="H356" s="90" t="s">
        <v>30</v>
      </c>
      <c r="I356" s="81">
        <v>9</v>
      </c>
      <c r="J356" s="81">
        <v>8</v>
      </c>
      <c r="K356" s="91"/>
      <c r="L356" s="1" t="str">
        <f>IF(H356=$L$3,COUNTIF($H$3:H356,$L$3),"")</f>
        <v/>
      </c>
    </row>
    <row r="357" spans="1:12" x14ac:dyDescent="0.2">
      <c r="A357" s="88">
        <f>IF(B357="","",SUBTOTAL(3,B$4:B357))</f>
        <v>354</v>
      </c>
      <c r="B357" s="85" t="s">
        <v>385</v>
      </c>
      <c r="C357" s="81"/>
      <c r="D357" s="81"/>
      <c r="E357" s="82"/>
      <c r="F357" s="83"/>
      <c r="G357" s="81" t="s">
        <v>10</v>
      </c>
      <c r="H357" s="90" t="s">
        <v>30</v>
      </c>
      <c r="I357" s="81">
        <v>9</v>
      </c>
      <c r="J357" s="81">
        <v>8</v>
      </c>
      <c r="K357" s="91"/>
      <c r="L357" s="1" t="str">
        <f>IF(H357=$L$3,COUNTIF($H$3:H357,$L$3),"")</f>
        <v/>
      </c>
    </row>
    <row r="358" spans="1:12" x14ac:dyDescent="0.2">
      <c r="A358" s="88">
        <f>IF(B358="","",SUBTOTAL(3,B$4:B358))</f>
        <v>355</v>
      </c>
      <c r="B358" s="85" t="s">
        <v>386</v>
      </c>
      <c r="C358" s="81"/>
      <c r="D358" s="81"/>
      <c r="E358" s="82"/>
      <c r="F358" s="83"/>
      <c r="G358" s="81" t="s">
        <v>10</v>
      </c>
      <c r="H358" s="90" t="s">
        <v>30</v>
      </c>
      <c r="I358" s="81">
        <v>9</v>
      </c>
      <c r="J358" s="81">
        <v>8</v>
      </c>
      <c r="K358" s="91"/>
      <c r="L358" s="1" t="str">
        <f>IF(H358=$L$3,COUNTIF($H$3:H358,$L$3),"")</f>
        <v/>
      </c>
    </row>
    <row r="359" spans="1:12" x14ac:dyDescent="0.2">
      <c r="A359" s="88" t="str">
        <f>IF(B359="","",SUBTOTAL(3,B$4:B359))</f>
        <v/>
      </c>
      <c r="B359" s="89"/>
      <c r="C359" s="81"/>
      <c r="D359" s="81"/>
      <c r="E359" s="82"/>
      <c r="F359" s="83"/>
      <c r="G359" s="81"/>
      <c r="H359" s="90"/>
      <c r="I359" s="81"/>
      <c r="J359" s="81"/>
      <c r="K359" s="91"/>
      <c r="L359" s="1" t="str">
        <f>IF(H359=$L$3,COUNTIF($H$3:H359,$L$3),"")</f>
        <v/>
      </c>
    </row>
    <row r="360" spans="1:12" x14ac:dyDescent="0.2">
      <c r="A360" s="88" t="str">
        <f>IF(B360="","",SUBTOTAL(3,B$4:B360))</f>
        <v/>
      </c>
      <c r="B360" s="89"/>
      <c r="C360" s="81"/>
      <c r="D360" s="81"/>
      <c r="E360" s="82"/>
      <c r="F360" s="83"/>
      <c r="G360" s="81"/>
      <c r="H360" s="90"/>
      <c r="I360" s="81"/>
      <c r="J360" s="81"/>
      <c r="K360" s="91"/>
      <c r="L360" s="1" t="str">
        <f>IF(H360=$L$3,COUNTIF($H$3:H360,$L$3),"")</f>
        <v/>
      </c>
    </row>
    <row r="361" spans="1:12" x14ac:dyDescent="0.2">
      <c r="A361" s="88" t="str">
        <f>IF(B361="","",SUBTOTAL(3,B$4:B361))</f>
        <v/>
      </c>
      <c r="B361" s="89"/>
      <c r="C361" s="81"/>
      <c r="D361" s="81"/>
      <c r="E361" s="82"/>
      <c r="F361" s="83"/>
      <c r="G361" s="81"/>
      <c r="H361" s="90"/>
      <c r="I361" s="81"/>
      <c r="J361" s="81"/>
      <c r="K361" s="91"/>
      <c r="L361" s="1" t="str">
        <f>IF(H361=$L$3,COUNTIF($H$3:H361,$L$3),"")</f>
        <v/>
      </c>
    </row>
    <row r="362" spans="1:12" x14ac:dyDescent="0.2">
      <c r="A362" s="88" t="str">
        <f>IF(B362="","",SUBTOTAL(3,B$4:B362))</f>
        <v/>
      </c>
      <c r="B362" s="89"/>
      <c r="C362" s="81"/>
      <c r="D362" s="81"/>
      <c r="E362" s="82"/>
      <c r="F362" s="83"/>
      <c r="G362" s="81"/>
      <c r="H362" s="90"/>
      <c r="I362" s="81"/>
      <c r="J362" s="81"/>
      <c r="K362" s="91"/>
      <c r="L362" s="1" t="str">
        <f>IF(H362=$L$3,COUNTIF($H$3:H362,$L$3),"")</f>
        <v/>
      </c>
    </row>
    <row r="363" spans="1:12" x14ac:dyDescent="0.2">
      <c r="A363" s="88" t="str">
        <f>IF(B363="","",SUBTOTAL(3,B$4:B363))</f>
        <v/>
      </c>
      <c r="B363" s="89"/>
      <c r="C363" s="81"/>
      <c r="D363" s="81"/>
      <c r="E363" s="82"/>
      <c r="F363" s="83"/>
      <c r="G363" s="81"/>
      <c r="H363" s="90"/>
      <c r="I363" s="81"/>
      <c r="J363" s="81"/>
      <c r="K363" s="91"/>
      <c r="L363" s="1" t="str">
        <f>IF(H363=$L$3,COUNTIF($H$3:H363,$L$3),"")</f>
        <v/>
      </c>
    </row>
    <row r="364" spans="1:12" x14ac:dyDescent="0.2">
      <c r="A364" s="88" t="str">
        <f>IF(B364="","",SUBTOTAL(3,B$4:B364))</f>
        <v/>
      </c>
      <c r="B364" s="89"/>
      <c r="C364" s="81"/>
      <c r="D364" s="81"/>
      <c r="E364" s="82"/>
      <c r="F364" s="83"/>
      <c r="G364" s="81"/>
      <c r="H364" s="90"/>
      <c r="I364" s="81"/>
      <c r="J364" s="81"/>
      <c r="K364" s="91"/>
      <c r="L364" s="1" t="str">
        <f>IF(H364=$L$3,COUNTIF($H$3:H364,$L$3),"")</f>
        <v/>
      </c>
    </row>
    <row r="365" spans="1:12" x14ac:dyDescent="0.2">
      <c r="A365" s="88" t="str">
        <f>IF(B365="","",SUBTOTAL(3,B$4:B365))</f>
        <v/>
      </c>
      <c r="B365" s="89"/>
      <c r="C365" s="81"/>
      <c r="D365" s="81"/>
      <c r="E365" s="82"/>
      <c r="F365" s="83"/>
      <c r="G365" s="81"/>
      <c r="H365" s="90"/>
      <c r="I365" s="81"/>
      <c r="J365" s="81"/>
      <c r="K365" s="91"/>
      <c r="L365" s="1" t="str">
        <f>IF(H365=$L$3,COUNTIF($H$3:H365,$L$3),"")</f>
        <v/>
      </c>
    </row>
    <row r="366" spans="1:12" x14ac:dyDescent="0.2">
      <c r="A366" s="88" t="str">
        <f>IF(B366="","",SUBTOTAL(3,B$4:B366))</f>
        <v/>
      </c>
      <c r="B366" s="89"/>
      <c r="C366" s="81"/>
      <c r="D366" s="81"/>
      <c r="E366" s="82"/>
      <c r="F366" s="83"/>
      <c r="G366" s="81"/>
      <c r="H366" s="90"/>
      <c r="I366" s="81"/>
      <c r="J366" s="81"/>
      <c r="K366" s="91"/>
      <c r="L366" s="1" t="str">
        <f>IF(H366=$L$3,COUNTIF($H$3:H366,$L$3),"")</f>
        <v/>
      </c>
    </row>
    <row r="367" spans="1:12" x14ac:dyDescent="0.2">
      <c r="A367" s="88" t="str">
        <f>IF(B367="","",SUBTOTAL(3,B$4:B367))</f>
        <v/>
      </c>
      <c r="B367" s="89"/>
      <c r="C367" s="81"/>
      <c r="D367" s="81"/>
      <c r="E367" s="82"/>
      <c r="F367" s="83"/>
      <c r="G367" s="81"/>
      <c r="H367" s="90"/>
      <c r="I367" s="81"/>
      <c r="J367" s="81"/>
      <c r="K367" s="91"/>
      <c r="L367" s="1" t="str">
        <f>IF(H367=$L$3,COUNTIF($H$3:H367,$L$3),"")</f>
        <v/>
      </c>
    </row>
    <row r="368" spans="1:12" x14ac:dyDescent="0.2">
      <c r="A368" s="88" t="str">
        <f>IF(B368="","",SUBTOTAL(3,B$4:B368))</f>
        <v/>
      </c>
      <c r="B368" s="89"/>
      <c r="C368" s="81"/>
      <c r="D368" s="81"/>
      <c r="E368" s="82"/>
      <c r="F368" s="83"/>
      <c r="G368" s="81"/>
      <c r="H368" s="90"/>
      <c r="I368" s="81"/>
      <c r="J368" s="81"/>
      <c r="K368" s="91"/>
      <c r="L368" s="1" t="str">
        <f>IF(H368=$L$3,COUNTIF($H$3:H368,$L$3),"")</f>
        <v/>
      </c>
    </row>
    <row r="369" spans="1:12" x14ac:dyDescent="0.2">
      <c r="A369" s="88" t="str">
        <f>IF(B369="","",SUBTOTAL(3,B$4:B369))</f>
        <v/>
      </c>
      <c r="B369" s="89"/>
      <c r="C369" s="81"/>
      <c r="D369" s="81"/>
      <c r="E369" s="82"/>
      <c r="F369" s="83"/>
      <c r="G369" s="81"/>
      <c r="H369" s="90"/>
      <c r="I369" s="81"/>
      <c r="J369" s="81"/>
      <c r="K369" s="91"/>
      <c r="L369" s="1" t="str">
        <f>IF(H369=$L$3,COUNTIF($H$3:H369,$L$3),"")</f>
        <v/>
      </c>
    </row>
    <row r="370" spans="1:12" x14ac:dyDescent="0.2">
      <c r="A370" s="88" t="str">
        <f>IF(B370="","",SUBTOTAL(3,B$4:B370))</f>
        <v/>
      </c>
      <c r="B370" s="89"/>
      <c r="C370" s="81"/>
      <c r="D370" s="81"/>
      <c r="E370" s="82"/>
      <c r="F370" s="83"/>
      <c r="G370" s="81"/>
      <c r="H370" s="90"/>
      <c r="I370" s="81"/>
      <c r="J370" s="81"/>
      <c r="K370" s="91"/>
      <c r="L370" s="1" t="str">
        <f>IF(H370=$L$3,COUNTIF($H$3:H370,$L$3),"")</f>
        <v/>
      </c>
    </row>
    <row r="371" spans="1:12" x14ac:dyDescent="0.2">
      <c r="A371" s="88" t="str">
        <f>IF(B371="","",SUBTOTAL(3,B$4:B371))</f>
        <v/>
      </c>
      <c r="B371" s="89"/>
      <c r="C371" s="81"/>
      <c r="D371" s="81"/>
      <c r="E371" s="82"/>
      <c r="F371" s="83"/>
      <c r="G371" s="81"/>
      <c r="H371" s="90"/>
      <c r="I371" s="81"/>
      <c r="J371" s="81"/>
      <c r="K371" s="91"/>
      <c r="L371" s="1" t="str">
        <f>IF(H371=$L$3,COUNTIF($H$3:H371,$L$3),"")</f>
        <v/>
      </c>
    </row>
    <row r="372" spans="1:12" x14ac:dyDescent="0.2">
      <c r="A372" s="88" t="str">
        <f>IF(B372="","",SUBTOTAL(3,B$4:B372))</f>
        <v/>
      </c>
      <c r="B372" s="89"/>
      <c r="C372" s="81"/>
      <c r="D372" s="81"/>
      <c r="E372" s="82"/>
      <c r="F372" s="83"/>
      <c r="G372" s="81"/>
      <c r="H372" s="90"/>
      <c r="I372" s="81"/>
      <c r="J372" s="81"/>
      <c r="K372" s="91"/>
      <c r="L372" s="1" t="str">
        <f>IF(H372=$L$3,COUNTIF($H$3:H372,$L$3),"")</f>
        <v/>
      </c>
    </row>
    <row r="373" spans="1:12" x14ac:dyDescent="0.2">
      <c r="A373" s="88" t="str">
        <f>IF(B373="","",SUBTOTAL(3,B$4:B373))</f>
        <v/>
      </c>
      <c r="B373" s="89"/>
      <c r="C373" s="81"/>
      <c r="D373" s="81"/>
      <c r="E373" s="82"/>
      <c r="F373" s="83"/>
      <c r="G373" s="81"/>
      <c r="H373" s="90"/>
      <c r="I373" s="81"/>
      <c r="J373" s="81"/>
      <c r="K373" s="91"/>
      <c r="L373" s="1" t="str">
        <f>IF(H373=$L$3,COUNTIF($H$3:H373,$L$3),"")</f>
        <v/>
      </c>
    </row>
    <row r="374" spans="1:12" x14ac:dyDescent="0.2">
      <c r="A374" s="88" t="str">
        <f>IF(B374="","",SUBTOTAL(3,B$4:B374))</f>
        <v/>
      </c>
      <c r="B374" s="89"/>
      <c r="C374" s="81"/>
      <c r="D374" s="81"/>
      <c r="E374" s="82"/>
      <c r="F374" s="83"/>
      <c r="G374" s="81"/>
      <c r="H374" s="90"/>
      <c r="I374" s="81"/>
      <c r="J374" s="81"/>
      <c r="K374" s="91"/>
      <c r="L374" s="1" t="str">
        <f>IF(H374=$L$3,COUNTIF($H$3:H374,$L$3),"")</f>
        <v/>
      </c>
    </row>
    <row r="375" spans="1:12" x14ac:dyDescent="0.2">
      <c r="A375" s="88" t="str">
        <f>IF(B375="","",SUBTOTAL(3,B$4:B375))</f>
        <v/>
      </c>
      <c r="B375" s="89"/>
      <c r="C375" s="81"/>
      <c r="D375" s="81"/>
      <c r="E375" s="82"/>
      <c r="F375" s="83"/>
      <c r="G375" s="81"/>
      <c r="H375" s="90"/>
      <c r="I375" s="81"/>
      <c r="J375" s="81"/>
      <c r="K375" s="91"/>
      <c r="L375" s="1" t="str">
        <f>IF(H375=$L$3,COUNTIF($H$3:H375,$L$3),"")</f>
        <v/>
      </c>
    </row>
    <row r="376" spans="1:12" x14ac:dyDescent="0.2">
      <c r="A376" s="88" t="str">
        <f>IF(B376="","",SUBTOTAL(3,B$4:B376))</f>
        <v/>
      </c>
      <c r="B376" s="89"/>
      <c r="C376" s="81"/>
      <c r="D376" s="81"/>
      <c r="E376" s="82"/>
      <c r="F376" s="83"/>
      <c r="G376" s="81"/>
      <c r="H376" s="90"/>
      <c r="I376" s="81"/>
      <c r="J376" s="81"/>
      <c r="K376" s="91"/>
      <c r="L376" s="1" t="str">
        <f>IF(H376=$L$3,COUNTIF($H$3:H376,$L$3),"")</f>
        <v/>
      </c>
    </row>
    <row r="377" spans="1:12" x14ac:dyDescent="0.2">
      <c r="A377" s="88" t="str">
        <f>IF(B377="","",SUBTOTAL(3,B$4:B377))</f>
        <v/>
      </c>
      <c r="B377" s="89"/>
      <c r="C377" s="81"/>
      <c r="D377" s="81"/>
      <c r="E377" s="82"/>
      <c r="F377" s="83"/>
      <c r="G377" s="81"/>
      <c r="H377" s="90"/>
      <c r="I377" s="81"/>
      <c r="J377" s="81"/>
      <c r="K377" s="91"/>
      <c r="L377" s="1" t="str">
        <f>IF(H377=$L$3,COUNTIF($H$3:H377,$L$3),"")</f>
        <v/>
      </c>
    </row>
    <row r="378" spans="1:12" x14ac:dyDescent="0.2">
      <c r="A378" s="88" t="str">
        <f>IF(B378="","",SUBTOTAL(3,B$4:B378))</f>
        <v/>
      </c>
      <c r="B378" s="89"/>
      <c r="C378" s="81"/>
      <c r="D378" s="81"/>
      <c r="E378" s="82"/>
      <c r="F378" s="83"/>
      <c r="G378" s="81"/>
      <c r="H378" s="90"/>
      <c r="I378" s="81"/>
      <c r="J378" s="81"/>
      <c r="K378" s="91"/>
      <c r="L378" s="1" t="str">
        <f>IF(H378=$L$3,COUNTIF($H$3:H378,$L$3),"")</f>
        <v/>
      </c>
    </row>
    <row r="379" spans="1:12" x14ac:dyDescent="0.2">
      <c r="A379" s="88" t="str">
        <f>IF(B379="","",SUBTOTAL(3,B$4:B379))</f>
        <v/>
      </c>
      <c r="B379" s="89"/>
      <c r="C379" s="81"/>
      <c r="D379" s="81"/>
      <c r="E379" s="82"/>
      <c r="F379" s="83"/>
      <c r="G379" s="81"/>
      <c r="H379" s="90"/>
      <c r="I379" s="81"/>
      <c r="J379" s="81"/>
      <c r="K379" s="91"/>
      <c r="L379" s="1" t="str">
        <f>IF(H379=$L$3,COUNTIF($H$3:H379,$L$3),"")</f>
        <v/>
      </c>
    </row>
    <row r="380" spans="1:12" x14ac:dyDescent="0.2">
      <c r="A380" s="88" t="str">
        <f>IF(B380="","",SUBTOTAL(3,B$4:B380))</f>
        <v/>
      </c>
      <c r="B380" s="89"/>
      <c r="C380" s="81"/>
      <c r="D380" s="81"/>
      <c r="E380" s="82"/>
      <c r="F380" s="83"/>
      <c r="G380" s="81"/>
      <c r="H380" s="90"/>
      <c r="I380" s="81"/>
      <c r="J380" s="81"/>
      <c r="K380" s="91"/>
      <c r="L380" s="1" t="str">
        <f>IF(H380=$L$3,COUNTIF($H$3:H380,$L$3),"")</f>
        <v/>
      </c>
    </row>
    <row r="381" spans="1:12" x14ac:dyDescent="0.2">
      <c r="A381" s="88" t="str">
        <f>IF(B381="","",SUBTOTAL(3,B$4:B381))</f>
        <v/>
      </c>
      <c r="B381" s="89"/>
      <c r="C381" s="81"/>
      <c r="D381" s="81"/>
      <c r="E381" s="82"/>
      <c r="F381" s="83"/>
      <c r="G381" s="81"/>
      <c r="H381" s="90"/>
      <c r="I381" s="81"/>
      <c r="J381" s="81"/>
      <c r="K381" s="91"/>
      <c r="L381" s="1" t="str">
        <f>IF(H381=$L$3,COUNTIF($H$3:H381,$L$3),"")</f>
        <v/>
      </c>
    </row>
    <row r="382" spans="1:12" x14ac:dyDescent="0.2">
      <c r="A382" s="88" t="str">
        <f>IF(B382="","",SUBTOTAL(3,B$4:B382))</f>
        <v/>
      </c>
      <c r="B382" s="89"/>
      <c r="C382" s="81"/>
      <c r="D382" s="81"/>
      <c r="E382" s="82"/>
      <c r="F382" s="83"/>
      <c r="G382" s="81"/>
      <c r="H382" s="90"/>
      <c r="I382" s="81"/>
      <c r="J382" s="81"/>
      <c r="K382" s="91"/>
      <c r="L382" s="1" t="str">
        <f>IF(H382=$L$3,COUNTIF($H$3:H382,$L$3),"")</f>
        <v/>
      </c>
    </row>
    <row r="383" spans="1:12" x14ac:dyDescent="0.2">
      <c r="A383" s="88" t="str">
        <f>IF(B383="","",SUBTOTAL(3,B$4:B383))</f>
        <v/>
      </c>
      <c r="B383" s="89"/>
      <c r="C383" s="81"/>
      <c r="D383" s="81"/>
      <c r="E383" s="82"/>
      <c r="F383" s="83"/>
      <c r="G383" s="81"/>
      <c r="H383" s="90"/>
      <c r="I383" s="81"/>
      <c r="J383" s="81"/>
      <c r="K383" s="91"/>
      <c r="L383" s="1" t="str">
        <f>IF(H383=$L$3,COUNTIF($H$3:H383,$L$3),"")</f>
        <v/>
      </c>
    </row>
    <row r="384" spans="1:12" x14ac:dyDescent="0.2">
      <c r="A384" s="88" t="str">
        <f>IF(B384="","",SUBTOTAL(3,B$4:B384))</f>
        <v/>
      </c>
      <c r="B384" s="89"/>
      <c r="C384" s="81"/>
      <c r="D384" s="81"/>
      <c r="E384" s="82"/>
      <c r="F384" s="83"/>
      <c r="G384" s="81"/>
      <c r="H384" s="90"/>
      <c r="I384" s="81"/>
      <c r="J384" s="81"/>
      <c r="K384" s="91"/>
      <c r="L384" s="1" t="str">
        <f>IF(H384=$L$3,COUNTIF($H$3:H384,$L$3),"")</f>
        <v/>
      </c>
    </row>
    <row r="385" spans="1:12" x14ac:dyDescent="0.2">
      <c r="A385" s="88" t="str">
        <f>IF(B385="","",SUBTOTAL(3,B$4:B385))</f>
        <v/>
      </c>
      <c r="B385" s="89"/>
      <c r="C385" s="81"/>
      <c r="D385" s="81"/>
      <c r="E385" s="82"/>
      <c r="F385" s="83"/>
      <c r="G385" s="81"/>
      <c r="H385" s="90"/>
      <c r="I385" s="81"/>
      <c r="J385" s="81"/>
      <c r="K385" s="91"/>
      <c r="L385" s="1" t="str">
        <f>IF(H385=$L$3,COUNTIF($H$3:H385,$L$3),"")</f>
        <v/>
      </c>
    </row>
    <row r="386" spans="1:12" x14ac:dyDescent="0.2">
      <c r="A386" s="88" t="str">
        <f>IF(B386="","",SUBTOTAL(3,B$4:B386))</f>
        <v/>
      </c>
      <c r="B386" s="89"/>
      <c r="C386" s="81"/>
      <c r="D386" s="81"/>
      <c r="E386" s="82"/>
      <c r="F386" s="83"/>
      <c r="G386" s="81"/>
      <c r="H386" s="90"/>
      <c r="I386" s="81"/>
      <c r="J386" s="81"/>
      <c r="K386" s="91"/>
      <c r="L386" s="1" t="str">
        <f>IF(H386=$L$3,COUNTIF($H$3:H386,$L$3),"")</f>
        <v/>
      </c>
    </row>
    <row r="387" spans="1:12" x14ac:dyDescent="0.2">
      <c r="A387" s="88" t="str">
        <f>IF(B387="","",SUBTOTAL(3,B$4:B387))</f>
        <v/>
      </c>
      <c r="B387" s="89"/>
      <c r="C387" s="81"/>
      <c r="D387" s="81"/>
      <c r="E387" s="82"/>
      <c r="F387" s="83"/>
      <c r="G387" s="81"/>
      <c r="H387" s="90"/>
      <c r="I387" s="81"/>
      <c r="J387" s="81"/>
      <c r="K387" s="91"/>
      <c r="L387" s="1" t="str">
        <f>IF(H387=$L$3,COUNTIF($H$3:H387,$L$3),"")</f>
        <v/>
      </c>
    </row>
    <row r="388" spans="1:12" x14ac:dyDescent="0.2">
      <c r="A388" s="88" t="str">
        <f>IF(B388="","",SUBTOTAL(3,B$4:B388))</f>
        <v/>
      </c>
      <c r="B388" s="89"/>
      <c r="C388" s="81"/>
      <c r="D388" s="81"/>
      <c r="E388" s="82"/>
      <c r="F388" s="83"/>
      <c r="G388" s="81"/>
      <c r="H388" s="90"/>
      <c r="I388" s="81"/>
      <c r="J388" s="81"/>
      <c r="K388" s="91"/>
      <c r="L388" s="1" t="str">
        <f>IF(H388=$L$3,COUNTIF($H$3:H388,$L$3),"")</f>
        <v/>
      </c>
    </row>
    <row r="389" spans="1:12" x14ac:dyDescent="0.2">
      <c r="A389" s="88" t="str">
        <f>IF(B389="","",SUBTOTAL(3,B$4:B389))</f>
        <v/>
      </c>
      <c r="B389" s="89"/>
      <c r="C389" s="81"/>
      <c r="D389" s="81"/>
      <c r="E389" s="82"/>
      <c r="F389" s="83"/>
      <c r="G389" s="81"/>
      <c r="H389" s="90"/>
      <c r="I389" s="81"/>
      <c r="J389" s="81"/>
      <c r="K389" s="91"/>
      <c r="L389" s="1" t="str">
        <f>IF(H389=$L$3,COUNTIF($H$3:H389,$L$3),"")</f>
        <v/>
      </c>
    </row>
    <row r="390" spans="1:12" x14ac:dyDescent="0.2">
      <c r="A390" s="88" t="str">
        <f>IF(B390="","",SUBTOTAL(3,B$4:B390))</f>
        <v/>
      </c>
      <c r="B390" s="89"/>
      <c r="C390" s="81"/>
      <c r="D390" s="81"/>
      <c r="E390" s="82"/>
      <c r="F390" s="83"/>
      <c r="G390" s="81"/>
      <c r="H390" s="90"/>
      <c r="I390" s="81"/>
      <c r="J390" s="81"/>
      <c r="K390" s="91"/>
      <c r="L390" s="1" t="str">
        <f>IF(H390=$L$3,COUNTIF($H$3:H390,$L$3),"")</f>
        <v/>
      </c>
    </row>
    <row r="391" spans="1:12" x14ac:dyDescent="0.2">
      <c r="A391" s="88" t="str">
        <f>IF(B391="","",SUBTOTAL(3,B$4:B391))</f>
        <v/>
      </c>
      <c r="B391" s="89"/>
      <c r="C391" s="81"/>
      <c r="D391" s="81"/>
      <c r="E391" s="82"/>
      <c r="F391" s="83"/>
      <c r="G391" s="81"/>
      <c r="H391" s="90"/>
      <c r="I391" s="81"/>
      <c r="J391" s="81"/>
      <c r="K391" s="91"/>
      <c r="L391" s="1" t="str">
        <f>IF(H391=$L$3,COUNTIF($H$3:H391,$L$3),"")</f>
        <v/>
      </c>
    </row>
    <row r="392" spans="1:12" x14ac:dyDescent="0.2">
      <c r="A392" s="88" t="str">
        <f>IF(B392="","",SUBTOTAL(3,B$4:B392))</f>
        <v/>
      </c>
      <c r="B392" s="89"/>
      <c r="C392" s="81"/>
      <c r="D392" s="81"/>
      <c r="E392" s="82"/>
      <c r="F392" s="83"/>
      <c r="G392" s="81"/>
      <c r="H392" s="90"/>
      <c r="I392" s="81"/>
      <c r="J392" s="81"/>
      <c r="K392" s="91"/>
      <c r="L392" s="1" t="str">
        <f>IF(H392=$L$3,COUNTIF($H$3:H392,$L$3),"")</f>
        <v/>
      </c>
    </row>
    <row r="393" spans="1:12" x14ac:dyDescent="0.2">
      <c r="A393" s="88" t="str">
        <f>IF(B393="","",SUBTOTAL(3,B$4:B393))</f>
        <v/>
      </c>
      <c r="B393" s="89"/>
      <c r="C393" s="81"/>
      <c r="D393" s="81"/>
      <c r="E393" s="82"/>
      <c r="F393" s="83"/>
      <c r="G393" s="81"/>
      <c r="H393" s="90"/>
      <c r="I393" s="81"/>
      <c r="J393" s="81"/>
      <c r="K393" s="91"/>
      <c r="L393" s="1" t="str">
        <f>IF(H393=$L$3,COUNTIF($H$3:H393,$L$3),"")</f>
        <v/>
      </c>
    </row>
    <row r="394" spans="1:12" x14ac:dyDescent="0.2">
      <c r="A394" s="88" t="str">
        <f>IF(B394="","",SUBTOTAL(3,B$4:B394))</f>
        <v/>
      </c>
      <c r="B394" s="89"/>
      <c r="C394" s="81"/>
      <c r="D394" s="81"/>
      <c r="E394" s="82"/>
      <c r="F394" s="83"/>
      <c r="G394" s="81"/>
      <c r="H394" s="90"/>
      <c r="I394" s="81"/>
      <c r="J394" s="81"/>
      <c r="K394" s="91"/>
      <c r="L394" s="1" t="str">
        <f>IF(H394=$L$3,COUNTIF($H$3:H394,$L$3),"")</f>
        <v/>
      </c>
    </row>
    <row r="395" spans="1:12" x14ac:dyDescent="0.2">
      <c r="A395" s="88" t="str">
        <f>IF(B395="","",SUBTOTAL(3,B$4:B395))</f>
        <v/>
      </c>
      <c r="B395" s="89"/>
      <c r="C395" s="81"/>
      <c r="D395" s="81"/>
      <c r="E395" s="82"/>
      <c r="F395" s="83"/>
      <c r="G395" s="81"/>
      <c r="H395" s="90"/>
      <c r="I395" s="81"/>
      <c r="J395" s="81"/>
      <c r="K395" s="91"/>
      <c r="L395" s="1" t="str">
        <f>IF(H395=$L$3,COUNTIF($H$3:H395,$L$3),"")</f>
        <v/>
      </c>
    </row>
    <row r="396" spans="1:12" x14ac:dyDescent="0.2">
      <c r="A396" s="88" t="str">
        <f>IF(B396="","",SUBTOTAL(3,B$4:B396))</f>
        <v/>
      </c>
      <c r="B396" s="89"/>
      <c r="C396" s="81"/>
      <c r="D396" s="81"/>
      <c r="E396" s="82"/>
      <c r="F396" s="83"/>
      <c r="G396" s="81"/>
      <c r="H396" s="90"/>
      <c r="I396" s="81"/>
      <c r="J396" s="81"/>
      <c r="K396" s="91"/>
      <c r="L396" s="1" t="str">
        <f>IF(H396=$L$3,COUNTIF($H$3:H396,$L$3),"")</f>
        <v/>
      </c>
    </row>
    <row r="397" spans="1:12" x14ac:dyDescent="0.2">
      <c r="A397" s="88" t="str">
        <f>IF(B397="","",SUBTOTAL(3,B$4:B397))</f>
        <v/>
      </c>
      <c r="B397" s="89"/>
      <c r="C397" s="81"/>
      <c r="D397" s="81"/>
      <c r="E397" s="82"/>
      <c r="F397" s="83"/>
      <c r="G397" s="81"/>
      <c r="H397" s="90"/>
      <c r="I397" s="81"/>
      <c r="J397" s="81"/>
      <c r="K397" s="91"/>
      <c r="L397" s="1" t="str">
        <f>IF(H397=$L$3,COUNTIF($H$3:H397,$L$3),"")</f>
        <v/>
      </c>
    </row>
    <row r="398" spans="1:12" x14ac:dyDescent="0.2">
      <c r="A398" s="88" t="str">
        <f>IF(B398="","",SUBTOTAL(3,B$4:B398))</f>
        <v/>
      </c>
      <c r="B398" s="89"/>
      <c r="C398" s="81"/>
      <c r="D398" s="81"/>
      <c r="E398" s="82"/>
      <c r="F398" s="83"/>
      <c r="G398" s="81"/>
      <c r="H398" s="90"/>
      <c r="I398" s="81"/>
      <c r="J398" s="81"/>
      <c r="K398" s="91"/>
      <c r="L398" s="1" t="str">
        <f>IF(H398=$L$3,COUNTIF($H$3:H398,$L$3),"")</f>
        <v/>
      </c>
    </row>
    <row r="399" spans="1:12" x14ac:dyDescent="0.2">
      <c r="A399" s="88" t="str">
        <f>IF(B399="","",SUBTOTAL(3,B$4:B399))</f>
        <v/>
      </c>
      <c r="B399" s="89"/>
      <c r="C399" s="81"/>
      <c r="D399" s="81"/>
      <c r="E399" s="82"/>
      <c r="F399" s="83"/>
      <c r="G399" s="81"/>
      <c r="H399" s="90"/>
      <c r="I399" s="81"/>
      <c r="J399" s="81"/>
      <c r="K399" s="91"/>
      <c r="L399" s="1" t="str">
        <f>IF(H399=$L$3,COUNTIF($H$3:H399,$L$3),"")</f>
        <v/>
      </c>
    </row>
    <row r="400" spans="1:12" x14ac:dyDescent="0.2">
      <c r="A400" s="88" t="str">
        <f>IF(B400="","",SUBTOTAL(3,B$4:B400))</f>
        <v/>
      </c>
      <c r="B400" s="89"/>
      <c r="C400" s="81"/>
      <c r="D400" s="81"/>
      <c r="E400" s="82"/>
      <c r="F400" s="83"/>
      <c r="G400" s="81"/>
      <c r="H400" s="90"/>
      <c r="I400" s="81"/>
      <c r="J400" s="81"/>
      <c r="K400" s="91"/>
      <c r="L400" s="1" t="str">
        <f>IF(H400=$L$3,COUNTIF($H$3:H400,$L$3),"")</f>
        <v/>
      </c>
    </row>
    <row r="401" spans="1:12" x14ac:dyDescent="0.2">
      <c r="A401" s="88" t="str">
        <f>IF(B401="","",SUBTOTAL(3,B$4:B401))</f>
        <v/>
      </c>
      <c r="B401" s="89"/>
      <c r="C401" s="81"/>
      <c r="D401" s="81"/>
      <c r="E401" s="82"/>
      <c r="F401" s="83"/>
      <c r="G401" s="81"/>
      <c r="H401" s="90"/>
      <c r="I401" s="81"/>
      <c r="J401" s="81"/>
      <c r="K401" s="91"/>
      <c r="L401" s="1" t="str">
        <f>IF(H401=$L$3,COUNTIF($H$3:H401,$L$3),"")</f>
        <v/>
      </c>
    </row>
    <row r="402" spans="1:12" x14ac:dyDescent="0.2">
      <c r="A402" s="88" t="str">
        <f>IF(B402="","",SUBTOTAL(3,B$4:B402))</f>
        <v/>
      </c>
      <c r="B402" s="89"/>
      <c r="C402" s="81"/>
      <c r="D402" s="81"/>
      <c r="E402" s="82"/>
      <c r="F402" s="83"/>
      <c r="G402" s="81"/>
      <c r="H402" s="90"/>
      <c r="I402" s="81"/>
      <c r="J402" s="81"/>
      <c r="K402" s="91"/>
      <c r="L402" s="1" t="str">
        <f>IF(H402=$L$3,COUNTIF($H$3:H402,$L$3),"")</f>
        <v/>
      </c>
    </row>
    <row r="403" spans="1:12" x14ac:dyDescent="0.2">
      <c r="A403" s="88" t="str">
        <f>IF(B403="","",SUBTOTAL(3,B$4:B403))</f>
        <v/>
      </c>
      <c r="B403" s="89"/>
      <c r="C403" s="81"/>
      <c r="D403" s="81"/>
      <c r="E403" s="82"/>
      <c r="F403" s="83"/>
      <c r="G403" s="81"/>
      <c r="H403" s="90"/>
      <c r="I403" s="81"/>
      <c r="J403" s="81"/>
      <c r="K403" s="91"/>
      <c r="L403" s="1" t="str">
        <f>IF(H403=$L$3,COUNTIF($H$3:H403,$L$3),"")</f>
        <v/>
      </c>
    </row>
    <row r="404" spans="1:12" x14ac:dyDescent="0.2">
      <c r="A404" s="88" t="str">
        <f>IF(B404="","",SUBTOTAL(3,B$4:B404))</f>
        <v/>
      </c>
      <c r="B404" s="89"/>
      <c r="C404" s="81"/>
      <c r="D404" s="81"/>
      <c r="E404" s="82"/>
      <c r="F404" s="83"/>
      <c r="G404" s="81"/>
      <c r="H404" s="90"/>
      <c r="I404" s="81"/>
      <c r="J404" s="81"/>
      <c r="K404" s="91"/>
      <c r="L404" s="1" t="str">
        <f>IF(H404=$L$3,COUNTIF($H$3:H404,$L$3),"")</f>
        <v/>
      </c>
    </row>
    <row r="405" spans="1:12" x14ac:dyDescent="0.2">
      <c r="A405" s="88" t="str">
        <f>IF(B405="","",SUBTOTAL(3,B$4:B405))</f>
        <v/>
      </c>
      <c r="B405" s="89"/>
      <c r="C405" s="81"/>
      <c r="D405" s="81"/>
      <c r="E405" s="82"/>
      <c r="F405" s="83"/>
      <c r="G405" s="81"/>
      <c r="H405" s="90"/>
      <c r="I405" s="81"/>
      <c r="J405" s="81"/>
      <c r="K405" s="91"/>
      <c r="L405" s="1" t="str">
        <f>IF(H405=$L$3,COUNTIF($H$3:H405,$L$3),"")</f>
        <v/>
      </c>
    </row>
    <row r="406" spans="1:12" x14ac:dyDescent="0.2">
      <c r="A406" s="88" t="str">
        <f>IF(B406="","",SUBTOTAL(3,B$4:B406))</f>
        <v/>
      </c>
      <c r="B406" s="89"/>
      <c r="C406" s="81"/>
      <c r="D406" s="81"/>
      <c r="E406" s="82"/>
      <c r="F406" s="83"/>
      <c r="G406" s="81"/>
      <c r="H406" s="90"/>
      <c r="I406" s="81"/>
      <c r="J406" s="81"/>
      <c r="K406" s="91"/>
      <c r="L406" s="1" t="str">
        <f>IF(H406=$L$3,COUNTIF($H$3:H406,$L$3),"")</f>
        <v/>
      </c>
    </row>
    <row r="407" spans="1:12" x14ac:dyDescent="0.2">
      <c r="A407" s="88" t="str">
        <f>IF(B407="","",SUBTOTAL(3,B$4:B407))</f>
        <v/>
      </c>
      <c r="B407" s="89"/>
      <c r="C407" s="81"/>
      <c r="D407" s="81"/>
      <c r="E407" s="82"/>
      <c r="F407" s="83"/>
      <c r="G407" s="81"/>
      <c r="H407" s="90"/>
      <c r="I407" s="81"/>
      <c r="J407" s="81"/>
      <c r="K407" s="91"/>
      <c r="L407" s="1" t="str">
        <f>IF(H407=$L$3,COUNTIF($H$3:H407,$L$3),"")</f>
        <v/>
      </c>
    </row>
    <row r="408" spans="1:12" x14ac:dyDescent="0.2">
      <c r="A408" s="88" t="str">
        <f>IF(B408="","",SUBTOTAL(3,B$4:B408))</f>
        <v/>
      </c>
      <c r="B408" s="89"/>
      <c r="C408" s="81"/>
      <c r="D408" s="81"/>
      <c r="E408" s="82"/>
      <c r="F408" s="83"/>
      <c r="G408" s="81"/>
      <c r="H408" s="90"/>
      <c r="I408" s="81"/>
      <c r="J408" s="81"/>
      <c r="K408" s="91"/>
      <c r="L408" s="1" t="str">
        <f>IF(H408=$L$3,COUNTIF($H$3:H408,$L$3),"")</f>
        <v/>
      </c>
    </row>
    <row r="409" spans="1:12" x14ac:dyDescent="0.2">
      <c r="A409" s="88" t="str">
        <f>IF(B409="","",SUBTOTAL(3,B$4:B409))</f>
        <v/>
      </c>
      <c r="B409" s="89"/>
      <c r="C409" s="81"/>
      <c r="D409" s="81"/>
      <c r="E409" s="82"/>
      <c r="F409" s="83"/>
      <c r="G409" s="81"/>
      <c r="H409" s="90"/>
      <c r="I409" s="81"/>
      <c r="J409" s="81"/>
      <c r="K409" s="91"/>
      <c r="L409" s="1" t="str">
        <f>IF(H409=$L$3,COUNTIF($H$3:H409,$L$3),"")</f>
        <v/>
      </c>
    </row>
    <row r="410" spans="1:12" x14ac:dyDescent="0.2">
      <c r="A410" s="88" t="str">
        <f>IF(B410="","",SUBTOTAL(3,B$4:B410))</f>
        <v/>
      </c>
      <c r="B410" s="89"/>
      <c r="C410" s="81"/>
      <c r="D410" s="81"/>
      <c r="E410" s="82"/>
      <c r="F410" s="83"/>
      <c r="G410" s="81"/>
      <c r="H410" s="90"/>
      <c r="I410" s="81"/>
      <c r="J410" s="81"/>
      <c r="K410" s="91"/>
      <c r="L410" s="1" t="str">
        <f>IF(H410=$L$3,COUNTIF($H$3:H410,$L$3),"")</f>
        <v/>
      </c>
    </row>
    <row r="411" spans="1:12" x14ac:dyDescent="0.2">
      <c r="A411" s="88" t="str">
        <f>IF(B411="","",SUBTOTAL(3,B$4:B411))</f>
        <v/>
      </c>
      <c r="B411" s="89"/>
      <c r="C411" s="81"/>
      <c r="D411" s="81"/>
      <c r="E411" s="82"/>
      <c r="F411" s="83"/>
      <c r="G411" s="81"/>
      <c r="H411" s="90"/>
      <c r="I411" s="81"/>
      <c r="J411" s="81"/>
      <c r="K411" s="91"/>
      <c r="L411" s="1" t="str">
        <f>IF(H411=$L$3,COUNTIF($H$3:H411,$L$3),"")</f>
        <v/>
      </c>
    </row>
    <row r="412" spans="1:12" x14ac:dyDescent="0.2">
      <c r="A412" s="88" t="str">
        <f>IF(B412="","",SUBTOTAL(3,B$4:B412))</f>
        <v/>
      </c>
      <c r="B412" s="89"/>
      <c r="C412" s="81"/>
      <c r="D412" s="81"/>
      <c r="E412" s="82"/>
      <c r="F412" s="83"/>
      <c r="G412" s="81"/>
      <c r="H412" s="90"/>
      <c r="I412" s="81"/>
      <c r="J412" s="81"/>
      <c r="K412" s="91"/>
      <c r="L412" s="1" t="str">
        <f>IF(H412=$L$3,COUNTIF($H$3:H412,$L$3),"")</f>
        <v/>
      </c>
    </row>
    <row r="413" spans="1:12" x14ac:dyDescent="0.2">
      <c r="A413" s="88" t="str">
        <f>IF(B413="","",SUBTOTAL(3,B$4:B413))</f>
        <v/>
      </c>
      <c r="B413" s="89"/>
      <c r="C413" s="81"/>
      <c r="D413" s="81"/>
      <c r="E413" s="82"/>
      <c r="F413" s="83"/>
      <c r="G413" s="81"/>
      <c r="H413" s="90"/>
      <c r="I413" s="81"/>
      <c r="J413" s="81"/>
      <c r="K413" s="91"/>
      <c r="L413" s="1" t="str">
        <f>IF(H413=$L$3,COUNTIF($H$3:H413,$L$3),"")</f>
        <v/>
      </c>
    </row>
    <row r="414" spans="1:12" x14ac:dyDescent="0.2">
      <c r="A414" s="88" t="str">
        <f>IF(B414="","",SUBTOTAL(3,B$4:B414))</f>
        <v/>
      </c>
      <c r="B414" s="89"/>
      <c r="C414" s="81"/>
      <c r="D414" s="81"/>
      <c r="E414" s="82"/>
      <c r="F414" s="83"/>
      <c r="G414" s="81"/>
      <c r="H414" s="90"/>
      <c r="I414" s="81"/>
      <c r="J414" s="81"/>
      <c r="K414" s="91"/>
      <c r="L414" s="1" t="str">
        <f>IF(H414=$L$3,COUNTIF($H$3:H414,$L$3),"")</f>
        <v/>
      </c>
    </row>
    <row r="415" spans="1:12" x14ac:dyDescent="0.2">
      <c r="A415" s="88" t="str">
        <f>IF(B415="","",SUBTOTAL(3,B$4:B415))</f>
        <v/>
      </c>
      <c r="B415" s="89"/>
      <c r="C415" s="81"/>
      <c r="D415" s="81"/>
      <c r="E415" s="82"/>
      <c r="F415" s="83"/>
      <c r="G415" s="81"/>
      <c r="H415" s="90"/>
      <c r="I415" s="81"/>
      <c r="J415" s="81"/>
      <c r="K415" s="91"/>
      <c r="L415" s="1" t="str">
        <f>IF(H415=$L$3,COUNTIF($H$3:H415,$L$3),"")</f>
        <v/>
      </c>
    </row>
    <row r="416" spans="1:12" x14ac:dyDescent="0.2">
      <c r="A416" s="88" t="str">
        <f>IF(B416="","",SUBTOTAL(3,B$4:B416))</f>
        <v/>
      </c>
      <c r="B416" s="89"/>
      <c r="C416" s="81"/>
      <c r="D416" s="81"/>
      <c r="E416" s="82"/>
      <c r="F416" s="83"/>
      <c r="G416" s="81"/>
      <c r="H416" s="90"/>
      <c r="I416" s="81"/>
      <c r="J416" s="81"/>
      <c r="K416" s="91"/>
      <c r="L416" s="1" t="str">
        <f>IF(H416=$L$3,COUNTIF($H$3:H416,$L$3),"")</f>
        <v/>
      </c>
    </row>
    <row r="417" spans="1:12" x14ac:dyDescent="0.2">
      <c r="A417" s="88" t="str">
        <f>IF(B417="","",SUBTOTAL(3,B$4:B417))</f>
        <v/>
      </c>
      <c r="B417" s="89"/>
      <c r="C417" s="81"/>
      <c r="D417" s="81"/>
      <c r="E417" s="82"/>
      <c r="F417" s="83"/>
      <c r="G417" s="81"/>
      <c r="H417" s="90"/>
      <c r="I417" s="81"/>
      <c r="J417" s="81"/>
      <c r="K417" s="91"/>
      <c r="L417" s="1" t="str">
        <f>IF(H417=$L$3,COUNTIF($H$3:H417,$L$3),"")</f>
        <v/>
      </c>
    </row>
    <row r="418" spans="1:12" x14ac:dyDescent="0.2">
      <c r="A418" s="88" t="str">
        <f>IF(B418="","",SUBTOTAL(3,B$4:B418))</f>
        <v/>
      </c>
      <c r="B418" s="89"/>
      <c r="C418" s="81"/>
      <c r="D418" s="81"/>
      <c r="E418" s="82"/>
      <c r="F418" s="83"/>
      <c r="G418" s="81"/>
      <c r="H418" s="90"/>
      <c r="I418" s="81"/>
      <c r="J418" s="81"/>
      <c r="K418" s="91"/>
      <c r="L418" s="1" t="str">
        <f>IF(H418=$L$3,COUNTIF($H$3:H418,$L$3),"")</f>
        <v/>
      </c>
    </row>
    <row r="419" spans="1:12" x14ac:dyDescent="0.2">
      <c r="A419" s="88" t="str">
        <f>IF(B419="","",SUBTOTAL(3,B$4:B419))</f>
        <v/>
      </c>
      <c r="B419" s="89"/>
      <c r="C419" s="81"/>
      <c r="D419" s="81"/>
      <c r="E419" s="82"/>
      <c r="F419" s="83"/>
      <c r="G419" s="81"/>
      <c r="H419" s="90"/>
      <c r="I419" s="81"/>
      <c r="J419" s="81"/>
      <c r="K419" s="91"/>
      <c r="L419" s="1" t="str">
        <f>IF(H419=$L$3,COUNTIF($H$3:H419,$L$3),"")</f>
        <v/>
      </c>
    </row>
    <row r="420" spans="1:12" x14ac:dyDescent="0.2">
      <c r="A420" s="88" t="str">
        <f>IF(B420="","",SUBTOTAL(3,B$4:B420))</f>
        <v/>
      </c>
      <c r="B420" s="89"/>
      <c r="C420" s="81"/>
      <c r="D420" s="81"/>
      <c r="E420" s="82"/>
      <c r="F420" s="83"/>
      <c r="G420" s="81"/>
      <c r="H420" s="90"/>
      <c r="I420" s="81"/>
      <c r="J420" s="81"/>
      <c r="K420" s="91"/>
      <c r="L420" s="1" t="str">
        <f>IF(H420=$L$3,COUNTIF($H$3:H420,$L$3),"")</f>
        <v/>
      </c>
    </row>
    <row r="421" spans="1:12" x14ac:dyDescent="0.2">
      <c r="A421" s="88" t="str">
        <f>IF(B421="","",SUBTOTAL(3,B$4:B421))</f>
        <v/>
      </c>
      <c r="B421" s="89"/>
      <c r="C421" s="81"/>
      <c r="D421" s="81"/>
      <c r="E421" s="82"/>
      <c r="F421" s="83"/>
      <c r="G421" s="81"/>
      <c r="H421" s="90"/>
      <c r="I421" s="81"/>
      <c r="J421" s="81"/>
      <c r="K421" s="91"/>
      <c r="L421" s="1" t="str">
        <f>IF(H421=$L$3,COUNTIF($H$3:H421,$L$3),"")</f>
        <v/>
      </c>
    </row>
    <row r="422" spans="1:12" x14ac:dyDescent="0.2">
      <c r="A422" s="88" t="str">
        <f>IF(B422="","",SUBTOTAL(3,B$4:B422))</f>
        <v/>
      </c>
      <c r="B422" s="89"/>
      <c r="C422" s="81"/>
      <c r="D422" s="81"/>
      <c r="E422" s="82"/>
      <c r="F422" s="83"/>
      <c r="G422" s="81"/>
      <c r="H422" s="90"/>
      <c r="I422" s="81"/>
      <c r="J422" s="81"/>
      <c r="K422" s="91"/>
      <c r="L422" s="1" t="str">
        <f>IF(H422=$L$3,COUNTIF($H$3:H422,$L$3),"")</f>
        <v/>
      </c>
    </row>
    <row r="423" spans="1:12" x14ac:dyDescent="0.2">
      <c r="A423" s="88" t="str">
        <f>IF(B423="","",SUBTOTAL(3,B$4:B423))</f>
        <v/>
      </c>
      <c r="B423" s="89"/>
      <c r="C423" s="81"/>
      <c r="D423" s="81"/>
      <c r="E423" s="82"/>
      <c r="F423" s="83"/>
      <c r="G423" s="81"/>
      <c r="H423" s="90"/>
      <c r="I423" s="81"/>
      <c r="J423" s="81"/>
      <c r="K423" s="91"/>
      <c r="L423" s="1" t="str">
        <f>IF(H423=$L$3,COUNTIF($H$3:H423,$L$3),"")</f>
        <v/>
      </c>
    </row>
    <row r="424" spans="1:12" x14ac:dyDescent="0.2">
      <c r="A424" s="88" t="str">
        <f>IF(B424="","",SUBTOTAL(3,B$4:B424))</f>
        <v/>
      </c>
      <c r="B424" s="89"/>
      <c r="C424" s="81"/>
      <c r="D424" s="81"/>
      <c r="E424" s="82"/>
      <c r="F424" s="83"/>
      <c r="G424" s="81"/>
      <c r="H424" s="90"/>
      <c r="I424" s="81"/>
      <c r="J424" s="81"/>
      <c r="K424" s="91"/>
      <c r="L424" s="1" t="str">
        <f>IF(H424=$L$3,COUNTIF($H$3:H424,$L$3),"")</f>
        <v/>
      </c>
    </row>
    <row r="425" spans="1:12" x14ac:dyDescent="0.2">
      <c r="A425" s="88" t="str">
        <f>IF(B425="","",SUBTOTAL(3,B$4:B425))</f>
        <v/>
      </c>
      <c r="B425" s="89"/>
      <c r="C425" s="81"/>
      <c r="D425" s="81"/>
      <c r="E425" s="82"/>
      <c r="F425" s="83"/>
      <c r="G425" s="81"/>
      <c r="H425" s="90"/>
      <c r="I425" s="81"/>
      <c r="J425" s="81"/>
      <c r="K425" s="91"/>
      <c r="L425" s="1" t="str">
        <f>IF(H425=$L$3,COUNTIF($H$3:H425,$L$3),"")</f>
        <v/>
      </c>
    </row>
    <row r="426" spans="1:12" x14ac:dyDescent="0.2">
      <c r="A426" s="88" t="str">
        <f>IF(B426="","",SUBTOTAL(3,B$4:B426))</f>
        <v/>
      </c>
      <c r="B426" s="89"/>
      <c r="C426" s="81"/>
      <c r="D426" s="81"/>
      <c r="E426" s="82"/>
      <c r="F426" s="83"/>
      <c r="G426" s="81"/>
      <c r="H426" s="90"/>
      <c r="I426" s="81"/>
      <c r="J426" s="81"/>
      <c r="K426" s="91"/>
      <c r="L426" s="1" t="str">
        <f>IF(H426=$L$3,COUNTIF($H$3:H426,$L$3),"")</f>
        <v/>
      </c>
    </row>
    <row r="427" spans="1:12" x14ac:dyDescent="0.2">
      <c r="A427" s="88" t="str">
        <f>IF(B427="","",SUBTOTAL(3,B$4:B427))</f>
        <v/>
      </c>
      <c r="B427" s="89"/>
      <c r="C427" s="81"/>
      <c r="D427" s="81"/>
      <c r="E427" s="82"/>
      <c r="F427" s="83"/>
      <c r="G427" s="81"/>
      <c r="H427" s="90"/>
      <c r="I427" s="81"/>
      <c r="J427" s="81"/>
      <c r="K427" s="91"/>
      <c r="L427" s="1" t="str">
        <f>IF(H427=$L$3,COUNTIF($H$3:H427,$L$3),"")</f>
        <v/>
      </c>
    </row>
    <row r="428" spans="1:12" x14ac:dyDescent="0.2">
      <c r="A428" s="88" t="str">
        <f>IF(B428="","",SUBTOTAL(3,B$4:B428))</f>
        <v/>
      </c>
      <c r="B428" s="89"/>
      <c r="C428" s="81"/>
      <c r="D428" s="81"/>
      <c r="E428" s="82"/>
      <c r="F428" s="83"/>
      <c r="G428" s="81"/>
      <c r="H428" s="90"/>
      <c r="I428" s="81"/>
      <c r="J428" s="81"/>
      <c r="K428" s="91"/>
      <c r="L428" s="1" t="str">
        <f>IF(H428=$L$3,COUNTIF($H$3:H428,$L$3),"")</f>
        <v/>
      </c>
    </row>
    <row r="429" spans="1:12" x14ac:dyDescent="0.2">
      <c r="A429" s="88" t="str">
        <f>IF(B429="","",SUBTOTAL(3,B$4:B429))</f>
        <v/>
      </c>
      <c r="B429" s="89"/>
      <c r="C429" s="81"/>
      <c r="D429" s="81"/>
      <c r="E429" s="82"/>
      <c r="F429" s="83"/>
      <c r="G429" s="81"/>
      <c r="H429" s="90"/>
      <c r="I429" s="81"/>
      <c r="J429" s="81"/>
      <c r="K429" s="91"/>
      <c r="L429" s="1" t="str">
        <f>IF(H429=$L$3,COUNTIF($H$3:H429,$L$3),"")</f>
        <v/>
      </c>
    </row>
    <row r="430" spans="1:12" x14ac:dyDescent="0.2">
      <c r="A430" s="88" t="str">
        <f>IF(B430="","",SUBTOTAL(3,B$4:B430))</f>
        <v/>
      </c>
      <c r="B430" s="89"/>
      <c r="C430" s="81"/>
      <c r="D430" s="81"/>
      <c r="E430" s="82"/>
      <c r="F430" s="83"/>
      <c r="G430" s="81"/>
      <c r="H430" s="90"/>
      <c r="I430" s="81"/>
      <c r="J430" s="81"/>
      <c r="K430" s="91"/>
      <c r="L430" s="1" t="str">
        <f>IF(H430=$L$3,COUNTIF($H$3:H430,$L$3),"")</f>
        <v/>
      </c>
    </row>
    <row r="431" spans="1:12" x14ac:dyDescent="0.2">
      <c r="A431" s="88" t="str">
        <f>IF(B431="","",SUBTOTAL(3,B$4:B431))</f>
        <v/>
      </c>
      <c r="B431" s="89"/>
      <c r="C431" s="81"/>
      <c r="D431" s="81"/>
      <c r="E431" s="82"/>
      <c r="F431" s="83"/>
      <c r="G431" s="81"/>
      <c r="H431" s="90"/>
      <c r="I431" s="81"/>
      <c r="J431" s="81"/>
      <c r="K431" s="91"/>
      <c r="L431" s="1" t="str">
        <f>IF(H431=$L$3,COUNTIF($H$3:H431,$L$3),"")</f>
        <v/>
      </c>
    </row>
    <row r="432" spans="1:12" x14ac:dyDescent="0.2">
      <c r="A432" s="88" t="str">
        <f>IF(B432="","",SUBTOTAL(3,B$4:B432))</f>
        <v/>
      </c>
      <c r="B432" s="89"/>
      <c r="C432" s="81"/>
      <c r="D432" s="81"/>
      <c r="E432" s="82"/>
      <c r="F432" s="83"/>
      <c r="G432" s="81"/>
      <c r="H432" s="90"/>
      <c r="I432" s="81"/>
      <c r="J432" s="81"/>
      <c r="K432" s="91"/>
      <c r="L432" s="1" t="str">
        <f>IF(H432=$L$3,COUNTIF($H$3:H432,$L$3),"")</f>
        <v/>
      </c>
    </row>
    <row r="433" spans="1:12" x14ac:dyDescent="0.2">
      <c r="A433" s="88" t="str">
        <f>IF(B433="","",SUBTOTAL(3,B$4:B433))</f>
        <v/>
      </c>
      <c r="B433" s="89"/>
      <c r="C433" s="81"/>
      <c r="D433" s="81"/>
      <c r="E433" s="82"/>
      <c r="F433" s="83"/>
      <c r="G433" s="81"/>
      <c r="H433" s="90"/>
      <c r="I433" s="81"/>
      <c r="J433" s="81"/>
      <c r="K433" s="91"/>
      <c r="L433" s="1" t="str">
        <f>IF(H433=$L$3,COUNTIF($H$3:H433,$L$3),"")</f>
        <v/>
      </c>
    </row>
    <row r="434" spans="1:12" x14ac:dyDescent="0.2">
      <c r="A434" s="88" t="str">
        <f>IF(B434="","",SUBTOTAL(3,B$4:B434))</f>
        <v/>
      </c>
      <c r="B434" s="89"/>
      <c r="C434" s="81"/>
      <c r="D434" s="81"/>
      <c r="E434" s="82"/>
      <c r="F434" s="83"/>
      <c r="G434" s="81"/>
      <c r="H434" s="90"/>
      <c r="I434" s="81"/>
      <c r="J434" s="81"/>
      <c r="K434" s="91"/>
      <c r="L434" s="1" t="str">
        <f>IF(H434=$L$3,COUNTIF($H$3:H434,$L$3),"")</f>
        <v/>
      </c>
    </row>
    <row r="435" spans="1:12" x14ac:dyDescent="0.2">
      <c r="A435" s="88" t="str">
        <f>IF(B435="","",SUBTOTAL(3,B$4:B435))</f>
        <v/>
      </c>
      <c r="B435" s="89"/>
      <c r="C435" s="81"/>
      <c r="D435" s="81"/>
      <c r="E435" s="82"/>
      <c r="F435" s="83"/>
      <c r="G435" s="81"/>
      <c r="H435" s="90"/>
      <c r="I435" s="81"/>
      <c r="J435" s="81"/>
      <c r="K435" s="91"/>
      <c r="L435" s="1" t="str">
        <f>IF(H435=$L$3,COUNTIF($H$3:H435,$L$3),"")</f>
        <v/>
      </c>
    </row>
    <row r="436" spans="1:12" x14ac:dyDescent="0.2">
      <c r="A436" s="88" t="str">
        <f>IF(B436="","",SUBTOTAL(3,B$4:B436))</f>
        <v/>
      </c>
      <c r="B436" s="89"/>
      <c r="C436" s="81"/>
      <c r="D436" s="81"/>
      <c r="E436" s="82"/>
      <c r="F436" s="83"/>
      <c r="G436" s="81"/>
      <c r="H436" s="90"/>
      <c r="I436" s="81"/>
      <c r="J436" s="81"/>
      <c r="K436" s="91"/>
      <c r="L436" s="1" t="str">
        <f>IF(H436=$L$3,COUNTIF($H$3:H436,$L$3),"")</f>
        <v/>
      </c>
    </row>
    <row r="437" spans="1:12" x14ac:dyDescent="0.2">
      <c r="A437" s="88" t="str">
        <f>IF(B437="","",SUBTOTAL(3,B$4:B437))</f>
        <v/>
      </c>
      <c r="B437" s="89"/>
      <c r="C437" s="81"/>
      <c r="D437" s="81"/>
      <c r="E437" s="82"/>
      <c r="F437" s="83"/>
      <c r="G437" s="81"/>
      <c r="H437" s="90"/>
      <c r="I437" s="81"/>
      <c r="J437" s="81"/>
      <c r="K437" s="91"/>
      <c r="L437" s="1" t="str">
        <f>IF(H437=$L$3,COUNTIF($H$3:H437,$L$3),"")</f>
        <v/>
      </c>
    </row>
    <row r="438" spans="1:12" x14ac:dyDescent="0.2">
      <c r="A438" s="88" t="str">
        <f>IF(B438="","",SUBTOTAL(3,B$4:B438))</f>
        <v/>
      </c>
      <c r="B438" s="89"/>
      <c r="C438" s="81"/>
      <c r="D438" s="81"/>
      <c r="E438" s="82"/>
      <c r="F438" s="83"/>
      <c r="G438" s="81"/>
      <c r="H438" s="90"/>
      <c r="I438" s="81"/>
      <c r="J438" s="81"/>
      <c r="K438" s="91"/>
      <c r="L438" s="1" t="str">
        <f>IF(H438=$L$3,COUNTIF($H$3:H438,$L$3),"")</f>
        <v/>
      </c>
    </row>
    <row r="439" spans="1:12" x14ac:dyDescent="0.2">
      <c r="A439" s="88" t="str">
        <f>IF(B439="","",SUBTOTAL(3,B$4:B439))</f>
        <v/>
      </c>
      <c r="B439" s="89"/>
      <c r="C439" s="81"/>
      <c r="D439" s="81"/>
      <c r="E439" s="82"/>
      <c r="F439" s="83"/>
      <c r="G439" s="81"/>
      <c r="H439" s="90"/>
      <c r="I439" s="81"/>
      <c r="J439" s="81"/>
      <c r="K439" s="91"/>
      <c r="L439" s="1" t="str">
        <f>IF(H439=$L$3,COUNTIF($H$3:H439,$L$3),"")</f>
        <v/>
      </c>
    </row>
    <row r="440" spans="1:12" x14ac:dyDescent="0.2">
      <c r="A440" s="88" t="str">
        <f>IF(B440="","",SUBTOTAL(3,B$4:B440))</f>
        <v/>
      </c>
      <c r="B440" s="89"/>
      <c r="C440" s="81"/>
      <c r="D440" s="81"/>
      <c r="E440" s="82"/>
      <c r="F440" s="83"/>
      <c r="G440" s="81"/>
      <c r="H440" s="90"/>
      <c r="I440" s="81"/>
      <c r="J440" s="81"/>
      <c r="K440" s="91"/>
      <c r="L440" s="1" t="str">
        <f>IF(H440=$L$3,COUNTIF($H$3:H440,$L$3),"")</f>
        <v/>
      </c>
    </row>
    <row r="441" spans="1:12" x14ac:dyDescent="0.2">
      <c r="A441" s="88" t="str">
        <f>IF(B441="","",SUBTOTAL(3,B$4:B441))</f>
        <v/>
      </c>
      <c r="B441" s="89"/>
      <c r="C441" s="81"/>
      <c r="D441" s="81"/>
      <c r="E441" s="82"/>
      <c r="F441" s="83"/>
      <c r="G441" s="81"/>
      <c r="H441" s="90"/>
      <c r="I441" s="81"/>
      <c r="J441" s="81"/>
      <c r="K441" s="91"/>
      <c r="L441" s="1" t="str">
        <f>IF(H441=$L$3,COUNTIF($H$3:H441,$L$3),"")</f>
        <v/>
      </c>
    </row>
    <row r="442" spans="1:12" x14ac:dyDescent="0.2">
      <c r="A442" s="88" t="str">
        <f>IF(B442="","",SUBTOTAL(3,B$4:B442))</f>
        <v/>
      </c>
      <c r="B442" s="89"/>
      <c r="C442" s="81"/>
      <c r="D442" s="81"/>
      <c r="E442" s="82"/>
      <c r="F442" s="83"/>
      <c r="G442" s="81"/>
      <c r="H442" s="90"/>
      <c r="I442" s="81"/>
      <c r="J442" s="81"/>
      <c r="K442" s="91"/>
      <c r="L442" s="1" t="str">
        <f>IF(H442=$L$3,COUNTIF($H$3:H442,$L$3),"")</f>
        <v/>
      </c>
    </row>
    <row r="443" spans="1:12" x14ac:dyDescent="0.2">
      <c r="A443" s="88" t="str">
        <f>IF(B443="","",SUBTOTAL(3,B$4:B443))</f>
        <v/>
      </c>
      <c r="B443" s="89"/>
      <c r="C443" s="81"/>
      <c r="D443" s="81"/>
      <c r="E443" s="82"/>
      <c r="F443" s="83"/>
      <c r="G443" s="81"/>
      <c r="H443" s="90"/>
      <c r="I443" s="81"/>
      <c r="J443" s="81"/>
      <c r="K443" s="91"/>
      <c r="L443" s="1" t="str">
        <f>IF(H443=$L$3,COUNTIF($H$3:H443,$L$3),"")</f>
        <v/>
      </c>
    </row>
    <row r="444" spans="1:12" x14ac:dyDescent="0.2">
      <c r="A444" s="88" t="str">
        <f>IF(B444="","",SUBTOTAL(3,B$4:B444))</f>
        <v/>
      </c>
      <c r="B444" s="89"/>
      <c r="C444" s="81"/>
      <c r="D444" s="81"/>
      <c r="E444" s="82"/>
      <c r="F444" s="83"/>
      <c r="G444" s="81"/>
      <c r="H444" s="90"/>
      <c r="I444" s="81"/>
      <c r="J444" s="81"/>
      <c r="K444" s="91"/>
      <c r="L444" s="1" t="str">
        <f>IF(H444=$L$3,COUNTIF($H$3:H444,$L$3),"")</f>
        <v/>
      </c>
    </row>
    <row r="445" spans="1:12" x14ac:dyDescent="0.2">
      <c r="A445" s="88" t="str">
        <f>IF(B445="","",SUBTOTAL(3,B$4:B445))</f>
        <v/>
      </c>
      <c r="B445" s="89"/>
      <c r="C445" s="81"/>
      <c r="D445" s="81"/>
      <c r="E445" s="82"/>
      <c r="F445" s="83"/>
      <c r="G445" s="81"/>
      <c r="H445" s="90"/>
      <c r="I445" s="81"/>
      <c r="J445" s="81"/>
      <c r="K445" s="91"/>
      <c r="L445" s="1" t="str">
        <f>IF(H445=$L$3,COUNTIF($H$3:H445,$L$3),"")</f>
        <v/>
      </c>
    </row>
    <row r="446" spans="1:12" x14ac:dyDescent="0.2">
      <c r="A446" s="88" t="str">
        <f>IF(B446="","",SUBTOTAL(3,B$4:B446))</f>
        <v/>
      </c>
      <c r="B446" s="89"/>
      <c r="C446" s="81"/>
      <c r="D446" s="81"/>
      <c r="E446" s="82"/>
      <c r="F446" s="83"/>
      <c r="G446" s="81"/>
      <c r="H446" s="90"/>
      <c r="I446" s="81"/>
      <c r="J446" s="81"/>
      <c r="K446" s="91"/>
      <c r="L446" s="1" t="str">
        <f>IF(H446=$L$3,COUNTIF($H$3:H446,$L$3),"")</f>
        <v/>
      </c>
    </row>
    <row r="447" spans="1:12" x14ac:dyDescent="0.2">
      <c r="A447" s="88" t="str">
        <f>IF(B447="","",SUBTOTAL(3,B$4:B447))</f>
        <v/>
      </c>
      <c r="B447" s="89"/>
      <c r="C447" s="81"/>
      <c r="D447" s="81"/>
      <c r="E447" s="82"/>
      <c r="F447" s="83"/>
      <c r="G447" s="81"/>
      <c r="H447" s="90"/>
      <c r="I447" s="81"/>
      <c r="J447" s="81"/>
      <c r="K447" s="91"/>
      <c r="L447" s="1" t="str">
        <f>IF(H447=$L$3,COUNTIF($H$3:H447,$L$3),"")</f>
        <v/>
      </c>
    </row>
    <row r="448" spans="1:12" x14ac:dyDescent="0.2">
      <c r="A448" s="88" t="str">
        <f>IF(B448="","",SUBTOTAL(3,B$4:B448))</f>
        <v/>
      </c>
      <c r="B448" s="89"/>
      <c r="C448" s="81"/>
      <c r="D448" s="81"/>
      <c r="E448" s="82"/>
      <c r="F448" s="83"/>
      <c r="G448" s="81"/>
      <c r="H448" s="90"/>
      <c r="I448" s="81"/>
      <c r="J448" s="81"/>
      <c r="K448" s="91"/>
      <c r="L448" s="1" t="str">
        <f>IF(H448=$L$3,COUNTIF($H$3:H448,$L$3),"")</f>
        <v/>
      </c>
    </row>
    <row r="449" spans="1:12" x14ac:dyDescent="0.2">
      <c r="A449" s="88" t="str">
        <f>IF(B449="","",SUBTOTAL(3,B$4:B449))</f>
        <v/>
      </c>
      <c r="B449" s="89"/>
      <c r="C449" s="81"/>
      <c r="D449" s="81"/>
      <c r="E449" s="82"/>
      <c r="F449" s="83"/>
      <c r="G449" s="81"/>
      <c r="H449" s="90"/>
      <c r="I449" s="81"/>
      <c r="J449" s="81"/>
      <c r="K449" s="91"/>
      <c r="L449" s="1" t="str">
        <f>IF(H449=$L$3,COUNTIF($H$3:H449,$L$3),"")</f>
        <v/>
      </c>
    </row>
    <row r="450" spans="1:12" x14ac:dyDescent="0.2">
      <c r="A450" s="88" t="str">
        <f>IF(B450="","",SUBTOTAL(3,B$4:B450))</f>
        <v/>
      </c>
      <c r="B450" s="89"/>
      <c r="C450" s="81"/>
      <c r="D450" s="81"/>
      <c r="E450" s="82"/>
      <c r="F450" s="83"/>
      <c r="G450" s="81"/>
      <c r="H450" s="90"/>
      <c r="I450" s="81"/>
      <c r="J450" s="81"/>
      <c r="K450" s="91"/>
      <c r="L450" s="1" t="str">
        <f>IF(H450=$L$3,COUNTIF($H$3:H450,$L$3),"")</f>
        <v/>
      </c>
    </row>
    <row r="451" spans="1:12" x14ac:dyDescent="0.2">
      <c r="A451" s="88" t="str">
        <f>IF(B451="","",SUBTOTAL(3,B$4:B451))</f>
        <v/>
      </c>
      <c r="B451" s="89"/>
      <c r="C451" s="81"/>
      <c r="D451" s="81"/>
      <c r="E451" s="82"/>
      <c r="F451" s="83"/>
      <c r="G451" s="81"/>
      <c r="H451" s="90"/>
      <c r="I451" s="81"/>
      <c r="J451" s="81"/>
      <c r="K451" s="91"/>
      <c r="L451" s="1" t="str">
        <f>IF(H451=$L$3,COUNTIF($H$3:H451,$L$3),"")</f>
        <v/>
      </c>
    </row>
    <row r="452" spans="1:12" x14ac:dyDescent="0.2">
      <c r="A452" s="88" t="str">
        <f>IF(B452="","",SUBTOTAL(3,B$4:B452))</f>
        <v/>
      </c>
      <c r="B452" s="89"/>
      <c r="C452" s="81"/>
      <c r="D452" s="81"/>
      <c r="E452" s="82"/>
      <c r="F452" s="83"/>
      <c r="G452" s="81"/>
      <c r="H452" s="90"/>
      <c r="I452" s="81"/>
      <c r="J452" s="81"/>
      <c r="K452" s="91"/>
      <c r="L452" s="1" t="str">
        <f>IF(H452=$L$3,COUNTIF($H$3:H452,$L$3),"")</f>
        <v/>
      </c>
    </row>
    <row r="453" spans="1:12" x14ac:dyDescent="0.2">
      <c r="A453" s="88" t="str">
        <f>IF(B453="","",SUBTOTAL(3,B$4:B453))</f>
        <v/>
      </c>
      <c r="B453" s="89"/>
      <c r="C453" s="81"/>
      <c r="D453" s="81"/>
      <c r="E453" s="82"/>
      <c r="F453" s="83"/>
      <c r="G453" s="81"/>
      <c r="H453" s="90"/>
      <c r="I453" s="81"/>
      <c r="J453" s="81"/>
      <c r="K453" s="91"/>
      <c r="L453" s="1" t="str">
        <f>IF(H453=$L$3,COUNTIF($H$3:H453,$L$3),"")</f>
        <v/>
      </c>
    </row>
    <row r="454" spans="1:12" x14ac:dyDescent="0.2">
      <c r="A454" s="88" t="str">
        <f>IF(B454="","",SUBTOTAL(3,B$4:B454))</f>
        <v/>
      </c>
      <c r="B454" s="89"/>
      <c r="C454" s="81"/>
      <c r="D454" s="81"/>
      <c r="E454" s="82"/>
      <c r="F454" s="83"/>
      <c r="G454" s="81"/>
      <c r="H454" s="90"/>
      <c r="I454" s="81"/>
      <c r="J454" s="81"/>
      <c r="K454" s="91"/>
      <c r="L454" s="1" t="str">
        <f>IF(H454=$L$3,COUNTIF($H$3:H454,$L$3),"")</f>
        <v/>
      </c>
    </row>
    <row r="455" spans="1:12" x14ac:dyDescent="0.2">
      <c r="A455" s="88" t="str">
        <f>IF(B455="","",SUBTOTAL(3,B$4:B455))</f>
        <v/>
      </c>
      <c r="B455" s="89"/>
      <c r="C455" s="81"/>
      <c r="D455" s="81"/>
      <c r="E455" s="82"/>
      <c r="F455" s="83"/>
      <c r="G455" s="81"/>
      <c r="H455" s="90"/>
      <c r="I455" s="81"/>
      <c r="J455" s="81"/>
      <c r="K455" s="91"/>
      <c r="L455" s="1" t="str">
        <f>IF(H455=$L$3,COUNTIF($H$3:H455,$L$3),"")</f>
        <v/>
      </c>
    </row>
    <row r="456" spans="1:12" x14ac:dyDescent="0.2">
      <c r="A456" s="88" t="str">
        <f>IF(B456="","",SUBTOTAL(3,B$4:B456))</f>
        <v/>
      </c>
      <c r="B456" s="89"/>
      <c r="C456" s="81"/>
      <c r="D456" s="81"/>
      <c r="E456" s="82"/>
      <c r="F456" s="83"/>
      <c r="G456" s="81"/>
      <c r="H456" s="90"/>
      <c r="I456" s="81"/>
      <c r="J456" s="81"/>
      <c r="K456" s="91"/>
      <c r="L456" s="1" t="str">
        <f>IF(H456=$L$3,COUNTIF($H$3:H456,$L$3),"")</f>
        <v/>
      </c>
    </row>
    <row r="457" spans="1:12" x14ac:dyDescent="0.2">
      <c r="A457" s="88" t="str">
        <f>IF(B457="","",SUBTOTAL(3,B$4:B457))</f>
        <v/>
      </c>
      <c r="B457" s="89"/>
      <c r="C457" s="81"/>
      <c r="D457" s="81"/>
      <c r="E457" s="82"/>
      <c r="F457" s="83"/>
      <c r="G457" s="81"/>
      <c r="H457" s="90"/>
      <c r="I457" s="81"/>
      <c r="J457" s="81"/>
      <c r="K457" s="91"/>
      <c r="L457" s="1" t="str">
        <f>IF(H457=$L$3,COUNTIF($H$3:H457,$L$3),"")</f>
        <v/>
      </c>
    </row>
    <row r="458" spans="1:12" x14ac:dyDescent="0.2">
      <c r="A458" s="88" t="str">
        <f>IF(B458="","",SUBTOTAL(3,B$4:B458))</f>
        <v/>
      </c>
      <c r="B458" s="89"/>
      <c r="C458" s="81"/>
      <c r="D458" s="81"/>
      <c r="E458" s="82"/>
      <c r="F458" s="83"/>
      <c r="G458" s="81"/>
      <c r="H458" s="90"/>
      <c r="I458" s="81"/>
      <c r="J458" s="81"/>
      <c r="K458" s="91"/>
      <c r="L458" s="1" t="str">
        <f>IF(H458=$L$3,COUNTIF($H$3:H458,$L$3),"")</f>
        <v/>
      </c>
    </row>
    <row r="459" spans="1:12" x14ac:dyDescent="0.2">
      <c r="A459" s="88" t="str">
        <f>IF(B459="","",SUBTOTAL(3,B$4:B459))</f>
        <v/>
      </c>
      <c r="B459" s="89"/>
      <c r="C459" s="81"/>
      <c r="D459" s="81"/>
      <c r="E459" s="82"/>
      <c r="F459" s="83"/>
      <c r="G459" s="81"/>
      <c r="H459" s="90"/>
      <c r="I459" s="81"/>
      <c r="J459" s="81"/>
      <c r="K459" s="91"/>
      <c r="L459" s="1" t="str">
        <f>IF(H459=$L$3,COUNTIF($H$3:H459,$L$3),"")</f>
        <v/>
      </c>
    </row>
    <row r="460" spans="1:12" x14ac:dyDescent="0.2">
      <c r="A460" s="88" t="str">
        <f>IF(B460="","",SUBTOTAL(3,B$4:B460))</f>
        <v/>
      </c>
      <c r="B460" s="89"/>
      <c r="C460" s="81"/>
      <c r="D460" s="81"/>
      <c r="E460" s="82"/>
      <c r="F460" s="83"/>
      <c r="G460" s="81"/>
      <c r="H460" s="90"/>
      <c r="I460" s="81"/>
      <c r="J460" s="81"/>
      <c r="K460" s="91"/>
      <c r="L460" s="1" t="str">
        <f>IF(H460=$L$3,COUNTIF($H$3:H460,$L$3),"")</f>
        <v/>
      </c>
    </row>
    <row r="461" spans="1:12" x14ac:dyDescent="0.2">
      <c r="A461" s="88" t="str">
        <f>IF(B461="","",SUBTOTAL(3,B$4:B461))</f>
        <v/>
      </c>
      <c r="B461" s="89"/>
      <c r="C461" s="81"/>
      <c r="D461" s="81"/>
      <c r="E461" s="82"/>
      <c r="F461" s="83"/>
      <c r="G461" s="81"/>
      <c r="H461" s="90"/>
      <c r="I461" s="81"/>
      <c r="J461" s="81"/>
      <c r="K461" s="91"/>
      <c r="L461" s="1" t="str">
        <f>IF(H461=$L$3,COUNTIF($H$3:H461,$L$3),"")</f>
        <v/>
      </c>
    </row>
    <row r="462" spans="1:12" x14ac:dyDescent="0.2">
      <c r="A462" s="88" t="str">
        <f>IF(B462="","",SUBTOTAL(3,B$4:B462))</f>
        <v/>
      </c>
      <c r="B462" s="89"/>
      <c r="C462" s="81"/>
      <c r="D462" s="81"/>
      <c r="E462" s="82"/>
      <c r="F462" s="83"/>
      <c r="G462" s="81"/>
      <c r="H462" s="90"/>
      <c r="I462" s="81"/>
      <c r="J462" s="81"/>
      <c r="K462" s="91"/>
      <c r="L462" s="1" t="str">
        <f>IF(H462=$L$3,COUNTIF($H$3:H462,$L$3),"")</f>
        <v/>
      </c>
    </row>
    <row r="463" spans="1:12" x14ac:dyDescent="0.2">
      <c r="A463" s="88" t="str">
        <f>IF(B463="","",SUBTOTAL(3,B$4:B463))</f>
        <v/>
      </c>
      <c r="B463" s="89"/>
      <c r="C463" s="81"/>
      <c r="D463" s="81"/>
      <c r="E463" s="82"/>
      <c r="F463" s="83"/>
      <c r="G463" s="81"/>
      <c r="H463" s="90"/>
      <c r="I463" s="81"/>
      <c r="J463" s="81"/>
      <c r="K463" s="91"/>
      <c r="L463" s="1" t="str">
        <f>IF(H463=$L$3,COUNTIF($H$3:H463,$L$3),"")</f>
        <v/>
      </c>
    </row>
    <row r="464" spans="1:12" x14ac:dyDescent="0.2">
      <c r="A464" s="88" t="str">
        <f>IF(B464="","",SUBTOTAL(3,B$4:B464))</f>
        <v/>
      </c>
      <c r="B464" s="89"/>
      <c r="C464" s="81"/>
      <c r="D464" s="81"/>
      <c r="E464" s="82"/>
      <c r="F464" s="83"/>
      <c r="G464" s="81"/>
      <c r="H464" s="90"/>
      <c r="I464" s="81"/>
      <c r="J464" s="81"/>
      <c r="K464" s="91"/>
      <c r="L464" s="1" t="str">
        <f>IF(H464=$L$3,COUNTIF($H$3:H464,$L$3),"")</f>
        <v/>
      </c>
    </row>
    <row r="465" spans="1:12" x14ac:dyDescent="0.2">
      <c r="A465" s="88" t="str">
        <f>IF(B465="","",SUBTOTAL(3,B$4:B465))</f>
        <v/>
      </c>
      <c r="B465" s="89"/>
      <c r="C465" s="81"/>
      <c r="D465" s="81"/>
      <c r="E465" s="82"/>
      <c r="F465" s="83"/>
      <c r="G465" s="81"/>
      <c r="H465" s="90"/>
      <c r="I465" s="81"/>
      <c r="J465" s="81"/>
      <c r="K465" s="91"/>
      <c r="L465" s="1" t="str">
        <f>IF(H465=$L$3,COUNTIF($H$3:H465,$L$3),"")</f>
        <v/>
      </c>
    </row>
    <row r="466" spans="1:12" x14ac:dyDescent="0.2">
      <c r="A466" s="88" t="str">
        <f>IF(B466="","",SUBTOTAL(3,B$4:B466))</f>
        <v/>
      </c>
      <c r="B466" s="89"/>
      <c r="C466" s="81"/>
      <c r="D466" s="81"/>
      <c r="E466" s="82"/>
      <c r="F466" s="83"/>
      <c r="G466" s="81"/>
      <c r="H466" s="90"/>
      <c r="I466" s="81"/>
      <c r="J466" s="81"/>
      <c r="K466" s="91"/>
      <c r="L466" s="1" t="str">
        <f>IF(H466=$L$3,COUNTIF($H$3:H466,$L$3),"")</f>
        <v/>
      </c>
    </row>
    <row r="467" spans="1:12" x14ac:dyDescent="0.2">
      <c r="A467" s="88" t="str">
        <f>IF(B467="","",SUBTOTAL(3,B$4:B467))</f>
        <v/>
      </c>
      <c r="B467" s="89"/>
      <c r="C467" s="81"/>
      <c r="D467" s="81"/>
      <c r="E467" s="82"/>
      <c r="F467" s="83"/>
      <c r="G467" s="81"/>
      <c r="H467" s="90"/>
      <c r="I467" s="81"/>
      <c r="J467" s="81"/>
      <c r="K467" s="91"/>
      <c r="L467" s="1" t="str">
        <f>IF(H467=$L$3,COUNTIF($H$3:H467,$L$3),"")</f>
        <v/>
      </c>
    </row>
    <row r="468" spans="1:12" x14ac:dyDescent="0.2">
      <c r="A468" s="88" t="str">
        <f>IF(B468="","",SUBTOTAL(3,B$4:B468))</f>
        <v/>
      </c>
      <c r="B468" s="89"/>
      <c r="C468" s="81"/>
      <c r="D468" s="81"/>
      <c r="E468" s="82"/>
      <c r="F468" s="83"/>
      <c r="G468" s="81"/>
      <c r="H468" s="90"/>
      <c r="I468" s="81"/>
      <c r="J468" s="81"/>
      <c r="K468" s="91"/>
      <c r="L468" s="1" t="str">
        <f>IF(H468=$L$3,COUNTIF($H$3:H468,$L$3),"")</f>
        <v/>
      </c>
    </row>
    <row r="469" spans="1:12" x14ac:dyDescent="0.2">
      <c r="A469" s="88" t="str">
        <f>IF(B469="","",SUBTOTAL(3,B$4:B469))</f>
        <v/>
      </c>
      <c r="B469" s="89"/>
      <c r="C469" s="81"/>
      <c r="D469" s="81"/>
      <c r="E469" s="82"/>
      <c r="F469" s="83"/>
      <c r="G469" s="81"/>
      <c r="H469" s="90"/>
      <c r="I469" s="81"/>
      <c r="J469" s="81"/>
      <c r="K469" s="91"/>
      <c r="L469" s="1" t="str">
        <f>IF(H469=$L$3,COUNTIF($H$3:H469,$L$3),"")</f>
        <v/>
      </c>
    </row>
    <row r="470" spans="1:12" x14ac:dyDescent="0.2">
      <c r="A470" s="88" t="str">
        <f>IF(B470="","",SUBTOTAL(3,B$4:B470))</f>
        <v/>
      </c>
      <c r="B470" s="89"/>
      <c r="C470" s="81"/>
      <c r="D470" s="81"/>
      <c r="E470" s="82"/>
      <c r="F470" s="83"/>
      <c r="G470" s="81"/>
      <c r="H470" s="90"/>
      <c r="I470" s="81"/>
      <c r="J470" s="81"/>
      <c r="K470" s="91"/>
      <c r="L470" s="1" t="str">
        <f>IF(H470=$L$3,COUNTIF($H$3:H470,$L$3),"")</f>
        <v/>
      </c>
    </row>
    <row r="471" spans="1:12" x14ac:dyDescent="0.2">
      <c r="A471" s="88" t="str">
        <f>IF(B471="","",SUBTOTAL(3,B$4:B471))</f>
        <v/>
      </c>
      <c r="B471" s="89"/>
      <c r="C471" s="81"/>
      <c r="D471" s="81"/>
      <c r="E471" s="82"/>
      <c r="F471" s="83"/>
      <c r="G471" s="81"/>
      <c r="H471" s="90"/>
      <c r="I471" s="81"/>
      <c r="J471" s="81"/>
      <c r="K471" s="91"/>
      <c r="L471" s="1" t="str">
        <f>IF(H471=$L$3,COUNTIF($H$3:H471,$L$3),"")</f>
        <v/>
      </c>
    </row>
    <row r="472" spans="1:12" x14ac:dyDescent="0.2">
      <c r="A472" s="88" t="str">
        <f>IF(B472="","",SUBTOTAL(3,B$4:B472))</f>
        <v/>
      </c>
      <c r="B472" s="89"/>
      <c r="C472" s="81"/>
      <c r="D472" s="81"/>
      <c r="E472" s="82"/>
      <c r="F472" s="83"/>
      <c r="G472" s="81"/>
      <c r="H472" s="90"/>
      <c r="I472" s="81"/>
      <c r="J472" s="81"/>
      <c r="K472" s="91"/>
      <c r="L472" s="1" t="str">
        <f>IF(H472=$L$3,COUNTIF($H$3:H472,$L$3),"")</f>
        <v/>
      </c>
    </row>
    <row r="473" spans="1:12" x14ac:dyDescent="0.2">
      <c r="A473" s="88" t="str">
        <f>IF(B473="","",SUBTOTAL(3,B$4:B473))</f>
        <v/>
      </c>
      <c r="B473" s="89"/>
      <c r="C473" s="81"/>
      <c r="D473" s="81"/>
      <c r="E473" s="82"/>
      <c r="F473" s="83"/>
      <c r="G473" s="81"/>
      <c r="H473" s="90"/>
      <c r="I473" s="81"/>
      <c r="J473" s="81"/>
      <c r="K473" s="91"/>
      <c r="L473" s="1" t="str">
        <f>IF(H473=$L$3,COUNTIF($H$3:H473,$L$3),"")</f>
        <v/>
      </c>
    </row>
    <row r="474" spans="1:12" x14ac:dyDescent="0.2">
      <c r="A474" s="88" t="str">
        <f>IF(B474="","",SUBTOTAL(3,B$4:B474))</f>
        <v/>
      </c>
      <c r="B474" s="89"/>
      <c r="C474" s="81"/>
      <c r="D474" s="81"/>
      <c r="E474" s="82"/>
      <c r="F474" s="83"/>
      <c r="G474" s="81"/>
      <c r="H474" s="90"/>
      <c r="I474" s="81"/>
      <c r="J474" s="81"/>
      <c r="K474" s="91"/>
      <c r="L474" s="1" t="str">
        <f>IF(H474=$L$3,COUNTIF($H$3:H474,$L$3),"")</f>
        <v/>
      </c>
    </row>
    <row r="475" spans="1:12" x14ac:dyDescent="0.2">
      <c r="A475" s="88" t="str">
        <f>IF(B475="","",SUBTOTAL(3,B$4:B475))</f>
        <v/>
      </c>
      <c r="B475" s="89"/>
      <c r="C475" s="81"/>
      <c r="D475" s="81"/>
      <c r="E475" s="82"/>
      <c r="F475" s="83"/>
      <c r="G475" s="81"/>
      <c r="H475" s="90"/>
      <c r="I475" s="81"/>
      <c r="J475" s="81"/>
      <c r="K475" s="91"/>
      <c r="L475" s="1" t="str">
        <f>IF(H475=$L$3,COUNTIF($H$3:H475,$L$3),"")</f>
        <v/>
      </c>
    </row>
    <row r="476" spans="1:12" x14ac:dyDescent="0.2">
      <c r="A476" s="88" t="str">
        <f>IF(B476="","",SUBTOTAL(3,B$4:B476))</f>
        <v/>
      </c>
      <c r="B476" s="89"/>
      <c r="C476" s="81"/>
      <c r="D476" s="81"/>
      <c r="E476" s="82"/>
      <c r="F476" s="83"/>
      <c r="G476" s="81"/>
      <c r="H476" s="90"/>
      <c r="I476" s="81"/>
      <c r="J476" s="81"/>
      <c r="K476" s="91"/>
      <c r="L476" s="1" t="str">
        <f>IF(H476=$L$3,COUNTIF($H$3:H476,$L$3),"")</f>
        <v/>
      </c>
    </row>
    <row r="477" spans="1:12" x14ac:dyDescent="0.2">
      <c r="A477" s="88" t="str">
        <f>IF(B477="","",SUBTOTAL(3,B$4:B477))</f>
        <v/>
      </c>
      <c r="B477" s="89"/>
      <c r="C477" s="81"/>
      <c r="D477" s="81"/>
      <c r="E477" s="82"/>
      <c r="F477" s="83"/>
      <c r="G477" s="81"/>
      <c r="H477" s="90"/>
      <c r="I477" s="81"/>
      <c r="J477" s="81"/>
      <c r="K477" s="91"/>
      <c r="L477" s="1" t="str">
        <f>IF(H477=$L$3,COUNTIF($H$3:H477,$L$3),"")</f>
        <v/>
      </c>
    </row>
    <row r="478" spans="1:12" x14ac:dyDescent="0.2">
      <c r="A478" s="88" t="str">
        <f>IF(B478="","",SUBTOTAL(3,B$4:B478))</f>
        <v/>
      </c>
      <c r="B478" s="89"/>
      <c r="C478" s="81"/>
      <c r="D478" s="81"/>
      <c r="E478" s="82"/>
      <c r="F478" s="83"/>
      <c r="G478" s="81"/>
      <c r="H478" s="90"/>
      <c r="I478" s="81"/>
      <c r="J478" s="81"/>
      <c r="K478" s="91"/>
      <c r="L478" s="1" t="str">
        <f>IF(H478=$L$3,COUNTIF($H$3:H478,$L$3),"")</f>
        <v/>
      </c>
    </row>
    <row r="479" spans="1:12" x14ac:dyDescent="0.2">
      <c r="A479" s="88" t="str">
        <f>IF(B479="","",SUBTOTAL(3,B$4:B479))</f>
        <v/>
      </c>
      <c r="B479" s="89"/>
      <c r="C479" s="81"/>
      <c r="D479" s="81"/>
      <c r="E479" s="82"/>
      <c r="F479" s="83"/>
      <c r="G479" s="81"/>
      <c r="H479" s="90"/>
      <c r="I479" s="81"/>
      <c r="J479" s="81"/>
      <c r="K479" s="91"/>
      <c r="L479" s="1" t="str">
        <f>IF(H479=$L$3,COUNTIF($H$3:H479,$L$3),"")</f>
        <v/>
      </c>
    </row>
    <row r="480" spans="1:12" x14ac:dyDescent="0.2">
      <c r="A480" s="88" t="str">
        <f>IF(B480="","",SUBTOTAL(3,B$4:B480))</f>
        <v/>
      </c>
      <c r="B480" s="89"/>
      <c r="C480" s="81"/>
      <c r="D480" s="81"/>
      <c r="E480" s="82"/>
      <c r="F480" s="83"/>
      <c r="G480" s="81"/>
      <c r="H480" s="90"/>
      <c r="I480" s="81"/>
      <c r="J480" s="81"/>
      <c r="K480" s="91"/>
      <c r="L480" s="1" t="str">
        <f>IF(H480=$L$3,COUNTIF($H$3:H480,$L$3),"")</f>
        <v/>
      </c>
    </row>
    <row r="481" spans="1:12" x14ac:dyDescent="0.2">
      <c r="A481" s="88" t="str">
        <f>IF(B481="","",SUBTOTAL(3,B$4:B481))</f>
        <v/>
      </c>
      <c r="B481" s="89"/>
      <c r="C481" s="81"/>
      <c r="D481" s="81"/>
      <c r="E481" s="82"/>
      <c r="F481" s="83"/>
      <c r="G481" s="81"/>
      <c r="H481" s="90"/>
      <c r="I481" s="81"/>
      <c r="J481" s="81"/>
      <c r="K481" s="91"/>
      <c r="L481" s="1" t="str">
        <f>IF(H481=$L$3,COUNTIF($H$3:H481,$L$3),"")</f>
        <v/>
      </c>
    </row>
    <row r="482" spans="1:12" x14ac:dyDescent="0.2">
      <c r="A482" s="88" t="str">
        <f>IF(B482="","",SUBTOTAL(3,B$4:B482))</f>
        <v/>
      </c>
      <c r="B482" s="89"/>
      <c r="C482" s="81"/>
      <c r="D482" s="81"/>
      <c r="E482" s="82"/>
      <c r="F482" s="83"/>
      <c r="G482" s="81"/>
      <c r="H482" s="90"/>
      <c r="I482" s="81"/>
      <c r="J482" s="81"/>
      <c r="K482" s="91"/>
      <c r="L482" s="1" t="str">
        <f>IF(H482=$L$3,COUNTIF($H$3:H482,$L$3),"")</f>
        <v/>
      </c>
    </row>
    <row r="483" spans="1:12" x14ac:dyDescent="0.2">
      <c r="A483" s="88" t="str">
        <f>IF(B483="","",SUBTOTAL(3,B$4:B483))</f>
        <v/>
      </c>
      <c r="B483" s="89"/>
      <c r="C483" s="81"/>
      <c r="D483" s="81"/>
      <c r="E483" s="82"/>
      <c r="F483" s="83"/>
      <c r="G483" s="81"/>
      <c r="H483" s="90"/>
      <c r="I483" s="81"/>
      <c r="J483" s="81"/>
      <c r="K483" s="91"/>
      <c r="L483" s="1" t="str">
        <f>IF(H483=$L$3,COUNTIF($H$3:H483,$L$3),"")</f>
        <v/>
      </c>
    </row>
    <row r="484" spans="1:12" x14ac:dyDescent="0.2">
      <c r="A484" s="88" t="str">
        <f>IF(B484="","",SUBTOTAL(3,B$4:B484))</f>
        <v/>
      </c>
      <c r="B484" s="89"/>
      <c r="C484" s="81"/>
      <c r="D484" s="81"/>
      <c r="E484" s="82"/>
      <c r="F484" s="83"/>
      <c r="G484" s="81"/>
      <c r="H484" s="90"/>
      <c r="I484" s="81"/>
      <c r="J484" s="81"/>
      <c r="K484" s="91"/>
      <c r="L484" s="1" t="str">
        <f>IF(H484=$L$3,COUNTIF($H$3:H484,$L$3),"")</f>
        <v/>
      </c>
    </row>
    <row r="485" spans="1:12" x14ac:dyDescent="0.2">
      <c r="A485" s="88" t="str">
        <f>IF(B485="","",SUBTOTAL(3,B$4:B485))</f>
        <v/>
      </c>
      <c r="B485" s="89"/>
      <c r="C485" s="81"/>
      <c r="D485" s="81"/>
      <c r="E485" s="82"/>
      <c r="F485" s="83"/>
      <c r="G485" s="81"/>
      <c r="H485" s="90"/>
      <c r="I485" s="81"/>
      <c r="J485" s="81"/>
      <c r="K485" s="91"/>
      <c r="L485" s="1" t="str">
        <f>IF(H485=$L$3,COUNTIF($H$3:H485,$L$3),"")</f>
        <v/>
      </c>
    </row>
    <row r="486" spans="1:12" x14ac:dyDescent="0.2">
      <c r="A486" s="88" t="str">
        <f>IF(B486="","",SUBTOTAL(3,B$4:B486))</f>
        <v/>
      </c>
      <c r="B486" s="89"/>
      <c r="C486" s="81"/>
      <c r="D486" s="81"/>
      <c r="E486" s="82"/>
      <c r="F486" s="83"/>
      <c r="G486" s="81"/>
      <c r="H486" s="90"/>
      <c r="I486" s="81"/>
      <c r="J486" s="81"/>
      <c r="K486" s="91"/>
      <c r="L486" s="1" t="str">
        <f>IF(H486=$L$3,COUNTIF($H$3:H486,$L$3),"")</f>
        <v/>
      </c>
    </row>
    <row r="487" spans="1:12" x14ac:dyDescent="0.2">
      <c r="A487" s="88" t="str">
        <f>IF(B487="","",SUBTOTAL(3,B$4:B487))</f>
        <v/>
      </c>
      <c r="B487" s="89"/>
      <c r="C487" s="81"/>
      <c r="D487" s="81"/>
      <c r="E487" s="82"/>
      <c r="F487" s="83"/>
      <c r="G487" s="81"/>
      <c r="H487" s="90"/>
      <c r="I487" s="81"/>
      <c r="J487" s="81"/>
      <c r="K487" s="91"/>
      <c r="L487" s="1" t="str">
        <f>IF(H487=$L$3,COUNTIF($H$3:H487,$L$3),"")</f>
        <v/>
      </c>
    </row>
    <row r="488" spans="1:12" x14ac:dyDescent="0.2">
      <c r="A488" s="88" t="str">
        <f>IF(B488="","",SUBTOTAL(3,B$4:B488))</f>
        <v/>
      </c>
      <c r="B488" s="89"/>
      <c r="C488" s="81"/>
      <c r="D488" s="81"/>
      <c r="E488" s="82"/>
      <c r="F488" s="83"/>
      <c r="G488" s="81"/>
      <c r="H488" s="90"/>
      <c r="I488" s="81"/>
      <c r="J488" s="81"/>
      <c r="K488" s="91"/>
      <c r="L488" s="1" t="str">
        <f>IF(H488=$L$3,COUNTIF($H$3:H488,$L$3),"")</f>
        <v/>
      </c>
    </row>
    <row r="489" spans="1:12" x14ac:dyDescent="0.2">
      <c r="A489" s="88" t="str">
        <f>IF(B489="","",SUBTOTAL(3,B$4:B489))</f>
        <v/>
      </c>
      <c r="B489" s="89"/>
      <c r="C489" s="81"/>
      <c r="D489" s="81"/>
      <c r="E489" s="82"/>
      <c r="F489" s="83"/>
      <c r="G489" s="81"/>
      <c r="H489" s="90"/>
      <c r="I489" s="81"/>
      <c r="J489" s="81"/>
      <c r="K489" s="91"/>
      <c r="L489" s="1" t="str">
        <f>IF(H489=$L$3,COUNTIF($H$3:H489,$L$3),"")</f>
        <v/>
      </c>
    </row>
    <row r="490" spans="1:12" x14ac:dyDescent="0.2">
      <c r="A490" s="88" t="str">
        <f>IF(B490="","",SUBTOTAL(3,B$4:B490))</f>
        <v/>
      </c>
      <c r="B490" s="89"/>
      <c r="C490" s="81"/>
      <c r="D490" s="81"/>
      <c r="E490" s="82"/>
      <c r="F490" s="83"/>
      <c r="G490" s="81"/>
      <c r="H490" s="90"/>
      <c r="I490" s="81"/>
      <c r="J490" s="81"/>
      <c r="K490" s="91"/>
      <c r="L490" s="1" t="str">
        <f>IF(H490=$L$3,COUNTIF($H$3:H490,$L$3),"")</f>
        <v/>
      </c>
    </row>
    <row r="491" spans="1:12" x14ac:dyDescent="0.2">
      <c r="A491" s="88" t="str">
        <f>IF(B491="","",SUBTOTAL(3,B$4:B491))</f>
        <v/>
      </c>
      <c r="B491" s="89"/>
      <c r="C491" s="81"/>
      <c r="D491" s="81"/>
      <c r="E491" s="82"/>
      <c r="F491" s="83"/>
      <c r="G491" s="81"/>
      <c r="H491" s="90"/>
      <c r="I491" s="81"/>
      <c r="J491" s="81"/>
      <c r="K491" s="91"/>
      <c r="L491" s="1" t="str">
        <f>IF(H491=$L$3,COUNTIF($H$3:H491,$L$3),"")</f>
        <v/>
      </c>
    </row>
    <row r="492" spans="1:12" x14ac:dyDescent="0.2">
      <c r="A492" s="88" t="str">
        <f>IF(B492="","",SUBTOTAL(3,B$4:B492))</f>
        <v/>
      </c>
      <c r="B492" s="89"/>
      <c r="C492" s="81"/>
      <c r="D492" s="81"/>
      <c r="E492" s="82"/>
      <c r="F492" s="83"/>
      <c r="G492" s="81"/>
      <c r="H492" s="90"/>
      <c r="I492" s="81"/>
      <c r="J492" s="81"/>
      <c r="K492" s="91"/>
      <c r="L492" s="1" t="str">
        <f>IF(H492=$L$3,COUNTIF($H$3:H492,$L$3),"")</f>
        <v/>
      </c>
    </row>
    <row r="493" spans="1:12" x14ac:dyDescent="0.2">
      <c r="A493" s="88" t="str">
        <f>IF(B493="","",SUBTOTAL(3,B$4:B493))</f>
        <v/>
      </c>
      <c r="B493" s="89"/>
      <c r="C493" s="81"/>
      <c r="D493" s="81"/>
      <c r="E493" s="82"/>
      <c r="F493" s="83"/>
      <c r="G493" s="81"/>
      <c r="H493" s="90"/>
      <c r="I493" s="81"/>
      <c r="J493" s="81"/>
      <c r="K493" s="91"/>
      <c r="L493" s="1" t="str">
        <f>IF(H493=$L$3,COUNTIF($H$3:H493,$L$3),"")</f>
        <v/>
      </c>
    </row>
    <row r="494" spans="1:12" x14ac:dyDescent="0.2">
      <c r="A494" s="88" t="str">
        <f>IF(B494="","",SUBTOTAL(3,B$4:B494))</f>
        <v/>
      </c>
      <c r="B494" s="89"/>
      <c r="C494" s="81"/>
      <c r="D494" s="81"/>
      <c r="E494" s="82"/>
      <c r="F494" s="83"/>
      <c r="G494" s="81"/>
      <c r="H494" s="90"/>
      <c r="I494" s="81"/>
      <c r="J494" s="81"/>
      <c r="K494" s="91"/>
      <c r="L494" s="1" t="str">
        <f>IF(H494=$L$3,COUNTIF($H$3:H494,$L$3),"")</f>
        <v/>
      </c>
    </row>
    <row r="495" spans="1:12" x14ac:dyDescent="0.2">
      <c r="A495" s="88" t="str">
        <f>IF(B495="","",SUBTOTAL(3,B$4:B495))</f>
        <v/>
      </c>
      <c r="B495" s="89"/>
      <c r="C495" s="81"/>
      <c r="D495" s="81"/>
      <c r="E495" s="82"/>
      <c r="F495" s="83"/>
      <c r="G495" s="81"/>
      <c r="H495" s="90"/>
      <c r="I495" s="81"/>
      <c r="J495" s="81"/>
      <c r="K495" s="91"/>
      <c r="L495" s="1" t="str">
        <f>IF(H495=$L$3,COUNTIF($H$3:H495,$L$3),"")</f>
        <v/>
      </c>
    </row>
    <row r="496" spans="1:12" x14ac:dyDescent="0.2">
      <c r="A496" s="88" t="str">
        <f>IF(B496="","",SUBTOTAL(3,B$4:B496))</f>
        <v/>
      </c>
      <c r="B496" s="89"/>
      <c r="C496" s="81"/>
      <c r="D496" s="81"/>
      <c r="E496" s="82"/>
      <c r="F496" s="83"/>
      <c r="G496" s="81"/>
      <c r="H496" s="90"/>
      <c r="I496" s="81"/>
      <c r="J496" s="81"/>
      <c r="K496" s="91"/>
      <c r="L496" s="1" t="str">
        <f>IF(H496=$L$3,COUNTIF($H$3:H496,$L$3),"")</f>
        <v/>
      </c>
    </row>
    <row r="497" spans="1:12" x14ac:dyDescent="0.2">
      <c r="A497" s="88" t="str">
        <f>IF(B497="","",SUBTOTAL(3,B$4:B497))</f>
        <v/>
      </c>
      <c r="B497" s="89"/>
      <c r="C497" s="81"/>
      <c r="D497" s="81"/>
      <c r="E497" s="82"/>
      <c r="F497" s="83"/>
      <c r="G497" s="81"/>
      <c r="H497" s="90"/>
      <c r="I497" s="81"/>
      <c r="J497" s="81"/>
      <c r="K497" s="91"/>
      <c r="L497" s="1" t="str">
        <f>IF(H497=$L$3,COUNTIF($H$3:H497,$L$3),"")</f>
        <v/>
      </c>
    </row>
    <row r="498" spans="1:12" x14ac:dyDescent="0.2">
      <c r="A498" s="88" t="str">
        <f>IF(B498="","",SUBTOTAL(3,B$4:B498))</f>
        <v/>
      </c>
      <c r="B498" s="89"/>
      <c r="C498" s="81"/>
      <c r="D498" s="81"/>
      <c r="E498" s="82"/>
      <c r="F498" s="83"/>
      <c r="G498" s="81"/>
      <c r="H498" s="90"/>
      <c r="I498" s="81"/>
      <c r="J498" s="81"/>
      <c r="K498" s="91"/>
      <c r="L498" s="1" t="str">
        <f>IF(H498=$L$3,COUNTIF($H$3:H498,$L$3),"")</f>
        <v/>
      </c>
    </row>
    <row r="499" spans="1:12" x14ac:dyDescent="0.2">
      <c r="A499" s="88" t="str">
        <f>IF(B499="","",SUBTOTAL(3,B$4:B499))</f>
        <v/>
      </c>
      <c r="B499" s="89"/>
      <c r="C499" s="81"/>
      <c r="D499" s="81"/>
      <c r="E499" s="82"/>
      <c r="F499" s="83"/>
      <c r="G499" s="81"/>
      <c r="H499" s="90"/>
      <c r="I499" s="81"/>
      <c r="J499" s="81"/>
      <c r="K499" s="91"/>
      <c r="L499" s="1" t="str">
        <f>IF(H499=$L$3,COUNTIF($H$3:H499,$L$3),"")</f>
        <v/>
      </c>
    </row>
    <row r="500" spans="1:12" x14ac:dyDescent="0.2">
      <c r="A500" s="88" t="str">
        <f>IF(B500="","",SUBTOTAL(3,B$4:B500))</f>
        <v/>
      </c>
      <c r="B500" s="89"/>
      <c r="C500" s="81"/>
      <c r="D500" s="81"/>
      <c r="E500" s="82"/>
      <c r="F500" s="83"/>
      <c r="G500" s="81"/>
      <c r="H500" s="90"/>
      <c r="I500" s="81"/>
      <c r="J500" s="81"/>
      <c r="K500" s="91"/>
      <c r="L500" s="1" t="str">
        <f>IF(H500=$L$3,COUNTIF($H$3:H500,$L$3),"")</f>
        <v/>
      </c>
    </row>
    <row r="501" spans="1:12" x14ac:dyDescent="0.2">
      <c r="A501" s="88" t="str">
        <f>IF(B501="","",SUBTOTAL(3,B$4:B501))</f>
        <v/>
      </c>
      <c r="B501" s="89"/>
      <c r="C501" s="81"/>
      <c r="D501" s="81"/>
      <c r="E501" s="82"/>
      <c r="F501" s="83"/>
      <c r="G501" s="81"/>
      <c r="H501" s="90"/>
      <c r="I501" s="81"/>
      <c r="J501" s="81"/>
      <c r="K501" s="91"/>
      <c r="L501" s="1" t="str">
        <f>IF(H501=$L$3,COUNTIF($H$3:H501,$L$3),"")</f>
        <v/>
      </c>
    </row>
    <row r="502" spans="1:12" x14ac:dyDescent="0.2">
      <c r="A502" s="88" t="str">
        <f>IF(B502="","",SUBTOTAL(3,B$4:B502))</f>
        <v/>
      </c>
      <c r="B502" s="89"/>
      <c r="C502" s="81"/>
      <c r="D502" s="81"/>
      <c r="E502" s="82"/>
      <c r="F502" s="83"/>
      <c r="G502" s="81"/>
      <c r="H502" s="90"/>
      <c r="I502" s="81"/>
      <c r="J502" s="81"/>
      <c r="K502" s="91"/>
      <c r="L502" s="1" t="str">
        <f>IF(H502=$L$3,COUNTIF($H$3:H502,$L$3),"")</f>
        <v/>
      </c>
    </row>
    <row r="503" spans="1:12" x14ac:dyDescent="0.2">
      <c r="A503" s="88" t="str">
        <f>IF(B503="","",SUBTOTAL(3,B$4:B503))</f>
        <v/>
      </c>
      <c r="B503" s="89"/>
      <c r="C503" s="81"/>
      <c r="D503" s="81"/>
      <c r="E503" s="82"/>
      <c r="F503" s="83"/>
      <c r="G503" s="81"/>
      <c r="H503" s="90"/>
      <c r="I503" s="81"/>
      <c r="J503" s="81"/>
      <c r="K503" s="91"/>
      <c r="L503" s="1" t="str">
        <f>IF(H503=$L$3,COUNTIF($H$3:H503,$L$3),"")</f>
        <v/>
      </c>
    </row>
    <row r="504" spans="1:12" x14ac:dyDescent="0.2">
      <c r="A504" s="88" t="str">
        <f>IF(B504="","",SUBTOTAL(3,B$4:B504))</f>
        <v/>
      </c>
      <c r="B504" s="89"/>
      <c r="C504" s="81"/>
      <c r="D504" s="81"/>
      <c r="E504" s="82"/>
      <c r="F504" s="83"/>
      <c r="G504" s="81"/>
      <c r="H504" s="90"/>
      <c r="I504" s="81"/>
      <c r="J504" s="81"/>
      <c r="K504" s="91"/>
      <c r="L504" s="1" t="str">
        <f>IF(H504=$L$3,COUNTIF($H$3:H504,$L$3),"")</f>
        <v/>
      </c>
    </row>
    <row r="505" spans="1:12" x14ac:dyDescent="0.2">
      <c r="A505" s="88" t="str">
        <f>IF(B505="","",SUBTOTAL(3,B$4:B505))</f>
        <v/>
      </c>
      <c r="B505" s="89"/>
      <c r="C505" s="81"/>
      <c r="D505" s="81"/>
      <c r="E505" s="82"/>
      <c r="F505" s="83"/>
      <c r="G505" s="81"/>
      <c r="H505" s="90"/>
      <c r="I505" s="81"/>
      <c r="J505" s="81"/>
      <c r="K505" s="91"/>
      <c r="L505" s="1" t="str">
        <f>IF(H505=$L$3,COUNTIF($H$3:H505,$L$3),"")</f>
        <v/>
      </c>
    </row>
    <row r="506" spans="1:12" x14ac:dyDescent="0.2">
      <c r="A506" s="88" t="str">
        <f>IF(B506="","",SUBTOTAL(3,B$4:B506))</f>
        <v/>
      </c>
      <c r="B506" s="89"/>
      <c r="C506" s="81"/>
      <c r="D506" s="81"/>
      <c r="E506" s="82"/>
      <c r="F506" s="83"/>
      <c r="G506" s="81"/>
      <c r="H506" s="90"/>
      <c r="I506" s="81"/>
      <c r="J506" s="81"/>
      <c r="K506" s="91"/>
      <c r="L506" s="1" t="str">
        <f>IF(H506=$L$3,COUNTIF($H$3:H506,$L$3),"")</f>
        <v/>
      </c>
    </row>
    <row r="507" spans="1:12" x14ac:dyDescent="0.2">
      <c r="A507" s="88" t="str">
        <f>IF(B507="","",SUBTOTAL(3,B$4:B507))</f>
        <v/>
      </c>
      <c r="B507" s="89"/>
      <c r="C507" s="81"/>
      <c r="D507" s="81"/>
      <c r="E507" s="82"/>
      <c r="F507" s="83"/>
      <c r="G507" s="81"/>
      <c r="H507" s="90"/>
      <c r="I507" s="81"/>
      <c r="J507" s="81"/>
      <c r="K507" s="91"/>
      <c r="L507" s="1" t="str">
        <f>IF(H507=$L$3,COUNTIF($H$3:H507,$L$3),"")</f>
        <v/>
      </c>
    </row>
    <row r="508" spans="1:12" x14ac:dyDescent="0.2">
      <c r="A508" s="88" t="str">
        <f>IF(B508="","",SUBTOTAL(3,B$4:B508))</f>
        <v/>
      </c>
      <c r="B508" s="89"/>
      <c r="C508" s="81"/>
      <c r="D508" s="81"/>
      <c r="E508" s="82"/>
      <c r="F508" s="83"/>
      <c r="G508" s="81"/>
      <c r="H508" s="90"/>
      <c r="I508" s="81"/>
      <c r="J508" s="81"/>
      <c r="K508" s="91"/>
      <c r="L508" s="1" t="str">
        <f>IF(H508=$L$3,COUNTIF($H$3:H508,$L$3),"")</f>
        <v/>
      </c>
    </row>
    <row r="509" spans="1:12" x14ac:dyDescent="0.2">
      <c r="A509" s="88" t="str">
        <f>IF(B509="","",SUBTOTAL(3,B$4:B509))</f>
        <v/>
      </c>
      <c r="B509" s="89"/>
      <c r="C509" s="81"/>
      <c r="D509" s="81"/>
      <c r="E509" s="82"/>
      <c r="F509" s="83"/>
      <c r="G509" s="81"/>
      <c r="H509" s="90"/>
      <c r="I509" s="81"/>
      <c r="J509" s="81"/>
      <c r="K509" s="91"/>
      <c r="L509" s="1" t="str">
        <f>IF(H509=$L$3,COUNTIF($H$3:H509,$L$3),"")</f>
        <v/>
      </c>
    </row>
    <row r="510" spans="1:12" x14ac:dyDescent="0.2">
      <c r="A510" s="88" t="str">
        <f>IF(B510="","",SUBTOTAL(3,B$4:B510))</f>
        <v/>
      </c>
      <c r="B510" s="89"/>
      <c r="C510" s="81"/>
      <c r="D510" s="81"/>
      <c r="E510" s="82"/>
      <c r="F510" s="83"/>
      <c r="G510" s="81"/>
      <c r="H510" s="90"/>
      <c r="I510" s="81"/>
      <c r="J510" s="81"/>
      <c r="K510" s="91"/>
      <c r="L510" s="1" t="str">
        <f>IF(H510=$L$3,COUNTIF($H$3:H510,$L$3),"")</f>
        <v/>
      </c>
    </row>
    <row r="511" spans="1:12" x14ac:dyDescent="0.2">
      <c r="A511" s="88" t="str">
        <f>IF(B511="","",SUBTOTAL(3,B$4:B511))</f>
        <v/>
      </c>
      <c r="B511" s="89"/>
      <c r="C511" s="81"/>
      <c r="D511" s="81"/>
      <c r="E511" s="82"/>
      <c r="F511" s="83"/>
      <c r="G511" s="81"/>
      <c r="H511" s="90"/>
      <c r="I511" s="81"/>
      <c r="J511" s="81"/>
      <c r="K511" s="91"/>
      <c r="L511" s="1" t="str">
        <f>IF(H511=$L$3,COUNTIF($H$3:H511,$L$3),"")</f>
        <v/>
      </c>
    </row>
    <row r="512" spans="1:12" x14ac:dyDescent="0.2">
      <c r="A512" s="88" t="str">
        <f>IF(B512="","",SUBTOTAL(3,B$4:B512))</f>
        <v/>
      </c>
      <c r="B512" s="89"/>
      <c r="C512" s="81"/>
      <c r="D512" s="81"/>
      <c r="E512" s="82"/>
      <c r="F512" s="83"/>
      <c r="G512" s="81"/>
      <c r="H512" s="90"/>
      <c r="I512" s="81"/>
      <c r="J512" s="81"/>
      <c r="K512" s="91"/>
      <c r="L512" s="1" t="str">
        <f>IF(H512=$L$3,COUNTIF($H$3:H512,$L$3),"")</f>
        <v/>
      </c>
    </row>
    <row r="513" spans="1:12" x14ac:dyDescent="0.2">
      <c r="A513" s="88" t="str">
        <f>IF(B513="","",SUBTOTAL(3,B$4:B513))</f>
        <v/>
      </c>
      <c r="B513" s="89"/>
      <c r="C513" s="81"/>
      <c r="D513" s="81"/>
      <c r="E513" s="82"/>
      <c r="F513" s="83"/>
      <c r="G513" s="81"/>
      <c r="H513" s="90"/>
      <c r="I513" s="81"/>
      <c r="J513" s="81"/>
      <c r="K513" s="91"/>
      <c r="L513" s="1" t="str">
        <f>IF(H513=$L$3,COUNTIF($H$3:H513,$L$3),"")</f>
        <v/>
      </c>
    </row>
    <row r="514" spans="1:12" x14ac:dyDescent="0.2">
      <c r="A514" s="88" t="str">
        <f>IF(B514="","",SUBTOTAL(3,B$4:B514))</f>
        <v/>
      </c>
      <c r="B514" s="89"/>
      <c r="C514" s="81"/>
      <c r="D514" s="81"/>
      <c r="E514" s="82"/>
      <c r="F514" s="83"/>
      <c r="G514" s="81"/>
      <c r="H514" s="90"/>
      <c r="I514" s="81"/>
      <c r="J514" s="81"/>
      <c r="K514" s="91"/>
      <c r="L514" s="1" t="str">
        <f>IF(H514=$L$3,COUNTIF($H$3:H514,$L$3),"")</f>
        <v/>
      </c>
    </row>
    <row r="515" spans="1:12" x14ac:dyDescent="0.2">
      <c r="A515" s="88" t="str">
        <f>IF(B515="","",SUBTOTAL(3,B$4:B515))</f>
        <v/>
      </c>
      <c r="B515" s="89"/>
      <c r="C515" s="81"/>
      <c r="D515" s="81"/>
      <c r="E515" s="82"/>
      <c r="F515" s="83"/>
      <c r="G515" s="81"/>
      <c r="H515" s="90"/>
      <c r="I515" s="81"/>
      <c r="J515" s="81"/>
      <c r="K515" s="91"/>
      <c r="L515" s="1" t="str">
        <f>IF(H515=$L$3,COUNTIF($H$3:H515,$L$3),"")</f>
        <v/>
      </c>
    </row>
    <row r="516" spans="1:12" x14ac:dyDescent="0.2">
      <c r="A516" s="88" t="str">
        <f>IF(B516="","",SUBTOTAL(3,B$4:B516))</f>
        <v/>
      </c>
      <c r="B516" s="89"/>
      <c r="C516" s="81"/>
      <c r="D516" s="81"/>
      <c r="E516" s="82"/>
      <c r="F516" s="83"/>
      <c r="G516" s="81"/>
      <c r="H516" s="90"/>
      <c r="I516" s="81"/>
      <c r="J516" s="81"/>
      <c r="K516" s="91"/>
      <c r="L516" s="1" t="str">
        <f>IF(H516=$L$3,COUNTIF($H$3:H516,$L$3),"")</f>
        <v/>
      </c>
    </row>
    <row r="517" spans="1:12" x14ac:dyDescent="0.2">
      <c r="A517" s="88" t="str">
        <f>IF(B517="","",SUBTOTAL(3,B$4:B517))</f>
        <v/>
      </c>
      <c r="B517" s="89"/>
      <c r="C517" s="81"/>
      <c r="D517" s="81"/>
      <c r="E517" s="82"/>
      <c r="F517" s="83"/>
      <c r="G517" s="81"/>
      <c r="H517" s="90"/>
      <c r="I517" s="81"/>
      <c r="J517" s="81"/>
      <c r="K517" s="91"/>
      <c r="L517" s="1" t="str">
        <f>IF(H517=$L$3,COUNTIF($H$3:H517,$L$3),"")</f>
        <v/>
      </c>
    </row>
    <row r="518" spans="1:12" x14ac:dyDescent="0.2">
      <c r="A518" s="88" t="str">
        <f>IF(B518="","",SUBTOTAL(3,B$4:B518))</f>
        <v/>
      </c>
      <c r="B518" s="89"/>
      <c r="C518" s="81"/>
      <c r="D518" s="81"/>
      <c r="E518" s="82"/>
      <c r="F518" s="83"/>
      <c r="G518" s="81"/>
      <c r="H518" s="90"/>
      <c r="I518" s="81"/>
      <c r="J518" s="81"/>
      <c r="K518" s="91"/>
      <c r="L518" s="1" t="str">
        <f>IF(H518=$L$3,COUNTIF($H$3:H518,$L$3),"")</f>
        <v/>
      </c>
    </row>
    <row r="519" spans="1:12" x14ac:dyDescent="0.2">
      <c r="A519" s="88" t="str">
        <f>IF(B519="","",SUBTOTAL(3,B$4:B519))</f>
        <v/>
      </c>
      <c r="B519" s="89"/>
      <c r="C519" s="81"/>
      <c r="D519" s="81"/>
      <c r="E519" s="82"/>
      <c r="F519" s="83"/>
      <c r="G519" s="81"/>
      <c r="H519" s="90"/>
      <c r="I519" s="81"/>
      <c r="J519" s="81"/>
      <c r="K519" s="91"/>
      <c r="L519" s="1" t="str">
        <f>IF(H519=$L$3,COUNTIF($H$3:H519,$L$3),"")</f>
        <v/>
      </c>
    </row>
    <row r="520" spans="1:12" x14ac:dyDescent="0.2">
      <c r="A520" s="88" t="str">
        <f>IF(B520="","",SUBTOTAL(3,B$4:B520))</f>
        <v/>
      </c>
      <c r="B520" s="89"/>
      <c r="C520" s="81"/>
      <c r="D520" s="81"/>
      <c r="E520" s="82"/>
      <c r="F520" s="83"/>
      <c r="G520" s="81"/>
      <c r="H520" s="90"/>
      <c r="I520" s="81"/>
      <c r="J520" s="81"/>
      <c r="K520" s="91"/>
      <c r="L520" s="1" t="str">
        <f>IF(H520=$L$3,COUNTIF($H$3:H520,$L$3),"")</f>
        <v/>
      </c>
    </row>
    <row r="521" spans="1:12" x14ac:dyDescent="0.2">
      <c r="A521" s="88" t="str">
        <f>IF(B521="","",SUBTOTAL(3,B$4:B521))</f>
        <v/>
      </c>
      <c r="B521" s="89"/>
      <c r="C521" s="81"/>
      <c r="D521" s="81"/>
      <c r="E521" s="82"/>
      <c r="F521" s="83"/>
      <c r="G521" s="81"/>
      <c r="H521" s="90"/>
      <c r="I521" s="81"/>
      <c r="J521" s="81"/>
      <c r="K521" s="91"/>
      <c r="L521" s="1" t="str">
        <f>IF(H521=$L$3,COUNTIF($H$3:H521,$L$3),"")</f>
        <v/>
      </c>
    </row>
    <row r="522" spans="1:12" x14ac:dyDescent="0.2">
      <c r="A522" s="88" t="str">
        <f>IF(B522="","",SUBTOTAL(3,B$4:B522))</f>
        <v/>
      </c>
      <c r="B522" s="89"/>
      <c r="C522" s="81"/>
      <c r="D522" s="81"/>
      <c r="E522" s="82"/>
      <c r="F522" s="83"/>
      <c r="G522" s="81"/>
      <c r="H522" s="90"/>
      <c r="I522" s="81"/>
      <c r="J522" s="81"/>
      <c r="K522" s="91"/>
      <c r="L522" s="1" t="str">
        <f>IF(H522=$L$3,COUNTIF($H$3:H522,$L$3),"")</f>
        <v/>
      </c>
    </row>
    <row r="523" spans="1:12" x14ac:dyDescent="0.2">
      <c r="A523" s="88" t="str">
        <f>IF(B523="","",SUBTOTAL(3,B$4:B523))</f>
        <v/>
      </c>
      <c r="B523" s="89"/>
      <c r="C523" s="81"/>
      <c r="D523" s="81"/>
      <c r="E523" s="82"/>
      <c r="F523" s="83"/>
      <c r="G523" s="81"/>
      <c r="H523" s="90"/>
      <c r="I523" s="81"/>
      <c r="J523" s="81"/>
      <c r="K523" s="91"/>
      <c r="L523" s="1" t="str">
        <f>IF(H523=$L$3,COUNTIF($H$3:H523,$L$3),"")</f>
        <v/>
      </c>
    </row>
    <row r="524" spans="1:12" x14ac:dyDescent="0.2">
      <c r="A524" s="88" t="str">
        <f>IF(B524="","",SUBTOTAL(3,B$4:B524))</f>
        <v/>
      </c>
      <c r="B524" s="89"/>
      <c r="C524" s="81"/>
      <c r="D524" s="81"/>
      <c r="E524" s="82"/>
      <c r="F524" s="83"/>
      <c r="G524" s="81"/>
      <c r="H524" s="90"/>
      <c r="I524" s="81"/>
      <c r="J524" s="81"/>
      <c r="K524" s="91"/>
      <c r="L524" s="1" t="str">
        <f>IF(H524=$L$3,COUNTIF($H$3:H524,$L$3),"")</f>
        <v/>
      </c>
    </row>
    <row r="525" spans="1:12" x14ac:dyDescent="0.2">
      <c r="A525" s="88" t="str">
        <f>IF(B525="","",SUBTOTAL(3,B$4:B525))</f>
        <v/>
      </c>
      <c r="B525" s="89"/>
      <c r="C525" s="81"/>
      <c r="D525" s="81"/>
      <c r="E525" s="82"/>
      <c r="F525" s="83"/>
      <c r="G525" s="81"/>
      <c r="H525" s="90"/>
      <c r="I525" s="81"/>
      <c r="J525" s="81"/>
      <c r="K525" s="91"/>
      <c r="L525" s="1" t="str">
        <f>IF(H525=$L$3,COUNTIF($H$3:H525,$L$3),"")</f>
        <v/>
      </c>
    </row>
    <row r="526" spans="1:12" x14ac:dyDescent="0.2">
      <c r="A526" s="88" t="str">
        <f>IF(B526="","",SUBTOTAL(3,B$4:B526))</f>
        <v/>
      </c>
      <c r="B526" s="89"/>
      <c r="C526" s="81"/>
      <c r="D526" s="81"/>
      <c r="E526" s="82"/>
      <c r="F526" s="83"/>
      <c r="G526" s="81"/>
      <c r="H526" s="90"/>
      <c r="I526" s="81"/>
      <c r="J526" s="81"/>
      <c r="K526" s="91"/>
      <c r="L526" s="1" t="str">
        <f>IF(H526=$L$3,COUNTIF($H$3:H526,$L$3),"")</f>
        <v/>
      </c>
    </row>
    <row r="527" spans="1:12" x14ac:dyDescent="0.2">
      <c r="A527" s="88" t="str">
        <f>IF(B527="","",SUBTOTAL(3,B$4:B527))</f>
        <v/>
      </c>
      <c r="B527" s="89"/>
      <c r="C527" s="81"/>
      <c r="D527" s="81"/>
      <c r="E527" s="82"/>
      <c r="F527" s="83"/>
      <c r="G527" s="81"/>
      <c r="H527" s="90"/>
      <c r="I527" s="81"/>
      <c r="J527" s="81"/>
      <c r="K527" s="91"/>
      <c r="L527" s="1" t="str">
        <f>IF(H527=$L$3,COUNTIF($H$3:H527,$L$3),"")</f>
        <v/>
      </c>
    </row>
    <row r="528" spans="1:12" x14ac:dyDescent="0.2">
      <c r="A528" s="88" t="str">
        <f>IF(B528="","",SUBTOTAL(3,B$4:B528))</f>
        <v/>
      </c>
      <c r="B528" s="89"/>
      <c r="C528" s="81"/>
      <c r="D528" s="81"/>
      <c r="E528" s="82"/>
      <c r="F528" s="83"/>
      <c r="G528" s="81"/>
      <c r="H528" s="90"/>
      <c r="I528" s="81"/>
      <c r="J528" s="81"/>
      <c r="K528" s="91"/>
      <c r="L528" s="1" t="str">
        <f>IF(H528=$L$3,COUNTIF($H$3:H528,$L$3),"")</f>
        <v/>
      </c>
    </row>
    <row r="529" spans="1:12" x14ac:dyDescent="0.2">
      <c r="A529" s="88" t="str">
        <f>IF(B529="","",SUBTOTAL(3,B$4:B529))</f>
        <v/>
      </c>
      <c r="B529" s="89"/>
      <c r="C529" s="81"/>
      <c r="D529" s="81"/>
      <c r="E529" s="82"/>
      <c r="F529" s="83"/>
      <c r="G529" s="81"/>
      <c r="H529" s="90"/>
      <c r="I529" s="81"/>
      <c r="J529" s="81"/>
      <c r="K529" s="91"/>
      <c r="L529" s="1" t="str">
        <f>IF(H529=$L$3,COUNTIF($H$3:H529,$L$3),"")</f>
        <v/>
      </c>
    </row>
    <row r="530" spans="1:12" x14ac:dyDescent="0.2">
      <c r="A530" s="88" t="str">
        <f>IF(B530="","",SUBTOTAL(3,B$4:B530))</f>
        <v/>
      </c>
      <c r="B530" s="89"/>
      <c r="C530" s="81"/>
      <c r="D530" s="81"/>
      <c r="E530" s="82"/>
      <c r="F530" s="83"/>
      <c r="G530" s="81"/>
      <c r="H530" s="90"/>
      <c r="I530" s="81"/>
      <c r="J530" s="81"/>
      <c r="K530" s="91"/>
      <c r="L530" s="1" t="str">
        <f>IF(H530=$L$3,COUNTIF($H$3:H530,$L$3),"")</f>
        <v/>
      </c>
    </row>
    <row r="531" spans="1:12" x14ac:dyDescent="0.2">
      <c r="A531" s="88" t="str">
        <f>IF(B531="","",SUBTOTAL(3,B$4:B531))</f>
        <v/>
      </c>
      <c r="B531" s="89"/>
      <c r="C531" s="81"/>
      <c r="D531" s="81"/>
      <c r="E531" s="82"/>
      <c r="F531" s="83"/>
      <c r="G531" s="81"/>
      <c r="H531" s="90"/>
      <c r="I531" s="81"/>
      <c r="J531" s="81"/>
      <c r="K531" s="91"/>
      <c r="L531" s="1" t="str">
        <f>IF(H531=$L$3,COUNTIF($H$3:H531,$L$3),"")</f>
        <v/>
      </c>
    </row>
    <row r="532" spans="1:12" x14ac:dyDescent="0.2">
      <c r="A532" s="88" t="str">
        <f>IF(B532="","",SUBTOTAL(3,B$4:B532))</f>
        <v/>
      </c>
      <c r="B532" s="89"/>
      <c r="C532" s="81"/>
      <c r="D532" s="81"/>
      <c r="E532" s="82"/>
      <c r="F532" s="83"/>
      <c r="G532" s="81"/>
      <c r="H532" s="90"/>
      <c r="I532" s="81"/>
      <c r="J532" s="81"/>
      <c r="K532" s="91"/>
      <c r="L532" s="1" t="str">
        <f>IF(H532=$L$3,COUNTIF($H$3:H532,$L$3),"")</f>
        <v/>
      </c>
    </row>
    <row r="533" spans="1:12" x14ac:dyDescent="0.2">
      <c r="A533" s="88" t="str">
        <f>IF(B533="","",SUBTOTAL(3,B$4:B533))</f>
        <v/>
      </c>
      <c r="B533" s="89"/>
      <c r="C533" s="81"/>
      <c r="D533" s="81"/>
      <c r="E533" s="82"/>
      <c r="F533" s="83"/>
      <c r="G533" s="81"/>
      <c r="H533" s="90"/>
      <c r="I533" s="81"/>
      <c r="J533" s="81"/>
      <c r="K533" s="91"/>
      <c r="L533" s="1" t="str">
        <f>IF(H533=$L$3,COUNTIF($H$3:H533,$L$3),"")</f>
        <v/>
      </c>
    </row>
    <row r="534" spans="1:12" x14ac:dyDescent="0.2">
      <c r="A534" s="88" t="str">
        <f>IF(B534="","",SUBTOTAL(3,B$4:B534))</f>
        <v/>
      </c>
      <c r="B534" s="89"/>
      <c r="C534" s="81"/>
      <c r="D534" s="81"/>
      <c r="E534" s="82"/>
      <c r="F534" s="83"/>
      <c r="G534" s="81"/>
      <c r="H534" s="90"/>
      <c r="I534" s="81"/>
      <c r="J534" s="81"/>
      <c r="K534" s="91"/>
      <c r="L534" s="1" t="str">
        <f>IF(H534=$L$3,COUNTIF($H$3:H534,$L$3),"")</f>
        <v/>
      </c>
    </row>
    <row r="535" spans="1:12" x14ac:dyDescent="0.2">
      <c r="A535" s="88" t="str">
        <f>IF(B535="","",SUBTOTAL(3,B$4:B535))</f>
        <v/>
      </c>
      <c r="B535" s="89"/>
      <c r="C535" s="81"/>
      <c r="D535" s="81"/>
      <c r="E535" s="82"/>
      <c r="F535" s="83"/>
      <c r="G535" s="81"/>
      <c r="H535" s="90"/>
      <c r="I535" s="81"/>
      <c r="J535" s="81"/>
      <c r="K535" s="91"/>
      <c r="L535" s="1" t="str">
        <f>IF(H535=$L$3,COUNTIF($H$3:H535,$L$3),"")</f>
        <v/>
      </c>
    </row>
    <row r="536" spans="1:12" x14ac:dyDescent="0.2">
      <c r="A536" s="88" t="str">
        <f>IF(B536="","",SUBTOTAL(3,B$4:B536))</f>
        <v/>
      </c>
      <c r="B536" s="89"/>
      <c r="C536" s="81"/>
      <c r="D536" s="81"/>
      <c r="E536" s="82"/>
      <c r="F536" s="83"/>
      <c r="G536" s="81"/>
      <c r="H536" s="90"/>
      <c r="I536" s="81"/>
      <c r="J536" s="81"/>
      <c r="K536" s="91"/>
      <c r="L536" s="1" t="str">
        <f>IF(H536=$L$3,COUNTIF($H$3:H536,$L$3),"")</f>
        <v/>
      </c>
    </row>
    <row r="537" spans="1:12" x14ac:dyDescent="0.2">
      <c r="A537" s="88" t="str">
        <f>IF(B537="","",SUBTOTAL(3,B$4:B537))</f>
        <v/>
      </c>
      <c r="B537" s="89"/>
      <c r="C537" s="81"/>
      <c r="D537" s="81"/>
      <c r="E537" s="82"/>
      <c r="F537" s="83"/>
      <c r="G537" s="81"/>
      <c r="H537" s="90"/>
      <c r="I537" s="81"/>
      <c r="J537" s="81"/>
      <c r="K537" s="91"/>
      <c r="L537" s="1" t="str">
        <f>IF(H537=$L$3,COUNTIF($H$3:H537,$L$3),"")</f>
        <v/>
      </c>
    </row>
    <row r="538" spans="1:12" x14ac:dyDescent="0.2">
      <c r="A538" s="88" t="str">
        <f>IF(B538="","",SUBTOTAL(3,B$4:B538))</f>
        <v/>
      </c>
      <c r="B538" s="89"/>
      <c r="C538" s="81"/>
      <c r="D538" s="81"/>
      <c r="E538" s="82"/>
      <c r="F538" s="83"/>
      <c r="G538" s="81"/>
      <c r="H538" s="90"/>
      <c r="I538" s="81"/>
      <c r="J538" s="81"/>
      <c r="K538" s="91"/>
      <c r="L538" s="1" t="str">
        <f>IF(H538=$L$3,COUNTIF($H$3:H538,$L$3),"")</f>
        <v/>
      </c>
    </row>
    <row r="539" spans="1:12" x14ac:dyDescent="0.2">
      <c r="A539" s="88" t="str">
        <f>IF(B539="","",SUBTOTAL(3,B$4:B539))</f>
        <v/>
      </c>
      <c r="B539" s="89"/>
      <c r="C539" s="81"/>
      <c r="D539" s="81"/>
      <c r="E539" s="82"/>
      <c r="F539" s="83"/>
      <c r="G539" s="81"/>
      <c r="H539" s="90"/>
      <c r="I539" s="81"/>
      <c r="J539" s="81"/>
      <c r="K539" s="91"/>
      <c r="L539" s="1" t="str">
        <f>IF(H539=$L$3,COUNTIF($H$3:H539,$L$3),"")</f>
        <v/>
      </c>
    </row>
    <row r="540" spans="1:12" x14ac:dyDescent="0.2">
      <c r="A540" s="88" t="str">
        <f>IF(B540="","",SUBTOTAL(3,B$4:B540))</f>
        <v/>
      </c>
      <c r="B540" s="89"/>
      <c r="C540" s="81"/>
      <c r="D540" s="81"/>
      <c r="E540" s="82"/>
      <c r="F540" s="83"/>
      <c r="G540" s="81"/>
      <c r="H540" s="90"/>
      <c r="I540" s="81"/>
      <c r="J540" s="81"/>
      <c r="K540" s="91"/>
      <c r="L540" s="1" t="str">
        <f>IF(H540=$L$3,COUNTIF($H$3:H540,$L$3),"")</f>
        <v/>
      </c>
    </row>
    <row r="541" spans="1:12" x14ac:dyDescent="0.2">
      <c r="A541" s="88" t="str">
        <f>IF(B541="","",SUBTOTAL(3,B$4:B541))</f>
        <v/>
      </c>
      <c r="B541" s="89"/>
      <c r="C541" s="81"/>
      <c r="D541" s="81"/>
      <c r="E541" s="82"/>
      <c r="F541" s="83"/>
      <c r="G541" s="81"/>
      <c r="H541" s="90"/>
      <c r="I541" s="81"/>
      <c r="J541" s="81"/>
      <c r="K541" s="91"/>
      <c r="L541" s="1" t="str">
        <f>IF(H541=$L$3,COUNTIF($H$3:H541,$L$3),"")</f>
        <v/>
      </c>
    </row>
    <row r="542" spans="1:12" x14ac:dyDescent="0.2">
      <c r="A542" s="88" t="str">
        <f>IF(B542="","",SUBTOTAL(3,B$4:B542))</f>
        <v/>
      </c>
      <c r="B542" s="89"/>
      <c r="C542" s="81"/>
      <c r="D542" s="81"/>
      <c r="E542" s="82"/>
      <c r="F542" s="83"/>
      <c r="G542" s="81"/>
      <c r="H542" s="90"/>
      <c r="I542" s="81"/>
      <c r="J542" s="81"/>
      <c r="K542" s="91"/>
      <c r="L542" s="1" t="str">
        <f>IF(H542=$L$3,COUNTIF($H$3:H542,$L$3),"")</f>
        <v/>
      </c>
    </row>
    <row r="543" spans="1:12" x14ac:dyDescent="0.2">
      <c r="A543" s="88" t="str">
        <f>IF(B543="","",SUBTOTAL(3,B$4:B543))</f>
        <v/>
      </c>
      <c r="B543" s="89"/>
      <c r="C543" s="81"/>
      <c r="D543" s="81"/>
      <c r="E543" s="82"/>
      <c r="F543" s="83"/>
      <c r="G543" s="81"/>
      <c r="H543" s="90"/>
      <c r="I543" s="81"/>
      <c r="J543" s="81"/>
      <c r="K543" s="91"/>
      <c r="L543" s="1" t="str">
        <f>IF(H543=$L$3,COUNTIF($H$3:H543,$L$3),"")</f>
        <v/>
      </c>
    </row>
    <row r="544" spans="1:12" x14ac:dyDescent="0.2">
      <c r="A544" s="88" t="str">
        <f>IF(B544="","",SUBTOTAL(3,B$4:B544))</f>
        <v/>
      </c>
      <c r="B544" s="89"/>
      <c r="C544" s="81"/>
      <c r="D544" s="81"/>
      <c r="E544" s="82"/>
      <c r="F544" s="83"/>
      <c r="G544" s="81"/>
      <c r="H544" s="90"/>
      <c r="I544" s="81"/>
      <c r="J544" s="81"/>
      <c r="K544" s="91"/>
      <c r="L544" s="1" t="str">
        <f>IF(H544=$L$3,COUNTIF($H$3:H544,$L$3),"")</f>
        <v/>
      </c>
    </row>
    <row r="545" spans="1:12" x14ac:dyDescent="0.2">
      <c r="A545" s="88" t="str">
        <f>IF(B545="","",SUBTOTAL(3,B$4:B545))</f>
        <v/>
      </c>
      <c r="B545" s="89"/>
      <c r="C545" s="81"/>
      <c r="D545" s="81"/>
      <c r="E545" s="82"/>
      <c r="F545" s="83"/>
      <c r="G545" s="81"/>
      <c r="H545" s="90"/>
      <c r="I545" s="81"/>
      <c r="J545" s="81"/>
      <c r="K545" s="91"/>
      <c r="L545" s="1" t="str">
        <f>IF(H545=$L$3,COUNTIF($H$3:H545,$L$3),"")</f>
        <v/>
      </c>
    </row>
    <row r="546" spans="1:12" x14ac:dyDescent="0.2">
      <c r="A546" s="88" t="str">
        <f>IF(B546="","",SUBTOTAL(3,B$4:B546))</f>
        <v/>
      </c>
      <c r="B546" s="89"/>
      <c r="C546" s="81"/>
      <c r="D546" s="81"/>
      <c r="E546" s="82"/>
      <c r="F546" s="83"/>
      <c r="G546" s="81"/>
      <c r="H546" s="90"/>
      <c r="I546" s="81"/>
      <c r="J546" s="81"/>
      <c r="K546" s="91"/>
      <c r="L546" s="1" t="str">
        <f>IF(H546=$L$3,COUNTIF($H$3:H546,$L$3),"")</f>
        <v/>
      </c>
    </row>
    <row r="547" spans="1:12" x14ac:dyDescent="0.2">
      <c r="A547" s="88" t="str">
        <f>IF(B547="","",SUBTOTAL(3,B$4:B547))</f>
        <v/>
      </c>
      <c r="B547" s="89"/>
      <c r="C547" s="81"/>
      <c r="D547" s="81"/>
      <c r="E547" s="82"/>
      <c r="F547" s="83"/>
      <c r="G547" s="81"/>
      <c r="H547" s="90"/>
      <c r="I547" s="81"/>
      <c r="J547" s="81"/>
      <c r="K547" s="91"/>
      <c r="L547" s="1" t="str">
        <f>IF(H547=$L$3,COUNTIF($H$3:H547,$L$3),"")</f>
        <v/>
      </c>
    </row>
    <row r="548" spans="1:12" x14ac:dyDescent="0.2">
      <c r="A548" s="88" t="str">
        <f>IF(B548="","",SUBTOTAL(3,B$4:B548))</f>
        <v/>
      </c>
      <c r="B548" s="89"/>
      <c r="C548" s="81"/>
      <c r="D548" s="81"/>
      <c r="E548" s="82"/>
      <c r="F548" s="83"/>
      <c r="G548" s="81"/>
      <c r="H548" s="90"/>
      <c r="I548" s="81"/>
      <c r="J548" s="81"/>
      <c r="K548" s="91"/>
      <c r="L548" s="1" t="str">
        <f>IF(H548=$L$3,COUNTIF($H$3:H548,$L$3),"")</f>
        <v/>
      </c>
    </row>
    <row r="549" spans="1:12" x14ac:dyDescent="0.2">
      <c r="A549" s="88" t="str">
        <f>IF(B549="","",SUBTOTAL(3,B$4:B549))</f>
        <v/>
      </c>
      <c r="B549" s="89"/>
      <c r="C549" s="81"/>
      <c r="D549" s="81"/>
      <c r="E549" s="82"/>
      <c r="F549" s="83"/>
      <c r="G549" s="81"/>
      <c r="H549" s="90"/>
      <c r="I549" s="81"/>
      <c r="J549" s="81"/>
      <c r="K549" s="91"/>
      <c r="L549" s="1" t="str">
        <f>IF(H549=$L$3,COUNTIF($H$3:H549,$L$3),"")</f>
        <v/>
      </c>
    </row>
    <row r="550" spans="1:12" x14ac:dyDescent="0.2">
      <c r="A550" s="88" t="str">
        <f>IF(B550="","",SUBTOTAL(3,B$4:B550))</f>
        <v/>
      </c>
      <c r="B550" s="89"/>
      <c r="C550" s="81"/>
      <c r="D550" s="81"/>
      <c r="E550" s="82"/>
      <c r="F550" s="83"/>
      <c r="G550" s="81"/>
      <c r="H550" s="90"/>
      <c r="I550" s="81"/>
      <c r="J550" s="81"/>
      <c r="K550" s="91"/>
      <c r="L550" s="1" t="str">
        <f>IF(H550=$L$3,COUNTIF($H$3:H550,$L$3),"")</f>
        <v/>
      </c>
    </row>
    <row r="551" spans="1:12" x14ac:dyDescent="0.2">
      <c r="A551" s="88" t="str">
        <f>IF(B551="","",SUBTOTAL(3,B$4:B551))</f>
        <v/>
      </c>
      <c r="B551" s="89"/>
      <c r="C551" s="81"/>
      <c r="D551" s="81"/>
      <c r="E551" s="82"/>
      <c r="F551" s="83"/>
      <c r="G551" s="81"/>
      <c r="H551" s="90"/>
      <c r="I551" s="81"/>
      <c r="J551" s="81"/>
      <c r="K551" s="91"/>
      <c r="L551" s="1" t="str">
        <f>IF(H551=$L$3,COUNTIF($H$3:H551,$L$3),"")</f>
        <v/>
      </c>
    </row>
    <row r="552" spans="1:12" x14ac:dyDescent="0.2">
      <c r="A552" s="88" t="str">
        <f>IF(B552="","",SUBTOTAL(3,B$4:B552))</f>
        <v/>
      </c>
      <c r="B552" s="89"/>
      <c r="C552" s="81"/>
      <c r="D552" s="81"/>
      <c r="E552" s="82"/>
      <c r="F552" s="83"/>
      <c r="G552" s="81"/>
      <c r="H552" s="90"/>
      <c r="I552" s="81"/>
      <c r="J552" s="81"/>
      <c r="K552" s="91"/>
      <c r="L552" s="1" t="str">
        <f>IF(H552=$L$3,COUNTIF($H$3:H552,$L$3),"")</f>
        <v/>
      </c>
    </row>
    <row r="553" spans="1:12" x14ac:dyDescent="0.2">
      <c r="A553" s="88" t="str">
        <f>IF(B553="","",SUBTOTAL(3,B$4:B553))</f>
        <v/>
      </c>
      <c r="B553" s="89"/>
      <c r="C553" s="81"/>
      <c r="D553" s="81"/>
      <c r="E553" s="82"/>
      <c r="F553" s="83"/>
      <c r="G553" s="81"/>
      <c r="H553" s="90"/>
      <c r="I553" s="81"/>
      <c r="J553" s="81"/>
      <c r="K553" s="91"/>
      <c r="L553" s="1" t="str">
        <f>IF(H553=$L$3,COUNTIF($H$3:H553,$L$3),"")</f>
        <v/>
      </c>
    </row>
    <row r="554" spans="1:12" x14ac:dyDescent="0.2">
      <c r="A554" s="88" t="str">
        <f>IF(B554="","",SUBTOTAL(3,B$4:B554))</f>
        <v/>
      </c>
      <c r="B554" s="89"/>
      <c r="C554" s="81"/>
      <c r="D554" s="81"/>
      <c r="E554" s="82"/>
      <c r="F554" s="83"/>
      <c r="G554" s="81"/>
      <c r="H554" s="90"/>
      <c r="I554" s="81"/>
      <c r="J554" s="81"/>
      <c r="K554" s="91"/>
      <c r="L554" s="1" t="str">
        <f>IF(H554=$L$3,COUNTIF($H$3:H554,$L$3),"")</f>
        <v/>
      </c>
    </row>
    <row r="555" spans="1:12" x14ac:dyDescent="0.2">
      <c r="A555" s="88" t="str">
        <f>IF(B555="","",SUBTOTAL(3,B$4:B555))</f>
        <v/>
      </c>
      <c r="B555" s="89"/>
      <c r="C555" s="81"/>
      <c r="D555" s="81"/>
      <c r="E555" s="82"/>
      <c r="F555" s="83"/>
      <c r="G555" s="81"/>
      <c r="H555" s="90"/>
      <c r="I555" s="81"/>
      <c r="J555" s="81"/>
      <c r="K555" s="91"/>
      <c r="L555" s="1" t="str">
        <f>IF(H555=$L$3,COUNTIF($H$3:H555,$L$3),"")</f>
        <v/>
      </c>
    </row>
    <row r="556" spans="1:12" x14ac:dyDescent="0.2">
      <c r="A556" s="88" t="str">
        <f>IF(B556="","",SUBTOTAL(3,B$4:B556))</f>
        <v/>
      </c>
      <c r="B556" s="89"/>
      <c r="C556" s="81"/>
      <c r="D556" s="81"/>
      <c r="E556" s="82"/>
      <c r="F556" s="83"/>
      <c r="G556" s="81"/>
      <c r="H556" s="90"/>
      <c r="I556" s="81"/>
      <c r="J556" s="81"/>
      <c r="K556" s="91"/>
      <c r="L556" s="1" t="str">
        <f>IF(H556=$L$3,COUNTIF($H$3:H556,$L$3),"")</f>
        <v/>
      </c>
    </row>
    <row r="557" spans="1:12" x14ac:dyDescent="0.2">
      <c r="A557" s="88" t="str">
        <f>IF(B557="","",SUBTOTAL(3,B$4:B557))</f>
        <v/>
      </c>
      <c r="B557" s="89"/>
      <c r="C557" s="81"/>
      <c r="D557" s="81"/>
      <c r="E557" s="82"/>
      <c r="F557" s="83"/>
      <c r="G557" s="81"/>
      <c r="H557" s="90"/>
      <c r="I557" s="81"/>
      <c r="J557" s="81"/>
      <c r="K557" s="91"/>
      <c r="L557" s="1" t="str">
        <f>IF(H557=$L$3,COUNTIF($H$3:H557,$L$3),"")</f>
        <v/>
      </c>
    </row>
    <row r="558" spans="1:12" x14ac:dyDescent="0.2">
      <c r="A558" s="88" t="str">
        <f>IF(B558="","",SUBTOTAL(3,B$4:B558))</f>
        <v/>
      </c>
      <c r="B558" s="89"/>
      <c r="C558" s="81"/>
      <c r="D558" s="81"/>
      <c r="E558" s="82"/>
      <c r="F558" s="83"/>
      <c r="G558" s="81"/>
      <c r="H558" s="90"/>
      <c r="I558" s="81"/>
      <c r="J558" s="81"/>
      <c r="K558" s="91"/>
      <c r="L558" s="1" t="str">
        <f>IF(H558=$L$3,COUNTIF($H$3:H558,$L$3),"")</f>
        <v/>
      </c>
    </row>
    <row r="559" spans="1:12" x14ac:dyDescent="0.2">
      <c r="A559" s="88" t="str">
        <f>IF(B559="","",SUBTOTAL(3,B$4:B559))</f>
        <v/>
      </c>
      <c r="B559" s="89"/>
      <c r="C559" s="81"/>
      <c r="D559" s="81"/>
      <c r="E559" s="82"/>
      <c r="F559" s="83"/>
      <c r="G559" s="81"/>
      <c r="H559" s="90"/>
      <c r="I559" s="81"/>
      <c r="J559" s="81"/>
      <c r="K559" s="91"/>
      <c r="L559" s="1" t="str">
        <f>IF(H559=$L$3,COUNTIF($H$3:H559,$L$3),"")</f>
        <v/>
      </c>
    </row>
    <row r="560" spans="1:12" x14ac:dyDescent="0.2">
      <c r="A560" s="88" t="str">
        <f>IF(B560="","",SUBTOTAL(3,B$4:B560))</f>
        <v/>
      </c>
      <c r="B560" s="89"/>
      <c r="C560" s="81"/>
      <c r="D560" s="81"/>
      <c r="E560" s="82"/>
      <c r="F560" s="83"/>
      <c r="G560" s="81"/>
      <c r="H560" s="90"/>
      <c r="I560" s="81"/>
      <c r="J560" s="81"/>
      <c r="K560" s="91"/>
      <c r="L560" s="1" t="str">
        <f>IF(H560=$L$3,COUNTIF($H$3:H560,$L$3),"")</f>
        <v/>
      </c>
    </row>
    <row r="561" spans="1:12" x14ac:dyDescent="0.2">
      <c r="A561" s="88" t="str">
        <f>IF(B561="","",SUBTOTAL(3,B$4:B561))</f>
        <v/>
      </c>
      <c r="B561" s="89"/>
      <c r="C561" s="81"/>
      <c r="D561" s="81"/>
      <c r="E561" s="82"/>
      <c r="F561" s="83"/>
      <c r="G561" s="81"/>
      <c r="H561" s="90"/>
      <c r="I561" s="81"/>
      <c r="J561" s="81"/>
      <c r="K561" s="91"/>
      <c r="L561" s="1" t="str">
        <f>IF(H561=$L$3,COUNTIF($H$3:H561,$L$3),"")</f>
        <v/>
      </c>
    </row>
    <row r="562" spans="1:12" x14ac:dyDescent="0.2">
      <c r="A562" s="88" t="str">
        <f>IF(B562="","",SUBTOTAL(3,B$4:B562))</f>
        <v/>
      </c>
      <c r="B562" s="89"/>
      <c r="C562" s="81"/>
      <c r="D562" s="81"/>
      <c r="E562" s="82"/>
      <c r="F562" s="83"/>
      <c r="G562" s="81"/>
      <c r="H562" s="90"/>
      <c r="I562" s="81"/>
      <c r="J562" s="81"/>
      <c r="K562" s="91"/>
      <c r="L562" s="1" t="str">
        <f>IF(H562=$L$3,COUNTIF($H$3:H562,$L$3),"")</f>
        <v/>
      </c>
    </row>
    <row r="563" spans="1:12" x14ac:dyDescent="0.2">
      <c r="A563" s="88" t="str">
        <f>IF(B563="","",SUBTOTAL(3,B$4:B563))</f>
        <v/>
      </c>
      <c r="B563" s="89"/>
      <c r="C563" s="81"/>
      <c r="D563" s="81"/>
      <c r="E563" s="82"/>
      <c r="F563" s="83"/>
      <c r="G563" s="81"/>
      <c r="H563" s="90"/>
      <c r="I563" s="81"/>
      <c r="J563" s="81"/>
      <c r="K563" s="91"/>
      <c r="L563" s="1" t="str">
        <f>IF(H563=$L$3,COUNTIF($H$3:H563,$L$3),"")</f>
        <v/>
      </c>
    </row>
    <row r="564" spans="1:12" x14ac:dyDescent="0.2">
      <c r="A564" s="88" t="str">
        <f>IF(B564="","",SUBTOTAL(3,B$4:B564))</f>
        <v/>
      </c>
      <c r="B564" s="89"/>
      <c r="C564" s="81"/>
      <c r="D564" s="81"/>
      <c r="E564" s="82"/>
      <c r="F564" s="83"/>
      <c r="G564" s="81"/>
      <c r="H564" s="90"/>
      <c r="I564" s="81"/>
      <c r="J564" s="81"/>
      <c r="K564" s="91"/>
      <c r="L564" s="1" t="str">
        <f>IF(H564=$L$3,COUNTIF($H$3:H564,$L$3),"")</f>
        <v/>
      </c>
    </row>
    <row r="565" spans="1:12" x14ac:dyDescent="0.2">
      <c r="A565" s="88" t="str">
        <f>IF(B565="","",SUBTOTAL(3,B$4:B565))</f>
        <v/>
      </c>
      <c r="B565" s="89"/>
      <c r="C565" s="81"/>
      <c r="D565" s="81"/>
      <c r="E565" s="82"/>
      <c r="F565" s="83"/>
      <c r="G565" s="81"/>
      <c r="H565" s="90"/>
      <c r="I565" s="81"/>
      <c r="J565" s="81"/>
      <c r="K565" s="91"/>
      <c r="L565" s="1" t="str">
        <f>IF(H565=$L$3,COUNTIF($H$3:H565,$L$3),"")</f>
        <v/>
      </c>
    </row>
    <row r="566" spans="1:12" x14ac:dyDescent="0.2">
      <c r="A566" s="88" t="str">
        <f>IF(B566="","",SUBTOTAL(3,B$4:B566))</f>
        <v/>
      </c>
      <c r="B566" s="89"/>
      <c r="C566" s="81"/>
      <c r="D566" s="81"/>
      <c r="E566" s="82"/>
      <c r="F566" s="83"/>
      <c r="G566" s="81"/>
      <c r="H566" s="90"/>
      <c r="I566" s="81"/>
      <c r="J566" s="81"/>
      <c r="K566" s="91"/>
      <c r="L566" s="1" t="str">
        <f>IF(H566=$L$3,COUNTIF($H$3:H566,$L$3),"")</f>
        <v/>
      </c>
    </row>
    <row r="567" spans="1:12" x14ac:dyDescent="0.2">
      <c r="A567" s="88" t="str">
        <f>IF(B567="","",SUBTOTAL(3,B$4:B567))</f>
        <v/>
      </c>
      <c r="B567" s="89"/>
      <c r="C567" s="81"/>
      <c r="D567" s="81"/>
      <c r="E567" s="82"/>
      <c r="F567" s="83"/>
      <c r="G567" s="81"/>
      <c r="H567" s="90"/>
      <c r="I567" s="81"/>
      <c r="J567" s="81"/>
      <c r="K567" s="91"/>
      <c r="L567" s="1" t="str">
        <f>IF(H567=$L$3,COUNTIF($H$3:H567,$L$3),"")</f>
        <v/>
      </c>
    </row>
    <row r="568" spans="1:12" x14ac:dyDescent="0.2">
      <c r="A568" s="88" t="str">
        <f>IF(B568="","",SUBTOTAL(3,B$4:B568))</f>
        <v/>
      </c>
      <c r="B568" s="89"/>
      <c r="C568" s="81"/>
      <c r="D568" s="81"/>
      <c r="E568" s="82"/>
      <c r="F568" s="83"/>
      <c r="G568" s="81"/>
      <c r="H568" s="90"/>
      <c r="I568" s="81"/>
      <c r="J568" s="81"/>
      <c r="K568" s="91"/>
      <c r="L568" s="1" t="str">
        <f>IF(H568=$L$3,COUNTIF($H$3:H568,$L$3),"")</f>
        <v/>
      </c>
    </row>
    <row r="569" spans="1:12" x14ac:dyDescent="0.2">
      <c r="A569" s="88" t="str">
        <f>IF(B569="","",SUBTOTAL(3,B$4:B569))</f>
        <v/>
      </c>
      <c r="B569" s="89"/>
      <c r="C569" s="81"/>
      <c r="D569" s="81"/>
      <c r="E569" s="82"/>
      <c r="F569" s="83"/>
      <c r="G569" s="81"/>
      <c r="H569" s="90"/>
      <c r="I569" s="81"/>
      <c r="J569" s="81"/>
      <c r="K569" s="91"/>
      <c r="L569" s="1" t="str">
        <f>IF(H569=$L$3,COUNTIF($H$3:H569,$L$3),"")</f>
        <v/>
      </c>
    </row>
    <row r="570" spans="1:12" x14ac:dyDescent="0.2">
      <c r="A570" s="88" t="str">
        <f>IF(B570="","",SUBTOTAL(3,B$4:B570))</f>
        <v/>
      </c>
      <c r="B570" s="89"/>
      <c r="C570" s="81"/>
      <c r="D570" s="81"/>
      <c r="E570" s="82"/>
      <c r="F570" s="83"/>
      <c r="G570" s="81"/>
      <c r="H570" s="90"/>
      <c r="I570" s="81"/>
      <c r="J570" s="81"/>
      <c r="K570" s="91"/>
      <c r="L570" s="1" t="str">
        <f>IF(H570=$L$3,COUNTIF($H$3:H570,$L$3),"")</f>
        <v/>
      </c>
    </row>
    <row r="571" spans="1:12" x14ac:dyDescent="0.2">
      <c r="A571" s="88" t="str">
        <f>IF(B571="","",SUBTOTAL(3,B$4:B571))</f>
        <v/>
      </c>
      <c r="B571" s="89"/>
      <c r="C571" s="81"/>
      <c r="D571" s="81"/>
      <c r="E571" s="82"/>
      <c r="F571" s="83"/>
      <c r="G571" s="81"/>
      <c r="H571" s="90"/>
      <c r="I571" s="81"/>
      <c r="J571" s="81"/>
      <c r="K571" s="91"/>
      <c r="L571" s="1" t="str">
        <f>IF(H571=$L$3,COUNTIF($H$3:H571,$L$3),"")</f>
        <v/>
      </c>
    </row>
    <row r="572" spans="1:12" x14ac:dyDescent="0.2">
      <c r="A572" s="88" t="str">
        <f>IF(B572="","",SUBTOTAL(3,B$4:B572))</f>
        <v/>
      </c>
      <c r="B572" s="89"/>
      <c r="C572" s="81"/>
      <c r="D572" s="81"/>
      <c r="E572" s="82"/>
      <c r="F572" s="83"/>
      <c r="G572" s="81"/>
      <c r="H572" s="90"/>
      <c r="I572" s="81"/>
      <c r="J572" s="81"/>
      <c r="K572" s="91"/>
      <c r="L572" s="1" t="str">
        <f>IF(H572=$L$3,COUNTIF($H$3:H572,$L$3),"")</f>
        <v/>
      </c>
    </row>
    <row r="573" spans="1:12" x14ac:dyDescent="0.2">
      <c r="A573" s="88" t="str">
        <f>IF(B573="","",SUBTOTAL(3,B$4:B573))</f>
        <v/>
      </c>
      <c r="B573" s="89"/>
      <c r="C573" s="81"/>
      <c r="D573" s="81"/>
      <c r="E573" s="82"/>
      <c r="F573" s="83"/>
      <c r="G573" s="81"/>
      <c r="H573" s="90"/>
      <c r="I573" s="81"/>
      <c r="J573" s="81"/>
      <c r="K573" s="91"/>
      <c r="L573" s="1" t="str">
        <f>IF(H573=$L$3,COUNTIF($H$3:H573,$L$3),"")</f>
        <v/>
      </c>
    </row>
    <row r="574" spans="1:12" x14ac:dyDescent="0.2">
      <c r="A574" s="88" t="str">
        <f>IF(B574="","",SUBTOTAL(3,B$4:B574))</f>
        <v/>
      </c>
      <c r="B574" s="89"/>
      <c r="C574" s="81"/>
      <c r="D574" s="81"/>
      <c r="E574" s="82"/>
      <c r="F574" s="83"/>
      <c r="G574" s="81"/>
      <c r="H574" s="90"/>
      <c r="I574" s="81"/>
      <c r="J574" s="81"/>
      <c r="K574" s="91"/>
      <c r="L574" s="1" t="str">
        <f>IF(H574=$L$3,COUNTIF($H$3:H574,$L$3),"")</f>
        <v/>
      </c>
    </row>
    <row r="575" spans="1:12" x14ac:dyDescent="0.2">
      <c r="A575" s="88" t="str">
        <f>IF(B575="","",SUBTOTAL(3,B$4:B575))</f>
        <v/>
      </c>
      <c r="B575" s="89"/>
      <c r="C575" s="81"/>
      <c r="D575" s="81"/>
      <c r="E575" s="82"/>
      <c r="F575" s="83"/>
      <c r="G575" s="81"/>
      <c r="H575" s="90"/>
      <c r="I575" s="81"/>
      <c r="J575" s="81"/>
      <c r="K575" s="91"/>
      <c r="L575" s="1" t="str">
        <f>IF(H575=$L$3,COUNTIF($H$3:H575,$L$3),"")</f>
        <v/>
      </c>
    </row>
    <row r="576" spans="1:12" x14ac:dyDescent="0.2">
      <c r="A576" s="88" t="str">
        <f>IF(B576="","",SUBTOTAL(3,B$4:B576))</f>
        <v/>
      </c>
      <c r="B576" s="89"/>
      <c r="C576" s="81"/>
      <c r="D576" s="81"/>
      <c r="E576" s="82"/>
      <c r="F576" s="83"/>
      <c r="G576" s="81"/>
      <c r="H576" s="90"/>
      <c r="I576" s="81"/>
      <c r="J576" s="81"/>
      <c r="K576" s="91"/>
      <c r="L576" s="1" t="str">
        <f>IF(H576=$L$3,COUNTIF($H$3:H576,$L$3),"")</f>
        <v/>
      </c>
    </row>
    <row r="577" spans="1:12" x14ac:dyDescent="0.2">
      <c r="A577" s="88" t="str">
        <f>IF(B577="","",SUBTOTAL(3,B$4:B577))</f>
        <v/>
      </c>
      <c r="B577" s="89"/>
      <c r="C577" s="81"/>
      <c r="D577" s="81"/>
      <c r="E577" s="82"/>
      <c r="F577" s="83"/>
      <c r="G577" s="81"/>
      <c r="H577" s="90"/>
      <c r="I577" s="81"/>
      <c r="J577" s="81"/>
      <c r="K577" s="91"/>
      <c r="L577" s="1" t="str">
        <f>IF(H577=$L$3,COUNTIF($H$3:H577,$L$3),"")</f>
        <v/>
      </c>
    </row>
    <row r="578" spans="1:12" x14ac:dyDescent="0.2">
      <c r="A578" s="88" t="str">
        <f>IF(B578="","",SUBTOTAL(3,B$4:B578))</f>
        <v/>
      </c>
      <c r="B578" s="89"/>
      <c r="C578" s="81"/>
      <c r="D578" s="81"/>
      <c r="E578" s="82"/>
      <c r="F578" s="83"/>
      <c r="G578" s="81"/>
      <c r="H578" s="90"/>
      <c r="I578" s="81"/>
      <c r="J578" s="81"/>
      <c r="K578" s="91"/>
      <c r="L578" s="1" t="str">
        <f>IF(H578=$L$3,COUNTIF($H$3:H578,$L$3),"")</f>
        <v/>
      </c>
    </row>
    <row r="579" spans="1:12" x14ac:dyDescent="0.2">
      <c r="A579" s="88" t="str">
        <f>IF(B579="","",SUBTOTAL(3,B$4:B579))</f>
        <v/>
      </c>
      <c r="B579" s="89"/>
      <c r="C579" s="81"/>
      <c r="D579" s="81"/>
      <c r="E579" s="82"/>
      <c r="F579" s="83"/>
      <c r="G579" s="81"/>
      <c r="H579" s="90"/>
      <c r="I579" s="81"/>
      <c r="J579" s="81"/>
      <c r="K579" s="91"/>
      <c r="L579" s="1" t="str">
        <f>IF(H579=$L$3,COUNTIF($H$3:H579,$L$3),"")</f>
        <v/>
      </c>
    </row>
    <row r="580" spans="1:12" x14ac:dyDescent="0.2">
      <c r="A580" s="88" t="str">
        <f>IF(B580="","",SUBTOTAL(3,B$4:B580))</f>
        <v/>
      </c>
      <c r="B580" s="89"/>
      <c r="C580" s="81"/>
      <c r="D580" s="81"/>
      <c r="E580" s="82"/>
      <c r="F580" s="83"/>
      <c r="G580" s="81"/>
      <c r="H580" s="90"/>
      <c r="I580" s="81"/>
      <c r="J580" s="81"/>
      <c r="K580" s="91"/>
      <c r="L580" s="1" t="str">
        <f>IF(H580=$L$3,COUNTIF($H$3:H580,$L$3),"")</f>
        <v/>
      </c>
    </row>
    <row r="581" spans="1:12" x14ac:dyDescent="0.2">
      <c r="A581" s="88" t="str">
        <f>IF(B581="","",SUBTOTAL(3,B$4:B581))</f>
        <v/>
      </c>
      <c r="B581" s="89"/>
      <c r="C581" s="81"/>
      <c r="D581" s="81"/>
      <c r="E581" s="82"/>
      <c r="F581" s="83"/>
      <c r="G581" s="81"/>
      <c r="H581" s="90"/>
      <c r="I581" s="81"/>
      <c r="J581" s="81"/>
      <c r="K581" s="91"/>
      <c r="L581" s="1" t="str">
        <f>IF(H581=$L$3,COUNTIF($H$3:H581,$L$3),"")</f>
        <v/>
      </c>
    </row>
    <row r="582" spans="1:12" x14ac:dyDescent="0.2">
      <c r="A582" s="88" t="str">
        <f>IF(B582="","",SUBTOTAL(3,B$4:B582))</f>
        <v/>
      </c>
      <c r="B582" s="89"/>
      <c r="C582" s="81"/>
      <c r="D582" s="81"/>
      <c r="E582" s="82"/>
      <c r="F582" s="83"/>
      <c r="G582" s="81"/>
      <c r="H582" s="90"/>
      <c r="I582" s="81"/>
      <c r="J582" s="81"/>
      <c r="K582" s="91"/>
      <c r="L582" s="1" t="str">
        <f>IF(H582=$L$3,COUNTIF($H$3:H582,$L$3),"")</f>
        <v/>
      </c>
    </row>
    <row r="583" spans="1:12" x14ac:dyDescent="0.2">
      <c r="A583" s="88" t="str">
        <f>IF(B583="","",SUBTOTAL(3,B$4:B583))</f>
        <v/>
      </c>
      <c r="B583" s="89"/>
      <c r="C583" s="81"/>
      <c r="D583" s="81"/>
      <c r="E583" s="82"/>
      <c r="F583" s="83"/>
      <c r="G583" s="81"/>
      <c r="H583" s="90"/>
      <c r="I583" s="81"/>
      <c r="J583" s="81"/>
      <c r="K583" s="91"/>
      <c r="L583" s="1" t="str">
        <f>IF(H583=$L$3,COUNTIF($H$3:H583,$L$3),"")</f>
        <v/>
      </c>
    </row>
    <row r="584" spans="1:12" x14ac:dyDescent="0.2">
      <c r="A584" s="88" t="str">
        <f>IF(B584="","",SUBTOTAL(3,B$4:B584))</f>
        <v/>
      </c>
      <c r="B584" s="89"/>
      <c r="C584" s="81"/>
      <c r="D584" s="81"/>
      <c r="E584" s="82"/>
      <c r="F584" s="83"/>
      <c r="G584" s="81"/>
      <c r="H584" s="90"/>
      <c r="I584" s="81"/>
      <c r="J584" s="81"/>
      <c r="K584" s="91"/>
      <c r="L584" s="1" t="str">
        <f>IF(H584=$L$3,COUNTIF($H$3:H584,$L$3),"")</f>
        <v/>
      </c>
    </row>
    <row r="585" spans="1:12" x14ac:dyDescent="0.2">
      <c r="A585" s="88" t="str">
        <f>IF(B585="","",SUBTOTAL(3,B$4:B585))</f>
        <v/>
      </c>
      <c r="B585" s="89"/>
      <c r="C585" s="81"/>
      <c r="D585" s="81"/>
      <c r="E585" s="82"/>
      <c r="F585" s="83"/>
      <c r="G585" s="81"/>
      <c r="H585" s="90"/>
      <c r="I585" s="81"/>
      <c r="J585" s="81"/>
      <c r="K585" s="91"/>
      <c r="L585" s="1" t="str">
        <f>IF(H585=$L$3,COUNTIF($H$3:H585,$L$3),"")</f>
        <v/>
      </c>
    </row>
    <row r="586" spans="1:12" x14ac:dyDescent="0.2">
      <c r="A586" s="88" t="str">
        <f>IF(B586="","",SUBTOTAL(3,B$4:B586))</f>
        <v/>
      </c>
      <c r="B586" s="89"/>
      <c r="C586" s="81"/>
      <c r="D586" s="81"/>
      <c r="E586" s="82"/>
      <c r="F586" s="83"/>
      <c r="G586" s="81"/>
      <c r="H586" s="90"/>
      <c r="I586" s="81"/>
      <c r="J586" s="81"/>
      <c r="K586" s="91"/>
      <c r="L586" s="1" t="str">
        <f>IF(H586=$L$3,COUNTIF($H$3:H586,$L$3),"")</f>
        <v/>
      </c>
    </row>
    <row r="587" spans="1:12" x14ac:dyDescent="0.2">
      <c r="A587" s="88" t="str">
        <f>IF(B587="","",SUBTOTAL(3,B$4:B587))</f>
        <v/>
      </c>
      <c r="B587" s="89"/>
      <c r="C587" s="81"/>
      <c r="D587" s="81"/>
      <c r="E587" s="82"/>
      <c r="F587" s="83"/>
      <c r="G587" s="81"/>
      <c r="H587" s="90"/>
      <c r="I587" s="81"/>
      <c r="J587" s="81"/>
      <c r="K587" s="91"/>
      <c r="L587" s="1" t="str">
        <f>IF(H587=$L$3,COUNTIF($H$3:H587,$L$3),"")</f>
        <v/>
      </c>
    </row>
    <row r="588" spans="1:12" x14ac:dyDescent="0.2">
      <c r="A588" s="88" t="str">
        <f>IF(B588="","",SUBTOTAL(3,B$4:B588))</f>
        <v/>
      </c>
      <c r="B588" s="89"/>
      <c r="C588" s="81"/>
      <c r="D588" s="81"/>
      <c r="E588" s="82"/>
      <c r="F588" s="83"/>
      <c r="G588" s="81"/>
      <c r="H588" s="90"/>
      <c r="I588" s="81"/>
      <c r="J588" s="81"/>
      <c r="K588" s="91"/>
      <c r="L588" s="1" t="str">
        <f>IF(H588=$L$3,COUNTIF($H$3:H588,$L$3),"")</f>
        <v/>
      </c>
    </row>
    <row r="589" spans="1:12" x14ac:dyDescent="0.2">
      <c r="A589" s="88" t="str">
        <f>IF(B589="","",SUBTOTAL(3,B$4:B589))</f>
        <v/>
      </c>
      <c r="B589" s="89"/>
      <c r="C589" s="81"/>
      <c r="D589" s="81"/>
      <c r="E589" s="82"/>
      <c r="F589" s="83"/>
      <c r="G589" s="81"/>
      <c r="H589" s="90"/>
      <c r="I589" s="81"/>
      <c r="J589" s="81"/>
      <c r="K589" s="91"/>
      <c r="L589" s="1" t="str">
        <f>IF(H589=$L$3,COUNTIF($H$3:H589,$L$3),"")</f>
        <v/>
      </c>
    </row>
    <row r="590" spans="1:12" x14ac:dyDescent="0.2">
      <c r="A590" s="88" t="str">
        <f>IF(B590="","",SUBTOTAL(3,B$4:B590))</f>
        <v/>
      </c>
      <c r="B590" s="89"/>
      <c r="C590" s="81"/>
      <c r="D590" s="81"/>
      <c r="E590" s="82"/>
      <c r="F590" s="83"/>
      <c r="G590" s="81"/>
      <c r="H590" s="90"/>
      <c r="I590" s="81"/>
      <c r="J590" s="81"/>
      <c r="K590" s="91"/>
      <c r="L590" s="1" t="str">
        <f>IF(H590=$L$3,COUNTIF($H$3:H590,$L$3),"")</f>
        <v/>
      </c>
    </row>
    <row r="591" spans="1:12" x14ac:dyDescent="0.2">
      <c r="A591" s="88" t="str">
        <f>IF(B591="","",SUBTOTAL(3,B$4:B591))</f>
        <v/>
      </c>
      <c r="B591" s="89"/>
      <c r="C591" s="81"/>
      <c r="D591" s="81"/>
      <c r="E591" s="82"/>
      <c r="F591" s="83"/>
      <c r="G591" s="81"/>
      <c r="H591" s="90"/>
      <c r="I591" s="81"/>
      <c r="J591" s="81"/>
      <c r="K591" s="91"/>
      <c r="L591" s="1" t="str">
        <f>IF(H591=$L$3,COUNTIF($H$3:H591,$L$3),"")</f>
        <v/>
      </c>
    </row>
    <row r="592" spans="1:12" x14ac:dyDescent="0.2">
      <c r="A592" s="88" t="str">
        <f>IF(B592="","",SUBTOTAL(3,B$4:B592))</f>
        <v/>
      </c>
      <c r="B592" s="89"/>
      <c r="C592" s="81"/>
      <c r="D592" s="81"/>
      <c r="E592" s="82"/>
      <c r="F592" s="83"/>
      <c r="G592" s="81"/>
      <c r="H592" s="90"/>
      <c r="I592" s="81"/>
      <c r="J592" s="81"/>
      <c r="K592" s="91"/>
      <c r="L592" s="1" t="str">
        <f>IF(H592=$L$3,COUNTIF($H$3:H592,$L$3),"")</f>
        <v/>
      </c>
    </row>
    <row r="593" spans="1:12" x14ac:dyDescent="0.2">
      <c r="A593" s="88" t="str">
        <f>IF(B593="","",SUBTOTAL(3,B$4:B593))</f>
        <v/>
      </c>
      <c r="B593" s="89"/>
      <c r="C593" s="81"/>
      <c r="D593" s="81"/>
      <c r="E593" s="82"/>
      <c r="F593" s="83"/>
      <c r="G593" s="81"/>
      <c r="H593" s="90"/>
      <c r="I593" s="81"/>
      <c r="J593" s="81"/>
      <c r="K593" s="91"/>
      <c r="L593" s="1" t="str">
        <f>IF(H593=$L$3,COUNTIF($H$3:H593,$L$3),"")</f>
        <v/>
      </c>
    </row>
    <row r="594" spans="1:12" x14ac:dyDescent="0.2">
      <c r="A594" s="88" t="str">
        <f>IF(B594="","",SUBTOTAL(3,B$4:B594))</f>
        <v/>
      </c>
      <c r="B594" s="89"/>
      <c r="C594" s="81"/>
      <c r="D594" s="81"/>
      <c r="E594" s="82"/>
      <c r="F594" s="83"/>
      <c r="G594" s="81"/>
      <c r="H594" s="90"/>
      <c r="I594" s="81"/>
      <c r="J594" s="81"/>
      <c r="K594" s="91"/>
      <c r="L594" s="1" t="str">
        <f>IF(H594=$L$3,COUNTIF($H$3:H594,$L$3),"")</f>
        <v/>
      </c>
    </row>
    <row r="595" spans="1:12" x14ac:dyDescent="0.2">
      <c r="A595" s="88" t="str">
        <f>IF(B595="","",SUBTOTAL(3,B$4:B595))</f>
        <v/>
      </c>
      <c r="B595" s="89"/>
      <c r="C595" s="81"/>
      <c r="D595" s="81"/>
      <c r="E595" s="82"/>
      <c r="F595" s="83"/>
      <c r="G595" s="81"/>
      <c r="H595" s="90"/>
      <c r="I595" s="81"/>
      <c r="J595" s="81"/>
      <c r="K595" s="91"/>
      <c r="L595" s="1" t="str">
        <f>IF(H595=$L$3,COUNTIF($H$3:H595,$L$3),"")</f>
        <v/>
      </c>
    </row>
    <row r="596" spans="1:12" x14ac:dyDescent="0.2">
      <c r="A596" s="88" t="str">
        <f>IF(B596="","",SUBTOTAL(3,B$4:B596))</f>
        <v/>
      </c>
      <c r="B596" s="89"/>
      <c r="C596" s="81"/>
      <c r="D596" s="81"/>
      <c r="E596" s="82"/>
      <c r="F596" s="83"/>
      <c r="G596" s="81"/>
      <c r="H596" s="90"/>
      <c r="I596" s="81"/>
      <c r="J596" s="81"/>
      <c r="K596" s="91"/>
      <c r="L596" s="1" t="str">
        <f>IF(H596=$L$3,COUNTIF($H$3:H596,$L$3),"")</f>
        <v/>
      </c>
    </row>
    <row r="597" spans="1:12" x14ac:dyDescent="0.2">
      <c r="A597" s="88" t="str">
        <f>IF(B597="","",SUBTOTAL(3,B$4:B597))</f>
        <v/>
      </c>
      <c r="B597" s="89"/>
      <c r="C597" s="81"/>
      <c r="D597" s="81"/>
      <c r="E597" s="82"/>
      <c r="F597" s="83"/>
      <c r="G597" s="81"/>
      <c r="H597" s="90"/>
      <c r="I597" s="81"/>
      <c r="J597" s="81"/>
      <c r="K597" s="91"/>
      <c r="L597" s="1" t="str">
        <f>IF(H597=$L$3,COUNTIF($H$3:H597,$L$3),"")</f>
        <v/>
      </c>
    </row>
    <row r="598" spans="1:12" x14ac:dyDescent="0.2">
      <c r="A598" s="88" t="str">
        <f>IF(B598="","",SUBTOTAL(3,B$4:B598))</f>
        <v/>
      </c>
      <c r="B598" s="89"/>
      <c r="C598" s="81"/>
      <c r="D598" s="81"/>
      <c r="E598" s="82"/>
      <c r="F598" s="83"/>
      <c r="G598" s="81"/>
      <c r="H598" s="90"/>
      <c r="I598" s="81"/>
      <c r="J598" s="81"/>
      <c r="K598" s="91"/>
      <c r="L598" s="1" t="str">
        <f>IF(H598=$L$3,COUNTIF($H$3:H598,$L$3),"")</f>
        <v/>
      </c>
    </row>
    <row r="599" spans="1:12" x14ac:dyDescent="0.2">
      <c r="A599" s="88" t="str">
        <f>IF(B599="","",SUBTOTAL(3,B$4:B599))</f>
        <v/>
      </c>
      <c r="B599" s="89"/>
      <c r="C599" s="81"/>
      <c r="D599" s="81"/>
      <c r="E599" s="82"/>
      <c r="F599" s="83"/>
      <c r="G599" s="81"/>
      <c r="H599" s="90"/>
      <c r="I599" s="81"/>
      <c r="J599" s="81"/>
      <c r="K599" s="91"/>
      <c r="L599" s="1" t="str">
        <f>IF(H599=$L$3,COUNTIF($H$3:H599,$L$3),"")</f>
        <v/>
      </c>
    </row>
    <row r="600" spans="1:12" x14ac:dyDescent="0.2">
      <c r="A600" s="88" t="str">
        <f>IF(B600="","",SUBTOTAL(3,B$4:B600))</f>
        <v/>
      </c>
      <c r="B600" s="89"/>
      <c r="C600" s="81"/>
      <c r="D600" s="81"/>
      <c r="E600" s="82"/>
      <c r="F600" s="83"/>
      <c r="G600" s="81"/>
      <c r="H600" s="90"/>
      <c r="I600" s="81"/>
      <c r="J600" s="81"/>
      <c r="K600" s="91"/>
      <c r="L600" s="1" t="str">
        <f>IF(H600=$L$3,COUNTIF($H$3:H600,$L$3),"")</f>
        <v/>
      </c>
    </row>
    <row r="601" spans="1:12" x14ac:dyDescent="0.2">
      <c r="A601" s="88" t="str">
        <f>IF(B601="","",SUBTOTAL(3,B$4:B601))</f>
        <v/>
      </c>
      <c r="B601" s="89"/>
      <c r="C601" s="81"/>
      <c r="D601" s="81"/>
      <c r="E601" s="82"/>
      <c r="F601" s="83"/>
      <c r="G601" s="81"/>
      <c r="H601" s="90"/>
      <c r="I601" s="81"/>
      <c r="J601" s="81"/>
      <c r="K601" s="91"/>
      <c r="L601" s="1" t="str">
        <f>IF(H601=$L$3,COUNTIF($H$3:H601,$L$3),"")</f>
        <v/>
      </c>
    </row>
    <row r="602" spans="1:12" x14ac:dyDescent="0.2">
      <c r="A602" s="88" t="str">
        <f>IF(B602="","",SUBTOTAL(3,B$4:B602))</f>
        <v/>
      </c>
      <c r="B602" s="89"/>
      <c r="C602" s="81"/>
      <c r="D602" s="81"/>
      <c r="E602" s="82"/>
      <c r="F602" s="83"/>
      <c r="G602" s="81"/>
      <c r="H602" s="90"/>
      <c r="I602" s="81"/>
      <c r="J602" s="81"/>
      <c r="K602" s="91"/>
      <c r="L602" s="1" t="str">
        <f>IF(H602=$L$3,COUNTIF($H$3:H602,$L$3),"")</f>
        <v/>
      </c>
    </row>
    <row r="603" spans="1:12" x14ac:dyDescent="0.2">
      <c r="A603" s="88" t="str">
        <f>IF(B603="","",SUBTOTAL(3,B$4:B603))</f>
        <v/>
      </c>
      <c r="B603" s="89"/>
      <c r="C603" s="81"/>
      <c r="D603" s="81"/>
      <c r="E603" s="82"/>
      <c r="F603" s="83"/>
      <c r="G603" s="81"/>
      <c r="H603" s="90"/>
      <c r="I603" s="81"/>
      <c r="J603" s="81"/>
      <c r="K603" s="91"/>
      <c r="L603" s="1" t="str">
        <f>IF(H603=$L$3,COUNTIF($H$3:H603,$L$3),"")</f>
        <v/>
      </c>
    </row>
    <row r="604" spans="1:12" x14ac:dyDescent="0.2">
      <c r="A604" s="88" t="str">
        <f>IF(B604="","",SUBTOTAL(3,B$4:B604))</f>
        <v/>
      </c>
      <c r="B604" s="89"/>
      <c r="C604" s="81"/>
      <c r="D604" s="81"/>
      <c r="E604" s="82"/>
      <c r="F604" s="83"/>
      <c r="G604" s="81"/>
      <c r="H604" s="90"/>
      <c r="I604" s="81"/>
      <c r="J604" s="81"/>
      <c r="K604" s="91"/>
      <c r="L604" s="1" t="str">
        <f>IF(H604=$L$3,COUNTIF($H$3:H604,$L$3),"")</f>
        <v/>
      </c>
    </row>
    <row r="605" spans="1:12" x14ac:dyDescent="0.2">
      <c r="A605" s="88" t="str">
        <f>IF(B605="","",SUBTOTAL(3,B$4:B605))</f>
        <v/>
      </c>
      <c r="B605" s="89"/>
      <c r="C605" s="81"/>
      <c r="D605" s="81"/>
      <c r="E605" s="82"/>
      <c r="F605" s="83"/>
      <c r="G605" s="81"/>
      <c r="H605" s="90"/>
      <c r="I605" s="81"/>
      <c r="J605" s="81"/>
      <c r="K605" s="91"/>
      <c r="L605" s="1" t="str">
        <f>IF(H605=$L$3,COUNTIF($H$3:H605,$L$3),"")</f>
        <v/>
      </c>
    </row>
    <row r="606" spans="1:12" x14ac:dyDescent="0.2">
      <c r="A606" s="88" t="str">
        <f>IF(B606="","",SUBTOTAL(3,B$4:B606))</f>
        <v/>
      </c>
      <c r="B606" s="89"/>
      <c r="C606" s="81"/>
      <c r="D606" s="81"/>
      <c r="E606" s="82"/>
      <c r="F606" s="83"/>
      <c r="G606" s="81"/>
      <c r="H606" s="90"/>
      <c r="I606" s="81"/>
      <c r="J606" s="81"/>
      <c r="K606" s="91"/>
      <c r="L606" s="1" t="str">
        <f>IF(H606=$L$3,COUNTIF($H$3:H606,$L$3),"")</f>
        <v/>
      </c>
    </row>
    <row r="607" spans="1:12" x14ac:dyDescent="0.2">
      <c r="A607" s="88" t="str">
        <f>IF(B607="","",SUBTOTAL(3,B$4:B607))</f>
        <v/>
      </c>
      <c r="B607" s="89"/>
      <c r="C607" s="81"/>
      <c r="D607" s="81"/>
      <c r="E607" s="82"/>
      <c r="F607" s="83"/>
      <c r="G607" s="81"/>
      <c r="H607" s="90"/>
      <c r="I607" s="81"/>
      <c r="J607" s="81"/>
      <c r="K607" s="91"/>
      <c r="L607" s="1" t="str">
        <f>IF(H607=$L$3,COUNTIF($H$3:H607,$L$3),"")</f>
        <v/>
      </c>
    </row>
    <row r="608" spans="1:12" x14ac:dyDescent="0.2">
      <c r="A608" s="88" t="str">
        <f>IF(B608="","",SUBTOTAL(3,B$4:B608))</f>
        <v/>
      </c>
      <c r="B608" s="89"/>
      <c r="C608" s="81"/>
      <c r="D608" s="81"/>
      <c r="E608" s="82"/>
      <c r="F608" s="83"/>
      <c r="G608" s="81"/>
      <c r="H608" s="90"/>
      <c r="I608" s="81"/>
      <c r="J608" s="81"/>
      <c r="K608" s="91"/>
      <c r="L608" s="1" t="str">
        <f>IF(H608=$L$3,COUNTIF($H$3:H608,$L$3),"")</f>
        <v/>
      </c>
    </row>
    <row r="609" spans="1:12" x14ac:dyDescent="0.2">
      <c r="A609" s="88" t="str">
        <f>IF(B609="","",SUBTOTAL(3,B$4:B609))</f>
        <v/>
      </c>
      <c r="B609" s="89"/>
      <c r="C609" s="81"/>
      <c r="D609" s="81"/>
      <c r="E609" s="82"/>
      <c r="F609" s="83"/>
      <c r="G609" s="81"/>
      <c r="H609" s="90"/>
      <c r="I609" s="81"/>
      <c r="J609" s="81"/>
      <c r="K609" s="91"/>
      <c r="L609" s="1" t="str">
        <f>IF(H609=$L$3,COUNTIF($H$3:H609,$L$3),"")</f>
        <v/>
      </c>
    </row>
    <row r="610" spans="1:12" x14ac:dyDescent="0.2">
      <c r="A610" s="88" t="str">
        <f>IF(B610="","",SUBTOTAL(3,B$4:B610))</f>
        <v/>
      </c>
      <c r="B610" s="89"/>
      <c r="C610" s="81"/>
      <c r="D610" s="81"/>
      <c r="E610" s="82"/>
      <c r="F610" s="83"/>
      <c r="G610" s="81"/>
      <c r="H610" s="90"/>
      <c r="I610" s="81"/>
      <c r="J610" s="81"/>
      <c r="K610" s="91"/>
      <c r="L610" s="1" t="str">
        <f>IF(H610=$L$3,COUNTIF($H$3:H610,$L$3),"")</f>
        <v/>
      </c>
    </row>
    <row r="611" spans="1:12" x14ac:dyDescent="0.2">
      <c r="A611" s="88" t="str">
        <f>IF(B611="","",SUBTOTAL(3,B$4:B611))</f>
        <v/>
      </c>
      <c r="B611" s="89"/>
      <c r="C611" s="81"/>
      <c r="D611" s="81"/>
      <c r="E611" s="82"/>
      <c r="F611" s="83"/>
      <c r="G611" s="81"/>
      <c r="H611" s="90"/>
      <c r="I611" s="81"/>
      <c r="J611" s="81"/>
      <c r="K611" s="91"/>
      <c r="L611" s="1" t="str">
        <f>IF(H611=$L$3,COUNTIF($H$3:H611,$L$3),"")</f>
        <v/>
      </c>
    </row>
    <row r="612" spans="1:12" x14ac:dyDescent="0.2">
      <c r="A612" s="88" t="str">
        <f>IF(B612="","",SUBTOTAL(3,B$4:B612))</f>
        <v/>
      </c>
      <c r="B612" s="89"/>
      <c r="C612" s="81"/>
      <c r="D612" s="81"/>
      <c r="E612" s="82"/>
      <c r="F612" s="83"/>
      <c r="G612" s="81"/>
      <c r="H612" s="90"/>
      <c r="I612" s="81"/>
      <c r="J612" s="81"/>
      <c r="K612" s="91"/>
      <c r="L612" s="1" t="str">
        <f>IF(H612=$L$3,COUNTIF($H$3:H612,$L$3),"")</f>
        <v/>
      </c>
    </row>
    <row r="613" spans="1:12" x14ac:dyDescent="0.2">
      <c r="A613" s="88" t="str">
        <f>IF(B613="","",SUBTOTAL(3,B$4:B613))</f>
        <v/>
      </c>
      <c r="B613" s="89"/>
      <c r="C613" s="81"/>
      <c r="D613" s="81"/>
      <c r="E613" s="82"/>
      <c r="F613" s="83"/>
      <c r="G613" s="81"/>
      <c r="H613" s="90"/>
      <c r="I613" s="81"/>
      <c r="J613" s="81"/>
      <c r="K613" s="91"/>
      <c r="L613" s="1" t="str">
        <f>IF(H613=$L$3,COUNTIF($H$3:H613,$L$3),"")</f>
        <v/>
      </c>
    </row>
    <row r="614" spans="1:12" x14ac:dyDescent="0.2">
      <c r="A614" s="88" t="str">
        <f>IF(B614="","",SUBTOTAL(3,B$4:B614))</f>
        <v/>
      </c>
      <c r="B614" s="89"/>
      <c r="C614" s="81"/>
      <c r="D614" s="81"/>
      <c r="E614" s="82"/>
      <c r="F614" s="83"/>
      <c r="G614" s="81"/>
      <c r="H614" s="90"/>
      <c r="I614" s="81"/>
      <c r="J614" s="81"/>
      <c r="K614" s="91"/>
      <c r="L614" s="1" t="str">
        <f>IF(H614=$L$3,COUNTIF($H$3:H614,$L$3),"")</f>
        <v/>
      </c>
    </row>
    <row r="615" spans="1:12" x14ac:dyDescent="0.2">
      <c r="A615" s="88" t="str">
        <f>IF(B615="","",SUBTOTAL(3,B$4:B615))</f>
        <v/>
      </c>
      <c r="B615" s="89"/>
      <c r="C615" s="81"/>
      <c r="D615" s="81"/>
      <c r="E615" s="82"/>
      <c r="F615" s="83"/>
      <c r="G615" s="81"/>
      <c r="H615" s="90"/>
      <c r="I615" s="81"/>
      <c r="J615" s="81"/>
      <c r="K615" s="91"/>
      <c r="L615" s="1" t="str">
        <f>IF(H615=$L$3,COUNTIF($H$3:H615,$L$3),"")</f>
        <v/>
      </c>
    </row>
    <row r="616" spans="1:12" x14ac:dyDescent="0.2">
      <c r="A616" s="88" t="str">
        <f>IF(B616="","",SUBTOTAL(3,B$4:B616))</f>
        <v/>
      </c>
      <c r="B616" s="89"/>
      <c r="C616" s="81"/>
      <c r="D616" s="81"/>
      <c r="E616" s="82"/>
      <c r="F616" s="83"/>
      <c r="G616" s="81"/>
      <c r="H616" s="90"/>
      <c r="I616" s="81"/>
      <c r="J616" s="81"/>
      <c r="K616" s="91"/>
      <c r="L616" s="1" t="str">
        <f>IF(H616=$L$3,COUNTIF($H$3:H616,$L$3),"")</f>
        <v/>
      </c>
    </row>
    <row r="617" spans="1:12" x14ac:dyDescent="0.2">
      <c r="A617" s="88" t="str">
        <f>IF(B617="","",SUBTOTAL(3,B$4:B617))</f>
        <v/>
      </c>
      <c r="B617" s="89"/>
      <c r="C617" s="81"/>
      <c r="D617" s="81"/>
      <c r="E617" s="82"/>
      <c r="F617" s="83"/>
      <c r="G617" s="81"/>
      <c r="H617" s="90"/>
      <c r="I617" s="81"/>
      <c r="J617" s="81"/>
      <c r="K617" s="91"/>
      <c r="L617" s="1" t="str">
        <f>IF(H617=$L$3,COUNTIF($H$3:H617,$L$3),"")</f>
        <v/>
      </c>
    </row>
    <row r="618" spans="1:12" x14ac:dyDescent="0.2">
      <c r="A618" s="88" t="str">
        <f>IF(B618="","",SUBTOTAL(3,B$4:B618))</f>
        <v/>
      </c>
      <c r="B618" s="89"/>
      <c r="C618" s="81"/>
      <c r="D618" s="81"/>
      <c r="E618" s="82"/>
      <c r="F618" s="83"/>
      <c r="G618" s="81"/>
      <c r="H618" s="90"/>
      <c r="I618" s="81"/>
      <c r="J618" s="81"/>
      <c r="K618" s="91"/>
      <c r="L618" s="1" t="str">
        <f>IF(H618=$L$3,COUNTIF($H$3:H618,$L$3),"")</f>
        <v/>
      </c>
    </row>
    <row r="619" spans="1:12" x14ac:dyDescent="0.2">
      <c r="A619" s="88" t="str">
        <f>IF(B619="","",SUBTOTAL(3,B$4:B619))</f>
        <v/>
      </c>
      <c r="B619" s="89"/>
      <c r="C619" s="81"/>
      <c r="D619" s="81"/>
      <c r="E619" s="82"/>
      <c r="F619" s="83"/>
      <c r="G619" s="81"/>
      <c r="H619" s="90"/>
      <c r="I619" s="81"/>
      <c r="J619" s="81"/>
      <c r="K619" s="91"/>
      <c r="L619" s="1" t="str">
        <f>IF(H619=$L$3,COUNTIF($H$3:H619,$L$3),"")</f>
        <v/>
      </c>
    </row>
    <row r="620" spans="1:12" x14ac:dyDescent="0.2">
      <c r="A620" s="88" t="str">
        <f>IF(B620="","",SUBTOTAL(3,B$4:B620))</f>
        <v/>
      </c>
      <c r="B620" s="89"/>
      <c r="C620" s="81"/>
      <c r="D620" s="81"/>
      <c r="E620" s="82"/>
      <c r="F620" s="83"/>
      <c r="G620" s="81"/>
      <c r="H620" s="90"/>
      <c r="I620" s="81"/>
      <c r="J620" s="81"/>
      <c r="K620" s="91"/>
      <c r="L620" s="1" t="str">
        <f>IF(H620=$L$3,COUNTIF($H$3:H620,$L$3),"")</f>
        <v/>
      </c>
    </row>
    <row r="621" spans="1:12" x14ac:dyDescent="0.2">
      <c r="A621" s="88" t="str">
        <f>IF(B621="","",SUBTOTAL(3,B$4:B621))</f>
        <v/>
      </c>
      <c r="B621" s="89"/>
      <c r="C621" s="81"/>
      <c r="D621" s="81"/>
      <c r="E621" s="82"/>
      <c r="F621" s="83"/>
      <c r="G621" s="81"/>
      <c r="H621" s="90"/>
      <c r="I621" s="81"/>
      <c r="J621" s="81"/>
      <c r="K621" s="91"/>
      <c r="L621" s="1" t="str">
        <f>IF(H621=$L$3,COUNTIF($H$3:H621,$L$3),"")</f>
        <v/>
      </c>
    </row>
    <row r="622" spans="1:12" x14ac:dyDescent="0.2">
      <c r="A622" s="88" t="str">
        <f>IF(B622="","",SUBTOTAL(3,B$4:B622))</f>
        <v/>
      </c>
      <c r="B622" s="89"/>
      <c r="C622" s="81"/>
      <c r="D622" s="81"/>
      <c r="E622" s="82"/>
      <c r="F622" s="83"/>
      <c r="G622" s="81"/>
      <c r="H622" s="90"/>
      <c r="I622" s="81"/>
      <c r="J622" s="81"/>
      <c r="K622" s="91"/>
      <c r="L622" s="1" t="str">
        <f>IF(H622=$L$3,COUNTIF($H$3:H622,$L$3),"")</f>
        <v/>
      </c>
    </row>
    <row r="623" spans="1:12" x14ac:dyDescent="0.2">
      <c r="A623" s="88" t="str">
        <f>IF(B623="","",SUBTOTAL(3,B$4:B623))</f>
        <v/>
      </c>
      <c r="B623" s="89"/>
      <c r="C623" s="81"/>
      <c r="D623" s="81"/>
      <c r="E623" s="82"/>
      <c r="F623" s="83"/>
      <c r="G623" s="81"/>
      <c r="H623" s="90"/>
      <c r="I623" s="81"/>
      <c r="J623" s="81"/>
      <c r="K623" s="91"/>
      <c r="L623" s="1" t="str">
        <f>IF(H623=$L$3,COUNTIF($H$3:H623,$L$3),"")</f>
        <v/>
      </c>
    </row>
    <row r="624" spans="1:12" x14ac:dyDescent="0.2">
      <c r="A624" s="88" t="str">
        <f>IF(B624="","",SUBTOTAL(3,B$4:B624))</f>
        <v/>
      </c>
      <c r="B624" s="89"/>
      <c r="C624" s="81"/>
      <c r="D624" s="81"/>
      <c r="E624" s="82"/>
      <c r="F624" s="83"/>
      <c r="G624" s="81"/>
      <c r="H624" s="90"/>
      <c r="I624" s="81"/>
      <c r="J624" s="81"/>
      <c r="K624" s="91"/>
      <c r="L624" s="1" t="str">
        <f>IF(H624=$L$3,COUNTIF($H$3:H624,$L$3),"")</f>
        <v/>
      </c>
    </row>
    <row r="625" spans="1:12" x14ac:dyDescent="0.2">
      <c r="A625" s="88" t="str">
        <f>IF(B625="","",SUBTOTAL(3,B$4:B625))</f>
        <v/>
      </c>
      <c r="B625" s="89"/>
      <c r="C625" s="81"/>
      <c r="D625" s="81"/>
      <c r="E625" s="82"/>
      <c r="F625" s="83"/>
      <c r="G625" s="81"/>
      <c r="H625" s="90"/>
      <c r="I625" s="81"/>
      <c r="J625" s="81"/>
      <c r="K625" s="91"/>
      <c r="L625" s="1" t="str">
        <f>IF(H625=$L$3,COUNTIF($H$3:H625,$L$3),"")</f>
        <v/>
      </c>
    </row>
    <row r="626" spans="1:12" x14ac:dyDescent="0.2">
      <c r="A626" s="88" t="str">
        <f>IF(B626="","",SUBTOTAL(3,B$4:B626))</f>
        <v/>
      </c>
      <c r="B626" s="89"/>
      <c r="C626" s="81"/>
      <c r="D626" s="81"/>
      <c r="E626" s="82"/>
      <c r="F626" s="83"/>
      <c r="G626" s="81"/>
      <c r="H626" s="90"/>
      <c r="I626" s="81"/>
      <c r="J626" s="81"/>
      <c r="K626" s="91"/>
      <c r="L626" s="1" t="str">
        <f>IF(H626=$L$3,COUNTIF($H$3:H626,$L$3),"")</f>
        <v/>
      </c>
    </row>
    <row r="627" spans="1:12" x14ac:dyDescent="0.2">
      <c r="A627" s="88" t="str">
        <f>IF(B627="","",SUBTOTAL(3,B$4:B627))</f>
        <v/>
      </c>
      <c r="B627" s="89"/>
      <c r="C627" s="81"/>
      <c r="D627" s="81"/>
      <c r="E627" s="82"/>
      <c r="F627" s="83"/>
      <c r="G627" s="81"/>
      <c r="H627" s="90"/>
      <c r="I627" s="81"/>
      <c r="J627" s="81"/>
      <c r="K627" s="91"/>
      <c r="L627" s="1" t="str">
        <f>IF(H627=$L$3,COUNTIF($H$3:H627,$L$3),"")</f>
        <v/>
      </c>
    </row>
    <row r="628" spans="1:12" x14ac:dyDescent="0.2">
      <c r="A628" s="88" t="str">
        <f>IF(B628="","",SUBTOTAL(3,B$4:B628))</f>
        <v/>
      </c>
      <c r="B628" s="89"/>
      <c r="C628" s="81"/>
      <c r="D628" s="81"/>
      <c r="E628" s="82"/>
      <c r="F628" s="83"/>
      <c r="G628" s="81"/>
      <c r="H628" s="90"/>
      <c r="I628" s="81"/>
      <c r="J628" s="81"/>
      <c r="K628" s="91"/>
      <c r="L628" s="1" t="str">
        <f>IF(H628=$L$3,COUNTIF($H$3:H628,$L$3),"")</f>
        <v/>
      </c>
    </row>
    <row r="629" spans="1:12" x14ac:dyDescent="0.2">
      <c r="A629" s="88" t="str">
        <f>IF(B629="","",SUBTOTAL(3,B$4:B629))</f>
        <v/>
      </c>
      <c r="B629" s="89"/>
      <c r="C629" s="81"/>
      <c r="D629" s="81"/>
      <c r="E629" s="82"/>
      <c r="F629" s="83"/>
      <c r="G629" s="81"/>
      <c r="H629" s="90"/>
      <c r="I629" s="81"/>
      <c r="J629" s="81"/>
      <c r="K629" s="91"/>
      <c r="L629" s="1" t="str">
        <f>IF(H629=$L$3,COUNTIF($H$3:H629,$L$3),"")</f>
        <v/>
      </c>
    </row>
    <row r="630" spans="1:12" x14ac:dyDescent="0.2">
      <c r="A630" s="88" t="str">
        <f>IF(B630="","",SUBTOTAL(3,B$4:B630))</f>
        <v/>
      </c>
      <c r="B630" s="89"/>
      <c r="C630" s="81"/>
      <c r="D630" s="81"/>
      <c r="E630" s="82"/>
      <c r="F630" s="83"/>
      <c r="G630" s="81"/>
      <c r="H630" s="90"/>
      <c r="I630" s="81"/>
      <c r="J630" s="81"/>
      <c r="K630" s="91"/>
      <c r="L630" s="1" t="str">
        <f>IF(H630=$L$3,COUNTIF($H$3:H630,$L$3),"")</f>
        <v/>
      </c>
    </row>
    <row r="631" spans="1:12" x14ac:dyDescent="0.2">
      <c r="A631" s="88" t="str">
        <f>IF(B631="","",SUBTOTAL(3,B$4:B631))</f>
        <v/>
      </c>
      <c r="B631" s="89"/>
      <c r="C631" s="81"/>
      <c r="D631" s="81"/>
      <c r="E631" s="82"/>
      <c r="F631" s="83"/>
      <c r="G631" s="81"/>
      <c r="H631" s="90"/>
      <c r="I631" s="81"/>
      <c r="J631" s="81"/>
      <c r="K631" s="91"/>
      <c r="L631" s="1" t="str">
        <f>IF(H631=$L$3,COUNTIF($H$3:H631,$L$3),"")</f>
        <v/>
      </c>
    </row>
    <row r="632" spans="1:12" x14ac:dyDescent="0.2">
      <c r="A632" s="88" t="str">
        <f>IF(B632="","",SUBTOTAL(3,B$4:B632))</f>
        <v/>
      </c>
      <c r="B632" s="89"/>
      <c r="C632" s="81"/>
      <c r="D632" s="81"/>
      <c r="E632" s="82"/>
      <c r="F632" s="83"/>
      <c r="G632" s="81"/>
      <c r="H632" s="90"/>
      <c r="I632" s="81"/>
      <c r="J632" s="81"/>
      <c r="K632" s="91"/>
      <c r="L632" s="1" t="str">
        <f>IF(H632=$L$3,COUNTIF($H$3:H632,$L$3),"")</f>
        <v/>
      </c>
    </row>
    <row r="633" spans="1:12" x14ac:dyDescent="0.2">
      <c r="A633" s="88" t="str">
        <f>IF(B633="","",SUBTOTAL(3,B$4:B633))</f>
        <v/>
      </c>
      <c r="B633" s="89"/>
      <c r="C633" s="81"/>
      <c r="D633" s="81"/>
      <c r="E633" s="82"/>
      <c r="F633" s="83"/>
      <c r="G633" s="81"/>
      <c r="H633" s="90"/>
      <c r="I633" s="81"/>
      <c r="J633" s="81"/>
      <c r="K633" s="91"/>
      <c r="L633" s="1" t="str">
        <f>IF(H633=$L$3,COUNTIF($H$3:H633,$L$3),"")</f>
        <v/>
      </c>
    </row>
    <row r="634" spans="1:12" x14ac:dyDescent="0.2">
      <c r="A634" s="88" t="str">
        <f>IF(B634="","",SUBTOTAL(3,B$4:B634))</f>
        <v/>
      </c>
      <c r="B634" s="89"/>
      <c r="C634" s="81"/>
      <c r="D634" s="81"/>
      <c r="E634" s="82"/>
      <c r="F634" s="83"/>
      <c r="G634" s="81"/>
      <c r="H634" s="90"/>
      <c r="I634" s="81"/>
      <c r="J634" s="81"/>
      <c r="K634" s="91"/>
      <c r="L634" s="1" t="str">
        <f>IF(H634=$L$3,COUNTIF($H$3:H634,$L$3),"")</f>
        <v/>
      </c>
    </row>
    <row r="635" spans="1:12" x14ac:dyDescent="0.2">
      <c r="A635" s="88" t="str">
        <f>IF(B635="","",SUBTOTAL(3,B$4:B635))</f>
        <v/>
      </c>
      <c r="B635" s="89"/>
      <c r="C635" s="81"/>
      <c r="D635" s="81"/>
      <c r="E635" s="82"/>
      <c r="F635" s="83"/>
      <c r="G635" s="81"/>
      <c r="H635" s="90"/>
      <c r="I635" s="81"/>
      <c r="J635" s="81"/>
      <c r="K635" s="91"/>
      <c r="L635" s="1" t="str">
        <f>IF(H635=$L$3,COUNTIF($H$3:H635,$L$3),"")</f>
        <v/>
      </c>
    </row>
    <row r="636" spans="1:12" x14ac:dyDescent="0.2">
      <c r="A636" s="88" t="str">
        <f>IF(B636="","",SUBTOTAL(3,B$4:B636))</f>
        <v/>
      </c>
      <c r="B636" s="89"/>
      <c r="C636" s="81"/>
      <c r="D636" s="81"/>
      <c r="E636" s="82"/>
      <c r="F636" s="83"/>
      <c r="G636" s="81"/>
      <c r="H636" s="90"/>
      <c r="I636" s="81"/>
      <c r="J636" s="81"/>
      <c r="K636" s="91"/>
      <c r="L636" s="1" t="str">
        <f>IF(H636=$L$3,COUNTIF($H$3:H636,$L$3),"")</f>
        <v/>
      </c>
    </row>
    <row r="637" spans="1:12" x14ac:dyDescent="0.2">
      <c r="A637" s="88" t="str">
        <f>IF(B637="","",SUBTOTAL(3,B$4:B637))</f>
        <v/>
      </c>
      <c r="B637" s="89"/>
      <c r="C637" s="81"/>
      <c r="D637" s="81"/>
      <c r="E637" s="82"/>
      <c r="F637" s="83"/>
      <c r="G637" s="81"/>
      <c r="H637" s="90"/>
      <c r="I637" s="81"/>
      <c r="J637" s="81"/>
      <c r="K637" s="91"/>
      <c r="L637" s="1" t="str">
        <f>IF(H637=$L$3,COUNTIF($H$3:H637,$L$3),"")</f>
        <v/>
      </c>
    </row>
    <row r="638" spans="1:12" x14ac:dyDescent="0.2">
      <c r="A638" s="88" t="str">
        <f>IF(B638="","",SUBTOTAL(3,B$4:B638))</f>
        <v/>
      </c>
      <c r="B638" s="89"/>
      <c r="C638" s="81"/>
      <c r="D638" s="81"/>
      <c r="E638" s="82"/>
      <c r="F638" s="83"/>
      <c r="G638" s="81"/>
      <c r="H638" s="90"/>
      <c r="I638" s="81"/>
      <c r="J638" s="81"/>
      <c r="K638" s="91"/>
      <c r="L638" s="1" t="str">
        <f>IF(H638=$L$3,COUNTIF($H$3:H638,$L$3),"")</f>
        <v/>
      </c>
    </row>
    <row r="639" spans="1:12" x14ac:dyDescent="0.2">
      <c r="A639" s="88" t="str">
        <f>IF(B639="","",SUBTOTAL(3,B$4:B639))</f>
        <v/>
      </c>
      <c r="B639" s="89"/>
      <c r="C639" s="81"/>
      <c r="D639" s="81"/>
      <c r="E639" s="82"/>
      <c r="F639" s="83"/>
      <c r="G639" s="81"/>
      <c r="H639" s="90"/>
      <c r="I639" s="81"/>
      <c r="J639" s="81"/>
      <c r="K639" s="91"/>
      <c r="L639" s="1" t="str">
        <f>IF(H639=$L$3,COUNTIF($H$3:H639,$L$3),"")</f>
        <v/>
      </c>
    </row>
    <row r="640" spans="1:12" x14ac:dyDescent="0.2">
      <c r="A640" s="88" t="str">
        <f>IF(B640="","",SUBTOTAL(3,B$4:B640))</f>
        <v/>
      </c>
      <c r="B640" s="89"/>
      <c r="C640" s="81"/>
      <c r="D640" s="81"/>
      <c r="E640" s="82"/>
      <c r="F640" s="83"/>
      <c r="G640" s="81"/>
      <c r="H640" s="90"/>
      <c r="I640" s="81"/>
      <c r="J640" s="81"/>
      <c r="K640" s="91"/>
      <c r="L640" s="1" t="str">
        <f>IF(H640=$L$3,COUNTIF($H$3:H640,$L$3),"")</f>
        <v/>
      </c>
    </row>
    <row r="641" spans="1:12" x14ac:dyDescent="0.2">
      <c r="A641" s="88" t="str">
        <f>IF(B641="","",SUBTOTAL(3,B$4:B641))</f>
        <v/>
      </c>
      <c r="B641" s="89"/>
      <c r="C641" s="81"/>
      <c r="D641" s="81"/>
      <c r="E641" s="82"/>
      <c r="F641" s="83"/>
      <c r="G641" s="81"/>
      <c r="H641" s="90"/>
      <c r="I641" s="81"/>
      <c r="J641" s="81"/>
      <c r="K641" s="91"/>
      <c r="L641" s="1" t="str">
        <f>IF(H641=$L$3,COUNTIF($H$3:H641,$L$3),"")</f>
        <v/>
      </c>
    </row>
    <row r="642" spans="1:12" x14ac:dyDescent="0.2">
      <c r="A642" s="88" t="str">
        <f>IF(B642="","",SUBTOTAL(3,B$4:B642))</f>
        <v/>
      </c>
      <c r="B642" s="89"/>
      <c r="C642" s="81"/>
      <c r="D642" s="81"/>
      <c r="E642" s="82"/>
      <c r="F642" s="83"/>
      <c r="G642" s="81"/>
      <c r="H642" s="90"/>
      <c r="I642" s="81"/>
      <c r="J642" s="81"/>
      <c r="K642" s="91"/>
      <c r="L642" s="1" t="str">
        <f>IF(H642=$L$3,COUNTIF($H$3:H642,$L$3),"")</f>
        <v/>
      </c>
    </row>
    <row r="643" spans="1:12" x14ac:dyDescent="0.2">
      <c r="A643" s="88" t="str">
        <f>IF(B643="","",SUBTOTAL(3,B$4:B643))</f>
        <v/>
      </c>
      <c r="B643" s="89"/>
      <c r="C643" s="81"/>
      <c r="D643" s="81"/>
      <c r="E643" s="82"/>
      <c r="F643" s="83"/>
      <c r="G643" s="81"/>
      <c r="H643" s="90"/>
      <c r="I643" s="81"/>
      <c r="J643" s="81"/>
      <c r="K643" s="91"/>
      <c r="L643" s="1" t="str">
        <f>IF(H643=$L$3,COUNTIF($H$3:H643,$L$3),"")</f>
        <v/>
      </c>
    </row>
    <row r="644" spans="1:12" x14ac:dyDescent="0.2">
      <c r="A644" s="88" t="str">
        <f>IF(B644="","",SUBTOTAL(3,B$4:B644))</f>
        <v/>
      </c>
      <c r="B644" s="89"/>
      <c r="C644" s="81"/>
      <c r="D644" s="81"/>
      <c r="E644" s="82"/>
      <c r="F644" s="83"/>
      <c r="G644" s="81"/>
      <c r="H644" s="90"/>
      <c r="I644" s="81"/>
      <c r="J644" s="81"/>
      <c r="K644" s="91"/>
      <c r="L644" s="1" t="str">
        <f>IF(H644=$L$3,COUNTIF($H$3:H644,$L$3),"")</f>
        <v/>
      </c>
    </row>
    <row r="645" spans="1:12" x14ac:dyDescent="0.2">
      <c r="A645" s="88" t="str">
        <f>IF(B645="","",SUBTOTAL(3,B$4:B645))</f>
        <v/>
      </c>
      <c r="B645" s="89"/>
      <c r="C645" s="81"/>
      <c r="D645" s="81"/>
      <c r="E645" s="82"/>
      <c r="F645" s="83"/>
      <c r="G645" s="81"/>
      <c r="H645" s="90"/>
      <c r="I645" s="81"/>
      <c r="J645" s="81"/>
      <c r="K645" s="91"/>
      <c r="L645" s="1" t="str">
        <f>IF(H645=$L$3,COUNTIF($H$3:H645,$L$3),"")</f>
        <v/>
      </c>
    </row>
    <row r="646" spans="1:12" x14ac:dyDescent="0.2">
      <c r="A646" s="88" t="str">
        <f>IF(B646="","",SUBTOTAL(3,B$4:B646))</f>
        <v/>
      </c>
      <c r="B646" s="89"/>
      <c r="C646" s="81"/>
      <c r="D646" s="81"/>
      <c r="E646" s="82"/>
      <c r="F646" s="83"/>
      <c r="G646" s="81"/>
      <c r="H646" s="90"/>
      <c r="I646" s="81"/>
      <c r="J646" s="81"/>
      <c r="K646" s="91"/>
      <c r="L646" s="1" t="str">
        <f>IF(H646=$L$3,COUNTIF($H$3:H646,$L$3),"")</f>
        <v/>
      </c>
    </row>
    <row r="647" spans="1:12" x14ac:dyDescent="0.2">
      <c r="A647" s="88" t="str">
        <f>IF(B647="","",SUBTOTAL(3,B$4:B647))</f>
        <v/>
      </c>
      <c r="B647" s="89"/>
      <c r="C647" s="81"/>
      <c r="D647" s="81"/>
      <c r="E647" s="82"/>
      <c r="F647" s="83"/>
      <c r="G647" s="81"/>
      <c r="H647" s="90"/>
      <c r="I647" s="81"/>
      <c r="J647" s="81"/>
      <c r="K647" s="91"/>
      <c r="L647" s="1" t="str">
        <f>IF(H647=$L$3,COUNTIF($H$3:H647,$L$3),"")</f>
        <v/>
      </c>
    </row>
    <row r="648" spans="1:12" x14ac:dyDescent="0.2">
      <c r="A648" s="88" t="str">
        <f>IF(B648="","",SUBTOTAL(3,B$4:B648))</f>
        <v/>
      </c>
      <c r="B648" s="89"/>
      <c r="C648" s="81"/>
      <c r="D648" s="81"/>
      <c r="E648" s="82"/>
      <c r="F648" s="83"/>
      <c r="G648" s="81"/>
      <c r="H648" s="90"/>
      <c r="I648" s="81"/>
      <c r="J648" s="81"/>
      <c r="K648" s="91"/>
      <c r="L648" s="1" t="str">
        <f>IF(H648=$L$3,COUNTIF($H$3:H648,$L$3),"")</f>
        <v/>
      </c>
    </row>
    <row r="649" spans="1:12" x14ac:dyDescent="0.2">
      <c r="A649" s="88" t="str">
        <f>IF(B649="","",SUBTOTAL(3,B$4:B649))</f>
        <v/>
      </c>
      <c r="B649" s="89"/>
      <c r="C649" s="81"/>
      <c r="D649" s="81"/>
      <c r="E649" s="82"/>
      <c r="F649" s="83"/>
      <c r="G649" s="81"/>
      <c r="H649" s="90"/>
      <c r="I649" s="81"/>
      <c r="J649" s="81"/>
      <c r="K649" s="91"/>
      <c r="L649" s="1" t="str">
        <f>IF(H649=$L$3,COUNTIF($H$3:H649,$L$3),"")</f>
        <v/>
      </c>
    </row>
    <row r="650" spans="1:12" x14ac:dyDescent="0.2">
      <c r="A650" s="88" t="str">
        <f>IF(B650="","",SUBTOTAL(3,B$4:B650))</f>
        <v/>
      </c>
      <c r="B650" s="89"/>
      <c r="C650" s="81"/>
      <c r="D650" s="81"/>
      <c r="E650" s="82"/>
      <c r="F650" s="83"/>
      <c r="G650" s="81"/>
      <c r="H650" s="90"/>
      <c r="I650" s="81"/>
      <c r="J650" s="81"/>
      <c r="K650" s="91"/>
      <c r="L650" s="1" t="str">
        <f>IF(H650=$L$3,COUNTIF($H$3:H650,$L$3),"")</f>
        <v/>
      </c>
    </row>
    <row r="651" spans="1:12" x14ac:dyDescent="0.2">
      <c r="A651" s="88" t="str">
        <f>IF(B651="","",SUBTOTAL(3,B$4:B651))</f>
        <v/>
      </c>
      <c r="B651" s="89"/>
      <c r="C651" s="81"/>
      <c r="D651" s="81"/>
      <c r="E651" s="82"/>
      <c r="F651" s="83"/>
      <c r="G651" s="81"/>
      <c r="H651" s="90"/>
      <c r="I651" s="81"/>
      <c r="J651" s="81"/>
      <c r="K651" s="91"/>
      <c r="L651" s="1" t="str">
        <f>IF(H651=$L$3,COUNTIF($H$3:H651,$L$3),"")</f>
        <v/>
      </c>
    </row>
    <row r="652" spans="1:12" x14ac:dyDescent="0.2">
      <c r="A652" s="88" t="str">
        <f>IF(B652="","",SUBTOTAL(3,B$4:B652))</f>
        <v/>
      </c>
      <c r="B652" s="89"/>
      <c r="C652" s="81"/>
      <c r="D652" s="81"/>
      <c r="E652" s="82"/>
      <c r="F652" s="83"/>
      <c r="G652" s="81"/>
      <c r="H652" s="90"/>
      <c r="I652" s="81"/>
      <c r="J652" s="81"/>
      <c r="K652" s="91"/>
      <c r="L652" s="1" t="str">
        <f>IF(H652=$L$3,COUNTIF($H$3:H652,$L$3),"")</f>
        <v/>
      </c>
    </row>
    <row r="653" spans="1:12" x14ac:dyDescent="0.2">
      <c r="A653" s="88" t="str">
        <f>IF(B653="","",SUBTOTAL(3,B$4:B653))</f>
        <v/>
      </c>
      <c r="B653" s="89"/>
      <c r="C653" s="81"/>
      <c r="D653" s="81"/>
      <c r="E653" s="82"/>
      <c r="F653" s="83"/>
      <c r="G653" s="81"/>
      <c r="H653" s="90"/>
      <c r="I653" s="81"/>
      <c r="J653" s="81"/>
      <c r="K653" s="91"/>
      <c r="L653" s="1" t="str">
        <f>IF(H653=$L$3,COUNTIF($H$3:H653,$L$3),"")</f>
        <v/>
      </c>
    </row>
    <row r="654" spans="1:12" x14ac:dyDescent="0.2">
      <c r="A654" s="88" t="str">
        <f>IF(B654="","",SUBTOTAL(3,B$4:B654))</f>
        <v/>
      </c>
      <c r="B654" s="89"/>
      <c r="C654" s="81"/>
      <c r="D654" s="81"/>
      <c r="E654" s="82"/>
      <c r="F654" s="83"/>
      <c r="G654" s="81"/>
      <c r="H654" s="90"/>
      <c r="I654" s="81"/>
      <c r="J654" s="81"/>
      <c r="K654" s="91"/>
      <c r="L654" s="1" t="str">
        <f>IF(H654=$L$3,COUNTIF($H$3:H654,$L$3),"")</f>
        <v/>
      </c>
    </row>
    <row r="655" spans="1:12" x14ac:dyDescent="0.2">
      <c r="A655" s="88" t="str">
        <f>IF(B655="","",SUBTOTAL(3,B$4:B655))</f>
        <v/>
      </c>
      <c r="B655" s="89"/>
      <c r="C655" s="81"/>
      <c r="D655" s="81"/>
      <c r="E655" s="82"/>
      <c r="F655" s="83"/>
      <c r="G655" s="81"/>
      <c r="H655" s="90"/>
      <c r="I655" s="81"/>
      <c r="J655" s="81"/>
      <c r="K655" s="91"/>
      <c r="L655" s="1" t="str">
        <f>IF(H655=$L$3,COUNTIF($H$3:H655,$L$3),"")</f>
        <v/>
      </c>
    </row>
    <row r="656" spans="1:12" x14ac:dyDescent="0.2">
      <c r="A656" s="88" t="str">
        <f>IF(B656="","",SUBTOTAL(3,B$4:B656))</f>
        <v/>
      </c>
      <c r="B656" s="89"/>
      <c r="C656" s="81"/>
      <c r="D656" s="81"/>
      <c r="E656" s="82"/>
      <c r="F656" s="83"/>
      <c r="G656" s="81"/>
      <c r="H656" s="90"/>
      <c r="I656" s="81"/>
      <c r="J656" s="81"/>
      <c r="K656" s="91"/>
      <c r="L656" s="1" t="str">
        <f>IF(H656=$L$3,COUNTIF($H$3:H656,$L$3),"")</f>
        <v/>
      </c>
    </row>
    <row r="657" spans="1:12" x14ac:dyDescent="0.2">
      <c r="A657" s="88" t="str">
        <f>IF(B657="","",SUBTOTAL(3,B$4:B657))</f>
        <v/>
      </c>
      <c r="B657" s="89"/>
      <c r="C657" s="81"/>
      <c r="D657" s="81"/>
      <c r="E657" s="82"/>
      <c r="F657" s="83"/>
      <c r="G657" s="81"/>
      <c r="H657" s="90"/>
      <c r="I657" s="81"/>
      <c r="J657" s="81"/>
      <c r="K657" s="91"/>
      <c r="L657" s="1" t="str">
        <f>IF(H657=$L$3,COUNTIF($H$3:H657,$L$3),"")</f>
        <v/>
      </c>
    </row>
    <row r="658" spans="1:12" x14ac:dyDescent="0.2">
      <c r="A658" s="88" t="str">
        <f>IF(B658="","",SUBTOTAL(3,B$4:B658))</f>
        <v/>
      </c>
      <c r="B658" s="89"/>
      <c r="C658" s="81"/>
      <c r="D658" s="81"/>
      <c r="E658" s="82"/>
      <c r="F658" s="83"/>
      <c r="G658" s="81"/>
      <c r="H658" s="90"/>
      <c r="I658" s="81"/>
      <c r="J658" s="81"/>
      <c r="K658" s="91"/>
      <c r="L658" s="1" t="str">
        <f>IF(H658=$L$3,COUNTIF($H$3:H658,$L$3),"")</f>
        <v/>
      </c>
    </row>
    <row r="659" spans="1:12" x14ac:dyDescent="0.2">
      <c r="A659" s="88" t="str">
        <f>IF(B659="","",SUBTOTAL(3,B$4:B659))</f>
        <v/>
      </c>
      <c r="B659" s="89"/>
      <c r="C659" s="81"/>
      <c r="D659" s="81"/>
      <c r="E659" s="82"/>
      <c r="F659" s="83"/>
      <c r="G659" s="81"/>
      <c r="H659" s="90"/>
      <c r="I659" s="81"/>
      <c r="J659" s="81"/>
      <c r="K659" s="91"/>
      <c r="L659" s="1" t="str">
        <f>IF(H659=$L$3,COUNTIF($H$3:H659,$L$3),"")</f>
        <v/>
      </c>
    </row>
    <row r="660" spans="1:12" x14ac:dyDescent="0.2">
      <c r="A660" s="88" t="str">
        <f>IF(B660="","",SUBTOTAL(3,B$4:B660))</f>
        <v/>
      </c>
      <c r="B660" s="89"/>
      <c r="C660" s="81"/>
      <c r="D660" s="81"/>
      <c r="E660" s="82"/>
      <c r="F660" s="83"/>
      <c r="G660" s="81"/>
      <c r="H660" s="90"/>
      <c r="I660" s="81"/>
      <c r="J660" s="81"/>
      <c r="K660" s="91"/>
      <c r="L660" s="1" t="str">
        <f>IF(H660=$L$3,COUNTIF($H$3:H660,$L$3),"")</f>
        <v/>
      </c>
    </row>
    <row r="661" spans="1:12" x14ac:dyDescent="0.2">
      <c r="A661" s="88" t="str">
        <f>IF(B661="","",SUBTOTAL(3,B$4:B661))</f>
        <v/>
      </c>
      <c r="B661" s="89"/>
      <c r="C661" s="81"/>
      <c r="D661" s="81"/>
      <c r="E661" s="82"/>
      <c r="F661" s="83"/>
      <c r="G661" s="81"/>
      <c r="H661" s="90"/>
      <c r="I661" s="81"/>
      <c r="J661" s="81"/>
      <c r="K661" s="91"/>
      <c r="L661" s="1" t="str">
        <f>IF(H661=$L$3,COUNTIF($H$3:H661,$L$3),"")</f>
        <v/>
      </c>
    </row>
    <row r="662" spans="1:12" x14ac:dyDescent="0.2">
      <c r="A662" s="88" t="str">
        <f>IF(B662="","",SUBTOTAL(3,B$4:B662))</f>
        <v/>
      </c>
      <c r="B662" s="89"/>
      <c r="C662" s="81"/>
      <c r="D662" s="81"/>
      <c r="E662" s="82"/>
      <c r="F662" s="83"/>
      <c r="G662" s="81"/>
      <c r="H662" s="90"/>
      <c r="I662" s="81"/>
      <c r="J662" s="81"/>
      <c r="K662" s="91"/>
      <c r="L662" s="1" t="str">
        <f>IF(H662=$L$3,COUNTIF($H$3:H662,$L$3),"")</f>
        <v/>
      </c>
    </row>
    <row r="663" spans="1:12" x14ac:dyDescent="0.2">
      <c r="A663" s="88" t="str">
        <f>IF(B663="","",SUBTOTAL(3,B$4:B663))</f>
        <v/>
      </c>
      <c r="B663" s="89"/>
      <c r="C663" s="81"/>
      <c r="D663" s="81"/>
      <c r="E663" s="82"/>
      <c r="F663" s="83"/>
      <c r="G663" s="81"/>
      <c r="H663" s="90"/>
      <c r="I663" s="81"/>
      <c r="J663" s="81"/>
      <c r="K663" s="91"/>
      <c r="L663" s="1" t="str">
        <f>IF(H663=$L$3,COUNTIF($H$3:H663,$L$3),"")</f>
        <v/>
      </c>
    </row>
    <row r="664" spans="1:12" x14ac:dyDescent="0.2">
      <c r="A664" s="88" t="str">
        <f>IF(B664="","",SUBTOTAL(3,B$4:B664))</f>
        <v/>
      </c>
      <c r="B664" s="89"/>
      <c r="C664" s="81"/>
      <c r="D664" s="81"/>
      <c r="E664" s="82"/>
      <c r="F664" s="83"/>
      <c r="G664" s="81"/>
      <c r="H664" s="90"/>
      <c r="I664" s="81"/>
      <c r="J664" s="81"/>
      <c r="K664" s="91"/>
      <c r="L664" s="1" t="str">
        <f>IF(H664=$L$3,COUNTIF($H$3:H664,$L$3),"")</f>
        <v/>
      </c>
    </row>
    <row r="665" spans="1:12" x14ac:dyDescent="0.2">
      <c r="A665" s="88" t="str">
        <f>IF(B665="","",SUBTOTAL(3,B$4:B665))</f>
        <v/>
      </c>
      <c r="B665" s="89"/>
      <c r="C665" s="81"/>
      <c r="D665" s="81"/>
      <c r="E665" s="82"/>
      <c r="F665" s="83"/>
      <c r="G665" s="81"/>
      <c r="H665" s="90"/>
      <c r="I665" s="81"/>
      <c r="J665" s="81"/>
      <c r="K665" s="91"/>
      <c r="L665" s="1" t="str">
        <f>IF(H665=$L$3,COUNTIF($H$3:H665,$L$3),"")</f>
        <v/>
      </c>
    </row>
    <row r="666" spans="1:12" x14ac:dyDescent="0.2">
      <c r="A666" s="88" t="str">
        <f>IF(B666="","",SUBTOTAL(3,B$4:B666))</f>
        <v/>
      </c>
      <c r="B666" s="89"/>
      <c r="C666" s="81"/>
      <c r="D666" s="81"/>
      <c r="E666" s="82"/>
      <c r="F666" s="83"/>
      <c r="G666" s="81"/>
      <c r="H666" s="90"/>
      <c r="I666" s="81"/>
      <c r="J666" s="81"/>
      <c r="K666" s="91"/>
      <c r="L666" s="1" t="str">
        <f>IF(H666=$L$3,COUNTIF($H$3:H666,$L$3),"")</f>
        <v/>
      </c>
    </row>
    <row r="667" spans="1:12" x14ac:dyDescent="0.2">
      <c r="A667" s="88" t="str">
        <f>IF(B667="","",SUBTOTAL(3,B$4:B667))</f>
        <v/>
      </c>
      <c r="B667" s="89"/>
      <c r="C667" s="81"/>
      <c r="D667" s="81"/>
      <c r="E667" s="82"/>
      <c r="F667" s="83"/>
      <c r="G667" s="81"/>
      <c r="H667" s="90"/>
      <c r="I667" s="81"/>
      <c r="J667" s="81"/>
      <c r="K667" s="91"/>
      <c r="L667" s="1" t="str">
        <f>IF(H667=$L$3,COUNTIF($H$3:H667,$L$3),"")</f>
        <v/>
      </c>
    </row>
    <row r="668" spans="1:12" x14ac:dyDescent="0.2">
      <c r="A668" s="88" t="str">
        <f>IF(B668="","",SUBTOTAL(3,B$4:B668))</f>
        <v/>
      </c>
      <c r="B668" s="89"/>
      <c r="C668" s="81"/>
      <c r="D668" s="81"/>
      <c r="E668" s="82"/>
      <c r="F668" s="83"/>
      <c r="G668" s="81"/>
      <c r="H668" s="90"/>
      <c r="I668" s="81"/>
      <c r="J668" s="81"/>
      <c r="K668" s="91"/>
      <c r="L668" s="1" t="str">
        <f>IF(H668=$L$3,COUNTIF($H$3:H668,$L$3),"")</f>
        <v/>
      </c>
    </row>
    <row r="669" spans="1:12" x14ac:dyDescent="0.2">
      <c r="A669" s="88" t="str">
        <f>IF(B669="","",SUBTOTAL(3,B$4:B669))</f>
        <v/>
      </c>
      <c r="B669" s="89"/>
      <c r="C669" s="81"/>
      <c r="D669" s="81"/>
      <c r="E669" s="82"/>
      <c r="F669" s="83"/>
      <c r="G669" s="81"/>
      <c r="H669" s="90"/>
      <c r="I669" s="81"/>
      <c r="J669" s="81"/>
      <c r="K669" s="91"/>
      <c r="L669" s="1" t="str">
        <f>IF(H669=$L$3,COUNTIF($H$3:H669,$L$3),"")</f>
        <v/>
      </c>
    </row>
    <row r="670" spans="1:12" x14ac:dyDescent="0.2">
      <c r="A670" s="88" t="str">
        <f>IF(B670="","",SUBTOTAL(3,B$4:B670))</f>
        <v/>
      </c>
      <c r="B670" s="89"/>
      <c r="C670" s="81"/>
      <c r="D670" s="81"/>
      <c r="E670" s="82"/>
      <c r="F670" s="83"/>
      <c r="G670" s="81"/>
      <c r="H670" s="90"/>
      <c r="I670" s="81"/>
      <c r="J670" s="81"/>
      <c r="K670" s="91"/>
      <c r="L670" s="1" t="str">
        <f>IF(H670=$L$3,COUNTIF($H$3:H670,$L$3),"")</f>
        <v/>
      </c>
    </row>
    <row r="671" spans="1:12" x14ac:dyDescent="0.2">
      <c r="A671" s="88" t="str">
        <f>IF(B671="","",SUBTOTAL(3,B$4:B671))</f>
        <v/>
      </c>
      <c r="B671" s="89"/>
      <c r="C671" s="81"/>
      <c r="D671" s="81"/>
      <c r="E671" s="82"/>
      <c r="F671" s="83"/>
      <c r="G671" s="81"/>
      <c r="H671" s="90"/>
      <c r="I671" s="81"/>
      <c r="J671" s="81"/>
      <c r="K671" s="91"/>
      <c r="L671" s="1" t="str">
        <f>IF(H671=$L$3,COUNTIF($H$3:H671,$L$3),"")</f>
        <v/>
      </c>
    </row>
    <row r="672" spans="1:12" x14ac:dyDescent="0.2">
      <c r="A672" s="88" t="str">
        <f>IF(B672="","",SUBTOTAL(3,B$4:B672))</f>
        <v/>
      </c>
      <c r="B672" s="89"/>
      <c r="C672" s="81"/>
      <c r="D672" s="81"/>
      <c r="E672" s="82"/>
      <c r="F672" s="83"/>
      <c r="G672" s="81"/>
      <c r="H672" s="90"/>
      <c r="I672" s="81"/>
      <c r="J672" s="81"/>
      <c r="K672" s="91"/>
      <c r="L672" s="1" t="str">
        <f>IF(H672=$L$3,COUNTIF($H$3:H672,$L$3),"")</f>
        <v/>
      </c>
    </row>
    <row r="673" spans="1:12" x14ac:dyDescent="0.2">
      <c r="A673" s="88" t="str">
        <f>IF(B673="","",SUBTOTAL(3,B$4:B673))</f>
        <v/>
      </c>
      <c r="B673" s="89"/>
      <c r="C673" s="81"/>
      <c r="D673" s="81"/>
      <c r="E673" s="82"/>
      <c r="F673" s="83"/>
      <c r="G673" s="81"/>
      <c r="H673" s="90"/>
      <c r="I673" s="81"/>
      <c r="J673" s="81"/>
      <c r="K673" s="91"/>
      <c r="L673" s="1" t="str">
        <f>IF(H673=$L$3,COUNTIF($H$3:H673,$L$3),"")</f>
        <v/>
      </c>
    </row>
    <row r="674" spans="1:12" x14ac:dyDescent="0.2">
      <c r="A674" s="88" t="str">
        <f>IF(B674="","",SUBTOTAL(3,B$4:B674))</f>
        <v/>
      </c>
      <c r="B674" s="89"/>
      <c r="C674" s="81"/>
      <c r="D674" s="81"/>
      <c r="E674" s="82"/>
      <c r="F674" s="83"/>
      <c r="G674" s="81"/>
      <c r="H674" s="90"/>
      <c r="I674" s="81"/>
      <c r="J674" s="81"/>
      <c r="K674" s="91"/>
      <c r="L674" s="1" t="str">
        <f>IF(H674=$L$3,COUNTIF($H$3:H674,$L$3),"")</f>
        <v/>
      </c>
    </row>
    <row r="675" spans="1:12" x14ac:dyDescent="0.2">
      <c r="A675" s="88" t="str">
        <f>IF(B675="","",SUBTOTAL(3,B$4:B675))</f>
        <v/>
      </c>
      <c r="B675" s="89"/>
      <c r="C675" s="81"/>
      <c r="D675" s="81"/>
      <c r="E675" s="82"/>
      <c r="F675" s="83"/>
      <c r="G675" s="81"/>
      <c r="H675" s="90"/>
      <c r="I675" s="81"/>
      <c r="J675" s="81"/>
      <c r="K675" s="91"/>
      <c r="L675" s="1" t="str">
        <f>IF(H675=$L$3,COUNTIF($H$3:H675,$L$3),"")</f>
        <v/>
      </c>
    </row>
    <row r="676" spans="1:12" x14ac:dyDescent="0.2">
      <c r="A676" s="88" t="str">
        <f>IF(B676="","",SUBTOTAL(3,B$4:B676))</f>
        <v/>
      </c>
      <c r="B676" s="89"/>
      <c r="C676" s="81"/>
      <c r="D676" s="81"/>
      <c r="E676" s="82"/>
      <c r="F676" s="83"/>
      <c r="G676" s="81"/>
      <c r="H676" s="90"/>
      <c r="I676" s="81"/>
      <c r="J676" s="81"/>
      <c r="K676" s="91"/>
      <c r="L676" s="1" t="str">
        <f>IF(H676=$L$3,COUNTIF($H$3:H676,$L$3),"")</f>
        <v/>
      </c>
    </row>
    <row r="677" spans="1:12" x14ac:dyDescent="0.2">
      <c r="A677" s="88" t="str">
        <f>IF(B677="","",SUBTOTAL(3,B$4:B677))</f>
        <v/>
      </c>
      <c r="B677" s="89"/>
      <c r="C677" s="81"/>
      <c r="D677" s="81"/>
      <c r="E677" s="82"/>
      <c r="F677" s="83"/>
      <c r="G677" s="81"/>
      <c r="H677" s="90"/>
      <c r="I677" s="81"/>
      <c r="J677" s="81"/>
      <c r="K677" s="91"/>
      <c r="L677" s="1" t="str">
        <f>IF(H677=$L$3,COUNTIF($H$3:H677,$L$3),"")</f>
        <v/>
      </c>
    </row>
    <row r="678" spans="1:12" x14ac:dyDescent="0.2">
      <c r="A678" s="88" t="str">
        <f>IF(B678="","",SUBTOTAL(3,B$4:B678))</f>
        <v/>
      </c>
      <c r="B678" s="89"/>
      <c r="C678" s="81"/>
      <c r="D678" s="81"/>
      <c r="E678" s="82"/>
      <c r="F678" s="83"/>
      <c r="G678" s="81"/>
      <c r="H678" s="90"/>
      <c r="I678" s="81"/>
      <c r="J678" s="81"/>
      <c r="K678" s="91"/>
      <c r="L678" s="1" t="str">
        <f>IF(H678=$L$3,COUNTIF($H$3:H678,$L$3),"")</f>
        <v/>
      </c>
    </row>
    <row r="679" spans="1:12" x14ac:dyDescent="0.2">
      <c r="A679" s="88" t="str">
        <f>IF(B679="","",SUBTOTAL(3,B$4:B679))</f>
        <v/>
      </c>
      <c r="B679" s="89"/>
      <c r="C679" s="81"/>
      <c r="D679" s="81"/>
      <c r="E679" s="82"/>
      <c r="F679" s="83"/>
      <c r="G679" s="81"/>
      <c r="H679" s="90"/>
      <c r="I679" s="81"/>
      <c r="J679" s="81"/>
      <c r="K679" s="91"/>
      <c r="L679" s="1" t="str">
        <f>IF(H679=$L$3,COUNTIF($H$3:H679,$L$3),"")</f>
        <v/>
      </c>
    </row>
    <row r="680" spans="1:12" x14ac:dyDescent="0.2">
      <c r="A680" s="88" t="str">
        <f>IF(B680="","",SUBTOTAL(3,B$4:B680))</f>
        <v/>
      </c>
      <c r="B680" s="89"/>
      <c r="C680" s="81"/>
      <c r="D680" s="81"/>
      <c r="E680" s="82"/>
      <c r="F680" s="83"/>
      <c r="G680" s="81"/>
      <c r="H680" s="90"/>
      <c r="I680" s="81"/>
      <c r="J680" s="81"/>
      <c r="K680" s="91"/>
      <c r="L680" s="1" t="str">
        <f>IF(H680=$L$3,COUNTIF($H$3:H680,$L$3),"")</f>
        <v/>
      </c>
    </row>
    <row r="681" spans="1:12" x14ac:dyDescent="0.2">
      <c r="A681" s="88" t="str">
        <f>IF(B681="","",SUBTOTAL(3,B$4:B681))</f>
        <v/>
      </c>
      <c r="B681" s="89"/>
      <c r="C681" s="81"/>
      <c r="D681" s="81"/>
      <c r="E681" s="82"/>
      <c r="F681" s="83"/>
      <c r="G681" s="81"/>
      <c r="H681" s="90"/>
      <c r="I681" s="81"/>
      <c r="J681" s="81"/>
      <c r="K681" s="91"/>
      <c r="L681" s="1" t="str">
        <f>IF(H681=$L$3,COUNTIF($H$3:H681,$L$3),"")</f>
        <v/>
      </c>
    </row>
    <row r="682" spans="1:12" x14ac:dyDescent="0.2">
      <c r="A682" s="88" t="str">
        <f>IF(B682="","",SUBTOTAL(3,B$4:B682))</f>
        <v/>
      </c>
      <c r="B682" s="89"/>
      <c r="C682" s="81"/>
      <c r="D682" s="81"/>
      <c r="E682" s="82"/>
      <c r="F682" s="83"/>
      <c r="G682" s="81"/>
      <c r="H682" s="90"/>
      <c r="I682" s="81"/>
      <c r="J682" s="81"/>
      <c r="K682" s="91"/>
      <c r="L682" s="1" t="str">
        <f>IF(H682=$L$3,COUNTIF($H$3:H682,$L$3),"")</f>
        <v/>
      </c>
    </row>
    <row r="683" spans="1:12" x14ac:dyDescent="0.2">
      <c r="A683" s="88" t="str">
        <f>IF(B683="","",SUBTOTAL(3,B$4:B683))</f>
        <v/>
      </c>
      <c r="B683" s="89"/>
      <c r="C683" s="81"/>
      <c r="D683" s="81"/>
      <c r="E683" s="82"/>
      <c r="F683" s="83"/>
      <c r="G683" s="81"/>
      <c r="H683" s="90"/>
      <c r="I683" s="81"/>
      <c r="J683" s="81"/>
      <c r="K683" s="91"/>
      <c r="L683" s="1" t="str">
        <f>IF(H683=$L$3,COUNTIF($H$3:H683,$L$3),"")</f>
        <v/>
      </c>
    </row>
    <row r="684" spans="1:12" x14ac:dyDescent="0.2">
      <c r="A684" s="88" t="str">
        <f>IF(B684="","",SUBTOTAL(3,B$4:B684))</f>
        <v/>
      </c>
      <c r="B684" s="89"/>
      <c r="C684" s="81"/>
      <c r="D684" s="81"/>
      <c r="E684" s="82"/>
      <c r="F684" s="83"/>
      <c r="G684" s="81"/>
      <c r="H684" s="90"/>
      <c r="I684" s="81"/>
      <c r="J684" s="81"/>
      <c r="K684" s="91"/>
      <c r="L684" s="1" t="str">
        <f>IF(H684=$L$3,COUNTIF($H$3:H684,$L$3),"")</f>
        <v/>
      </c>
    </row>
    <row r="685" spans="1:12" x14ac:dyDescent="0.2">
      <c r="A685" s="88" t="str">
        <f>IF(B685="","",SUBTOTAL(3,B$4:B685))</f>
        <v/>
      </c>
      <c r="B685" s="89"/>
      <c r="C685" s="81"/>
      <c r="D685" s="81"/>
      <c r="E685" s="82"/>
      <c r="F685" s="83"/>
      <c r="G685" s="81"/>
      <c r="H685" s="90"/>
      <c r="I685" s="81"/>
      <c r="J685" s="81"/>
      <c r="K685" s="91"/>
      <c r="L685" s="1" t="str">
        <f>IF(H685=$L$3,COUNTIF($H$3:H685,$L$3),"")</f>
        <v/>
      </c>
    </row>
    <row r="686" spans="1:12" x14ac:dyDescent="0.2">
      <c r="A686" s="88" t="str">
        <f>IF(B686="","",SUBTOTAL(3,B$4:B686))</f>
        <v/>
      </c>
      <c r="B686" s="89"/>
      <c r="C686" s="81"/>
      <c r="D686" s="81"/>
      <c r="E686" s="82"/>
      <c r="F686" s="83"/>
      <c r="G686" s="81"/>
      <c r="H686" s="90"/>
      <c r="I686" s="81"/>
      <c r="J686" s="81"/>
      <c r="K686" s="91"/>
      <c r="L686" s="1" t="str">
        <f>IF(H686=$L$3,COUNTIF($H$3:H686,$L$3),"")</f>
        <v/>
      </c>
    </row>
    <row r="687" spans="1:12" x14ac:dyDescent="0.2">
      <c r="A687" s="88" t="str">
        <f>IF(B687="","",SUBTOTAL(3,B$4:B687))</f>
        <v/>
      </c>
      <c r="B687" s="89"/>
      <c r="C687" s="81"/>
      <c r="D687" s="81"/>
      <c r="E687" s="82"/>
      <c r="F687" s="83"/>
      <c r="G687" s="81"/>
      <c r="H687" s="90"/>
      <c r="I687" s="81"/>
      <c r="J687" s="81"/>
      <c r="K687" s="91"/>
      <c r="L687" s="1" t="str">
        <f>IF(H687=$L$3,COUNTIF($H$3:H687,$L$3),"")</f>
        <v/>
      </c>
    </row>
    <row r="688" spans="1:12" x14ac:dyDescent="0.2">
      <c r="A688" s="88" t="str">
        <f>IF(B688="","",SUBTOTAL(3,B$4:B688))</f>
        <v/>
      </c>
      <c r="B688" s="89"/>
      <c r="C688" s="81"/>
      <c r="D688" s="81"/>
      <c r="E688" s="82"/>
      <c r="F688" s="83"/>
      <c r="G688" s="81"/>
      <c r="H688" s="90"/>
      <c r="I688" s="81"/>
      <c r="J688" s="81"/>
      <c r="K688" s="91"/>
      <c r="L688" s="1" t="str">
        <f>IF(H688=$L$3,COUNTIF($H$3:H688,$L$3),"")</f>
        <v/>
      </c>
    </row>
    <row r="689" spans="1:12" x14ac:dyDescent="0.2">
      <c r="A689" s="88" t="str">
        <f>IF(B689="","",SUBTOTAL(3,B$4:B689))</f>
        <v/>
      </c>
      <c r="B689" s="89"/>
      <c r="C689" s="81"/>
      <c r="D689" s="81"/>
      <c r="E689" s="82"/>
      <c r="F689" s="83"/>
      <c r="G689" s="81"/>
      <c r="H689" s="90"/>
      <c r="I689" s="81"/>
      <c r="J689" s="81"/>
      <c r="K689" s="91"/>
      <c r="L689" s="1" t="str">
        <f>IF(H689=$L$3,COUNTIF($H$3:H689,$L$3),"")</f>
        <v/>
      </c>
    </row>
    <row r="690" spans="1:12" x14ac:dyDescent="0.2">
      <c r="A690" s="88" t="str">
        <f>IF(B690="","",SUBTOTAL(3,B$4:B690))</f>
        <v/>
      </c>
      <c r="B690" s="89"/>
      <c r="C690" s="81"/>
      <c r="D690" s="81"/>
      <c r="E690" s="82"/>
      <c r="F690" s="83"/>
      <c r="G690" s="81"/>
      <c r="H690" s="90"/>
      <c r="I690" s="81"/>
      <c r="J690" s="81"/>
      <c r="K690" s="91"/>
      <c r="L690" s="1" t="str">
        <f>IF(H690=$L$3,COUNTIF($H$3:H690,$L$3),"")</f>
        <v/>
      </c>
    </row>
    <row r="691" spans="1:12" x14ac:dyDescent="0.2">
      <c r="A691" s="88" t="str">
        <f>IF(B691="","",SUBTOTAL(3,B$4:B691))</f>
        <v/>
      </c>
      <c r="B691" s="89"/>
      <c r="C691" s="81"/>
      <c r="D691" s="81"/>
      <c r="E691" s="82"/>
      <c r="F691" s="83"/>
      <c r="G691" s="81"/>
      <c r="H691" s="90"/>
      <c r="I691" s="81"/>
      <c r="J691" s="81"/>
      <c r="K691" s="91"/>
      <c r="L691" s="1" t="str">
        <f>IF(H691=$L$3,COUNTIF($H$3:H691,$L$3),"")</f>
        <v/>
      </c>
    </row>
    <row r="692" spans="1:12" x14ac:dyDescent="0.2">
      <c r="A692" s="88" t="str">
        <f>IF(B692="","",SUBTOTAL(3,B$4:B692))</f>
        <v/>
      </c>
      <c r="B692" s="89"/>
      <c r="C692" s="81"/>
      <c r="D692" s="81"/>
      <c r="E692" s="82"/>
      <c r="F692" s="83"/>
      <c r="G692" s="81"/>
      <c r="H692" s="90"/>
      <c r="I692" s="81"/>
      <c r="J692" s="81"/>
      <c r="K692" s="91"/>
      <c r="L692" s="1" t="str">
        <f>IF(H692=$L$3,COUNTIF($H$3:H692,$L$3),"")</f>
        <v/>
      </c>
    </row>
    <row r="693" spans="1:12" x14ac:dyDescent="0.2">
      <c r="A693" s="88" t="str">
        <f>IF(B693="","",SUBTOTAL(3,B$4:B693))</f>
        <v/>
      </c>
      <c r="B693" s="89"/>
      <c r="C693" s="81"/>
      <c r="D693" s="81"/>
      <c r="E693" s="82"/>
      <c r="F693" s="83"/>
      <c r="G693" s="81"/>
      <c r="H693" s="90"/>
      <c r="I693" s="81"/>
      <c r="J693" s="81"/>
      <c r="K693" s="91"/>
      <c r="L693" s="1" t="str">
        <f>IF(H693=$L$3,COUNTIF($H$3:H693,$L$3),"")</f>
        <v/>
      </c>
    </row>
    <row r="694" spans="1:12" x14ac:dyDescent="0.2">
      <c r="A694" s="88" t="str">
        <f>IF(B694="","",SUBTOTAL(3,B$4:B694))</f>
        <v/>
      </c>
      <c r="B694" s="89"/>
      <c r="C694" s="81"/>
      <c r="D694" s="81"/>
      <c r="E694" s="82"/>
      <c r="F694" s="83"/>
      <c r="G694" s="81"/>
      <c r="H694" s="90"/>
      <c r="I694" s="81"/>
      <c r="J694" s="81"/>
      <c r="K694" s="91"/>
      <c r="L694" s="1" t="str">
        <f>IF(H694=$L$3,COUNTIF($H$3:H694,$L$3),"")</f>
        <v/>
      </c>
    </row>
    <row r="695" spans="1:12" x14ac:dyDescent="0.2">
      <c r="A695" s="88" t="str">
        <f>IF(B695="","",SUBTOTAL(3,B$4:B695))</f>
        <v/>
      </c>
      <c r="B695" s="89"/>
      <c r="C695" s="81"/>
      <c r="D695" s="81"/>
      <c r="E695" s="82"/>
      <c r="F695" s="83"/>
      <c r="G695" s="81"/>
      <c r="H695" s="90"/>
      <c r="I695" s="81"/>
      <c r="J695" s="81"/>
      <c r="K695" s="91"/>
      <c r="L695" s="1" t="str">
        <f>IF(H695=$L$3,COUNTIF($H$3:H695,$L$3),"")</f>
        <v/>
      </c>
    </row>
    <row r="696" spans="1:12" x14ac:dyDescent="0.2">
      <c r="A696" s="88" t="str">
        <f>IF(B696="","",SUBTOTAL(3,B$4:B696))</f>
        <v/>
      </c>
      <c r="B696" s="89"/>
      <c r="C696" s="81"/>
      <c r="D696" s="81"/>
      <c r="E696" s="82"/>
      <c r="F696" s="83"/>
      <c r="G696" s="81"/>
      <c r="H696" s="90"/>
      <c r="I696" s="81"/>
      <c r="J696" s="81"/>
      <c r="K696" s="91"/>
      <c r="L696" s="1" t="str">
        <f>IF(H696=$L$3,COUNTIF($H$3:H696,$L$3),"")</f>
        <v/>
      </c>
    </row>
    <row r="697" spans="1:12" x14ac:dyDescent="0.2">
      <c r="A697" s="88" t="str">
        <f>IF(B697="","",SUBTOTAL(3,B$4:B697))</f>
        <v/>
      </c>
      <c r="B697" s="89"/>
      <c r="C697" s="81"/>
      <c r="D697" s="81"/>
      <c r="E697" s="82"/>
      <c r="F697" s="83"/>
      <c r="G697" s="81"/>
      <c r="H697" s="90"/>
      <c r="I697" s="81"/>
      <c r="J697" s="81"/>
      <c r="K697" s="91"/>
      <c r="L697" s="1" t="str">
        <f>IF(H697=$L$3,COUNTIF($H$3:H697,$L$3),"")</f>
        <v/>
      </c>
    </row>
    <row r="698" spans="1:12" x14ac:dyDescent="0.2">
      <c r="A698" s="88" t="str">
        <f>IF(B698="","",SUBTOTAL(3,B$4:B698))</f>
        <v/>
      </c>
      <c r="B698" s="89"/>
      <c r="C698" s="81"/>
      <c r="D698" s="81"/>
      <c r="E698" s="82"/>
      <c r="F698" s="83"/>
      <c r="G698" s="81"/>
      <c r="H698" s="90"/>
      <c r="I698" s="81"/>
      <c r="J698" s="81"/>
      <c r="K698" s="91"/>
      <c r="L698" s="1" t="str">
        <f>IF(H698=$L$3,COUNTIF($H$3:H698,$L$3),"")</f>
        <v/>
      </c>
    </row>
    <row r="699" spans="1:12" x14ac:dyDescent="0.2">
      <c r="A699" s="88" t="str">
        <f>IF(B699="","",SUBTOTAL(3,B$4:B699))</f>
        <v/>
      </c>
      <c r="B699" s="89"/>
      <c r="C699" s="81"/>
      <c r="D699" s="81"/>
      <c r="E699" s="82"/>
      <c r="F699" s="83"/>
      <c r="G699" s="81"/>
      <c r="H699" s="90"/>
      <c r="I699" s="81"/>
      <c r="J699" s="81"/>
      <c r="K699" s="91"/>
      <c r="L699" s="1" t="str">
        <f>IF(H699=$L$3,COUNTIF($H$3:H699,$L$3),"")</f>
        <v/>
      </c>
    </row>
    <row r="700" spans="1:12" x14ac:dyDescent="0.2">
      <c r="A700" s="88" t="str">
        <f>IF(B700="","",SUBTOTAL(3,B$4:B700))</f>
        <v/>
      </c>
      <c r="B700" s="89"/>
      <c r="C700" s="81"/>
      <c r="D700" s="81"/>
      <c r="E700" s="82"/>
      <c r="F700" s="83"/>
      <c r="G700" s="81"/>
      <c r="H700" s="90"/>
      <c r="I700" s="81"/>
      <c r="J700" s="81"/>
      <c r="K700" s="91"/>
      <c r="L700" s="1" t="str">
        <f>IF(H700=$L$3,COUNTIF($H$3:H700,$L$3),"")</f>
        <v/>
      </c>
    </row>
    <row r="701" spans="1:12" x14ac:dyDescent="0.2">
      <c r="A701" s="88" t="str">
        <f>IF(B701="","",SUBTOTAL(3,B$4:B701))</f>
        <v/>
      </c>
      <c r="B701" s="89"/>
      <c r="C701" s="81"/>
      <c r="D701" s="81"/>
      <c r="E701" s="82"/>
      <c r="F701" s="83"/>
      <c r="G701" s="81"/>
      <c r="H701" s="90"/>
      <c r="I701" s="81"/>
      <c r="J701" s="81"/>
      <c r="K701" s="91"/>
      <c r="L701" s="1" t="str">
        <f>IF(H701=$L$3,COUNTIF($H$3:H701,$L$3),"")</f>
        <v/>
      </c>
    </row>
    <row r="702" spans="1:12" x14ac:dyDescent="0.2">
      <c r="A702" s="88" t="str">
        <f>IF(B702="","",SUBTOTAL(3,B$4:B702))</f>
        <v/>
      </c>
      <c r="B702" s="89"/>
      <c r="C702" s="81"/>
      <c r="D702" s="81"/>
      <c r="E702" s="82"/>
      <c r="F702" s="83"/>
      <c r="G702" s="81"/>
      <c r="H702" s="90"/>
      <c r="I702" s="81"/>
      <c r="J702" s="81"/>
      <c r="K702" s="91"/>
      <c r="L702" s="1" t="str">
        <f>IF(H702=$L$3,COUNTIF($H$3:H702,$L$3),"")</f>
        <v/>
      </c>
    </row>
    <row r="703" spans="1:12" x14ac:dyDescent="0.2">
      <c r="A703" s="88" t="str">
        <f>IF(B703="","",SUBTOTAL(3,B$4:B703))</f>
        <v/>
      </c>
      <c r="B703" s="89"/>
      <c r="C703" s="81"/>
      <c r="D703" s="81"/>
      <c r="E703" s="82"/>
      <c r="F703" s="83"/>
      <c r="G703" s="81"/>
      <c r="H703" s="90"/>
      <c r="I703" s="81"/>
      <c r="J703" s="81"/>
      <c r="K703" s="91"/>
      <c r="L703" s="1" t="str">
        <f>IF(H703=$L$3,COUNTIF($H$3:H703,$L$3),"")</f>
        <v/>
      </c>
    </row>
    <row r="704" spans="1:12" x14ac:dyDescent="0.2">
      <c r="A704" s="88" t="str">
        <f>IF(B704="","",SUBTOTAL(3,B$4:B704))</f>
        <v/>
      </c>
      <c r="B704" s="89"/>
      <c r="C704" s="81"/>
      <c r="D704" s="81"/>
      <c r="E704" s="82"/>
      <c r="F704" s="83"/>
      <c r="G704" s="81"/>
      <c r="H704" s="90"/>
      <c r="I704" s="81"/>
      <c r="J704" s="81"/>
      <c r="K704" s="91"/>
      <c r="L704" s="1" t="str">
        <f>IF(H704=$L$3,COUNTIF($H$3:H704,$L$3),"")</f>
        <v/>
      </c>
    </row>
    <row r="705" spans="1:12" x14ac:dyDescent="0.2">
      <c r="A705" s="88" t="str">
        <f>IF(B705="","",SUBTOTAL(3,B$4:B705))</f>
        <v/>
      </c>
      <c r="B705" s="89"/>
      <c r="C705" s="81"/>
      <c r="D705" s="81"/>
      <c r="E705" s="82"/>
      <c r="F705" s="83"/>
      <c r="G705" s="81"/>
      <c r="H705" s="90"/>
      <c r="I705" s="81"/>
      <c r="J705" s="81"/>
      <c r="K705" s="91"/>
      <c r="L705" s="1" t="str">
        <f>IF(H705=$L$3,COUNTIF($H$3:H705,$L$3),"")</f>
        <v/>
      </c>
    </row>
    <row r="706" spans="1:12" x14ac:dyDescent="0.2">
      <c r="A706" s="88" t="str">
        <f>IF(B706="","",SUBTOTAL(3,B$4:B706))</f>
        <v/>
      </c>
      <c r="B706" s="89"/>
      <c r="C706" s="81"/>
      <c r="D706" s="81"/>
      <c r="E706" s="82"/>
      <c r="F706" s="83"/>
      <c r="G706" s="81"/>
      <c r="H706" s="90"/>
      <c r="I706" s="81"/>
      <c r="J706" s="81"/>
      <c r="K706" s="91"/>
      <c r="L706" s="1" t="str">
        <f>IF(H706=$L$3,COUNTIF($H$3:H706,$L$3),"")</f>
        <v/>
      </c>
    </row>
    <row r="707" spans="1:12" x14ac:dyDescent="0.2">
      <c r="A707" s="88" t="str">
        <f>IF(B707="","",SUBTOTAL(3,B$4:B707))</f>
        <v/>
      </c>
      <c r="B707" s="89"/>
      <c r="C707" s="81"/>
      <c r="D707" s="81"/>
      <c r="E707" s="82"/>
      <c r="F707" s="83"/>
      <c r="G707" s="81"/>
      <c r="H707" s="90"/>
      <c r="I707" s="81"/>
      <c r="J707" s="81"/>
      <c r="K707" s="91"/>
      <c r="L707" s="1" t="str">
        <f>IF(H707=$L$3,COUNTIF($H$3:H707,$L$3),"")</f>
        <v/>
      </c>
    </row>
    <row r="708" spans="1:12" x14ac:dyDescent="0.2">
      <c r="A708" s="88" t="str">
        <f>IF(B708="","",SUBTOTAL(3,B$4:B708))</f>
        <v/>
      </c>
      <c r="B708" s="89"/>
      <c r="C708" s="81"/>
      <c r="D708" s="81"/>
      <c r="E708" s="82"/>
      <c r="F708" s="83"/>
      <c r="G708" s="81"/>
      <c r="H708" s="90"/>
      <c r="I708" s="81"/>
      <c r="J708" s="81"/>
      <c r="K708" s="91"/>
      <c r="L708" s="1" t="str">
        <f>IF(H708=$L$3,COUNTIF($H$3:H708,$L$3),"")</f>
        <v/>
      </c>
    </row>
    <row r="709" spans="1:12" x14ac:dyDescent="0.2">
      <c r="A709" s="88" t="str">
        <f>IF(B709="","",SUBTOTAL(3,B$4:B709))</f>
        <v/>
      </c>
      <c r="B709" s="89"/>
      <c r="C709" s="81"/>
      <c r="D709" s="81"/>
      <c r="E709" s="82"/>
      <c r="F709" s="83"/>
      <c r="G709" s="81"/>
      <c r="H709" s="90"/>
      <c r="I709" s="81"/>
      <c r="J709" s="81"/>
      <c r="K709" s="91"/>
      <c r="L709" s="1" t="str">
        <f>IF(H709=$L$3,COUNTIF($H$3:H709,$L$3),"")</f>
        <v/>
      </c>
    </row>
    <row r="710" spans="1:12" x14ac:dyDescent="0.2">
      <c r="A710" s="88" t="str">
        <f>IF(B710="","",SUBTOTAL(3,B$4:B710))</f>
        <v/>
      </c>
      <c r="B710" s="89"/>
      <c r="C710" s="81"/>
      <c r="D710" s="81"/>
      <c r="E710" s="82"/>
      <c r="F710" s="83"/>
      <c r="G710" s="81"/>
      <c r="H710" s="90"/>
      <c r="I710" s="81"/>
      <c r="J710" s="81"/>
      <c r="K710" s="91"/>
      <c r="L710" s="1" t="str">
        <f>IF(H710=$L$3,COUNTIF($H$3:H710,$L$3),"")</f>
        <v/>
      </c>
    </row>
    <row r="711" spans="1:12" x14ac:dyDescent="0.2">
      <c r="A711" s="88" t="str">
        <f>IF(B711="","",SUBTOTAL(3,B$4:B711))</f>
        <v/>
      </c>
      <c r="B711" s="89"/>
      <c r="C711" s="81"/>
      <c r="D711" s="81"/>
      <c r="E711" s="82"/>
      <c r="F711" s="83"/>
      <c r="G711" s="81"/>
      <c r="H711" s="90"/>
      <c r="I711" s="81"/>
      <c r="J711" s="81"/>
      <c r="K711" s="91"/>
      <c r="L711" s="1" t="str">
        <f>IF(H711=$L$3,COUNTIF($H$3:H711,$L$3),"")</f>
        <v/>
      </c>
    </row>
    <row r="712" spans="1:12" x14ac:dyDescent="0.2">
      <c r="A712" s="88" t="str">
        <f>IF(B712="","",SUBTOTAL(3,B$4:B712))</f>
        <v/>
      </c>
      <c r="B712" s="89"/>
      <c r="C712" s="81"/>
      <c r="D712" s="81"/>
      <c r="E712" s="82"/>
      <c r="F712" s="83"/>
      <c r="G712" s="81"/>
      <c r="H712" s="90"/>
      <c r="I712" s="81"/>
      <c r="J712" s="81"/>
      <c r="K712" s="91"/>
      <c r="L712" s="1" t="str">
        <f>IF(H712=$L$3,COUNTIF($H$3:H712,$L$3),"")</f>
        <v/>
      </c>
    </row>
    <row r="713" spans="1:12" x14ac:dyDescent="0.2">
      <c r="A713" s="88" t="str">
        <f>IF(B713="","",SUBTOTAL(3,B$4:B713))</f>
        <v/>
      </c>
      <c r="B713" s="89"/>
      <c r="C713" s="81"/>
      <c r="D713" s="81"/>
      <c r="E713" s="82"/>
      <c r="F713" s="83"/>
      <c r="G713" s="81"/>
      <c r="H713" s="90"/>
      <c r="I713" s="81"/>
      <c r="J713" s="81"/>
      <c r="K713" s="91"/>
      <c r="L713" s="1" t="str">
        <f>IF(H713=$L$3,COUNTIF($H$3:H713,$L$3),"")</f>
        <v/>
      </c>
    </row>
    <row r="714" spans="1:12" x14ac:dyDescent="0.2">
      <c r="A714" s="88" t="str">
        <f>IF(B714="","",SUBTOTAL(3,B$4:B714))</f>
        <v/>
      </c>
      <c r="B714" s="89"/>
      <c r="C714" s="81"/>
      <c r="D714" s="81"/>
      <c r="E714" s="82"/>
      <c r="F714" s="83"/>
      <c r="G714" s="81"/>
      <c r="H714" s="90"/>
      <c r="I714" s="81"/>
      <c r="J714" s="81"/>
      <c r="K714" s="91"/>
      <c r="L714" s="1" t="str">
        <f>IF(H714=$L$3,COUNTIF($H$3:H714,$L$3),"")</f>
        <v/>
      </c>
    </row>
    <row r="715" spans="1:12" x14ac:dyDescent="0.2">
      <c r="A715" s="88" t="str">
        <f>IF(B715="","",SUBTOTAL(3,B$4:B715))</f>
        <v/>
      </c>
      <c r="B715" s="89"/>
      <c r="C715" s="81"/>
      <c r="D715" s="81"/>
      <c r="E715" s="82"/>
      <c r="F715" s="83"/>
      <c r="G715" s="81"/>
      <c r="H715" s="90"/>
      <c r="I715" s="81"/>
      <c r="J715" s="81"/>
      <c r="K715" s="91"/>
      <c r="L715" s="1" t="str">
        <f>IF(H715=$L$3,COUNTIF($H$3:H715,$L$3),"")</f>
        <v/>
      </c>
    </row>
    <row r="716" spans="1:12" x14ac:dyDescent="0.2">
      <c r="A716" s="88" t="str">
        <f>IF(B716="","",SUBTOTAL(3,B$4:B716))</f>
        <v/>
      </c>
      <c r="B716" s="89"/>
      <c r="C716" s="81"/>
      <c r="D716" s="81"/>
      <c r="E716" s="82"/>
      <c r="F716" s="83"/>
      <c r="G716" s="81"/>
      <c r="H716" s="90"/>
      <c r="I716" s="81"/>
      <c r="J716" s="81"/>
      <c r="K716" s="91"/>
      <c r="L716" s="1" t="str">
        <f>IF(H716=$L$3,COUNTIF($H$3:H716,$L$3),"")</f>
        <v/>
      </c>
    </row>
    <row r="717" spans="1:12" x14ac:dyDescent="0.2">
      <c r="A717" s="88" t="str">
        <f>IF(B717="","",SUBTOTAL(3,B$4:B717))</f>
        <v/>
      </c>
      <c r="B717" s="89"/>
      <c r="C717" s="81"/>
      <c r="D717" s="81"/>
      <c r="E717" s="82"/>
      <c r="F717" s="83"/>
      <c r="G717" s="81"/>
      <c r="H717" s="90"/>
      <c r="I717" s="81"/>
      <c r="J717" s="81"/>
      <c r="K717" s="91"/>
      <c r="L717" s="1" t="str">
        <f>IF(H717=$L$3,COUNTIF($H$3:H717,$L$3),"")</f>
        <v/>
      </c>
    </row>
    <row r="718" spans="1:12" x14ac:dyDescent="0.2">
      <c r="A718" s="88" t="str">
        <f>IF(B718="","",SUBTOTAL(3,B$4:B718))</f>
        <v/>
      </c>
      <c r="B718" s="89"/>
      <c r="C718" s="81"/>
      <c r="D718" s="81"/>
      <c r="E718" s="82"/>
      <c r="F718" s="83"/>
      <c r="G718" s="81"/>
      <c r="H718" s="90"/>
      <c r="I718" s="81"/>
      <c r="J718" s="81"/>
      <c r="K718" s="91"/>
      <c r="L718" s="1" t="str">
        <f>IF(H718=$L$3,COUNTIF($H$3:H718,$L$3),"")</f>
        <v/>
      </c>
    </row>
    <row r="719" spans="1:12" x14ac:dyDescent="0.2">
      <c r="A719" s="88" t="str">
        <f>IF(B719="","",SUBTOTAL(3,B$4:B719))</f>
        <v/>
      </c>
      <c r="B719" s="89"/>
      <c r="C719" s="81"/>
      <c r="D719" s="81"/>
      <c r="E719" s="82"/>
      <c r="F719" s="83"/>
      <c r="G719" s="81"/>
      <c r="H719" s="90"/>
      <c r="I719" s="81"/>
      <c r="J719" s="81"/>
      <c r="K719" s="91"/>
      <c r="L719" s="1" t="str">
        <f>IF(H719=$L$3,COUNTIF($H$3:H719,$L$3),"")</f>
        <v/>
      </c>
    </row>
    <row r="720" spans="1:12" x14ac:dyDescent="0.2">
      <c r="A720" s="88" t="str">
        <f>IF(B720="","",SUBTOTAL(3,B$4:B720))</f>
        <v/>
      </c>
      <c r="B720" s="89"/>
      <c r="C720" s="81"/>
      <c r="D720" s="81"/>
      <c r="E720" s="82"/>
      <c r="F720" s="83"/>
      <c r="G720" s="81"/>
      <c r="H720" s="90"/>
      <c r="I720" s="81"/>
      <c r="J720" s="81"/>
      <c r="K720" s="91"/>
      <c r="L720" s="1" t="str">
        <f>IF(H720=$L$3,COUNTIF($H$3:H720,$L$3),"")</f>
        <v/>
      </c>
    </row>
    <row r="721" spans="1:12" x14ac:dyDescent="0.2">
      <c r="A721" s="88" t="str">
        <f>IF(B721="","",SUBTOTAL(3,B$4:B721))</f>
        <v/>
      </c>
      <c r="B721" s="89"/>
      <c r="C721" s="81"/>
      <c r="D721" s="81"/>
      <c r="E721" s="82"/>
      <c r="F721" s="83"/>
      <c r="G721" s="81"/>
      <c r="H721" s="90"/>
      <c r="I721" s="81"/>
      <c r="J721" s="81"/>
      <c r="K721" s="91"/>
      <c r="L721" s="1" t="str">
        <f>IF(H721=$L$3,COUNTIF($H$3:H721,$L$3),"")</f>
        <v/>
      </c>
    </row>
    <row r="722" spans="1:12" x14ac:dyDescent="0.2">
      <c r="A722" s="88" t="str">
        <f>IF(B722="","",SUBTOTAL(3,B$4:B722))</f>
        <v/>
      </c>
      <c r="B722" s="89"/>
      <c r="C722" s="81"/>
      <c r="D722" s="81"/>
      <c r="E722" s="82"/>
      <c r="F722" s="83"/>
      <c r="G722" s="81"/>
      <c r="H722" s="90"/>
      <c r="I722" s="81"/>
      <c r="J722" s="81"/>
      <c r="K722" s="91"/>
      <c r="L722" s="1" t="str">
        <f>IF(H722=$L$3,COUNTIF($H$3:H722,$L$3),"")</f>
        <v/>
      </c>
    </row>
    <row r="723" spans="1:12" x14ac:dyDescent="0.2">
      <c r="A723" s="88" t="str">
        <f>IF(B723="","",SUBTOTAL(3,B$4:B723))</f>
        <v/>
      </c>
      <c r="B723" s="89"/>
      <c r="C723" s="81"/>
      <c r="D723" s="81"/>
      <c r="E723" s="82"/>
      <c r="F723" s="83"/>
      <c r="G723" s="81"/>
      <c r="H723" s="90"/>
      <c r="I723" s="81"/>
      <c r="J723" s="81"/>
      <c r="K723" s="91"/>
      <c r="L723" s="1" t="str">
        <f>IF(H723=$L$3,COUNTIF($H$3:H723,$L$3),"")</f>
        <v/>
      </c>
    </row>
    <row r="724" spans="1:12" x14ac:dyDescent="0.2">
      <c r="A724" s="88" t="str">
        <f>IF(B724="","",SUBTOTAL(3,B$4:B724))</f>
        <v/>
      </c>
      <c r="B724" s="89"/>
      <c r="C724" s="81"/>
      <c r="D724" s="81"/>
      <c r="E724" s="82"/>
      <c r="F724" s="83"/>
      <c r="G724" s="81"/>
      <c r="H724" s="90"/>
      <c r="I724" s="81"/>
      <c r="J724" s="81"/>
      <c r="K724" s="91"/>
      <c r="L724" s="1" t="str">
        <f>IF(H724=$L$3,COUNTIF($H$3:H724,$L$3),"")</f>
        <v/>
      </c>
    </row>
    <row r="725" spans="1:12" x14ac:dyDescent="0.2">
      <c r="A725" s="88" t="str">
        <f>IF(B725="","",SUBTOTAL(3,B$4:B725))</f>
        <v/>
      </c>
      <c r="B725" s="89"/>
      <c r="C725" s="81"/>
      <c r="D725" s="81"/>
      <c r="E725" s="82"/>
      <c r="F725" s="83"/>
      <c r="G725" s="81"/>
      <c r="H725" s="90"/>
      <c r="I725" s="81"/>
      <c r="J725" s="81"/>
      <c r="K725" s="91"/>
      <c r="L725" s="1" t="str">
        <f>IF(H725=$L$3,COUNTIF($H$3:H725,$L$3),"")</f>
        <v/>
      </c>
    </row>
    <row r="726" spans="1:12" x14ac:dyDescent="0.2">
      <c r="A726" s="88" t="str">
        <f>IF(B726="","",SUBTOTAL(3,B$4:B726))</f>
        <v/>
      </c>
      <c r="B726" s="89"/>
      <c r="C726" s="81"/>
      <c r="D726" s="81"/>
      <c r="E726" s="82"/>
      <c r="F726" s="83"/>
      <c r="G726" s="81"/>
      <c r="H726" s="90"/>
      <c r="I726" s="81"/>
      <c r="J726" s="81"/>
      <c r="K726" s="91"/>
      <c r="L726" s="1" t="str">
        <f>IF(H726=$L$3,COUNTIF($H$3:H726,$L$3),"")</f>
        <v/>
      </c>
    </row>
    <row r="727" spans="1:12" x14ac:dyDescent="0.2">
      <c r="A727" s="88" t="str">
        <f>IF(B727="","",SUBTOTAL(3,B$4:B727))</f>
        <v/>
      </c>
      <c r="B727" s="89"/>
      <c r="C727" s="81"/>
      <c r="D727" s="81"/>
      <c r="E727" s="82"/>
      <c r="F727" s="83"/>
      <c r="G727" s="81"/>
      <c r="H727" s="90"/>
      <c r="I727" s="81"/>
      <c r="J727" s="81"/>
      <c r="K727" s="91"/>
      <c r="L727" s="1" t="str">
        <f>IF(H727=$L$3,COUNTIF($H$3:H727,$L$3),"")</f>
        <v/>
      </c>
    </row>
    <row r="728" spans="1:12" x14ac:dyDescent="0.2">
      <c r="A728" s="88" t="str">
        <f>IF(B728="","",SUBTOTAL(3,B$4:B728))</f>
        <v/>
      </c>
      <c r="B728" s="89"/>
      <c r="C728" s="81"/>
      <c r="D728" s="81"/>
      <c r="E728" s="82"/>
      <c r="F728" s="83"/>
      <c r="G728" s="81"/>
      <c r="H728" s="90"/>
      <c r="I728" s="81"/>
      <c r="J728" s="81"/>
      <c r="K728" s="91"/>
      <c r="L728" s="1" t="str">
        <f>IF(H728=$L$3,COUNTIF($H$3:H728,$L$3),"")</f>
        <v/>
      </c>
    </row>
    <row r="729" spans="1:12" x14ac:dyDescent="0.2">
      <c r="A729" s="88" t="str">
        <f>IF(B729="","",SUBTOTAL(3,B$4:B729))</f>
        <v/>
      </c>
      <c r="B729" s="89"/>
      <c r="C729" s="81"/>
      <c r="D729" s="81"/>
      <c r="E729" s="82"/>
      <c r="F729" s="83"/>
      <c r="G729" s="81"/>
      <c r="H729" s="90"/>
      <c r="I729" s="81"/>
      <c r="J729" s="81"/>
      <c r="K729" s="91"/>
      <c r="L729" s="1" t="str">
        <f>IF(H729=$L$3,COUNTIF($H$3:H729,$L$3),"")</f>
        <v/>
      </c>
    </row>
    <row r="730" spans="1:12" x14ac:dyDescent="0.2">
      <c r="A730" s="88" t="str">
        <f>IF(B730="","",SUBTOTAL(3,B$4:B730))</f>
        <v/>
      </c>
      <c r="B730" s="89"/>
      <c r="C730" s="81"/>
      <c r="D730" s="81"/>
      <c r="E730" s="82"/>
      <c r="F730" s="83"/>
      <c r="G730" s="81"/>
      <c r="H730" s="90"/>
      <c r="I730" s="81"/>
      <c r="J730" s="81"/>
      <c r="K730" s="91"/>
      <c r="L730" s="1" t="str">
        <f>IF(H730=$L$3,COUNTIF($H$3:H730,$L$3),"")</f>
        <v/>
      </c>
    </row>
    <row r="731" spans="1:12" x14ac:dyDescent="0.2">
      <c r="A731" s="88" t="str">
        <f>IF(B731="","",SUBTOTAL(3,B$4:B731))</f>
        <v/>
      </c>
      <c r="B731" s="89"/>
      <c r="C731" s="81"/>
      <c r="D731" s="81"/>
      <c r="E731" s="82"/>
      <c r="F731" s="83"/>
      <c r="G731" s="81"/>
      <c r="H731" s="90"/>
      <c r="I731" s="81"/>
      <c r="J731" s="81"/>
      <c r="K731" s="91"/>
      <c r="L731" s="1" t="str">
        <f>IF(H731=$L$3,COUNTIF($H$3:H731,$L$3),"")</f>
        <v/>
      </c>
    </row>
    <row r="732" spans="1:12" x14ac:dyDescent="0.2">
      <c r="A732" s="88" t="str">
        <f>IF(B732="","",SUBTOTAL(3,B$4:B732))</f>
        <v/>
      </c>
      <c r="B732" s="89"/>
      <c r="C732" s="81"/>
      <c r="D732" s="81"/>
      <c r="E732" s="82"/>
      <c r="F732" s="83"/>
      <c r="G732" s="81"/>
      <c r="H732" s="90"/>
      <c r="I732" s="81"/>
      <c r="J732" s="81"/>
      <c r="K732" s="91"/>
      <c r="L732" s="1" t="str">
        <f>IF(H732=$L$3,COUNTIF($H$3:H732,$L$3),"")</f>
        <v/>
      </c>
    </row>
    <row r="733" spans="1:12" x14ac:dyDescent="0.2">
      <c r="A733" s="88" t="str">
        <f>IF(B733="","",SUBTOTAL(3,B$4:B733))</f>
        <v/>
      </c>
      <c r="B733" s="89"/>
      <c r="C733" s="81"/>
      <c r="D733" s="81"/>
      <c r="E733" s="82"/>
      <c r="F733" s="83"/>
      <c r="G733" s="81"/>
      <c r="H733" s="90"/>
      <c r="I733" s="81"/>
      <c r="J733" s="81"/>
      <c r="K733" s="91"/>
      <c r="L733" s="1" t="str">
        <f>IF(H733=$L$3,COUNTIF($H$3:H733,$L$3),"")</f>
        <v/>
      </c>
    </row>
    <row r="734" spans="1:12" x14ac:dyDescent="0.2">
      <c r="A734" s="88" t="str">
        <f>IF(B734="","",SUBTOTAL(3,B$4:B734))</f>
        <v/>
      </c>
      <c r="B734" s="89"/>
      <c r="C734" s="81"/>
      <c r="D734" s="81"/>
      <c r="E734" s="82"/>
      <c r="F734" s="83"/>
      <c r="G734" s="81"/>
      <c r="H734" s="90"/>
      <c r="I734" s="81"/>
      <c r="J734" s="81"/>
      <c r="K734" s="91"/>
      <c r="L734" s="1" t="str">
        <f>IF(H734=$L$3,COUNTIF($H$3:H734,$L$3),"")</f>
        <v/>
      </c>
    </row>
    <row r="735" spans="1:12" x14ac:dyDescent="0.2">
      <c r="A735" s="88" t="str">
        <f>IF(B735="","",SUBTOTAL(3,B$4:B735))</f>
        <v/>
      </c>
      <c r="B735" s="89"/>
      <c r="C735" s="81"/>
      <c r="D735" s="81"/>
      <c r="E735" s="82"/>
      <c r="F735" s="83"/>
      <c r="G735" s="81"/>
      <c r="H735" s="90"/>
      <c r="I735" s="81"/>
      <c r="J735" s="81"/>
      <c r="K735" s="91"/>
      <c r="L735" s="1" t="str">
        <f>IF(H735=$L$3,COUNTIF($H$3:H735,$L$3),"")</f>
        <v/>
      </c>
    </row>
    <row r="736" spans="1:12" x14ac:dyDescent="0.2">
      <c r="A736" s="88" t="str">
        <f>IF(B736="","",SUBTOTAL(3,B$4:B736))</f>
        <v/>
      </c>
      <c r="B736" s="89"/>
      <c r="C736" s="81"/>
      <c r="D736" s="81"/>
      <c r="E736" s="82"/>
      <c r="F736" s="83"/>
      <c r="G736" s="81"/>
      <c r="H736" s="90"/>
      <c r="I736" s="81"/>
      <c r="J736" s="81"/>
      <c r="K736" s="91"/>
      <c r="L736" s="1" t="str">
        <f>IF(H736=$L$3,COUNTIF($H$3:H736,$L$3),"")</f>
        <v/>
      </c>
    </row>
    <row r="737" spans="1:12" x14ac:dyDescent="0.2">
      <c r="A737" s="88" t="str">
        <f>IF(B737="","",SUBTOTAL(3,B$4:B737))</f>
        <v/>
      </c>
      <c r="B737" s="89"/>
      <c r="C737" s="81"/>
      <c r="D737" s="81"/>
      <c r="E737" s="82"/>
      <c r="F737" s="83"/>
      <c r="G737" s="81"/>
      <c r="H737" s="90"/>
      <c r="I737" s="81"/>
      <c r="J737" s="81"/>
      <c r="K737" s="91"/>
      <c r="L737" s="1" t="str">
        <f>IF(H737=$L$3,COUNTIF($H$3:H737,$L$3),"")</f>
        <v/>
      </c>
    </row>
    <row r="738" spans="1:12" x14ac:dyDescent="0.2">
      <c r="A738" s="88" t="str">
        <f>IF(B738="","",SUBTOTAL(3,B$4:B738))</f>
        <v/>
      </c>
      <c r="B738" s="89"/>
      <c r="C738" s="81"/>
      <c r="D738" s="81"/>
      <c r="E738" s="82"/>
      <c r="F738" s="83"/>
      <c r="G738" s="81"/>
      <c r="H738" s="90"/>
      <c r="I738" s="81"/>
      <c r="J738" s="81"/>
      <c r="K738" s="91"/>
      <c r="L738" s="1" t="str">
        <f>IF(H738=$L$3,COUNTIF($H$3:H738,$L$3),"")</f>
        <v/>
      </c>
    </row>
    <row r="739" spans="1:12" x14ac:dyDescent="0.2">
      <c r="A739" s="88" t="str">
        <f>IF(B739="","",SUBTOTAL(3,B$4:B739))</f>
        <v/>
      </c>
      <c r="B739" s="89"/>
      <c r="C739" s="81"/>
      <c r="D739" s="81"/>
      <c r="E739" s="82"/>
      <c r="F739" s="83"/>
      <c r="G739" s="81"/>
      <c r="H739" s="90"/>
      <c r="I739" s="81"/>
      <c r="J739" s="81"/>
      <c r="K739" s="91"/>
      <c r="L739" s="1" t="str">
        <f>IF(H739=$L$3,COUNTIF($H$3:H739,$L$3),"")</f>
        <v/>
      </c>
    </row>
    <row r="740" spans="1:12" x14ac:dyDescent="0.2">
      <c r="A740" s="88" t="str">
        <f>IF(B740="","",SUBTOTAL(3,B$4:B740))</f>
        <v/>
      </c>
      <c r="B740" s="89"/>
      <c r="C740" s="81"/>
      <c r="D740" s="81"/>
      <c r="E740" s="82"/>
      <c r="F740" s="83"/>
      <c r="G740" s="81"/>
      <c r="H740" s="90"/>
      <c r="I740" s="81"/>
      <c r="J740" s="81"/>
      <c r="K740" s="91"/>
      <c r="L740" s="1" t="str">
        <f>IF(H740=$L$3,COUNTIF($H$3:H740,$L$3),"")</f>
        <v/>
      </c>
    </row>
    <row r="741" spans="1:12" x14ac:dyDescent="0.2">
      <c r="A741" s="88" t="str">
        <f>IF(B741="","",SUBTOTAL(3,B$4:B741))</f>
        <v/>
      </c>
      <c r="B741" s="89"/>
      <c r="C741" s="81"/>
      <c r="D741" s="81"/>
      <c r="E741" s="82"/>
      <c r="F741" s="83"/>
      <c r="G741" s="81"/>
      <c r="H741" s="90"/>
      <c r="I741" s="81"/>
      <c r="J741" s="81"/>
      <c r="K741" s="91"/>
      <c r="L741" s="1" t="str">
        <f>IF(H741=$L$3,COUNTIF($H$3:H741,$L$3),"")</f>
        <v/>
      </c>
    </row>
    <row r="742" spans="1:12" x14ac:dyDescent="0.2">
      <c r="A742" s="88" t="str">
        <f>IF(B742="","",SUBTOTAL(3,B$4:B742))</f>
        <v/>
      </c>
      <c r="B742" s="89"/>
      <c r="C742" s="81"/>
      <c r="D742" s="81"/>
      <c r="E742" s="82"/>
      <c r="F742" s="83"/>
      <c r="G742" s="81"/>
      <c r="H742" s="90"/>
      <c r="I742" s="81"/>
      <c r="J742" s="81"/>
      <c r="K742" s="91"/>
      <c r="L742" s="1" t="str">
        <f>IF(H742=$L$3,COUNTIF($H$3:H742,$L$3),"")</f>
        <v/>
      </c>
    </row>
    <row r="743" spans="1:12" x14ac:dyDescent="0.2">
      <c r="A743" s="88" t="str">
        <f>IF(B743="","",SUBTOTAL(3,B$4:B743))</f>
        <v/>
      </c>
      <c r="B743" s="89"/>
      <c r="C743" s="81"/>
      <c r="D743" s="81"/>
      <c r="E743" s="82"/>
      <c r="F743" s="83"/>
      <c r="G743" s="81"/>
      <c r="H743" s="90"/>
      <c r="I743" s="81"/>
      <c r="J743" s="81"/>
      <c r="K743" s="91"/>
      <c r="L743" s="1" t="str">
        <f>IF(H743=$L$3,COUNTIF($H$3:H743,$L$3),"")</f>
        <v/>
      </c>
    </row>
    <row r="744" spans="1:12" x14ac:dyDescent="0.2">
      <c r="A744" s="88" t="str">
        <f>IF(B744="","",SUBTOTAL(3,B$4:B744))</f>
        <v/>
      </c>
      <c r="B744" s="89"/>
      <c r="C744" s="81"/>
      <c r="D744" s="81"/>
      <c r="E744" s="82"/>
      <c r="F744" s="83"/>
      <c r="G744" s="81"/>
      <c r="H744" s="90"/>
      <c r="I744" s="81"/>
      <c r="J744" s="81"/>
      <c r="K744" s="91"/>
      <c r="L744" s="1" t="str">
        <f>IF(H744=$L$3,COUNTIF($H$3:H744,$L$3),"")</f>
        <v/>
      </c>
    </row>
    <row r="745" spans="1:12" x14ac:dyDescent="0.2">
      <c r="A745" s="88" t="str">
        <f>IF(B745="","",SUBTOTAL(3,B$4:B745))</f>
        <v/>
      </c>
      <c r="B745" s="89"/>
      <c r="C745" s="81"/>
      <c r="D745" s="81"/>
      <c r="E745" s="82"/>
      <c r="F745" s="83"/>
      <c r="G745" s="81"/>
      <c r="H745" s="90"/>
      <c r="I745" s="81"/>
      <c r="J745" s="81"/>
      <c r="K745" s="91"/>
      <c r="L745" s="1" t="str">
        <f>IF(H745=$L$3,COUNTIF($H$3:H745,$L$3),"")</f>
        <v/>
      </c>
    </row>
    <row r="746" spans="1:12" x14ac:dyDescent="0.2">
      <c r="A746" s="88" t="str">
        <f>IF(B746="","",SUBTOTAL(3,B$4:B746))</f>
        <v/>
      </c>
      <c r="B746" s="89"/>
      <c r="C746" s="81"/>
      <c r="D746" s="81"/>
      <c r="E746" s="82"/>
      <c r="F746" s="83"/>
      <c r="G746" s="81"/>
      <c r="H746" s="90"/>
      <c r="I746" s="81"/>
      <c r="J746" s="81"/>
      <c r="K746" s="91"/>
      <c r="L746" s="1" t="str">
        <f>IF(H746=$L$3,COUNTIF($H$3:H746,$L$3),"")</f>
        <v/>
      </c>
    </row>
    <row r="747" spans="1:12" x14ac:dyDescent="0.2">
      <c r="A747" s="88" t="str">
        <f>IF(B747="","",SUBTOTAL(3,B$4:B747))</f>
        <v/>
      </c>
      <c r="B747" s="89"/>
      <c r="C747" s="81"/>
      <c r="D747" s="81"/>
      <c r="E747" s="82"/>
      <c r="F747" s="83"/>
      <c r="G747" s="81"/>
      <c r="H747" s="90"/>
      <c r="I747" s="81"/>
      <c r="J747" s="81"/>
      <c r="K747" s="91"/>
      <c r="L747" s="1" t="str">
        <f>IF(H747=$L$3,COUNTIF($H$3:H747,$L$3),"")</f>
        <v/>
      </c>
    </row>
    <row r="748" spans="1:12" x14ac:dyDescent="0.2">
      <c r="A748" s="88" t="str">
        <f>IF(B748="","",SUBTOTAL(3,B$4:B748))</f>
        <v/>
      </c>
      <c r="B748" s="89"/>
      <c r="C748" s="81"/>
      <c r="D748" s="81"/>
      <c r="E748" s="82"/>
      <c r="F748" s="83"/>
      <c r="G748" s="81"/>
      <c r="H748" s="90"/>
      <c r="I748" s="81"/>
      <c r="J748" s="81"/>
      <c r="K748" s="91"/>
      <c r="L748" s="1" t="str">
        <f>IF(H748=$L$3,COUNTIF($H$3:H748,$L$3),"")</f>
        <v/>
      </c>
    </row>
    <row r="749" spans="1:12" x14ac:dyDescent="0.2">
      <c r="A749" s="88" t="str">
        <f>IF(B749="","",SUBTOTAL(3,B$4:B749))</f>
        <v/>
      </c>
      <c r="B749" s="89"/>
      <c r="C749" s="81"/>
      <c r="D749" s="81"/>
      <c r="E749" s="82"/>
      <c r="F749" s="83"/>
      <c r="G749" s="81"/>
      <c r="H749" s="90"/>
      <c r="I749" s="81"/>
      <c r="J749" s="81"/>
      <c r="K749" s="91"/>
      <c r="L749" s="1" t="str">
        <f>IF(H749=$L$3,COUNTIF($H$3:H749,$L$3),"")</f>
        <v/>
      </c>
    </row>
    <row r="750" spans="1:12" x14ac:dyDescent="0.2">
      <c r="A750" s="88" t="str">
        <f>IF(B750="","",SUBTOTAL(3,B$4:B750))</f>
        <v/>
      </c>
      <c r="B750" s="89"/>
      <c r="C750" s="81"/>
      <c r="D750" s="81"/>
      <c r="E750" s="82"/>
      <c r="F750" s="83"/>
      <c r="G750" s="81"/>
      <c r="H750" s="90"/>
      <c r="I750" s="81"/>
      <c r="J750" s="81"/>
      <c r="K750" s="91"/>
      <c r="L750" s="1" t="str">
        <f>IF(H750=$L$3,COUNTIF($H$3:H750,$L$3),"")</f>
        <v/>
      </c>
    </row>
    <row r="751" spans="1:12" x14ac:dyDescent="0.2">
      <c r="A751" s="88" t="str">
        <f>IF(B751="","",SUBTOTAL(3,B$4:B751))</f>
        <v/>
      </c>
      <c r="B751" s="89"/>
      <c r="C751" s="81"/>
      <c r="D751" s="81"/>
      <c r="E751" s="82"/>
      <c r="F751" s="83"/>
      <c r="G751" s="81"/>
      <c r="H751" s="90"/>
      <c r="I751" s="81"/>
      <c r="J751" s="81"/>
      <c r="K751" s="91"/>
      <c r="L751" s="1" t="str">
        <f>IF(H751=$L$3,COUNTIF($H$3:H751,$L$3),"")</f>
        <v/>
      </c>
    </row>
    <row r="752" spans="1:12" x14ac:dyDescent="0.2">
      <c r="A752" s="88" t="str">
        <f>IF(B752="","",SUBTOTAL(3,B$4:B752))</f>
        <v/>
      </c>
      <c r="B752" s="89"/>
      <c r="C752" s="81"/>
      <c r="D752" s="81"/>
      <c r="E752" s="82"/>
      <c r="F752" s="83"/>
      <c r="G752" s="81"/>
      <c r="H752" s="90"/>
      <c r="I752" s="81"/>
      <c r="J752" s="81"/>
      <c r="K752" s="91"/>
      <c r="L752" s="1" t="str">
        <f>IF(H752=$L$3,COUNTIF($H$3:H752,$L$3),"")</f>
        <v/>
      </c>
    </row>
    <row r="753" spans="1:12" x14ac:dyDescent="0.2">
      <c r="A753" s="88" t="str">
        <f>IF(B753="","",SUBTOTAL(3,B$4:B753))</f>
        <v/>
      </c>
      <c r="B753" s="89"/>
      <c r="C753" s="81"/>
      <c r="D753" s="81"/>
      <c r="E753" s="82"/>
      <c r="F753" s="83"/>
      <c r="G753" s="81"/>
      <c r="H753" s="90"/>
      <c r="I753" s="81"/>
      <c r="J753" s="81"/>
      <c r="K753" s="91"/>
      <c r="L753" s="1" t="str">
        <f>IF(H753=$L$3,COUNTIF($H$3:H753,$L$3),"")</f>
        <v/>
      </c>
    </row>
    <row r="754" spans="1:12" x14ac:dyDescent="0.2">
      <c r="A754" s="88" t="str">
        <f>IF(B754="","",SUBTOTAL(3,B$4:B754))</f>
        <v/>
      </c>
      <c r="B754" s="89"/>
      <c r="C754" s="81"/>
      <c r="D754" s="81"/>
      <c r="E754" s="82"/>
      <c r="F754" s="83"/>
      <c r="G754" s="81"/>
      <c r="H754" s="90"/>
      <c r="I754" s="81"/>
      <c r="J754" s="81"/>
      <c r="K754" s="91"/>
      <c r="L754" s="1" t="str">
        <f>IF(H754=$L$3,COUNTIF($H$3:H754,$L$3),"")</f>
        <v/>
      </c>
    </row>
    <row r="755" spans="1:12" x14ac:dyDescent="0.2">
      <c r="A755" s="88" t="str">
        <f>IF(B755="","",SUBTOTAL(3,B$4:B755))</f>
        <v/>
      </c>
      <c r="B755" s="89"/>
      <c r="C755" s="81"/>
      <c r="D755" s="81"/>
      <c r="E755" s="82"/>
      <c r="F755" s="83"/>
      <c r="G755" s="81"/>
      <c r="H755" s="90"/>
      <c r="I755" s="81"/>
      <c r="J755" s="81"/>
      <c r="K755" s="91"/>
      <c r="L755" s="1" t="str">
        <f>IF(H755=$L$3,COUNTIF($H$3:H755,$L$3),"")</f>
        <v/>
      </c>
    </row>
    <row r="756" spans="1:12" x14ac:dyDescent="0.2">
      <c r="A756" s="88" t="str">
        <f>IF(B756="","",SUBTOTAL(3,B$4:B756))</f>
        <v/>
      </c>
      <c r="B756" s="89"/>
      <c r="C756" s="81"/>
      <c r="D756" s="81"/>
      <c r="E756" s="82"/>
      <c r="F756" s="83"/>
      <c r="G756" s="81"/>
      <c r="H756" s="90"/>
      <c r="I756" s="81"/>
      <c r="J756" s="81"/>
      <c r="K756" s="91"/>
      <c r="L756" s="1" t="str">
        <f>IF(H756=$L$3,COUNTIF($H$3:H756,$L$3),"")</f>
        <v/>
      </c>
    </row>
    <row r="757" spans="1:12" x14ac:dyDescent="0.2">
      <c r="A757" s="88" t="str">
        <f>IF(B757="","",SUBTOTAL(3,B$4:B757))</f>
        <v/>
      </c>
      <c r="B757" s="89"/>
      <c r="C757" s="81"/>
      <c r="D757" s="81"/>
      <c r="E757" s="82"/>
      <c r="F757" s="83"/>
      <c r="G757" s="81"/>
      <c r="H757" s="90"/>
      <c r="I757" s="81"/>
      <c r="J757" s="81"/>
      <c r="K757" s="91"/>
      <c r="L757" s="1" t="str">
        <f>IF(H757=$L$3,COUNTIF($H$3:H757,$L$3),"")</f>
        <v/>
      </c>
    </row>
    <row r="758" spans="1:12" x14ac:dyDescent="0.2">
      <c r="A758" s="88" t="str">
        <f>IF(B758="","",SUBTOTAL(3,B$4:B758))</f>
        <v/>
      </c>
      <c r="B758" s="89"/>
      <c r="C758" s="81"/>
      <c r="D758" s="81"/>
      <c r="E758" s="82"/>
      <c r="F758" s="83"/>
      <c r="G758" s="81"/>
      <c r="H758" s="90"/>
      <c r="I758" s="81"/>
      <c r="J758" s="81"/>
      <c r="K758" s="91"/>
      <c r="L758" s="1" t="str">
        <f>IF(H758=$L$3,COUNTIF($H$3:H758,$L$3),"")</f>
        <v/>
      </c>
    </row>
    <row r="759" spans="1:12" x14ac:dyDescent="0.2">
      <c r="A759" s="88" t="str">
        <f>IF(B759="","",SUBTOTAL(3,B$4:B759))</f>
        <v/>
      </c>
      <c r="B759" s="89"/>
      <c r="C759" s="81"/>
      <c r="D759" s="81"/>
      <c r="E759" s="82"/>
      <c r="F759" s="83"/>
      <c r="G759" s="81"/>
      <c r="H759" s="90"/>
      <c r="I759" s="81"/>
      <c r="J759" s="81"/>
      <c r="K759" s="91"/>
      <c r="L759" s="1" t="str">
        <f>IF(H759=$L$3,COUNTIF($H$3:H759,$L$3),"")</f>
        <v/>
      </c>
    </row>
    <row r="760" spans="1:12" x14ac:dyDescent="0.2">
      <c r="A760" s="88" t="str">
        <f>IF(B760="","",SUBTOTAL(3,B$4:B760))</f>
        <v/>
      </c>
      <c r="B760" s="89"/>
      <c r="C760" s="81"/>
      <c r="D760" s="81"/>
      <c r="E760" s="82"/>
      <c r="F760" s="83"/>
      <c r="G760" s="81"/>
      <c r="H760" s="90"/>
      <c r="I760" s="81"/>
      <c r="J760" s="81"/>
      <c r="K760" s="91"/>
      <c r="L760" s="1" t="str">
        <f>IF(H760=$L$3,COUNTIF($H$3:H760,$L$3),"")</f>
        <v/>
      </c>
    </row>
    <row r="761" spans="1:12" x14ac:dyDescent="0.2">
      <c r="A761" s="88" t="str">
        <f>IF(B761="","",SUBTOTAL(3,B$4:B761))</f>
        <v/>
      </c>
      <c r="B761" s="89"/>
      <c r="C761" s="81"/>
      <c r="D761" s="81"/>
      <c r="E761" s="82"/>
      <c r="F761" s="83"/>
      <c r="G761" s="81"/>
      <c r="H761" s="90"/>
      <c r="I761" s="81"/>
      <c r="J761" s="81"/>
      <c r="K761" s="91"/>
      <c r="L761" s="1" t="str">
        <f>IF(H761=$L$3,COUNTIF($H$3:H761,$L$3),"")</f>
        <v/>
      </c>
    </row>
    <row r="762" spans="1:12" x14ac:dyDescent="0.2">
      <c r="A762" s="88" t="str">
        <f>IF(B762="","",SUBTOTAL(3,B$4:B762))</f>
        <v/>
      </c>
      <c r="B762" s="89"/>
      <c r="C762" s="81"/>
      <c r="D762" s="81"/>
      <c r="E762" s="82"/>
      <c r="F762" s="83"/>
      <c r="G762" s="81"/>
      <c r="H762" s="90"/>
      <c r="I762" s="81"/>
      <c r="J762" s="81"/>
      <c r="K762" s="91"/>
      <c r="L762" s="1" t="str">
        <f>IF(H762=$L$3,COUNTIF($H$3:H762,$L$3),"")</f>
        <v/>
      </c>
    </row>
    <row r="763" spans="1:12" x14ac:dyDescent="0.2">
      <c r="A763" s="88" t="str">
        <f>IF(B763="","",SUBTOTAL(3,B$4:B763))</f>
        <v/>
      </c>
      <c r="B763" s="89"/>
      <c r="C763" s="81"/>
      <c r="D763" s="81"/>
      <c r="E763" s="82"/>
      <c r="F763" s="83"/>
      <c r="G763" s="81"/>
      <c r="H763" s="90"/>
      <c r="I763" s="81"/>
      <c r="J763" s="81"/>
      <c r="K763" s="91"/>
      <c r="L763" s="1" t="str">
        <f>IF(H763=$L$3,COUNTIF($H$3:H763,$L$3),"")</f>
        <v/>
      </c>
    </row>
    <row r="764" spans="1:12" x14ac:dyDescent="0.2">
      <c r="A764" s="88" t="str">
        <f>IF(B764="","",SUBTOTAL(3,B$4:B764))</f>
        <v/>
      </c>
      <c r="B764" s="89"/>
      <c r="C764" s="81"/>
      <c r="D764" s="81"/>
      <c r="E764" s="82"/>
      <c r="F764" s="83"/>
      <c r="G764" s="81"/>
      <c r="H764" s="90"/>
      <c r="I764" s="81"/>
      <c r="J764" s="81"/>
      <c r="K764" s="91"/>
      <c r="L764" s="1" t="str">
        <f>IF(H764=$L$3,COUNTIF($H$3:H764,$L$3),"")</f>
        <v/>
      </c>
    </row>
    <row r="765" spans="1:12" x14ac:dyDescent="0.2">
      <c r="A765" s="88" t="str">
        <f>IF(B765="","",SUBTOTAL(3,B$4:B765))</f>
        <v/>
      </c>
      <c r="B765" s="89"/>
      <c r="C765" s="81"/>
      <c r="D765" s="81"/>
      <c r="E765" s="82"/>
      <c r="F765" s="83"/>
      <c r="G765" s="81"/>
      <c r="H765" s="90"/>
      <c r="I765" s="81"/>
      <c r="J765" s="81"/>
      <c r="K765" s="91"/>
      <c r="L765" s="1" t="str">
        <f>IF(H765=$L$3,COUNTIF($H$3:H765,$L$3),"")</f>
        <v/>
      </c>
    </row>
    <row r="766" spans="1:12" x14ac:dyDescent="0.2">
      <c r="A766" s="88" t="str">
        <f>IF(B766="","",SUBTOTAL(3,B$4:B766))</f>
        <v/>
      </c>
      <c r="B766" s="89"/>
      <c r="C766" s="81"/>
      <c r="D766" s="81"/>
      <c r="E766" s="82"/>
      <c r="F766" s="83"/>
      <c r="G766" s="81"/>
      <c r="H766" s="90"/>
      <c r="I766" s="81"/>
      <c r="J766" s="81"/>
      <c r="K766" s="91"/>
      <c r="L766" s="1" t="str">
        <f>IF(H766=$L$3,COUNTIF($H$3:H766,$L$3),"")</f>
        <v/>
      </c>
    </row>
    <row r="767" spans="1:12" x14ac:dyDescent="0.2">
      <c r="A767" s="88" t="str">
        <f>IF(B767="","",SUBTOTAL(3,B$4:B767))</f>
        <v/>
      </c>
      <c r="B767" s="89"/>
      <c r="C767" s="81"/>
      <c r="D767" s="81"/>
      <c r="E767" s="82"/>
      <c r="F767" s="83"/>
      <c r="G767" s="81"/>
      <c r="H767" s="90"/>
      <c r="I767" s="81"/>
      <c r="J767" s="81"/>
      <c r="K767" s="91"/>
      <c r="L767" s="1" t="str">
        <f>IF(H767=$L$3,COUNTIF($H$3:H767,$L$3),"")</f>
        <v/>
      </c>
    </row>
    <row r="768" spans="1:12" x14ac:dyDescent="0.2">
      <c r="A768" s="88" t="str">
        <f>IF(B768="","",SUBTOTAL(3,B$4:B768))</f>
        <v/>
      </c>
      <c r="B768" s="89"/>
      <c r="C768" s="81"/>
      <c r="D768" s="81"/>
      <c r="E768" s="82"/>
      <c r="F768" s="83"/>
      <c r="G768" s="81"/>
      <c r="H768" s="90"/>
      <c r="I768" s="81"/>
      <c r="J768" s="81"/>
      <c r="K768" s="91"/>
      <c r="L768" s="1" t="str">
        <f>IF(H768=$L$3,COUNTIF($H$3:H768,$L$3),"")</f>
        <v/>
      </c>
    </row>
    <row r="769" spans="1:12" x14ac:dyDescent="0.2">
      <c r="A769" s="88" t="str">
        <f>IF(B769="","",SUBTOTAL(3,B$4:B769))</f>
        <v/>
      </c>
      <c r="B769" s="89"/>
      <c r="C769" s="81"/>
      <c r="D769" s="81"/>
      <c r="E769" s="82"/>
      <c r="F769" s="83"/>
      <c r="G769" s="81"/>
      <c r="H769" s="90"/>
      <c r="I769" s="81"/>
      <c r="J769" s="81"/>
      <c r="K769" s="91"/>
      <c r="L769" s="1" t="str">
        <f>IF(H769=$L$3,COUNTIF($H$3:H769,$L$3),"")</f>
        <v/>
      </c>
    </row>
    <row r="770" spans="1:12" x14ac:dyDescent="0.2">
      <c r="A770" s="88" t="str">
        <f>IF(B770="","",SUBTOTAL(3,B$4:B770))</f>
        <v/>
      </c>
      <c r="B770" s="89"/>
      <c r="C770" s="81"/>
      <c r="D770" s="81"/>
      <c r="E770" s="82"/>
      <c r="F770" s="83"/>
      <c r="G770" s="81"/>
      <c r="H770" s="90"/>
      <c r="I770" s="81"/>
      <c r="J770" s="81"/>
      <c r="K770" s="91"/>
      <c r="L770" s="1" t="str">
        <f>IF(H770=$L$3,COUNTIF($H$3:H770,$L$3),"")</f>
        <v/>
      </c>
    </row>
    <row r="771" spans="1:12" x14ac:dyDescent="0.2">
      <c r="A771" s="88" t="str">
        <f>IF(B771="","",SUBTOTAL(3,B$4:B771))</f>
        <v/>
      </c>
      <c r="B771" s="89"/>
      <c r="C771" s="81"/>
      <c r="D771" s="81"/>
      <c r="E771" s="82"/>
      <c r="F771" s="83"/>
      <c r="G771" s="81"/>
      <c r="H771" s="90"/>
      <c r="I771" s="81"/>
      <c r="J771" s="81"/>
      <c r="K771" s="91"/>
      <c r="L771" s="1" t="str">
        <f>IF(H771=$L$3,COUNTIF($H$3:H771,$L$3),"")</f>
        <v/>
      </c>
    </row>
    <row r="772" spans="1:12" x14ac:dyDescent="0.2">
      <c r="A772" s="88" t="str">
        <f>IF(B772="","",SUBTOTAL(3,B$4:B772))</f>
        <v/>
      </c>
      <c r="B772" s="89"/>
      <c r="C772" s="81"/>
      <c r="D772" s="81"/>
      <c r="E772" s="82"/>
      <c r="F772" s="83"/>
      <c r="G772" s="81"/>
      <c r="H772" s="90"/>
      <c r="I772" s="81"/>
      <c r="J772" s="81"/>
      <c r="K772" s="91"/>
      <c r="L772" s="1" t="str">
        <f>IF(H772=$L$3,COUNTIF($H$3:H772,$L$3),"")</f>
        <v/>
      </c>
    </row>
    <row r="773" spans="1:12" x14ac:dyDescent="0.2">
      <c r="A773" s="88" t="str">
        <f>IF(B773="","",SUBTOTAL(3,B$4:B773))</f>
        <v/>
      </c>
      <c r="B773" s="89"/>
      <c r="C773" s="81"/>
      <c r="D773" s="81"/>
      <c r="E773" s="82"/>
      <c r="F773" s="83"/>
      <c r="G773" s="81"/>
      <c r="H773" s="90"/>
      <c r="I773" s="81"/>
      <c r="J773" s="81"/>
      <c r="K773" s="91"/>
      <c r="L773" s="1" t="str">
        <f>IF(H773=$L$3,COUNTIF($H$3:H773,$L$3),"")</f>
        <v/>
      </c>
    </row>
    <row r="774" spans="1:12" x14ac:dyDescent="0.2">
      <c r="A774" s="88" t="str">
        <f>IF(B774="","",SUBTOTAL(3,B$4:B774))</f>
        <v/>
      </c>
      <c r="B774" s="89"/>
      <c r="C774" s="81"/>
      <c r="D774" s="81"/>
      <c r="E774" s="82"/>
      <c r="F774" s="83"/>
      <c r="G774" s="81"/>
      <c r="H774" s="90"/>
      <c r="I774" s="81"/>
      <c r="J774" s="81"/>
      <c r="K774" s="91"/>
      <c r="L774" s="1" t="str">
        <f>IF(H774=$L$3,COUNTIF($H$3:H774,$L$3),"")</f>
        <v/>
      </c>
    </row>
    <row r="775" spans="1:12" x14ac:dyDescent="0.2">
      <c r="A775" s="88" t="str">
        <f>IF(B775="","",SUBTOTAL(3,B$4:B775))</f>
        <v/>
      </c>
      <c r="B775" s="89"/>
      <c r="C775" s="81"/>
      <c r="D775" s="81"/>
      <c r="E775" s="82"/>
      <c r="F775" s="83"/>
      <c r="G775" s="81"/>
      <c r="H775" s="90"/>
      <c r="I775" s="81"/>
      <c r="J775" s="81"/>
      <c r="K775" s="91"/>
      <c r="L775" s="1" t="str">
        <f>IF(H775=$L$3,COUNTIF($H$3:H775,$L$3),"")</f>
        <v/>
      </c>
    </row>
    <row r="776" spans="1:12" x14ac:dyDescent="0.2">
      <c r="A776" s="88" t="str">
        <f>IF(B776="","",SUBTOTAL(3,B$4:B776))</f>
        <v/>
      </c>
      <c r="B776" s="89"/>
      <c r="C776" s="81"/>
      <c r="D776" s="81"/>
      <c r="E776" s="82"/>
      <c r="F776" s="83"/>
      <c r="G776" s="81"/>
      <c r="H776" s="90"/>
      <c r="I776" s="81"/>
      <c r="J776" s="81"/>
      <c r="K776" s="91"/>
      <c r="L776" s="1" t="str">
        <f>IF(H776=$L$3,COUNTIF($H$3:H776,$L$3),"")</f>
        <v/>
      </c>
    </row>
    <row r="777" spans="1:12" x14ac:dyDescent="0.2">
      <c r="A777" s="88" t="str">
        <f>IF(B777="","",SUBTOTAL(3,B$4:B777))</f>
        <v/>
      </c>
      <c r="B777" s="89"/>
      <c r="C777" s="81"/>
      <c r="D777" s="81"/>
      <c r="E777" s="82"/>
      <c r="F777" s="83"/>
      <c r="G777" s="81"/>
      <c r="H777" s="90"/>
      <c r="I777" s="81"/>
      <c r="J777" s="81"/>
      <c r="K777" s="91"/>
      <c r="L777" s="1" t="str">
        <f>IF(H777=$L$3,COUNTIF($H$3:H777,$L$3),"")</f>
        <v/>
      </c>
    </row>
    <row r="778" spans="1:12" x14ac:dyDescent="0.2">
      <c r="A778" s="88" t="str">
        <f>IF(B778="","",SUBTOTAL(3,B$4:B778))</f>
        <v/>
      </c>
      <c r="B778" s="89"/>
      <c r="C778" s="81"/>
      <c r="D778" s="81"/>
      <c r="E778" s="82"/>
      <c r="F778" s="83"/>
      <c r="G778" s="81"/>
      <c r="H778" s="90"/>
      <c r="I778" s="81"/>
      <c r="J778" s="81"/>
      <c r="K778" s="91"/>
      <c r="L778" s="1" t="str">
        <f>IF(H778=$L$3,COUNTIF($H$3:H778,$L$3),"")</f>
        <v/>
      </c>
    </row>
    <row r="779" spans="1:12" x14ac:dyDescent="0.2">
      <c r="A779" s="88" t="str">
        <f>IF(B779="","",SUBTOTAL(3,B$4:B779))</f>
        <v/>
      </c>
      <c r="B779" s="89"/>
      <c r="C779" s="81"/>
      <c r="D779" s="81"/>
      <c r="E779" s="82"/>
      <c r="F779" s="83"/>
      <c r="G779" s="81"/>
      <c r="H779" s="90"/>
      <c r="I779" s="81"/>
      <c r="J779" s="81"/>
      <c r="K779" s="91"/>
      <c r="L779" s="1" t="str">
        <f>IF(H779=$L$3,COUNTIF($H$3:H779,$L$3),"")</f>
        <v/>
      </c>
    </row>
    <row r="780" spans="1:12" x14ac:dyDescent="0.2">
      <c r="A780" s="88" t="str">
        <f>IF(B780="","",SUBTOTAL(3,B$4:B780))</f>
        <v/>
      </c>
      <c r="B780" s="89"/>
      <c r="C780" s="81"/>
      <c r="D780" s="81"/>
      <c r="E780" s="82"/>
      <c r="F780" s="83"/>
      <c r="G780" s="81"/>
      <c r="H780" s="90"/>
      <c r="I780" s="81"/>
      <c r="J780" s="81"/>
      <c r="K780" s="91"/>
      <c r="L780" s="1" t="str">
        <f>IF(H780=$L$3,COUNTIF($H$3:H780,$L$3),"")</f>
        <v/>
      </c>
    </row>
    <row r="781" spans="1:12" x14ac:dyDescent="0.2">
      <c r="A781" s="88" t="str">
        <f>IF(B781="","",SUBTOTAL(3,B$4:B781))</f>
        <v/>
      </c>
      <c r="B781" s="89"/>
      <c r="C781" s="81"/>
      <c r="D781" s="81"/>
      <c r="E781" s="82"/>
      <c r="F781" s="83"/>
      <c r="G781" s="81"/>
      <c r="H781" s="90"/>
      <c r="I781" s="81"/>
      <c r="J781" s="81"/>
      <c r="K781" s="91"/>
      <c r="L781" s="1" t="str">
        <f>IF(H781=$L$3,COUNTIF($H$3:H781,$L$3),"")</f>
        <v/>
      </c>
    </row>
    <row r="782" spans="1:12" x14ac:dyDescent="0.2">
      <c r="A782" s="88" t="str">
        <f>IF(B782="","",SUBTOTAL(3,B$4:B782))</f>
        <v/>
      </c>
      <c r="B782" s="89"/>
      <c r="C782" s="81"/>
      <c r="D782" s="81"/>
      <c r="E782" s="82"/>
      <c r="F782" s="83"/>
      <c r="G782" s="81"/>
      <c r="H782" s="90"/>
      <c r="I782" s="81"/>
      <c r="J782" s="81"/>
      <c r="K782" s="91"/>
      <c r="L782" s="1" t="str">
        <f>IF(H782=$L$3,COUNTIF($H$3:H782,$L$3),"")</f>
        <v/>
      </c>
    </row>
    <row r="783" spans="1:12" x14ac:dyDescent="0.2">
      <c r="A783" s="88" t="str">
        <f>IF(B783="","",SUBTOTAL(3,B$4:B783))</f>
        <v/>
      </c>
      <c r="B783" s="89"/>
      <c r="C783" s="81"/>
      <c r="D783" s="81"/>
      <c r="E783" s="82"/>
      <c r="F783" s="83"/>
      <c r="G783" s="81"/>
      <c r="H783" s="90"/>
      <c r="I783" s="81"/>
      <c r="J783" s="81"/>
      <c r="K783" s="91"/>
      <c r="L783" s="1" t="str">
        <f>IF(H783=$L$3,COUNTIF($H$3:H783,$L$3),"")</f>
        <v/>
      </c>
    </row>
    <row r="784" spans="1:12" x14ac:dyDescent="0.2">
      <c r="A784" s="88" t="str">
        <f>IF(B784="","",SUBTOTAL(3,B$4:B784))</f>
        <v/>
      </c>
      <c r="B784" s="89"/>
      <c r="C784" s="81"/>
      <c r="D784" s="81"/>
      <c r="E784" s="82"/>
      <c r="F784" s="83"/>
      <c r="G784" s="81"/>
      <c r="H784" s="90"/>
      <c r="I784" s="81"/>
      <c r="J784" s="81"/>
      <c r="K784" s="91"/>
      <c r="L784" s="1" t="str">
        <f>IF(H784=$L$3,COUNTIF($H$3:H784,$L$3),"")</f>
        <v/>
      </c>
    </row>
    <row r="785" spans="1:12" x14ac:dyDescent="0.2">
      <c r="A785" s="88" t="str">
        <f>IF(B785="","",SUBTOTAL(3,B$4:B785))</f>
        <v/>
      </c>
      <c r="B785" s="89"/>
      <c r="C785" s="81"/>
      <c r="D785" s="81"/>
      <c r="E785" s="82"/>
      <c r="F785" s="83"/>
      <c r="G785" s="81"/>
      <c r="H785" s="90"/>
      <c r="I785" s="81"/>
      <c r="J785" s="81"/>
      <c r="K785" s="91"/>
      <c r="L785" s="1" t="str">
        <f>IF(H785=$L$3,COUNTIF($H$3:H785,$L$3),"")</f>
        <v/>
      </c>
    </row>
    <row r="786" spans="1:12" x14ac:dyDescent="0.2">
      <c r="A786" s="88" t="str">
        <f>IF(B786="","",SUBTOTAL(3,B$4:B786))</f>
        <v/>
      </c>
      <c r="B786" s="89"/>
      <c r="C786" s="81"/>
      <c r="D786" s="81"/>
      <c r="E786" s="82"/>
      <c r="F786" s="83"/>
      <c r="G786" s="81"/>
      <c r="H786" s="90"/>
      <c r="I786" s="81"/>
      <c r="J786" s="81"/>
      <c r="K786" s="91"/>
      <c r="L786" s="1" t="str">
        <f>IF(H786=$L$3,COUNTIF($H$3:H786,$L$3),"")</f>
        <v/>
      </c>
    </row>
    <row r="787" spans="1:12" x14ac:dyDescent="0.2">
      <c r="A787" s="88" t="str">
        <f>IF(B787="","",SUBTOTAL(3,B$4:B787))</f>
        <v/>
      </c>
      <c r="B787" s="89"/>
      <c r="C787" s="81"/>
      <c r="D787" s="81"/>
      <c r="E787" s="82"/>
      <c r="F787" s="83"/>
      <c r="G787" s="81"/>
      <c r="H787" s="90"/>
      <c r="I787" s="81"/>
      <c r="J787" s="81"/>
      <c r="K787" s="91"/>
      <c r="L787" s="1" t="str">
        <f>IF(H787=$L$3,COUNTIF($H$3:H787,$L$3),"")</f>
        <v/>
      </c>
    </row>
    <row r="788" spans="1:12" x14ac:dyDescent="0.2">
      <c r="A788" s="88" t="str">
        <f>IF(B788="","",SUBTOTAL(3,B$4:B788))</f>
        <v/>
      </c>
      <c r="B788" s="89"/>
      <c r="C788" s="81"/>
      <c r="D788" s="81"/>
      <c r="E788" s="82"/>
      <c r="F788" s="83"/>
      <c r="G788" s="81"/>
      <c r="H788" s="90"/>
      <c r="I788" s="81"/>
      <c r="J788" s="81"/>
      <c r="K788" s="91"/>
      <c r="L788" s="1" t="str">
        <f>IF(H788=$L$3,COUNTIF($H$3:H788,$L$3),"")</f>
        <v/>
      </c>
    </row>
    <row r="789" spans="1:12" x14ac:dyDescent="0.2">
      <c r="A789" s="88" t="str">
        <f>IF(B789="","",SUBTOTAL(3,B$4:B789))</f>
        <v/>
      </c>
      <c r="B789" s="89"/>
      <c r="C789" s="81"/>
      <c r="D789" s="81"/>
      <c r="E789" s="82"/>
      <c r="F789" s="83"/>
      <c r="G789" s="81"/>
      <c r="H789" s="90"/>
      <c r="I789" s="81"/>
      <c r="J789" s="81"/>
      <c r="K789" s="91"/>
      <c r="L789" s="1" t="str">
        <f>IF(H789=$L$3,COUNTIF($H$3:H789,$L$3),"")</f>
        <v/>
      </c>
    </row>
    <row r="790" spans="1:12" x14ac:dyDescent="0.2">
      <c r="A790" s="88" t="str">
        <f>IF(B790="","",SUBTOTAL(3,B$4:B790))</f>
        <v/>
      </c>
      <c r="B790" s="89"/>
      <c r="C790" s="81"/>
      <c r="D790" s="81"/>
      <c r="E790" s="82"/>
      <c r="F790" s="83"/>
      <c r="G790" s="81"/>
      <c r="H790" s="90"/>
      <c r="I790" s="81"/>
      <c r="J790" s="81"/>
      <c r="K790" s="91"/>
      <c r="L790" s="1" t="str">
        <f>IF(H790=$L$3,COUNTIF($H$3:H790,$L$3),"")</f>
        <v/>
      </c>
    </row>
    <row r="791" spans="1:12" x14ac:dyDescent="0.2">
      <c r="A791" s="88" t="str">
        <f>IF(B791="","",SUBTOTAL(3,B$4:B791))</f>
        <v/>
      </c>
      <c r="B791" s="89"/>
      <c r="C791" s="81"/>
      <c r="D791" s="81"/>
      <c r="E791" s="82"/>
      <c r="F791" s="83"/>
      <c r="G791" s="81"/>
      <c r="H791" s="90"/>
      <c r="I791" s="81"/>
      <c r="J791" s="81"/>
      <c r="K791" s="91"/>
      <c r="L791" s="1" t="str">
        <f>IF(H791=$L$3,COUNTIF($H$3:H791,$L$3),"")</f>
        <v/>
      </c>
    </row>
    <row r="792" spans="1:12" x14ac:dyDescent="0.2">
      <c r="A792" s="88" t="str">
        <f>IF(B792="","",SUBTOTAL(3,B$4:B792))</f>
        <v/>
      </c>
      <c r="B792" s="89"/>
      <c r="C792" s="81"/>
      <c r="D792" s="81"/>
      <c r="E792" s="82"/>
      <c r="F792" s="83"/>
      <c r="G792" s="81"/>
      <c r="H792" s="90"/>
      <c r="I792" s="81"/>
      <c r="J792" s="81"/>
      <c r="K792" s="91"/>
      <c r="L792" s="1" t="str">
        <f>IF(H792=$L$3,COUNTIF($H$3:H792,$L$3),"")</f>
        <v/>
      </c>
    </row>
    <row r="793" spans="1:12" x14ac:dyDescent="0.2">
      <c r="A793" s="88" t="str">
        <f>IF(B793="","",SUBTOTAL(3,B$4:B793))</f>
        <v/>
      </c>
      <c r="B793" s="89"/>
      <c r="C793" s="81"/>
      <c r="D793" s="81"/>
      <c r="E793" s="82"/>
      <c r="F793" s="83"/>
      <c r="G793" s="81"/>
      <c r="H793" s="90"/>
      <c r="I793" s="81"/>
      <c r="J793" s="81"/>
      <c r="K793" s="91"/>
      <c r="L793" s="1" t="str">
        <f>IF(H793=$L$3,COUNTIF($H$3:H793,$L$3),"")</f>
        <v/>
      </c>
    </row>
    <row r="794" spans="1:12" x14ac:dyDescent="0.2">
      <c r="A794" s="88" t="str">
        <f>IF(B794="","",SUBTOTAL(3,B$4:B794))</f>
        <v/>
      </c>
      <c r="B794" s="89"/>
      <c r="C794" s="81"/>
      <c r="D794" s="81"/>
      <c r="E794" s="82"/>
      <c r="F794" s="83"/>
      <c r="G794" s="81"/>
      <c r="H794" s="90"/>
      <c r="I794" s="81"/>
      <c r="J794" s="81"/>
      <c r="K794" s="91"/>
      <c r="L794" s="1" t="str">
        <f>IF(H794=$L$3,COUNTIF($H$3:H794,$L$3),"")</f>
        <v/>
      </c>
    </row>
    <row r="795" spans="1:12" x14ac:dyDescent="0.2">
      <c r="A795" s="88" t="str">
        <f>IF(B795="","",SUBTOTAL(3,B$4:B795))</f>
        <v/>
      </c>
      <c r="B795" s="89"/>
      <c r="C795" s="81"/>
      <c r="D795" s="81"/>
      <c r="E795" s="82"/>
      <c r="F795" s="83"/>
      <c r="G795" s="81"/>
      <c r="H795" s="90"/>
      <c r="I795" s="81"/>
      <c r="J795" s="81"/>
      <c r="K795" s="91"/>
      <c r="L795" s="1" t="str">
        <f>IF(H795=$L$3,COUNTIF($H$3:H795,$L$3),"")</f>
        <v/>
      </c>
    </row>
    <row r="796" spans="1:12" x14ac:dyDescent="0.2">
      <c r="A796" s="88" t="str">
        <f>IF(B796="","",SUBTOTAL(3,B$4:B796))</f>
        <v/>
      </c>
      <c r="B796" s="89"/>
      <c r="C796" s="81"/>
      <c r="D796" s="81"/>
      <c r="E796" s="82"/>
      <c r="F796" s="83"/>
      <c r="G796" s="81"/>
      <c r="H796" s="90"/>
      <c r="I796" s="81"/>
      <c r="J796" s="81"/>
      <c r="K796" s="91"/>
      <c r="L796" s="1" t="str">
        <f>IF(H796=$L$3,COUNTIF($H$3:H796,$L$3),"")</f>
        <v/>
      </c>
    </row>
    <row r="797" spans="1:12" x14ac:dyDescent="0.2">
      <c r="A797" s="88" t="str">
        <f>IF(B797="","",SUBTOTAL(3,B$4:B797))</f>
        <v/>
      </c>
      <c r="B797" s="89"/>
      <c r="C797" s="81"/>
      <c r="D797" s="81"/>
      <c r="E797" s="82"/>
      <c r="F797" s="83"/>
      <c r="G797" s="81"/>
      <c r="H797" s="90"/>
      <c r="I797" s="81"/>
      <c r="J797" s="81"/>
      <c r="K797" s="91"/>
      <c r="L797" s="1" t="str">
        <f>IF(H797=$L$3,COUNTIF($H$3:H797,$L$3),"")</f>
        <v/>
      </c>
    </row>
    <row r="798" spans="1:12" x14ac:dyDescent="0.2">
      <c r="A798" s="88" t="str">
        <f>IF(B798="","",SUBTOTAL(3,B$4:B798))</f>
        <v/>
      </c>
      <c r="B798" s="89"/>
      <c r="C798" s="81"/>
      <c r="D798" s="81"/>
      <c r="E798" s="82"/>
      <c r="F798" s="83"/>
      <c r="G798" s="81"/>
      <c r="H798" s="90"/>
      <c r="I798" s="81"/>
      <c r="J798" s="81"/>
      <c r="K798" s="91"/>
      <c r="L798" s="1" t="str">
        <f>IF(H798=$L$3,COUNTIF($H$3:H798,$L$3),"")</f>
        <v/>
      </c>
    </row>
    <row r="799" spans="1:12" x14ac:dyDescent="0.2">
      <c r="A799" s="88" t="str">
        <f>IF(B799="","",SUBTOTAL(3,B$4:B799))</f>
        <v/>
      </c>
      <c r="B799" s="89"/>
      <c r="C799" s="81"/>
      <c r="D799" s="81"/>
      <c r="E799" s="82"/>
      <c r="F799" s="83"/>
      <c r="G799" s="81"/>
      <c r="H799" s="90"/>
      <c r="I799" s="81"/>
      <c r="J799" s="81"/>
      <c r="K799" s="91"/>
      <c r="L799" s="1" t="str">
        <f>IF(H799=$L$3,COUNTIF($H$3:H799,$L$3),"")</f>
        <v/>
      </c>
    </row>
    <row r="800" spans="1:12" x14ac:dyDescent="0.2">
      <c r="A800" s="88" t="str">
        <f>IF(B800="","",SUBTOTAL(3,B$4:B800))</f>
        <v/>
      </c>
      <c r="B800" s="89"/>
      <c r="C800" s="81"/>
      <c r="D800" s="81"/>
      <c r="E800" s="82"/>
      <c r="F800" s="83"/>
      <c r="G800" s="81"/>
      <c r="H800" s="90"/>
      <c r="I800" s="81"/>
      <c r="J800" s="81"/>
      <c r="K800" s="91"/>
      <c r="L800" s="1" t="str">
        <f>IF(H800=$L$3,COUNTIF($H$3:H800,$L$3),"")</f>
        <v/>
      </c>
    </row>
    <row r="801" spans="1:12" x14ac:dyDescent="0.2">
      <c r="A801" s="88" t="str">
        <f>IF(B801="","",SUBTOTAL(3,B$4:B801))</f>
        <v/>
      </c>
      <c r="B801" s="89"/>
      <c r="C801" s="81"/>
      <c r="D801" s="81"/>
      <c r="E801" s="82"/>
      <c r="F801" s="83"/>
      <c r="G801" s="81"/>
      <c r="H801" s="90"/>
      <c r="I801" s="81"/>
      <c r="J801" s="81"/>
      <c r="K801" s="91"/>
      <c r="L801" s="1" t="str">
        <f>IF(H801=$L$3,COUNTIF($H$3:H801,$L$3),"")</f>
        <v/>
      </c>
    </row>
    <row r="802" spans="1:12" x14ac:dyDescent="0.2">
      <c r="A802" s="88" t="str">
        <f>IF(B802="","",SUBTOTAL(3,B$4:B802))</f>
        <v/>
      </c>
      <c r="B802" s="89"/>
      <c r="C802" s="81"/>
      <c r="D802" s="81"/>
      <c r="E802" s="82"/>
      <c r="F802" s="83"/>
      <c r="G802" s="81"/>
      <c r="H802" s="90"/>
      <c r="I802" s="81"/>
      <c r="J802" s="81"/>
      <c r="K802" s="91"/>
      <c r="L802" s="1" t="str">
        <f>IF(H802=$L$3,COUNTIF($H$3:H802,$L$3),"")</f>
        <v/>
      </c>
    </row>
    <row r="803" spans="1:12" x14ac:dyDescent="0.2">
      <c r="A803" s="88" t="str">
        <f>IF(B803="","",SUBTOTAL(3,B$4:B803))</f>
        <v/>
      </c>
      <c r="B803" s="89"/>
      <c r="C803" s="81"/>
      <c r="D803" s="81"/>
      <c r="E803" s="82"/>
      <c r="F803" s="83"/>
      <c r="G803" s="81"/>
      <c r="H803" s="90"/>
      <c r="I803" s="81"/>
      <c r="J803" s="81"/>
      <c r="K803" s="91"/>
      <c r="L803" s="1" t="str">
        <f>IF(H803=$L$3,COUNTIF($H$3:H803,$L$3),"")</f>
        <v/>
      </c>
    </row>
    <row r="804" spans="1:12" x14ac:dyDescent="0.2">
      <c r="A804" s="88" t="str">
        <f>IF(B804="","",SUBTOTAL(3,B$4:B804))</f>
        <v/>
      </c>
      <c r="B804" s="89"/>
      <c r="C804" s="81"/>
      <c r="D804" s="81"/>
      <c r="E804" s="82"/>
      <c r="F804" s="83"/>
      <c r="G804" s="81"/>
      <c r="H804" s="90"/>
      <c r="I804" s="81"/>
      <c r="J804" s="81"/>
      <c r="K804" s="91"/>
      <c r="L804" s="1" t="str">
        <f>IF(H804=$L$3,COUNTIF($H$3:H804,$L$3),"")</f>
        <v/>
      </c>
    </row>
    <row r="805" spans="1:12" x14ac:dyDescent="0.2">
      <c r="A805" s="88" t="str">
        <f>IF(B805="","",SUBTOTAL(3,B$4:B805))</f>
        <v/>
      </c>
      <c r="B805" s="89"/>
      <c r="C805" s="81"/>
      <c r="D805" s="81"/>
      <c r="E805" s="82"/>
      <c r="F805" s="83"/>
      <c r="G805" s="81"/>
      <c r="H805" s="90"/>
      <c r="I805" s="81"/>
      <c r="J805" s="81"/>
      <c r="K805" s="91"/>
      <c r="L805" s="1" t="str">
        <f>IF(H805=$L$3,COUNTIF($H$3:H805,$L$3),"")</f>
        <v/>
      </c>
    </row>
    <row r="806" spans="1:12" x14ac:dyDescent="0.2">
      <c r="A806" s="88" t="str">
        <f>IF(B806="","",SUBTOTAL(3,B$4:B806))</f>
        <v/>
      </c>
      <c r="B806" s="89"/>
      <c r="C806" s="81"/>
      <c r="D806" s="81"/>
      <c r="E806" s="82"/>
      <c r="F806" s="83"/>
      <c r="G806" s="81"/>
      <c r="H806" s="90"/>
      <c r="I806" s="81"/>
      <c r="J806" s="81"/>
      <c r="K806" s="91"/>
      <c r="L806" s="1" t="str">
        <f>IF(H806=$L$3,COUNTIF($H$3:H806,$L$3),"")</f>
        <v/>
      </c>
    </row>
    <row r="807" spans="1:12" x14ac:dyDescent="0.2">
      <c r="A807" s="88" t="str">
        <f>IF(B807="","",SUBTOTAL(3,B$4:B807))</f>
        <v/>
      </c>
      <c r="B807" s="89"/>
      <c r="C807" s="81"/>
      <c r="D807" s="81"/>
      <c r="E807" s="82"/>
      <c r="F807" s="83"/>
      <c r="G807" s="81"/>
      <c r="H807" s="90"/>
      <c r="I807" s="81"/>
      <c r="J807" s="81"/>
      <c r="K807" s="91"/>
      <c r="L807" s="1" t="str">
        <f>IF(H807=$L$3,COUNTIF($H$3:H807,$L$3),"")</f>
        <v/>
      </c>
    </row>
    <row r="808" spans="1:12" x14ac:dyDescent="0.2">
      <c r="A808" s="88" t="str">
        <f>IF(B808="","",SUBTOTAL(3,B$4:B808))</f>
        <v/>
      </c>
      <c r="B808" s="89"/>
      <c r="C808" s="81"/>
      <c r="D808" s="81"/>
      <c r="E808" s="82"/>
      <c r="F808" s="83"/>
      <c r="G808" s="81"/>
      <c r="H808" s="90"/>
      <c r="I808" s="81"/>
      <c r="J808" s="81"/>
      <c r="K808" s="91"/>
      <c r="L808" s="1" t="str">
        <f>IF(H808=$L$3,COUNTIF($H$3:H808,$L$3),"")</f>
        <v/>
      </c>
    </row>
    <row r="809" spans="1:12" x14ac:dyDescent="0.2">
      <c r="A809" s="88" t="str">
        <f>IF(B809="","",SUBTOTAL(3,B$4:B809))</f>
        <v/>
      </c>
      <c r="B809" s="89"/>
      <c r="C809" s="81"/>
      <c r="D809" s="81"/>
      <c r="E809" s="82"/>
      <c r="F809" s="83"/>
      <c r="G809" s="81"/>
      <c r="H809" s="90"/>
      <c r="I809" s="81"/>
      <c r="J809" s="81"/>
      <c r="K809" s="91"/>
      <c r="L809" s="1" t="str">
        <f>IF(H809=$L$3,COUNTIF($H$3:H809,$L$3),"")</f>
        <v/>
      </c>
    </row>
    <row r="810" spans="1:12" x14ac:dyDescent="0.2">
      <c r="A810" s="88" t="str">
        <f>IF(B810="","",SUBTOTAL(3,B$4:B810))</f>
        <v/>
      </c>
      <c r="B810" s="89"/>
      <c r="C810" s="81"/>
      <c r="D810" s="81"/>
      <c r="E810" s="82"/>
      <c r="F810" s="83"/>
      <c r="G810" s="81"/>
      <c r="H810" s="90"/>
      <c r="I810" s="81"/>
      <c r="J810" s="81"/>
      <c r="K810" s="91"/>
      <c r="L810" s="1" t="str">
        <f>IF(H810=$L$3,COUNTIF($H$3:H810,$L$3),"")</f>
        <v/>
      </c>
    </row>
    <row r="811" spans="1:12" x14ac:dyDescent="0.2">
      <c r="A811" s="88" t="str">
        <f>IF(B811="","",SUBTOTAL(3,B$4:B811))</f>
        <v/>
      </c>
      <c r="B811" s="89"/>
      <c r="C811" s="81"/>
      <c r="D811" s="81"/>
      <c r="E811" s="82"/>
      <c r="F811" s="83"/>
      <c r="G811" s="81"/>
      <c r="H811" s="90"/>
      <c r="I811" s="81"/>
      <c r="J811" s="81"/>
      <c r="K811" s="91"/>
      <c r="L811" s="1" t="str">
        <f>IF(H811=$L$3,COUNTIF($H$3:H811,$L$3),"")</f>
        <v/>
      </c>
    </row>
    <row r="812" spans="1:12" x14ac:dyDescent="0.2">
      <c r="A812" s="88" t="str">
        <f>IF(B812="","",SUBTOTAL(3,B$4:B812))</f>
        <v/>
      </c>
      <c r="B812" s="89"/>
      <c r="C812" s="81"/>
      <c r="D812" s="81"/>
      <c r="E812" s="82"/>
      <c r="F812" s="83"/>
      <c r="G812" s="81"/>
      <c r="H812" s="90"/>
      <c r="I812" s="81"/>
      <c r="J812" s="81"/>
      <c r="K812" s="91"/>
      <c r="L812" s="1" t="str">
        <f>IF(H812=$L$3,COUNTIF($H$3:H812,$L$3),"")</f>
        <v/>
      </c>
    </row>
    <row r="813" spans="1:12" x14ac:dyDescent="0.2">
      <c r="A813" s="88" t="str">
        <f>IF(B813="","",SUBTOTAL(3,B$4:B813))</f>
        <v/>
      </c>
      <c r="B813" s="89"/>
      <c r="C813" s="81"/>
      <c r="D813" s="81"/>
      <c r="E813" s="82"/>
      <c r="F813" s="83"/>
      <c r="G813" s="81"/>
      <c r="H813" s="90"/>
      <c r="I813" s="81"/>
      <c r="J813" s="81"/>
      <c r="K813" s="91"/>
      <c r="L813" s="1" t="str">
        <f>IF(H813=$L$3,COUNTIF($H$3:H813,$L$3),"")</f>
        <v/>
      </c>
    </row>
    <row r="814" spans="1:12" x14ac:dyDescent="0.2">
      <c r="A814" s="88" t="str">
        <f>IF(B814="","",SUBTOTAL(3,B$4:B814))</f>
        <v/>
      </c>
      <c r="B814" s="89"/>
      <c r="C814" s="81"/>
      <c r="D814" s="81"/>
      <c r="E814" s="82"/>
      <c r="F814" s="83"/>
      <c r="G814" s="81"/>
      <c r="H814" s="90"/>
      <c r="I814" s="81"/>
      <c r="J814" s="81"/>
      <c r="K814" s="91"/>
      <c r="L814" s="1" t="str">
        <f>IF(H814=$L$3,COUNTIF($H$3:H814,$L$3),"")</f>
        <v/>
      </c>
    </row>
    <row r="815" spans="1:12" x14ac:dyDescent="0.2">
      <c r="A815" s="88" t="str">
        <f>IF(B815="","",SUBTOTAL(3,B$4:B815))</f>
        <v/>
      </c>
      <c r="B815" s="89"/>
      <c r="C815" s="81"/>
      <c r="D815" s="81"/>
      <c r="E815" s="82"/>
      <c r="F815" s="83"/>
      <c r="G815" s="81"/>
      <c r="H815" s="90"/>
      <c r="I815" s="81"/>
      <c r="J815" s="81"/>
      <c r="K815" s="91"/>
      <c r="L815" s="1" t="str">
        <f>IF(H815=$L$3,COUNTIF($H$3:H815,$L$3),"")</f>
        <v/>
      </c>
    </row>
    <row r="816" spans="1:12" x14ac:dyDescent="0.2">
      <c r="A816" s="88" t="str">
        <f>IF(B816="","",SUBTOTAL(3,B$4:B816))</f>
        <v/>
      </c>
      <c r="B816" s="89"/>
      <c r="C816" s="81"/>
      <c r="D816" s="81"/>
      <c r="E816" s="82"/>
      <c r="F816" s="83"/>
      <c r="G816" s="81"/>
      <c r="H816" s="90"/>
      <c r="I816" s="81"/>
      <c r="J816" s="81"/>
      <c r="K816" s="91"/>
      <c r="L816" s="1" t="str">
        <f>IF(H816=$L$3,COUNTIF($H$3:H816,$L$3),"")</f>
        <v/>
      </c>
    </row>
    <row r="817" spans="1:12" x14ac:dyDescent="0.2">
      <c r="A817" s="88" t="str">
        <f>IF(B817="","",SUBTOTAL(3,B$4:B817))</f>
        <v/>
      </c>
      <c r="B817" s="89"/>
      <c r="C817" s="81"/>
      <c r="D817" s="81"/>
      <c r="E817" s="82"/>
      <c r="F817" s="83"/>
      <c r="G817" s="81"/>
      <c r="H817" s="90"/>
      <c r="I817" s="81"/>
      <c r="J817" s="81"/>
      <c r="K817" s="91"/>
      <c r="L817" s="1" t="str">
        <f>IF(H817=$L$3,COUNTIF($H$3:H817,$L$3),"")</f>
        <v/>
      </c>
    </row>
    <row r="818" spans="1:12" x14ac:dyDescent="0.2">
      <c r="A818" s="88" t="str">
        <f>IF(B818="","",SUBTOTAL(3,B$4:B818))</f>
        <v/>
      </c>
      <c r="B818" s="89"/>
      <c r="C818" s="81"/>
      <c r="D818" s="81"/>
      <c r="E818" s="82"/>
      <c r="F818" s="83"/>
      <c r="G818" s="81"/>
      <c r="H818" s="90"/>
      <c r="I818" s="81"/>
      <c r="J818" s="81"/>
      <c r="K818" s="91"/>
      <c r="L818" s="1" t="str">
        <f>IF(H818=$L$3,COUNTIF($H$3:H818,$L$3),"")</f>
        <v/>
      </c>
    </row>
    <row r="819" spans="1:12" x14ac:dyDescent="0.2">
      <c r="A819" s="88" t="str">
        <f>IF(B819="","",SUBTOTAL(3,B$4:B819))</f>
        <v/>
      </c>
      <c r="B819" s="89"/>
      <c r="C819" s="81"/>
      <c r="D819" s="81"/>
      <c r="E819" s="82"/>
      <c r="F819" s="83"/>
      <c r="G819" s="81"/>
      <c r="H819" s="90"/>
      <c r="I819" s="81"/>
      <c r="J819" s="81"/>
      <c r="K819" s="91"/>
      <c r="L819" s="1" t="str">
        <f>IF(H819=$L$3,COUNTIF($H$3:H819,$L$3),"")</f>
        <v/>
      </c>
    </row>
    <row r="820" spans="1:12" x14ac:dyDescent="0.2">
      <c r="A820" s="88" t="str">
        <f>IF(B820="","",SUBTOTAL(3,B$4:B820))</f>
        <v/>
      </c>
      <c r="B820" s="89"/>
      <c r="C820" s="81"/>
      <c r="D820" s="81"/>
      <c r="E820" s="82"/>
      <c r="F820" s="83"/>
      <c r="G820" s="81"/>
      <c r="H820" s="90"/>
      <c r="I820" s="81"/>
      <c r="J820" s="81"/>
      <c r="K820" s="91"/>
      <c r="L820" s="1" t="str">
        <f>IF(H820=$L$3,COUNTIF($H$3:H820,$L$3),"")</f>
        <v/>
      </c>
    </row>
    <row r="821" spans="1:12" x14ac:dyDescent="0.2">
      <c r="A821" s="88" t="str">
        <f>IF(B821="","",SUBTOTAL(3,B$4:B821))</f>
        <v/>
      </c>
      <c r="B821" s="89"/>
      <c r="C821" s="81"/>
      <c r="D821" s="81"/>
      <c r="E821" s="82"/>
      <c r="F821" s="83"/>
      <c r="G821" s="81"/>
      <c r="H821" s="90"/>
      <c r="I821" s="81"/>
      <c r="J821" s="81"/>
      <c r="K821" s="91"/>
      <c r="L821" s="1" t="str">
        <f>IF(H821=$L$3,COUNTIF($H$3:H821,$L$3),"")</f>
        <v/>
      </c>
    </row>
    <row r="822" spans="1:12" x14ac:dyDescent="0.2">
      <c r="A822" s="88" t="str">
        <f>IF(B822="","",SUBTOTAL(3,B$4:B822))</f>
        <v/>
      </c>
      <c r="B822" s="89"/>
      <c r="C822" s="81"/>
      <c r="D822" s="81"/>
      <c r="E822" s="82"/>
      <c r="F822" s="83"/>
      <c r="G822" s="81"/>
      <c r="H822" s="90"/>
      <c r="I822" s="81"/>
      <c r="J822" s="81"/>
      <c r="K822" s="91"/>
      <c r="L822" s="1" t="str">
        <f>IF(H822=$L$3,COUNTIF($H$3:H822,$L$3),"")</f>
        <v/>
      </c>
    </row>
    <row r="823" spans="1:12" x14ac:dyDescent="0.2">
      <c r="A823" s="88" t="str">
        <f>IF(B823="","",SUBTOTAL(3,B$4:B823))</f>
        <v/>
      </c>
      <c r="B823" s="89"/>
      <c r="C823" s="81"/>
      <c r="D823" s="81"/>
      <c r="E823" s="82"/>
      <c r="F823" s="83"/>
      <c r="G823" s="81"/>
      <c r="H823" s="90"/>
      <c r="I823" s="81"/>
      <c r="J823" s="81"/>
      <c r="K823" s="91"/>
      <c r="L823" s="1" t="str">
        <f>IF(H823=$L$3,COUNTIF($H$3:H823,$L$3),"")</f>
        <v/>
      </c>
    </row>
    <row r="824" spans="1:12" x14ac:dyDescent="0.2">
      <c r="A824" s="88" t="str">
        <f>IF(B824="","",SUBTOTAL(3,B$4:B824))</f>
        <v/>
      </c>
      <c r="B824" s="89"/>
      <c r="C824" s="81"/>
      <c r="D824" s="81"/>
      <c r="E824" s="82"/>
      <c r="F824" s="83"/>
      <c r="G824" s="81"/>
      <c r="H824" s="90"/>
      <c r="I824" s="81"/>
      <c r="J824" s="81"/>
      <c r="K824" s="91"/>
      <c r="L824" s="1" t="str">
        <f>IF(H824=$L$3,COUNTIF($H$3:H824,$L$3),"")</f>
        <v/>
      </c>
    </row>
    <row r="825" spans="1:12" x14ac:dyDescent="0.2">
      <c r="A825" s="88" t="str">
        <f>IF(B825="","",SUBTOTAL(3,B$4:B825))</f>
        <v/>
      </c>
      <c r="B825" s="89"/>
      <c r="C825" s="81"/>
      <c r="D825" s="81"/>
      <c r="E825" s="82"/>
      <c r="F825" s="83"/>
      <c r="G825" s="81"/>
      <c r="H825" s="90"/>
      <c r="I825" s="81"/>
      <c r="J825" s="81"/>
      <c r="K825" s="91"/>
      <c r="L825" s="1" t="str">
        <f>IF(H825=$L$3,COUNTIF($H$3:H825,$L$3),"")</f>
        <v/>
      </c>
    </row>
    <row r="826" spans="1:12" x14ac:dyDescent="0.2">
      <c r="A826" s="88" t="str">
        <f>IF(B826="","",SUBTOTAL(3,B$4:B826))</f>
        <v/>
      </c>
      <c r="B826" s="89"/>
      <c r="C826" s="81"/>
      <c r="D826" s="81"/>
      <c r="E826" s="82"/>
      <c r="F826" s="83"/>
      <c r="G826" s="81"/>
      <c r="H826" s="90"/>
      <c r="I826" s="81"/>
      <c r="J826" s="81"/>
      <c r="K826" s="91"/>
      <c r="L826" s="1" t="str">
        <f>IF(H826=$L$3,COUNTIF($H$3:H826,$L$3),"")</f>
        <v/>
      </c>
    </row>
    <row r="827" spans="1:12" x14ac:dyDescent="0.2">
      <c r="A827" s="88" t="str">
        <f>IF(B827="","",SUBTOTAL(3,B$4:B827))</f>
        <v/>
      </c>
      <c r="B827" s="89"/>
      <c r="C827" s="81"/>
      <c r="D827" s="81"/>
      <c r="E827" s="82"/>
      <c r="F827" s="83"/>
      <c r="G827" s="81"/>
      <c r="H827" s="90"/>
      <c r="I827" s="81"/>
      <c r="J827" s="81"/>
      <c r="K827" s="91"/>
      <c r="L827" s="1" t="str">
        <f>IF(H827=$L$3,COUNTIF($H$3:H827,$L$3),"")</f>
        <v/>
      </c>
    </row>
    <row r="828" spans="1:12" x14ac:dyDescent="0.2">
      <c r="A828" s="88" t="str">
        <f>IF(B828="","",SUBTOTAL(3,B$4:B828))</f>
        <v/>
      </c>
      <c r="B828" s="89"/>
      <c r="C828" s="81"/>
      <c r="D828" s="81"/>
      <c r="E828" s="82"/>
      <c r="F828" s="83"/>
      <c r="G828" s="81"/>
      <c r="H828" s="90"/>
      <c r="I828" s="81"/>
      <c r="J828" s="81"/>
      <c r="K828" s="91"/>
      <c r="L828" s="1" t="str">
        <f>IF(H828=$L$3,COUNTIF($H$3:H828,$L$3),"")</f>
        <v/>
      </c>
    </row>
    <row r="829" spans="1:12" x14ac:dyDescent="0.2">
      <c r="A829" s="88" t="str">
        <f>IF(B829="","",SUBTOTAL(3,B$4:B829))</f>
        <v/>
      </c>
      <c r="B829" s="89"/>
      <c r="C829" s="81"/>
      <c r="D829" s="81"/>
      <c r="E829" s="82"/>
      <c r="F829" s="83"/>
      <c r="G829" s="81"/>
      <c r="H829" s="90"/>
      <c r="I829" s="81"/>
      <c r="J829" s="81"/>
      <c r="K829" s="91"/>
      <c r="L829" s="1" t="str">
        <f>IF(H829=$L$3,COUNTIF($H$3:H829,$L$3),"")</f>
        <v/>
      </c>
    </row>
    <row r="830" spans="1:12" x14ac:dyDescent="0.2">
      <c r="A830" s="88" t="str">
        <f>IF(B830="","",SUBTOTAL(3,B$4:B830))</f>
        <v/>
      </c>
      <c r="B830" s="89"/>
      <c r="C830" s="81"/>
      <c r="D830" s="81"/>
      <c r="E830" s="82"/>
      <c r="F830" s="83"/>
      <c r="G830" s="81"/>
      <c r="H830" s="90"/>
      <c r="I830" s="81"/>
      <c r="J830" s="81"/>
      <c r="K830" s="91"/>
      <c r="L830" s="1" t="str">
        <f>IF(H830=$L$3,COUNTIF($H$3:H830,$L$3),"")</f>
        <v/>
      </c>
    </row>
    <row r="831" spans="1:12" x14ac:dyDescent="0.2">
      <c r="A831" s="88" t="str">
        <f>IF(B831="","",SUBTOTAL(3,B$4:B831))</f>
        <v/>
      </c>
      <c r="B831" s="89"/>
      <c r="C831" s="81"/>
      <c r="D831" s="81"/>
      <c r="E831" s="82"/>
      <c r="F831" s="83"/>
      <c r="G831" s="81"/>
      <c r="H831" s="90"/>
      <c r="I831" s="81"/>
      <c r="J831" s="81"/>
      <c r="K831" s="91"/>
      <c r="L831" s="1" t="str">
        <f>IF(H831=$L$3,COUNTIF($H$3:H831,$L$3),"")</f>
        <v/>
      </c>
    </row>
    <row r="832" spans="1:12" x14ac:dyDescent="0.2">
      <c r="A832" s="88" t="str">
        <f>IF(B832="","",SUBTOTAL(3,B$4:B832))</f>
        <v/>
      </c>
      <c r="B832" s="89"/>
      <c r="C832" s="81"/>
      <c r="D832" s="81"/>
      <c r="E832" s="82"/>
      <c r="F832" s="83"/>
      <c r="G832" s="81"/>
      <c r="H832" s="90"/>
      <c r="I832" s="81"/>
      <c r="J832" s="81"/>
      <c r="K832" s="91"/>
      <c r="L832" s="1" t="str">
        <f>IF(H832=$L$3,COUNTIF($H$3:H832,$L$3),"")</f>
        <v/>
      </c>
    </row>
    <row r="833" spans="1:12" x14ac:dyDescent="0.2">
      <c r="A833" s="88" t="str">
        <f>IF(B833="","",SUBTOTAL(3,B$4:B833))</f>
        <v/>
      </c>
      <c r="B833" s="89"/>
      <c r="C833" s="81"/>
      <c r="D833" s="81"/>
      <c r="E833" s="82"/>
      <c r="F833" s="83"/>
      <c r="G833" s="81"/>
      <c r="H833" s="90"/>
      <c r="I833" s="81"/>
      <c r="J833" s="81"/>
      <c r="K833" s="91"/>
      <c r="L833" s="1" t="str">
        <f>IF(H833=$L$3,COUNTIF($H$3:H833,$L$3),"")</f>
        <v/>
      </c>
    </row>
    <row r="834" spans="1:12" x14ac:dyDescent="0.2">
      <c r="A834" s="88" t="str">
        <f>IF(B834="","",SUBTOTAL(3,B$4:B834))</f>
        <v/>
      </c>
      <c r="B834" s="89"/>
      <c r="C834" s="81"/>
      <c r="D834" s="81"/>
      <c r="E834" s="82"/>
      <c r="F834" s="83"/>
      <c r="G834" s="81"/>
      <c r="H834" s="90"/>
      <c r="I834" s="81"/>
      <c r="J834" s="81"/>
      <c r="K834" s="91"/>
      <c r="L834" s="1" t="str">
        <f>IF(H834=$L$3,COUNTIF($H$3:H834,$L$3),"")</f>
        <v/>
      </c>
    </row>
    <row r="835" spans="1:12" x14ac:dyDescent="0.2">
      <c r="A835" s="88" t="str">
        <f>IF(B835="","",SUBTOTAL(3,B$4:B835))</f>
        <v/>
      </c>
      <c r="B835" s="89"/>
      <c r="C835" s="81"/>
      <c r="D835" s="81"/>
      <c r="E835" s="82"/>
      <c r="F835" s="83"/>
      <c r="G835" s="81"/>
      <c r="H835" s="90"/>
      <c r="I835" s="81"/>
      <c r="J835" s="81"/>
      <c r="K835" s="91"/>
      <c r="L835" s="1" t="str">
        <f>IF(H835=$L$3,COUNTIF($H$3:H835,$L$3),"")</f>
        <v/>
      </c>
    </row>
    <row r="836" spans="1:12" x14ac:dyDescent="0.2">
      <c r="A836" s="88" t="str">
        <f>IF(B836="","",SUBTOTAL(3,B$4:B836))</f>
        <v/>
      </c>
      <c r="B836" s="89"/>
      <c r="C836" s="81"/>
      <c r="D836" s="81"/>
      <c r="E836" s="82"/>
      <c r="F836" s="83"/>
      <c r="G836" s="81"/>
      <c r="H836" s="90"/>
      <c r="I836" s="81"/>
      <c r="J836" s="81"/>
      <c r="K836" s="91"/>
      <c r="L836" s="1" t="str">
        <f>IF(H836=$L$3,COUNTIF($H$3:H836,$L$3),"")</f>
        <v/>
      </c>
    </row>
    <row r="837" spans="1:12" x14ac:dyDescent="0.2">
      <c r="A837" s="88" t="str">
        <f>IF(B837="","",SUBTOTAL(3,B$4:B837))</f>
        <v/>
      </c>
      <c r="B837" s="89"/>
      <c r="C837" s="81"/>
      <c r="D837" s="81"/>
      <c r="E837" s="82"/>
      <c r="F837" s="83"/>
      <c r="G837" s="81"/>
      <c r="H837" s="90"/>
      <c r="I837" s="81"/>
      <c r="J837" s="81"/>
      <c r="K837" s="91"/>
      <c r="L837" s="1" t="str">
        <f>IF(H837=$L$3,COUNTIF($H$3:H837,$L$3),"")</f>
        <v/>
      </c>
    </row>
    <row r="838" spans="1:12" x14ac:dyDescent="0.2">
      <c r="A838" s="88" t="str">
        <f>IF(B838="","",SUBTOTAL(3,B$4:B838))</f>
        <v/>
      </c>
      <c r="B838" s="89"/>
      <c r="C838" s="81"/>
      <c r="D838" s="81"/>
      <c r="E838" s="82"/>
      <c r="F838" s="83"/>
      <c r="G838" s="81"/>
      <c r="H838" s="90"/>
      <c r="I838" s="81"/>
      <c r="J838" s="81"/>
      <c r="K838" s="91"/>
      <c r="L838" s="1" t="str">
        <f>IF(H838=$L$3,COUNTIF($H$3:H838,$L$3),"")</f>
        <v/>
      </c>
    </row>
    <row r="839" spans="1:12" x14ac:dyDescent="0.2">
      <c r="A839" s="88" t="str">
        <f>IF(B839="","",SUBTOTAL(3,B$4:B839))</f>
        <v/>
      </c>
      <c r="B839" s="89"/>
      <c r="C839" s="81"/>
      <c r="D839" s="81"/>
      <c r="E839" s="82"/>
      <c r="F839" s="83"/>
      <c r="G839" s="81"/>
      <c r="H839" s="90"/>
      <c r="I839" s="81"/>
      <c r="J839" s="81"/>
      <c r="K839" s="91"/>
      <c r="L839" s="1" t="str">
        <f>IF(H839=$L$3,COUNTIF($H$3:H839,$L$3),"")</f>
        <v/>
      </c>
    </row>
    <row r="840" spans="1:12" x14ac:dyDescent="0.2">
      <c r="A840" s="88" t="str">
        <f>IF(B840="","",SUBTOTAL(3,B$4:B840))</f>
        <v/>
      </c>
      <c r="B840" s="89"/>
      <c r="C840" s="81"/>
      <c r="D840" s="81"/>
      <c r="E840" s="82"/>
      <c r="F840" s="83"/>
      <c r="G840" s="81"/>
      <c r="H840" s="90"/>
      <c r="I840" s="81"/>
      <c r="J840" s="81"/>
      <c r="K840" s="91"/>
      <c r="L840" s="1" t="str">
        <f>IF(H840=$L$3,COUNTIF($H$3:H840,$L$3),"")</f>
        <v/>
      </c>
    </row>
    <row r="841" spans="1:12" x14ac:dyDescent="0.2">
      <c r="A841" s="88" t="str">
        <f>IF(B841="","",SUBTOTAL(3,B$4:B841))</f>
        <v/>
      </c>
      <c r="B841" s="89"/>
      <c r="C841" s="81"/>
      <c r="D841" s="81"/>
      <c r="E841" s="82"/>
      <c r="F841" s="83"/>
      <c r="G841" s="81"/>
      <c r="H841" s="90"/>
      <c r="I841" s="81"/>
      <c r="J841" s="81"/>
      <c r="K841" s="91"/>
      <c r="L841" s="1" t="str">
        <f>IF(H841=$L$3,COUNTIF($H$3:H841,$L$3),"")</f>
        <v/>
      </c>
    </row>
    <row r="842" spans="1:12" x14ac:dyDescent="0.2">
      <c r="A842" s="88" t="str">
        <f>IF(B842="","",SUBTOTAL(3,B$4:B842))</f>
        <v/>
      </c>
      <c r="B842" s="89"/>
      <c r="C842" s="81"/>
      <c r="D842" s="81"/>
      <c r="E842" s="82"/>
      <c r="F842" s="83"/>
      <c r="G842" s="81"/>
      <c r="H842" s="90"/>
      <c r="I842" s="81"/>
      <c r="J842" s="81"/>
      <c r="K842" s="91"/>
      <c r="L842" s="1" t="str">
        <f>IF(H842=$L$3,COUNTIF($H$3:H842,$L$3),"")</f>
        <v/>
      </c>
    </row>
    <row r="843" spans="1:12" x14ac:dyDescent="0.2">
      <c r="A843" s="88" t="str">
        <f>IF(B843="","",SUBTOTAL(3,B$4:B843))</f>
        <v/>
      </c>
      <c r="B843" s="89"/>
      <c r="C843" s="81"/>
      <c r="D843" s="81"/>
      <c r="E843" s="82"/>
      <c r="F843" s="83"/>
      <c r="G843" s="81"/>
      <c r="H843" s="90"/>
      <c r="I843" s="81"/>
      <c r="J843" s="81"/>
      <c r="K843" s="91"/>
      <c r="L843" s="1" t="str">
        <f>IF(H843=$L$3,COUNTIF($H$3:H843,$L$3),"")</f>
        <v/>
      </c>
    </row>
    <row r="844" spans="1:12" x14ac:dyDescent="0.2">
      <c r="A844" s="88" t="str">
        <f>IF(B844="","",SUBTOTAL(3,B$4:B844))</f>
        <v/>
      </c>
      <c r="B844" s="89"/>
      <c r="C844" s="81"/>
      <c r="D844" s="81"/>
      <c r="E844" s="82"/>
      <c r="F844" s="83"/>
      <c r="G844" s="81"/>
      <c r="H844" s="90"/>
      <c r="I844" s="81"/>
      <c r="J844" s="81"/>
      <c r="K844" s="91"/>
      <c r="L844" s="1" t="str">
        <f>IF(H844=$L$3,COUNTIF($H$3:H844,$L$3),"")</f>
        <v/>
      </c>
    </row>
    <row r="845" spans="1:12" x14ac:dyDescent="0.2">
      <c r="A845" s="88" t="str">
        <f>IF(B845="","",SUBTOTAL(3,B$4:B845))</f>
        <v/>
      </c>
      <c r="B845" s="89"/>
      <c r="C845" s="81"/>
      <c r="D845" s="81"/>
      <c r="E845" s="82"/>
      <c r="F845" s="83"/>
      <c r="G845" s="81"/>
      <c r="H845" s="90"/>
      <c r="I845" s="81"/>
      <c r="J845" s="81"/>
      <c r="K845" s="91"/>
      <c r="L845" s="1" t="str">
        <f>IF(H845=$L$3,COUNTIF($H$3:H845,$L$3),"")</f>
        <v/>
      </c>
    </row>
    <row r="846" spans="1:12" x14ac:dyDescent="0.2">
      <c r="A846" s="88" t="str">
        <f>IF(B846="","",SUBTOTAL(3,B$4:B846))</f>
        <v/>
      </c>
      <c r="B846" s="89"/>
      <c r="C846" s="81"/>
      <c r="D846" s="81"/>
      <c r="E846" s="82"/>
      <c r="F846" s="83"/>
      <c r="G846" s="81"/>
      <c r="H846" s="90"/>
      <c r="I846" s="81"/>
      <c r="J846" s="81"/>
      <c r="K846" s="91"/>
      <c r="L846" s="1" t="str">
        <f>IF(H846=$L$3,COUNTIF($H$3:H846,$L$3),"")</f>
        <v/>
      </c>
    </row>
    <row r="847" spans="1:12" x14ac:dyDescent="0.2">
      <c r="A847" s="88" t="str">
        <f>IF(B847="","",SUBTOTAL(3,B$4:B847))</f>
        <v/>
      </c>
      <c r="B847" s="89"/>
      <c r="C847" s="81"/>
      <c r="D847" s="81"/>
      <c r="E847" s="82"/>
      <c r="F847" s="83"/>
      <c r="G847" s="81"/>
      <c r="H847" s="90"/>
      <c r="I847" s="81"/>
      <c r="J847" s="81"/>
      <c r="K847" s="91"/>
      <c r="L847" s="1" t="str">
        <f>IF(H847=$L$3,COUNTIF($H$3:H847,$L$3),"")</f>
        <v/>
      </c>
    </row>
    <row r="848" spans="1:12" x14ac:dyDescent="0.2">
      <c r="A848" s="88" t="str">
        <f>IF(B848="","",SUBTOTAL(3,B$4:B848))</f>
        <v/>
      </c>
      <c r="B848" s="89"/>
      <c r="C848" s="81"/>
      <c r="D848" s="81"/>
      <c r="E848" s="82"/>
      <c r="F848" s="83"/>
      <c r="G848" s="81"/>
      <c r="H848" s="90"/>
      <c r="I848" s="81"/>
      <c r="J848" s="81"/>
      <c r="K848" s="91"/>
      <c r="L848" s="1" t="str">
        <f>IF(H848=$L$3,COUNTIF($H$3:H848,$L$3),"")</f>
        <v/>
      </c>
    </row>
    <row r="849" spans="1:12" x14ac:dyDescent="0.2">
      <c r="A849" s="88" t="str">
        <f>IF(B849="","",SUBTOTAL(3,B$4:B849))</f>
        <v/>
      </c>
      <c r="B849" s="89"/>
      <c r="C849" s="81"/>
      <c r="D849" s="81"/>
      <c r="E849" s="82"/>
      <c r="F849" s="83"/>
      <c r="G849" s="81"/>
      <c r="H849" s="90"/>
      <c r="I849" s="81"/>
      <c r="J849" s="81"/>
      <c r="K849" s="91"/>
      <c r="L849" s="1" t="str">
        <f>IF(H849=$L$3,COUNTIF($H$3:H849,$L$3),"")</f>
        <v/>
      </c>
    </row>
    <row r="850" spans="1:12" x14ac:dyDescent="0.2">
      <c r="A850" s="88" t="str">
        <f>IF(B850="","",SUBTOTAL(3,B$4:B850))</f>
        <v/>
      </c>
      <c r="B850" s="89"/>
      <c r="C850" s="81"/>
      <c r="D850" s="81"/>
      <c r="E850" s="82"/>
      <c r="F850" s="83"/>
      <c r="G850" s="81"/>
      <c r="H850" s="90"/>
      <c r="I850" s="81"/>
      <c r="J850" s="81"/>
      <c r="K850" s="91"/>
      <c r="L850" s="1" t="str">
        <f>IF(H850=$L$3,COUNTIF($H$3:H850,$L$3),"")</f>
        <v/>
      </c>
    </row>
    <row r="851" spans="1:12" x14ac:dyDescent="0.2">
      <c r="A851" s="88" t="str">
        <f>IF(B851="","",SUBTOTAL(3,B$4:B851))</f>
        <v/>
      </c>
      <c r="B851" s="89"/>
      <c r="C851" s="81"/>
      <c r="D851" s="81"/>
      <c r="E851" s="82"/>
      <c r="F851" s="83"/>
      <c r="G851" s="81"/>
      <c r="H851" s="90"/>
      <c r="I851" s="81"/>
      <c r="J851" s="81"/>
      <c r="K851" s="91"/>
      <c r="L851" s="1" t="str">
        <f>IF(H851=$L$3,COUNTIF($H$3:H851,$L$3),"")</f>
        <v/>
      </c>
    </row>
    <row r="852" spans="1:12" x14ac:dyDescent="0.2">
      <c r="A852" s="88" t="str">
        <f>IF(B852="","",SUBTOTAL(3,B$4:B852))</f>
        <v/>
      </c>
      <c r="B852" s="89"/>
      <c r="C852" s="81"/>
      <c r="D852" s="81"/>
      <c r="E852" s="82"/>
      <c r="F852" s="83"/>
      <c r="G852" s="81"/>
      <c r="H852" s="90"/>
      <c r="I852" s="81"/>
      <c r="J852" s="81"/>
      <c r="K852" s="91"/>
      <c r="L852" s="1" t="str">
        <f>IF(H852=$L$3,COUNTIF($H$3:H852,$L$3),"")</f>
        <v/>
      </c>
    </row>
    <row r="853" spans="1:12" x14ac:dyDescent="0.2">
      <c r="A853" s="88" t="str">
        <f>IF(B853="","",SUBTOTAL(3,B$4:B853))</f>
        <v/>
      </c>
      <c r="B853" s="89"/>
      <c r="C853" s="81"/>
      <c r="D853" s="81"/>
      <c r="E853" s="82"/>
      <c r="F853" s="83"/>
      <c r="G853" s="81"/>
      <c r="H853" s="90"/>
      <c r="I853" s="81"/>
      <c r="J853" s="81"/>
      <c r="K853" s="91"/>
      <c r="L853" s="1" t="str">
        <f>IF(H853=$L$3,COUNTIF($H$3:H853,$L$3),"")</f>
        <v/>
      </c>
    </row>
    <row r="854" spans="1:12" x14ac:dyDescent="0.2">
      <c r="A854" s="88" t="str">
        <f>IF(B854="","",SUBTOTAL(3,B$4:B854))</f>
        <v/>
      </c>
      <c r="B854" s="89"/>
      <c r="C854" s="81"/>
      <c r="D854" s="81"/>
      <c r="E854" s="82"/>
      <c r="F854" s="83"/>
      <c r="G854" s="81"/>
      <c r="H854" s="90"/>
      <c r="I854" s="81"/>
      <c r="J854" s="81"/>
      <c r="K854" s="91"/>
      <c r="L854" s="1" t="str">
        <f>IF(H854=$L$3,COUNTIF($H$3:H854,$L$3),"")</f>
        <v/>
      </c>
    </row>
    <row r="855" spans="1:12" x14ac:dyDescent="0.2">
      <c r="A855" s="88" t="str">
        <f>IF(B855="","",SUBTOTAL(3,B$4:B855))</f>
        <v/>
      </c>
      <c r="B855" s="89"/>
      <c r="C855" s="81"/>
      <c r="D855" s="81"/>
      <c r="E855" s="82"/>
      <c r="F855" s="83"/>
      <c r="G855" s="81"/>
      <c r="H855" s="90"/>
      <c r="I855" s="81"/>
      <c r="J855" s="81"/>
      <c r="K855" s="91"/>
      <c r="L855" s="1" t="str">
        <f>IF(H855=$L$3,COUNTIF($H$3:H855,$L$3),"")</f>
        <v/>
      </c>
    </row>
    <row r="856" spans="1:12" x14ac:dyDescent="0.2">
      <c r="A856" s="88" t="str">
        <f>IF(B856="","",SUBTOTAL(3,B$4:B856))</f>
        <v/>
      </c>
      <c r="B856" s="89"/>
      <c r="C856" s="81"/>
      <c r="D856" s="81"/>
      <c r="E856" s="82"/>
      <c r="F856" s="83"/>
      <c r="G856" s="81"/>
      <c r="H856" s="90"/>
      <c r="I856" s="81"/>
      <c r="J856" s="81"/>
      <c r="K856" s="91"/>
      <c r="L856" s="1" t="str">
        <f>IF(H856=$L$3,COUNTIF($H$3:H856,$L$3),"")</f>
        <v/>
      </c>
    </row>
    <row r="857" spans="1:12" x14ac:dyDescent="0.2">
      <c r="A857" s="88" t="str">
        <f>IF(B857="","",SUBTOTAL(3,B$4:B857))</f>
        <v/>
      </c>
      <c r="B857" s="89"/>
      <c r="C857" s="81"/>
      <c r="D857" s="81"/>
      <c r="E857" s="82"/>
      <c r="F857" s="83"/>
      <c r="G857" s="81"/>
      <c r="H857" s="90"/>
      <c r="I857" s="81"/>
      <c r="J857" s="81"/>
      <c r="K857" s="91"/>
      <c r="L857" s="1" t="str">
        <f>IF(H857=$L$3,COUNTIF($H$3:H857,$L$3),"")</f>
        <v/>
      </c>
    </row>
    <row r="858" spans="1:12" x14ac:dyDescent="0.2">
      <c r="A858" s="88" t="str">
        <f>IF(B858="","",SUBTOTAL(3,B$4:B858))</f>
        <v/>
      </c>
      <c r="B858" s="89"/>
      <c r="C858" s="81"/>
      <c r="D858" s="81"/>
      <c r="E858" s="82"/>
      <c r="F858" s="83"/>
      <c r="G858" s="81"/>
      <c r="H858" s="90"/>
      <c r="I858" s="81"/>
      <c r="J858" s="81"/>
      <c r="K858" s="91"/>
      <c r="L858" s="1" t="str">
        <f>IF(H858=$L$3,COUNTIF($H$3:H858,$L$3),"")</f>
        <v/>
      </c>
    </row>
    <row r="859" spans="1:12" x14ac:dyDescent="0.2">
      <c r="A859" s="88" t="str">
        <f>IF(B859="","",SUBTOTAL(3,B$4:B859))</f>
        <v/>
      </c>
      <c r="B859" s="89"/>
      <c r="C859" s="81"/>
      <c r="D859" s="81"/>
      <c r="E859" s="82"/>
      <c r="F859" s="83"/>
      <c r="G859" s="81"/>
      <c r="H859" s="90"/>
      <c r="I859" s="81"/>
      <c r="J859" s="81"/>
      <c r="K859" s="91"/>
      <c r="L859" s="1" t="str">
        <f>IF(H859=$L$3,COUNTIF($H$3:H859,$L$3),"")</f>
        <v/>
      </c>
    </row>
    <row r="860" spans="1:12" x14ac:dyDescent="0.2">
      <c r="A860" s="88" t="str">
        <f>IF(B860="","",SUBTOTAL(3,B$4:B860))</f>
        <v/>
      </c>
      <c r="B860" s="89"/>
      <c r="C860" s="81"/>
      <c r="D860" s="81"/>
      <c r="E860" s="82"/>
      <c r="F860" s="83"/>
      <c r="G860" s="81"/>
      <c r="H860" s="90"/>
      <c r="I860" s="81"/>
      <c r="J860" s="81"/>
      <c r="K860" s="91"/>
      <c r="L860" s="1" t="str">
        <f>IF(H860=$L$3,COUNTIF($H$3:H860,$L$3),"")</f>
        <v/>
      </c>
    </row>
    <row r="861" spans="1:12" x14ac:dyDescent="0.2">
      <c r="A861" s="88" t="str">
        <f>IF(B861="","",SUBTOTAL(3,B$4:B861))</f>
        <v/>
      </c>
      <c r="B861" s="89"/>
      <c r="C861" s="81"/>
      <c r="D861" s="81"/>
      <c r="E861" s="82"/>
      <c r="F861" s="83"/>
      <c r="G861" s="81"/>
      <c r="H861" s="90"/>
      <c r="I861" s="81"/>
      <c r="J861" s="81"/>
      <c r="K861" s="91"/>
      <c r="L861" s="1" t="str">
        <f>IF(H861=$L$3,COUNTIF($H$3:H861,$L$3),"")</f>
        <v/>
      </c>
    </row>
    <row r="862" spans="1:12" x14ac:dyDescent="0.2">
      <c r="A862" s="88" t="str">
        <f>IF(B862="","",SUBTOTAL(3,B$4:B862))</f>
        <v/>
      </c>
      <c r="B862" s="89"/>
      <c r="C862" s="81"/>
      <c r="D862" s="81"/>
      <c r="E862" s="82"/>
      <c r="F862" s="83"/>
      <c r="G862" s="81"/>
      <c r="H862" s="90"/>
      <c r="I862" s="81"/>
      <c r="J862" s="81"/>
      <c r="K862" s="91"/>
      <c r="L862" s="1" t="str">
        <f>IF(H862=$L$3,COUNTIF($H$3:H862,$L$3),"")</f>
        <v/>
      </c>
    </row>
    <row r="863" spans="1:12" x14ac:dyDescent="0.2">
      <c r="A863" s="88" t="str">
        <f>IF(B863="","",SUBTOTAL(3,B$4:B863))</f>
        <v/>
      </c>
      <c r="B863" s="89"/>
      <c r="C863" s="81"/>
      <c r="D863" s="81"/>
      <c r="E863" s="82"/>
      <c r="F863" s="83"/>
      <c r="G863" s="81"/>
      <c r="H863" s="90"/>
      <c r="I863" s="81"/>
      <c r="J863" s="81"/>
      <c r="K863" s="91"/>
      <c r="L863" s="1" t="str">
        <f>IF(H863=$L$3,COUNTIF($H$3:H863,$L$3),"")</f>
        <v/>
      </c>
    </row>
    <row r="864" spans="1:12" x14ac:dyDescent="0.2">
      <c r="A864" s="88" t="str">
        <f>IF(B864="","",SUBTOTAL(3,B$4:B864))</f>
        <v/>
      </c>
      <c r="B864" s="89"/>
      <c r="C864" s="81"/>
      <c r="D864" s="81"/>
      <c r="E864" s="82"/>
      <c r="F864" s="83"/>
      <c r="G864" s="81"/>
      <c r="H864" s="90"/>
      <c r="I864" s="81"/>
      <c r="J864" s="81"/>
      <c r="K864" s="91"/>
      <c r="L864" s="1" t="str">
        <f>IF(H864=$L$3,COUNTIF($H$3:H864,$L$3),"")</f>
        <v/>
      </c>
    </row>
    <row r="865" spans="1:12" x14ac:dyDescent="0.2">
      <c r="A865" s="88" t="str">
        <f>IF(B865="","",SUBTOTAL(3,B$4:B865))</f>
        <v/>
      </c>
      <c r="B865" s="89"/>
      <c r="C865" s="81"/>
      <c r="D865" s="81"/>
      <c r="E865" s="82"/>
      <c r="F865" s="83"/>
      <c r="G865" s="81"/>
      <c r="H865" s="90"/>
      <c r="I865" s="81"/>
      <c r="J865" s="81"/>
      <c r="K865" s="91"/>
      <c r="L865" s="1" t="str">
        <f>IF(H865=$L$3,COUNTIF($H$3:H865,$L$3),"")</f>
        <v/>
      </c>
    </row>
    <row r="866" spans="1:12" x14ac:dyDescent="0.2">
      <c r="A866" s="88" t="str">
        <f>IF(B866="","",SUBTOTAL(3,B$4:B866))</f>
        <v/>
      </c>
      <c r="B866" s="89"/>
      <c r="C866" s="81"/>
      <c r="D866" s="81"/>
      <c r="E866" s="82"/>
      <c r="F866" s="83"/>
      <c r="G866" s="81"/>
      <c r="H866" s="90"/>
      <c r="I866" s="81"/>
      <c r="J866" s="81"/>
      <c r="K866" s="91"/>
      <c r="L866" s="1" t="str">
        <f>IF(H866=$L$3,COUNTIF($H$3:H866,$L$3),"")</f>
        <v/>
      </c>
    </row>
    <row r="867" spans="1:12" x14ac:dyDescent="0.2">
      <c r="A867" s="88" t="str">
        <f>IF(B867="","",SUBTOTAL(3,B$4:B867))</f>
        <v/>
      </c>
      <c r="B867" s="89"/>
      <c r="C867" s="81"/>
      <c r="D867" s="81"/>
      <c r="E867" s="82"/>
      <c r="F867" s="83"/>
      <c r="G867" s="81"/>
      <c r="H867" s="90"/>
      <c r="I867" s="81"/>
      <c r="J867" s="81"/>
      <c r="K867" s="91"/>
      <c r="L867" s="1" t="str">
        <f>IF(H867=$L$3,COUNTIF($H$3:H867,$L$3),"")</f>
        <v/>
      </c>
    </row>
    <row r="868" spans="1:12" x14ac:dyDescent="0.2">
      <c r="A868" s="88" t="str">
        <f>IF(B868="","",SUBTOTAL(3,B$4:B868))</f>
        <v/>
      </c>
      <c r="B868" s="89"/>
      <c r="C868" s="81"/>
      <c r="D868" s="81"/>
      <c r="E868" s="82"/>
      <c r="F868" s="83"/>
      <c r="G868" s="81"/>
      <c r="H868" s="90"/>
      <c r="I868" s="81"/>
      <c r="J868" s="81"/>
      <c r="K868" s="91"/>
      <c r="L868" s="1" t="str">
        <f>IF(H868=$L$3,COUNTIF($H$3:H868,$L$3),"")</f>
        <v/>
      </c>
    </row>
    <row r="869" spans="1:12" x14ac:dyDescent="0.2">
      <c r="A869" s="88" t="str">
        <f>IF(B869="","",SUBTOTAL(3,B$4:B869))</f>
        <v/>
      </c>
      <c r="B869" s="89"/>
      <c r="C869" s="81"/>
      <c r="D869" s="81"/>
      <c r="E869" s="82"/>
      <c r="F869" s="83"/>
      <c r="G869" s="81"/>
      <c r="H869" s="90"/>
      <c r="I869" s="81"/>
      <c r="J869" s="81"/>
      <c r="K869" s="91"/>
      <c r="L869" s="1" t="str">
        <f>IF(H869=$L$3,COUNTIF($H$3:H869,$L$3),"")</f>
        <v/>
      </c>
    </row>
    <row r="870" spans="1:12" x14ac:dyDescent="0.2">
      <c r="A870" s="88" t="str">
        <f>IF(B870="","",SUBTOTAL(3,B$4:B870))</f>
        <v/>
      </c>
      <c r="B870" s="89"/>
      <c r="C870" s="81"/>
      <c r="D870" s="81"/>
      <c r="E870" s="82"/>
      <c r="F870" s="83"/>
      <c r="G870" s="81"/>
      <c r="H870" s="90"/>
      <c r="I870" s="81"/>
      <c r="J870" s="81"/>
      <c r="K870" s="91"/>
      <c r="L870" s="1" t="str">
        <f>IF(H870=$L$3,COUNTIF($H$3:H870,$L$3),"")</f>
        <v/>
      </c>
    </row>
    <row r="871" spans="1:12" x14ac:dyDescent="0.2">
      <c r="A871" s="26" t="str">
        <f>IF(B871="","",SUBTOTAL(3,B$4:B871))</f>
        <v/>
      </c>
      <c r="B871" s="27"/>
      <c r="C871" s="28"/>
      <c r="D871" s="28"/>
      <c r="E871" s="29"/>
      <c r="F871" s="30"/>
      <c r="G871" s="28"/>
      <c r="H871" s="75"/>
      <c r="I871" s="28"/>
      <c r="J871" s="28"/>
      <c r="K871" s="31"/>
      <c r="L871" s="1" t="str">
        <f>IF(H871=$L$3,COUNTIF($H$3:H871,$L$3),"")</f>
        <v/>
      </c>
    </row>
    <row r="872" spans="1:12" x14ac:dyDescent="0.2">
      <c r="A872" s="20" t="str">
        <f>IF(B872="","",SUBTOTAL(3,B$4:B872))</f>
        <v/>
      </c>
      <c r="B872" s="21"/>
      <c r="C872" s="22"/>
      <c r="D872" s="22"/>
      <c r="E872" s="23"/>
      <c r="F872" s="24"/>
      <c r="G872" s="22"/>
      <c r="H872" s="76"/>
      <c r="I872" s="22"/>
      <c r="J872" s="22"/>
      <c r="K872" s="25"/>
      <c r="L872" s="1" t="str">
        <f>IF(H872=$L$3,COUNTIF($H$3:H872,$L$3),"")</f>
        <v/>
      </c>
    </row>
    <row r="873" spans="1:12" x14ac:dyDescent="0.2">
      <c r="A873" s="26" t="str">
        <f>IF(B873="","",SUBTOTAL(3,B$4:B873))</f>
        <v/>
      </c>
      <c r="B873" s="27"/>
      <c r="C873" s="28"/>
      <c r="D873" s="28"/>
      <c r="E873" s="29"/>
      <c r="F873" s="30"/>
      <c r="G873" s="28"/>
      <c r="H873" s="75"/>
      <c r="I873" s="28"/>
      <c r="J873" s="28"/>
      <c r="K873" s="31"/>
      <c r="L873" s="1" t="str">
        <f>IF(H873=$L$3,COUNTIF($H$3:H873,$L$3),"")</f>
        <v/>
      </c>
    </row>
    <row r="874" spans="1:12" x14ac:dyDescent="0.2">
      <c r="A874" s="20" t="str">
        <f>IF(B874="","",SUBTOTAL(3,B$4:B874))</f>
        <v/>
      </c>
      <c r="B874" s="21"/>
      <c r="C874" s="22"/>
      <c r="D874" s="22"/>
      <c r="E874" s="23"/>
      <c r="F874" s="24"/>
      <c r="G874" s="22"/>
      <c r="H874" s="76"/>
      <c r="I874" s="22"/>
      <c r="J874" s="22"/>
      <c r="K874" s="25"/>
      <c r="L874" s="1" t="str">
        <f>IF(H874=$L$3,COUNTIF($H$3:H874,$L$3),"")</f>
        <v/>
      </c>
    </row>
    <row r="875" spans="1:12" x14ac:dyDescent="0.2">
      <c r="A875" s="26" t="str">
        <f>IF(B875="","",SUBTOTAL(3,B$4:B875))</f>
        <v/>
      </c>
      <c r="B875" s="27"/>
      <c r="C875" s="28"/>
      <c r="D875" s="28"/>
      <c r="E875" s="29"/>
      <c r="F875" s="30"/>
      <c r="G875" s="28"/>
      <c r="H875" s="75"/>
      <c r="I875" s="28"/>
      <c r="J875" s="28"/>
      <c r="K875" s="31"/>
      <c r="L875" s="1" t="str">
        <f>IF(H875=$L$3,COUNTIF($H$3:H875,$L$3),"")</f>
        <v/>
      </c>
    </row>
    <row r="876" spans="1:12" x14ac:dyDescent="0.2">
      <c r="A876" s="20" t="str">
        <f>IF(B876="","",SUBTOTAL(3,B$4:B876))</f>
        <v/>
      </c>
      <c r="B876" s="21"/>
      <c r="C876" s="22"/>
      <c r="D876" s="22"/>
      <c r="E876" s="23"/>
      <c r="F876" s="24"/>
      <c r="G876" s="22"/>
      <c r="H876" s="76"/>
      <c r="I876" s="22"/>
      <c r="J876" s="22"/>
      <c r="K876" s="25"/>
      <c r="L876" s="1" t="str">
        <f>IF(H876=$L$3,COUNTIF($H$3:H876,$L$3),"")</f>
        <v/>
      </c>
    </row>
    <row r="877" spans="1:12" x14ac:dyDescent="0.2">
      <c r="A877" s="26" t="str">
        <f>IF(B877="","",SUBTOTAL(3,B$4:B877))</f>
        <v/>
      </c>
      <c r="B877" s="27"/>
      <c r="C877" s="28"/>
      <c r="D877" s="28"/>
      <c r="E877" s="29"/>
      <c r="F877" s="30"/>
      <c r="G877" s="28"/>
      <c r="H877" s="75"/>
      <c r="I877" s="28"/>
      <c r="J877" s="28"/>
      <c r="K877" s="31"/>
      <c r="L877" s="1" t="str">
        <f>IF(H877=$L$3,COUNTIF($H$3:H877,$L$3),"")</f>
        <v/>
      </c>
    </row>
    <row r="878" spans="1:12" x14ac:dyDescent="0.2">
      <c r="A878" s="20" t="str">
        <f>IF(B878="","",SUBTOTAL(3,B$4:B878))</f>
        <v/>
      </c>
      <c r="B878" s="21"/>
      <c r="C878" s="22"/>
      <c r="D878" s="22"/>
      <c r="E878" s="23"/>
      <c r="F878" s="24"/>
      <c r="G878" s="22"/>
      <c r="H878" s="76"/>
      <c r="I878" s="22"/>
      <c r="J878" s="22"/>
      <c r="K878" s="25"/>
      <c r="L878" s="1" t="str">
        <f>IF(H878=$L$3,COUNTIF($H$3:H878,$L$3),"")</f>
        <v/>
      </c>
    </row>
    <row r="879" spans="1:12" x14ac:dyDescent="0.2">
      <c r="A879" s="26" t="str">
        <f>IF(B879="","",SUBTOTAL(3,B$4:B879))</f>
        <v/>
      </c>
      <c r="B879" s="27"/>
      <c r="C879" s="28"/>
      <c r="D879" s="28"/>
      <c r="E879" s="29"/>
      <c r="F879" s="30"/>
      <c r="G879" s="28"/>
      <c r="H879" s="75"/>
      <c r="I879" s="28"/>
      <c r="J879" s="28"/>
      <c r="K879" s="31"/>
      <c r="L879" s="1" t="str">
        <f>IF(H879=$L$3,COUNTIF($H$3:H879,$L$3),"")</f>
        <v/>
      </c>
    </row>
    <row r="880" spans="1:12" x14ac:dyDescent="0.2">
      <c r="A880" s="20" t="str">
        <f>IF(B880="","",SUBTOTAL(3,B$4:B880))</f>
        <v/>
      </c>
      <c r="B880" s="21"/>
      <c r="C880" s="22"/>
      <c r="D880" s="22"/>
      <c r="E880" s="23"/>
      <c r="F880" s="24"/>
      <c r="G880" s="22"/>
      <c r="H880" s="76"/>
      <c r="I880" s="22"/>
      <c r="J880" s="22"/>
      <c r="K880" s="25"/>
      <c r="L880" s="1" t="str">
        <f>IF(H880=$L$3,COUNTIF($H$3:H880,$L$3),"")</f>
        <v/>
      </c>
    </row>
    <row r="881" spans="1:12" x14ac:dyDescent="0.2">
      <c r="A881" s="26" t="str">
        <f>IF(B881="","",SUBTOTAL(3,B$4:B881))</f>
        <v/>
      </c>
      <c r="B881" s="27"/>
      <c r="C881" s="28"/>
      <c r="D881" s="28"/>
      <c r="E881" s="29"/>
      <c r="F881" s="30"/>
      <c r="G881" s="28"/>
      <c r="H881" s="75"/>
      <c r="I881" s="28"/>
      <c r="J881" s="28"/>
      <c r="K881" s="31"/>
      <c r="L881" s="1" t="str">
        <f>IF(H881=$L$3,COUNTIF($H$3:H881,$L$3),"")</f>
        <v/>
      </c>
    </row>
    <row r="882" spans="1:12" x14ac:dyDescent="0.2">
      <c r="A882" s="20" t="str">
        <f>IF(B882="","",SUBTOTAL(3,B$4:B882))</f>
        <v/>
      </c>
      <c r="B882" s="21"/>
      <c r="C882" s="22"/>
      <c r="D882" s="22"/>
      <c r="E882" s="23"/>
      <c r="F882" s="24"/>
      <c r="G882" s="22"/>
      <c r="H882" s="76"/>
      <c r="I882" s="22"/>
      <c r="J882" s="22"/>
      <c r="K882" s="25"/>
      <c r="L882" s="1" t="str">
        <f>IF(H882=$L$3,COUNTIF($H$3:H882,$L$3),"")</f>
        <v/>
      </c>
    </row>
    <row r="883" spans="1:12" x14ac:dyDescent="0.2">
      <c r="A883" s="26" t="str">
        <f>IF(B883="","",SUBTOTAL(3,B$4:B883))</f>
        <v/>
      </c>
      <c r="B883" s="27"/>
      <c r="C883" s="28"/>
      <c r="D883" s="28"/>
      <c r="E883" s="29"/>
      <c r="F883" s="30"/>
      <c r="G883" s="28"/>
      <c r="H883" s="75"/>
      <c r="I883" s="28"/>
      <c r="J883" s="28"/>
      <c r="K883" s="31"/>
      <c r="L883" s="1" t="str">
        <f>IF(H883=$L$3,COUNTIF($H$3:H883,$L$3),"")</f>
        <v/>
      </c>
    </row>
    <row r="884" spans="1:12" x14ac:dyDescent="0.2">
      <c r="A884" s="20" t="str">
        <f>IF(B884="","",SUBTOTAL(3,B$4:B884))</f>
        <v/>
      </c>
      <c r="B884" s="21"/>
      <c r="C884" s="22"/>
      <c r="D884" s="22"/>
      <c r="E884" s="23"/>
      <c r="F884" s="24"/>
      <c r="G884" s="22"/>
      <c r="H884" s="76"/>
      <c r="I884" s="22"/>
      <c r="J884" s="22"/>
      <c r="K884" s="25"/>
      <c r="L884" s="1" t="str">
        <f>IF(H884=$L$3,COUNTIF($H$3:H884,$L$3),"")</f>
        <v/>
      </c>
    </row>
    <row r="885" spans="1:12" x14ac:dyDescent="0.2">
      <c r="A885" s="26" t="str">
        <f>IF(B885="","",SUBTOTAL(3,B$4:B885))</f>
        <v/>
      </c>
      <c r="B885" s="27"/>
      <c r="C885" s="28"/>
      <c r="D885" s="28"/>
      <c r="E885" s="29"/>
      <c r="F885" s="30"/>
      <c r="G885" s="28"/>
      <c r="H885" s="75"/>
      <c r="I885" s="28"/>
      <c r="J885" s="28"/>
      <c r="K885" s="31"/>
      <c r="L885" s="1" t="str">
        <f>IF(H885=$L$3,COUNTIF($H$3:H885,$L$3),"")</f>
        <v/>
      </c>
    </row>
    <row r="886" spans="1:12" x14ac:dyDescent="0.2">
      <c r="A886" s="20" t="str">
        <f>IF(B886="","",SUBTOTAL(3,B$4:B886))</f>
        <v/>
      </c>
      <c r="B886" s="21"/>
      <c r="C886" s="22"/>
      <c r="D886" s="22"/>
      <c r="E886" s="23"/>
      <c r="F886" s="24"/>
      <c r="G886" s="22"/>
      <c r="H886" s="76"/>
      <c r="I886" s="22"/>
      <c r="J886" s="22"/>
      <c r="K886" s="25"/>
      <c r="L886" s="1" t="str">
        <f>IF(H886=$L$3,COUNTIF($H$3:H886,$L$3),"")</f>
        <v/>
      </c>
    </row>
    <row r="887" spans="1:12" x14ac:dyDescent="0.2">
      <c r="A887" s="26" t="str">
        <f>IF(B887="","",SUBTOTAL(3,B$4:B887))</f>
        <v/>
      </c>
      <c r="B887" s="27"/>
      <c r="C887" s="28"/>
      <c r="D887" s="28"/>
      <c r="E887" s="29"/>
      <c r="F887" s="30"/>
      <c r="G887" s="28"/>
      <c r="H887" s="75"/>
      <c r="I887" s="28"/>
      <c r="J887" s="28"/>
      <c r="K887" s="31"/>
      <c r="L887" s="1" t="str">
        <f>IF(H887=$L$3,COUNTIF($H$3:H887,$L$3),"")</f>
        <v/>
      </c>
    </row>
    <row r="888" spans="1:12" x14ac:dyDescent="0.2">
      <c r="A888" s="20" t="str">
        <f>IF(B888="","",SUBTOTAL(3,B$4:B888))</f>
        <v/>
      </c>
      <c r="B888" s="21"/>
      <c r="C888" s="22"/>
      <c r="D888" s="22"/>
      <c r="E888" s="23"/>
      <c r="F888" s="24"/>
      <c r="G888" s="22"/>
      <c r="H888" s="76"/>
      <c r="I888" s="22"/>
      <c r="J888" s="22"/>
      <c r="K888" s="25"/>
      <c r="L888" s="1" t="str">
        <f>IF(H888=$L$3,COUNTIF($H$3:H888,$L$3),"")</f>
        <v/>
      </c>
    </row>
    <row r="889" spans="1:12" x14ac:dyDescent="0.2">
      <c r="A889" s="26" t="str">
        <f>IF(B889="","",SUBTOTAL(3,B$4:B889))</f>
        <v/>
      </c>
      <c r="B889" s="27"/>
      <c r="C889" s="28"/>
      <c r="D889" s="28"/>
      <c r="E889" s="29"/>
      <c r="F889" s="30"/>
      <c r="G889" s="28"/>
      <c r="H889" s="75"/>
      <c r="I889" s="28"/>
      <c r="J889" s="28"/>
      <c r="K889" s="31"/>
      <c r="L889" s="1" t="str">
        <f>IF(H889=$L$3,COUNTIF($H$3:H889,$L$3),"")</f>
        <v/>
      </c>
    </row>
    <row r="890" spans="1:12" x14ac:dyDescent="0.2">
      <c r="A890" s="20" t="str">
        <f>IF(B890="","",SUBTOTAL(3,B$4:B890))</f>
        <v/>
      </c>
      <c r="B890" s="21"/>
      <c r="C890" s="22"/>
      <c r="D890" s="22"/>
      <c r="E890" s="23"/>
      <c r="F890" s="24"/>
      <c r="G890" s="22"/>
      <c r="H890" s="76"/>
      <c r="I890" s="22"/>
      <c r="J890" s="22"/>
      <c r="K890" s="25"/>
      <c r="L890" s="1" t="str">
        <f>IF(H890=$L$3,COUNTIF($H$3:H890,$L$3),"")</f>
        <v/>
      </c>
    </row>
    <row r="891" spans="1:12" x14ac:dyDescent="0.2">
      <c r="A891" s="26" t="str">
        <f>IF(B891="","",SUBTOTAL(3,B$4:B891))</f>
        <v/>
      </c>
      <c r="B891" s="27"/>
      <c r="C891" s="28"/>
      <c r="D891" s="28"/>
      <c r="E891" s="29"/>
      <c r="F891" s="30"/>
      <c r="G891" s="28"/>
      <c r="H891" s="75"/>
      <c r="I891" s="28"/>
      <c r="J891" s="28"/>
      <c r="K891" s="31"/>
      <c r="L891" s="1" t="str">
        <f>IF(H891=$L$3,COUNTIF($H$3:H891,$L$3),"")</f>
        <v/>
      </c>
    </row>
    <row r="892" spans="1:12" x14ac:dyDescent="0.2">
      <c r="A892" s="20" t="str">
        <f>IF(B892="","",SUBTOTAL(3,B$4:B892))</f>
        <v/>
      </c>
      <c r="B892" s="21"/>
      <c r="C892" s="22"/>
      <c r="D892" s="22"/>
      <c r="E892" s="23"/>
      <c r="F892" s="24"/>
      <c r="G892" s="22"/>
      <c r="H892" s="76"/>
      <c r="I892" s="22"/>
      <c r="J892" s="22"/>
      <c r="K892" s="25"/>
      <c r="L892" s="1" t="str">
        <f>IF(H892=$L$3,COUNTIF($H$3:H892,$L$3),"")</f>
        <v/>
      </c>
    </row>
    <row r="893" spans="1:12" x14ac:dyDescent="0.2">
      <c r="A893" s="26" t="str">
        <f>IF(B893="","",SUBTOTAL(3,B$4:B893))</f>
        <v/>
      </c>
      <c r="B893" s="27"/>
      <c r="C893" s="28"/>
      <c r="D893" s="28"/>
      <c r="E893" s="29"/>
      <c r="F893" s="30"/>
      <c r="G893" s="28"/>
      <c r="H893" s="75"/>
      <c r="I893" s="28"/>
      <c r="J893" s="28"/>
      <c r="K893" s="31"/>
      <c r="L893" s="1" t="str">
        <f>IF(H893=$L$3,COUNTIF($H$3:H893,$L$3),"")</f>
        <v/>
      </c>
    </row>
    <row r="894" spans="1:12" x14ac:dyDescent="0.2">
      <c r="A894" s="20" t="str">
        <f>IF(B894="","",SUBTOTAL(3,B$4:B894))</f>
        <v/>
      </c>
      <c r="B894" s="21"/>
      <c r="C894" s="22"/>
      <c r="D894" s="22"/>
      <c r="E894" s="23"/>
      <c r="F894" s="24"/>
      <c r="G894" s="22"/>
      <c r="H894" s="76"/>
      <c r="I894" s="22"/>
      <c r="J894" s="22"/>
      <c r="K894" s="25"/>
      <c r="L894" s="1" t="str">
        <f>IF(H894=$L$3,COUNTIF($H$3:H894,$L$3),"")</f>
        <v/>
      </c>
    </row>
    <row r="895" spans="1:12" x14ac:dyDescent="0.2">
      <c r="A895" s="26" t="str">
        <f>IF(B895="","",SUBTOTAL(3,B$4:B895))</f>
        <v/>
      </c>
      <c r="B895" s="27"/>
      <c r="C895" s="28"/>
      <c r="D895" s="28"/>
      <c r="E895" s="29"/>
      <c r="F895" s="30"/>
      <c r="G895" s="28"/>
      <c r="H895" s="75"/>
      <c r="I895" s="28"/>
      <c r="J895" s="28"/>
      <c r="K895" s="31"/>
      <c r="L895" s="1" t="str">
        <f>IF(H895=$L$3,COUNTIF($H$3:H895,$L$3),"")</f>
        <v/>
      </c>
    </row>
    <row r="896" spans="1:12" x14ac:dyDescent="0.2">
      <c r="A896" s="20" t="str">
        <f>IF(B896="","",SUBTOTAL(3,B$4:B896))</f>
        <v/>
      </c>
      <c r="B896" s="21"/>
      <c r="C896" s="22"/>
      <c r="D896" s="22"/>
      <c r="E896" s="23"/>
      <c r="F896" s="24"/>
      <c r="G896" s="22"/>
      <c r="H896" s="76"/>
      <c r="I896" s="22"/>
      <c r="J896" s="22"/>
      <c r="K896" s="25"/>
      <c r="L896" s="1" t="str">
        <f>IF(H896=$L$3,COUNTIF($H$3:H896,$L$3),"")</f>
        <v/>
      </c>
    </row>
    <row r="897" spans="1:12" x14ac:dyDescent="0.2">
      <c r="A897" s="26" t="str">
        <f>IF(B897="","",SUBTOTAL(3,B$4:B897))</f>
        <v/>
      </c>
      <c r="B897" s="27"/>
      <c r="C897" s="28"/>
      <c r="D897" s="28"/>
      <c r="E897" s="29"/>
      <c r="F897" s="30"/>
      <c r="G897" s="28"/>
      <c r="H897" s="75"/>
      <c r="I897" s="28"/>
      <c r="J897" s="28"/>
      <c r="K897" s="31"/>
      <c r="L897" s="1" t="str">
        <f>IF(H897=$L$3,COUNTIF($H$3:H897,$L$3),"")</f>
        <v/>
      </c>
    </row>
    <row r="898" spans="1:12" x14ac:dyDescent="0.2">
      <c r="A898" s="20" t="str">
        <f>IF(B898="","",SUBTOTAL(3,B$4:B898))</f>
        <v/>
      </c>
      <c r="B898" s="21"/>
      <c r="C898" s="22"/>
      <c r="D898" s="22"/>
      <c r="E898" s="23"/>
      <c r="F898" s="24"/>
      <c r="G898" s="22"/>
      <c r="H898" s="76"/>
      <c r="I898" s="22"/>
      <c r="J898" s="22"/>
      <c r="K898" s="25"/>
      <c r="L898" s="1" t="str">
        <f>IF(H898=$L$3,COUNTIF($H$3:H898,$L$3),"")</f>
        <v/>
      </c>
    </row>
    <row r="899" spans="1:12" x14ac:dyDescent="0.2">
      <c r="A899" s="26" t="str">
        <f>IF(B899="","",SUBTOTAL(3,B$4:B899))</f>
        <v/>
      </c>
      <c r="B899" s="27"/>
      <c r="C899" s="28"/>
      <c r="D899" s="28"/>
      <c r="E899" s="29"/>
      <c r="F899" s="30"/>
      <c r="G899" s="28"/>
      <c r="H899" s="75"/>
      <c r="I899" s="28"/>
      <c r="J899" s="28"/>
      <c r="K899" s="31"/>
      <c r="L899" s="1" t="str">
        <f>IF(H899=$L$3,COUNTIF($H$3:H899,$L$3),"")</f>
        <v/>
      </c>
    </row>
    <row r="900" spans="1:12" x14ac:dyDescent="0.2">
      <c r="A900" s="20" t="str">
        <f>IF(B900="","",SUBTOTAL(3,B$4:B900))</f>
        <v/>
      </c>
      <c r="B900" s="21"/>
      <c r="C900" s="22"/>
      <c r="D900" s="22"/>
      <c r="E900" s="23"/>
      <c r="F900" s="24"/>
      <c r="G900" s="22"/>
      <c r="H900" s="76"/>
      <c r="I900" s="22"/>
      <c r="J900" s="22"/>
      <c r="K900" s="25"/>
      <c r="L900" s="1" t="str">
        <f>IF(H900=$L$3,COUNTIF($H$3:H900,$L$3),"")</f>
        <v/>
      </c>
    </row>
    <row r="901" spans="1:12" x14ac:dyDescent="0.2">
      <c r="A901" s="26" t="str">
        <f>IF(B901="","",SUBTOTAL(3,B$4:B901))</f>
        <v/>
      </c>
      <c r="B901" s="27"/>
      <c r="C901" s="28"/>
      <c r="D901" s="28"/>
      <c r="E901" s="29"/>
      <c r="F901" s="30"/>
      <c r="G901" s="28"/>
      <c r="H901" s="75"/>
      <c r="I901" s="28"/>
      <c r="J901" s="28"/>
      <c r="K901" s="31"/>
      <c r="L901" s="1" t="str">
        <f>IF(H901=$L$3,COUNTIF($H$3:H901,$L$3),"")</f>
        <v/>
      </c>
    </row>
    <row r="902" spans="1:12" x14ac:dyDescent="0.2">
      <c r="A902" s="20" t="str">
        <f>IF(B902="","",SUBTOTAL(3,B$4:B902))</f>
        <v/>
      </c>
      <c r="B902" s="21"/>
      <c r="C902" s="22"/>
      <c r="D902" s="22"/>
      <c r="E902" s="23"/>
      <c r="F902" s="24"/>
      <c r="G902" s="22"/>
      <c r="H902" s="76"/>
      <c r="I902" s="22"/>
      <c r="J902" s="22"/>
      <c r="K902" s="25"/>
      <c r="L902" s="1" t="str">
        <f>IF(H902=$L$3,COUNTIF($H$3:H902,$L$3),"")</f>
        <v/>
      </c>
    </row>
    <row r="903" spans="1:12" ht="18.75" thickBot="1" x14ac:dyDescent="0.25">
      <c r="A903" s="32" t="str">
        <f>IF(B903="","",SUBTOTAL(3,B$4:B903))</f>
        <v/>
      </c>
      <c r="B903" s="33"/>
      <c r="C903" s="34"/>
      <c r="D903" s="34"/>
      <c r="E903" s="35"/>
      <c r="F903" s="36"/>
      <c r="G903" s="34"/>
      <c r="H903" s="77"/>
      <c r="I903" s="34"/>
      <c r="J903" s="34"/>
      <c r="K903" s="37"/>
      <c r="L903" s="1" t="str">
        <f>IF(H903=$L$3,COUNTIF($H$3:H903,$L$3),"")</f>
        <v/>
      </c>
    </row>
    <row r="904" spans="1:12" ht="18.75" thickTop="1" x14ac:dyDescent="0.2"/>
  </sheetData>
  <autoFilter ref="A3:K3" xr:uid="{7BBDA8BB-A748-4959-9B3B-2BECEAF0CC39}">
    <sortState ref="A4:K903">
      <sortCondition ref="I3"/>
    </sortState>
  </autoFilter>
  <dataValidations count="1">
    <dataValidation type="list" allowBlank="1" showInputMessage="1" showErrorMessage="1" sqref="H4:H903" xr:uid="{00000000-0002-0000-0000-000000000000}">
      <formula1>Fsool</formula1>
    </dataValidation>
  </dataValidations>
  <pageMargins left="0.7" right="0.7" top="0.75" bottom="0.75" header="0.3" footer="0.3"/>
  <pageSetup scale="3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35"/>
  <sheetViews>
    <sheetView rightToLeft="1" tabSelected="1" zoomScale="130" zoomScaleNormal="130" zoomScaleSheetLayoutView="130" workbookViewId="0">
      <selection activeCell="G7" sqref="G7"/>
    </sheetView>
  </sheetViews>
  <sheetFormatPr defaultRowHeight="15.75" x14ac:dyDescent="0.2"/>
  <cols>
    <col min="1" max="2" width="4.375" style="51" customWidth="1"/>
    <col min="3" max="3" width="2.75" style="11" customWidth="1"/>
    <col min="4" max="4" width="22.875" style="51" customWidth="1"/>
    <col min="5" max="5" width="8" style="51" customWidth="1"/>
    <col min="6" max="6" width="2.75" style="11" customWidth="1"/>
    <col min="7" max="7" width="22.875" style="51" customWidth="1"/>
    <col min="8" max="8" width="8" style="51" customWidth="1"/>
    <col min="9" max="9" width="9" style="51"/>
    <col min="10" max="10" width="13.75" style="51" customWidth="1"/>
    <col min="11" max="16384" width="9" style="51"/>
  </cols>
  <sheetData>
    <row r="1" spans="1:10" ht="16.5" thickBot="1" x14ac:dyDescent="0.25">
      <c r="C1" s="9" t="s">
        <v>387</v>
      </c>
      <c r="F1" s="10" t="s">
        <v>12</v>
      </c>
      <c r="G1" s="52"/>
    </row>
    <row r="2" spans="1:10" ht="16.5" thickTop="1" x14ac:dyDescent="0.2">
      <c r="C2" s="9" t="s">
        <v>388</v>
      </c>
      <c r="J2" s="70" t="s">
        <v>22</v>
      </c>
    </row>
    <row r="3" spans="1:10" ht="31.5" customHeight="1" thickBot="1" x14ac:dyDescent="0.25">
      <c r="D3" s="53"/>
      <c r="E3" s="62" t="str">
        <f>"قائمة فصل"&amp;""&amp;$J$3</f>
        <v>قائمة فصل4/1</v>
      </c>
      <c r="F3" s="62"/>
      <c r="G3" s="63"/>
      <c r="H3" s="63"/>
      <c r="J3" s="71" t="s">
        <v>26</v>
      </c>
    </row>
    <row r="4" spans="1:10" ht="32.25" customHeight="1" thickTop="1" thickBot="1" x14ac:dyDescent="0.25">
      <c r="C4" s="12" t="s">
        <v>0</v>
      </c>
      <c r="D4" s="54" t="s">
        <v>1</v>
      </c>
      <c r="E4" s="54" t="s">
        <v>13</v>
      </c>
      <c r="F4" s="13" t="s">
        <v>0</v>
      </c>
      <c r="G4" s="54" t="s">
        <v>1</v>
      </c>
      <c r="H4" s="55" t="s">
        <v>13</v>
      </c>
    </row>
    <row r="5" spans="1:10" ht="16.5" customHeight="1" thickTop="1" x14ac:dyDescent="0.2">
      <c r="A5" s="68">
        <v>1</v>
      </c>
      <c r="B5" s="68">
        <f>A34+1</f>
        <v>31</v>
      </c>
      <c r="C5" s="14"/>
      <c r="D5" s="56"/>
      <c r="E5" s="56"/>
      <c r="F5" s="15"/>
      <c r="G5" s="15"/>
      <c r="H5" s="57"/>
    </row>
    <row r="6" spans="1:10" ht="16.5" customHeight="1" x14ac:dyDescent="0.2">
      <c r="A6" s="68">
        <f>A5+1</f>
        <v>2</v>
      </c>
      <c r="B6" s="68">
        <f>B5+1</f>
        <v>32</v>
      </c>
      <c r="C6" s="16"/>
      <c r="D6" s="58"/>
      <c r="E6" s="58"/>
      <c r="F6" s="17"/>
      <c r="G6" s="58"/>
      <c r="H6" s="59"/>
    </row>
    <row r="7" spans="1:10" ht="16.5" customHeight="1" x14ac:dyDescent="0.2">
      <c r="A7" s="68">
        <f t="shared" ref="A7:A34" si="0">A6+1</f>
        <v>3</v>
      </c>
      <c r="B7" s="68">
        <f t="shared" ref="B7:B34" si="1">B6+1</f>
        <v>33</v>
      </c>
      <c r="C7" s="16"/>
      <c r="D7" s="58"/>
      <c r="E7" s="58"/>
      <c r="F7" s="17"/>
      <c r="G7" s="58"/>
      <c r="H7" s="59"/>
    </row>
    <row r="8" spans="1:10" ht="16.5" customHeight="1" x14ac:dyDescent="0.2">
      <c r="A8" s="68">
        <f t="shared" si="0"/>
        <v>4</v>
      </c>
      <c r="B8" s="68">
        <f t="shared" si="1"/>
        <v>34</v>
      </c>
      <c r="C8" s="16"/>
      <c r="D8" s="58"/>
      <c r="E8" s="58"/>
      <c r="F8" s="17"/>
      <c r="G8" s="58"/>
      <c r="H8" s="59"/>
    </row>
    <row r="9" spans="1:10" ht="16.5" customHeight="1" x14ac:dyDescent="0.2">
      <c r="A9" s="68">
        <f t="shared" si="0"/>
        <v>5</v>
      </c>
      <c r="B9" s="68">
        <f t="shared" si="1"/>
        <v>35</v>
      </c>
      <c r="C9" s="16"/>
      <c r="D9" s="58"/>
      <c r="E9" s="58"/>
      <c r="F9" s="17"/>
      <c r="G9" s="58"/>
      <c r="H9" s="59"/>
    </row>
    <row r="10" spans="1:10" ht="16.5" customHeight="1" x14ac:dyDescent="0.2">
      <c r="A10" s="68">
        <f t="shared" si="0"/>
        <v>6</v>
      </c>
      <c r="B10" s="68">
        <f t="shared" si="1"/>
        <v>36</v>
      </c>
      <c r="C10" s="16"/>
      <c r="D10" s="58"/>
      <c r="E10" s="58"/>
      <c r="F10" s="17"/>
      <c r="G10" s="58"/>
      <c r="H10" s="59"/>
    </row>
    <row r="11" spans="1:10" ht="16.5" customHeight="1" x14ac:dyDescent="0.2">
      <c r="A11" s="68">
        <f t="shared" si="0"/>
        <v>7</v>
      </c>
      <c r="B11" s="68">
        <f t="shared" si="1"/>
        <v>37</v>
      </c>
      <c r="C11" s="16"/>
      <c r="D11" s="58"/>
      <c r="E11" s="58"/>
      <c r="F11" s="17"/>
      <c r="G11" s="58"/>
      <c r="H11" s="59"/>
    </row>
    <row r="12" spans="1:10" ht="16.5" customHeight="1" x14ac:dyDescent="0.2">
      <c r="A12" s="68">
        <f t="shared" si="0"/>
        <v>8</v>
      </c>
      <c r="B12" s="68">
        <f t="shared" si="1"/>
        <v>38</v>
      </c>
      <c r="C12" s="16"/>
      <c r="D12" s="58"/>
      <c r="E12" s="58"/>
      <c r="F12" s="17"/>
      <c r="G12" s="58"/>
      <c r="H12" s="59"/>
    </row>
    <row r="13" spans="1:10" ht="16.5" customHeight="1" x14ac:dyDescent="0.2">
      <c r="A13" s="68">
        <f t="shared" si="0"/>
        <v>9</v>
      </c>
      <c r="B13" s="68">
        <f t="shared" si="1"/>
        <v>39</v>
      </c>
      <c r="C13" s="16"/>
      <c r="D13" s="58"/>
      <c r="E13" s="58"/>
      <c r="F13" s="17"/>
      <c r="G13" s="58"/>
      <c r="H13" s="59"/>
    </row>
    <row r="14" spans="1:10" ht="16.5" customHeight="1" x14ac:dyDescent="0.2">
      <c r="A14" s="68">
        <f t="shared" si="0"/>
        <v>10</v>
      </c>
      <c r="B14" s="68">
        <f t="shared" si="1"/>
        <v>40</v>
      </c>
      <c r="C14" s="16"/>
      <c r="D14" s="58"/>
      <c r="E14" s="58"/>
      <c r="F14" s="17"/>
      <c r="G14" s="58"/>
      <c r="H14" s="59"/>
    </row>
    <row r="15" spans="1:10" ht="16.5" customHeight="1" x14ac:dyDescent="0.2">
      <c r="A15" s="68">
        <f t="shared" si="0"/>
        <v>11</v>
      </c>
      <c r="B15" s="68">
        <f t="shared" si="1"/>
        <v>41</v>
      </c>
      <c r="C15" s="16"/>
      <c r="D15" s="58"/>
      <c r="E15" s="58"/>
      <c r="F15" s="17"/>
      <c r="G15" s="58"/>
      <c r="H15" s="59"/>
    </row>
    <row r="16" spans="1:10" ht="16.5" customHeight="1" x14ac:dyDescent="0.2">
      <c r="A16" s="68">
        <f t="shared" si="0"/>
        <v>12</v>
      </c>
      <c r="B16" s="68">
        <f t="shared" si="1"/>
        <v>42</v>
      </c>
      <c r="C16" s="16"/>
      <c r="D16" s="58"/>
      <c r="E16" s="58"/>
      <c r="F16" s="17"/>
      <c r="G16" s="58"/>
      <c r="H16" s="59"/>
    </row>
    <row r="17" spans="1:8" ht="16.5" customHeight="1" x14ac:dyDescent="0.2">
      <c r="A17" s="68">
        <f t="shared" si="0"/>
        <v>13</v>
      </c>
      <c r="B17" s="68">
        <f t="shared" si="1"/>
        <v>43</v>
      </c>
      <c r="C17" s="16"/>
      <c r="D17" s="58"/>
      <c r="E17" s="58"/>
      <c r="F17" s="17"/>
      <c r="G17" s="58"/>
      <c r="H17" s="59"/>
    </row>
    <row r="18" spans="1:8" ht="16.5" customHeight="1" x14ac:dyDescent="0.2">
      <c r="A18" s="68">
        <f t="shared" si="0"/>
        <v>14</v>
      </c>
      <c r="B18" s="68">
        <f t="shared" si="1"/>
        <v>44</v>
      </c>
      <c r="C18" s="16"/>
      <c r="D18" s="58"/>
      <c r="E18" s="58"/>
      <c r="F18" s="17"/>
      <c r="G18" s="58"/>
      <c r="H18" s="59"/>
    </row>
    <row r="19" spans="1:8" ht="16.5" customHeight="1" x14ac:dyDescent="0.2">
      <c r="A19" s="68">
        <f t="shared" si="0"/>
        <v>15</v>
      </c>
      <c r="B19" s="68">
        <f t="shared" si="1"/>
        <v>45</v>
      </c>
      <c r="C19" s="16"/>
      <c r="D19" s="58"/>
      <c r="E19" s="58"/>
      <c r="F19" s="17"/>
      <c r="G19" s="58"/>
      <c r="H19" s="59"/>
    </row>
    <row r="20" spans="1:8" ht="16.5" customHeight="1" x14ac:dyDescent="0.2">
      <c r="A20" s="68">
        <f t="shared" si="0"/>
        <v>16</v>
      </c>
      <c r="B20" s="68">
        <f t="shared" si="1"/>
        <v>46</v>
      </c>
      <c r="C20" s="16"/>
      <c r="D20" s="58"/>
      <c r="E20" s="58"/>
      <c r="F20" s="17"/>
      <c r="G20" s="58"/>
      <c r="H20" s="59"/>
    </row>
    <row r="21" spans="1:8" ht="16.5" customHeight="1" x14ac:dyDescent="0.2">
      <c r="A21" s="68">
        <f t="shared" si="0"/>
        <v>17</v>
      </c>
      <c r="B21" s="68">
        <f t="shared" si="1"/>
        <v>47</v>
      </c>
      <c r="C21" s="16"/>
      <c r="D21" s="58"/>
      <c r="E21" s="58"/>
      <c r="F21" s="17"/>
      <c r="G21" s="58"/>
      <c r="H21" s="59"/>
    </row>
    <row r="22" spans="1:8" ht="16.5" customHeight="1" x14ac:dyDescent="0.2">
      <c r="A22" s="68">
        <f t="shared" si="0"/>
        <v>18</v>
      </c>
      <c r="B22" s="68">
        <f t="shared" si="1"/>
        <v>48</v>
      </c>
      <c r="C22" s="16"/>
      <c r="D22" s="58"/>
      <c r="E22" s="58"/>
      <c r="F22" s="17"/>
      <c r="G22" s="58"/>
      <c r="H22" s="59"/>
    </row>
    <row r="23" spans="1:8" ht="16.5" customHeight="1" x14ac:dyDescent="0.2">
      <c r="A23" s="68">
        <f t="shared" si="0"/>
        <v>19</v>
      </c>
      <c r="B23" s="68">
        <f t="shared" si="1"/>
        <v>49</v>
      </c>
      <c r="C23" s="16"/>
      <c r="D23" s="58"/>
      <c r="E23" s="58"/>
      <c r="F23" s="17"/>
      <c r="G23" s="58"/>
      <c r="H23" s="59"/>
    </row>
    <row r="24" spans="1:8" ht="16.5" customHeight="1" x14ac:dyDescent="0.2">
      <c r="A24" s="68">
        <f t="shared" si="0"/>
        <v>20</v>
      </c>
      <c r="B24" s="68">
        <f t="shared" si="1"/>
        <v>50</v>
      </c>
      <c r="C24" s="16"/>
      <c r="D24" s="58"/>
      <c r="E24" s="58"/>
      <c r="F24" s="17"/>
      <c r="G24" s="58"/>
      <c r="H24" s="59"/>
    </row>
    <row r="25" spans="1:8" ht="16.5" customHeight="1" x14ac:dyDescent="0.2">
      <c r="A25" s="68">
        <f t="shared" si="0"/>
        <v>21</v>
      </c>
      <c r="B25" s="68">
        <f t="shared" si="1"/>
        <v>51</v>
      </c>
      <c r="C25" s="16"/>
      <c r="D25" s="58"/>
      <c r="E25" s="58"/>
      <c r="F25" s="17"/>
      <c r="G25" s="58"/>
      <c r="H25" s="59"/>
    </row>
    <row r="26" spans="1:8" ht="16.5" customHeight="1" x14ac:dyDescent="0.2">
      <c r="A26" s="68">
        <f t="shared" si="0"/>
        <v>22</v>
      </c>
      <c r="B26" s="68">
        <f t="shared" si="1"/>
        <v>52</v>
      </c>
      <c r="C26" s="16"/>
      <c r="D26" s="58"/>
      <c r="E26" s="58"/>
      <c r="F26" s="17"/>
      <c r="G26" s="58"/>
      <c r="H26" s="59"/>
    </row>
    <row r="27" spans="1:8" ht="16.5" customHeight="1" x14ac:dyDescent="0.2">
      <c r="A27" s="68">
        <f t="shared" si="0"/>
        <v>23</v>
      </c>
      <c r="B27" s="68">
        <f t="shared" si="1"/>
        <v>53</v>
      </c>
      <c r="C27" s="16"/>
      <c r="D27" s="58"/>
      <c r="E27" s="58"/>
      <c r="F27" s="17"/>
      <c r="G27" s="58"/>
      <c r="H27" s="59"/>
    </row>
    <row r="28" spans="1:8" ht="16.5" customHeight="1" x14ac:dyDescent="0.2">
      <c r="A28" s="68">
        <f t="shared" si="0"/>
        <v>24</v>
      </c>
      <c r="B28" s="68">
        <f t="shared" si="1"/>
        <v>54</v>
      </c>
      <c r="C28" s="16"/>
      <c r="D28" s="58"/>
      <c r="E28" s="58"/>
      <c r="F28" s="17"/>
      <c r="G28" s="58"/>
      <c r="H28" s="59"/>
    </row>
    <row r="29" spans="1:8" ht="16.5" customHeight="1" x14ac:dyDescent="0.2">
      <c r="A29" s="68">
        <f t="shared" si="0"/>
        <v>25</v>
      </c>
      <c r="B29" s="68">
        <f t="shared" si="1"/>
        <v>55</v>
      </c>
      <c r="C29" s="16"/>
      <c r="D29" s="58"/>
      <c r="E29" s="58"/>
      <c r="F29" s="17"/>
      <c r="G29" s="58"/>
      <c r="H29" s="59"/>
    </row>
    <row r="30" spans="1:8" ht="16.5" customHeight="1" x14ac:dyDescent="0.2">
      <c r="A30" s="68">
        <f t="shared" si="0"/>
        <v>26</v>
      </c>
      <c r="B30" s="68">
        <f t="shared" si="1"/>
        <v>56</v>
      </c>
      <c r="C30" s="16"/>
      <c r="D30" s="58"/>
      <c r="E30" s="58"/>
      <c r="F30" s="17"/>
      <c r="G30" s="58"/>
      <c r="H30" s="59"/>
    </row>
    <row r="31" spans="1:8" ht="16.5" customHeight="1" x14ac:dyDescent="0.2">
      <c r="A31" s="68">
        <f t="shared" si="0"/>
        <v>27</v>
      </c>
      <c r="B31" s="68">
        <f t="shared" si="1"/>
        <v>57</v>
      </c>
      <c r="C31" s="16"/>
      <c r="D31" s="58"/>
      <c r="E31" s="58"/>
      <c r="F31" s="17"/>
      <c r="G31" s="58"/>
      <c r="H31" s="59"/>
    </row>
    <row r="32" spans="1:8" ht="16.5" customHeight="1" x14ac:dyDescent="0.2">
      <c r="A32" s="68">
        <f t="shared" si="0"/>
        <v>28</v>
      </c>
      <c r="B32" s="68">
        <f t="shared" si="1"/>
        <v>58</v>
      </c>
      <c r="C32" s="16"/>
      <c r="D32" s="58"/>
      <c r="E32" s="58"/>
      <c r="F32" s="17"/>
      <c r="G32" s="58"/>
      <c r="H32" s="59"/>
    </row>
    <row r="33" spans="1:8" ht="16.5" customHeight="1" x14ac:dyDescent="0.2">
      <c r="A33" s="68">
        <f t="shared" si="0"/>
        <v>29</v>
      </c>
      <c r="B33" s="68">
        <f t="shared" si="1"/>
        <v>59</v>
      </c>
      <c r="C33" s="16"/>
      <c r="D33" s="58"/>
      <c r="E33" s="58"/>
      <c r="F33" s="17"/>
      <c r="G33" s="58"/>
      <c r="H33" s="59"/>
    </row>
    <row r="34" spans="1:8" ht="16.5" customHeight="1" thickBot="1" x14ac:dyDescent="0.25">
      <c r="A34" s="68">
        <f t="shared" si="0"/>
        <v>30</v>
      </c>
      <c r="B34" s="68">
        <f t="shared" si="1"/>
        <v>60</v>
      </c>
      <c r="C34" s="18"/>
      <c r="D34" s="60"/>
      <c r="E34" s="60"/>
      <c r="F34" s="19"/>
      <c r="G34" s="60"/>
      <c r="H34" s="61"/>
    </row>
    <row r="35" spans="1:8" ht="16.5" thickTop="1" x14ac:dyDescent="0.2"/>
  </sheetData>
  <sheetProtection formatCells="0"/>
  <dataValidations count="1">
    <dataValidation type="list" allowBlank="1" showInputMessage="1" showErrorMessage="1" sqref="J3" xr:uid="{00000000-0002-0000-0100-000000000000}">
      <formula1>Fsool</formula1>
    </dataValidation>
  </dataValidations>
  <printOptions horizontalCentered="1"/>
  <pageMargins left="0.19685039370078741" right="0.19685039370078741" top="0.19685039370078741" bottom="0.74803149606299213" header="0.9055118110236221" footer="0.51181102362204722"/>
  <pageSetup paperSize="9" scale="135" orientation="portrait" r:id="rId1"/>
  <headerFooter>
    <oddFooter>&amp;L&amp;"-,Bold"&amp;14مدير المدرسة&amp;C&amp;"-,Bold"&amp;14وكيل شئون الطلبة&amp;R&amp;"-,Bold"&amp;14شئون الطلبة</oddFooter>
  </headerFooter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alls</vt:lpstr>
      <vt:lpstr>prints</vt:lpstr>
      <vt:lpstr>allall</vt:lpstr>
      <vt:lpstr>alls</vt:lpstr>
      <vt:lpstr>Fsool</vt:lpstr>
      <vt:lpstr>alls!Print_Area</vt:lpstr>
      <vt:lpstr>prints!Print_Area</vt:lpstr>
      <vt:lpstr>prints!Print_Titles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2021-10-05T18:32:40Z</dcterms:modified>
</cp:coreProperties>
</file>