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5912435B-0594-49EB-9375-CCC97B21CB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رئيسيه" sheetId="4" r:id="rId1"/>
    <sheet name="الاصناف" sheetId="1" r:id="rId2"/>
    <sheet name="اليوميه" sheetId="2" r:id="rId3"/>
    <sheet name="مسوده" sheetId="3" state="hidden" r:id="rId4"/>
    <sheet name="حركه الصنف" sheetId="6" r:id="rId5"/>
  </sheets>
  <definedNames>
    <definedName name="_xlnm._FilterDatabase" localSheetId="2" hidden="1">اليوميه!$B$2:$J$2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6" l="1"/>
  <c r="B6" i="6"/>
  <c r="C6" i="6"/>
  <c r="D6" i="6"/>
  <c r="E6" i="6"/>
  <c r="F6" i="6"/>
  <c r="G6" i="6"/>
  <c r="H6" i="6"/>
  <c r="A7" i="6"/>
  <c r="B7" i="6"/>
  <c r="C7" i="6"/>
  <c r="D7" i="6"/>
  <c r="E7" i="6"/>
  <c r="F7" i="6"/>
  <c r="G7" i="6"/>
  <c r="H7" i="6"/>
  <c r="A8" i="6"/>
  <c r="B8" i="6"/>
  <c r="C8" i="6"/>
  <c r="D8" i="6"/>
  <c r="E8" i="6"/>
  <c r="F8" i="6"/>
  <c r="G8" i="6"/>
  <c r="H8" i="6"/>
  <c r="A9" i="6"/>
  <c r="B9" i="6"/>
  <c r="C9" i="6"/>
  <c r="D9" i="6"/>
  <c r="E9" i="6"/>
  <c r="F9" i="6"/>
  <c r="G9" i="6"/>
  <c r="H9" i="6"/>
  <c r="A10" i="6"/>
  <c r="B10" i="6"/>
  <c r="C10" i="6"/>
  <c r="D10" i="6"/>
  <c r="E10" i="6"/>
  <c r="F10" i="6"/>
  <c r="G10" i="6"/>
  <c r="H10" i="6"/>
  <c r="A11" i="6"/>
  <c r="B11" i="6"/>
  <c r="C11" i="6"/>
  <c r="D11" i="6"/>
  <c r="E11" i="6"/>
  <c r="F11" i="6"/>
  <c r="G11" i="6"/>
  <c r="H11" i="6"/>
  <c r="A12" i="6"/>
  <c r="B12" i="6"/>
  <c r="C12" i="6"/>
  <c r="D12" i="6"/>
  <c r="E12" i="6"/>
  <c r="F12" i="6"/>
  <c r="G12" i="6"/>
  <c r="H12" i="6"/>
  <c r="A13" i="6"/>
  <c r="B13" i="6"/>
  <c r="C13" i="6"/>
  <c r="D13" i="6"/>
  <c r="E13" i="6"/>
  <c r="F13" i="6"/>
  <c r="G13" i="6"/>
  <c r="H13" i="6"/>
  <c r="A14" i="6"/>
  <c r="B14" i="6"/>
  <c r="C14" i="6"/>
  <c r="D14" i="6"/>
  <c r="E14" i="6"/>
  <c r="F14" i="6"/>
  <c r="G14" i="6"/>
  <c r="H14" i="6"/>
  <c r="A15" i="6"/>
  <c r="B15" i="6"/>
  <c r="C15" i="6"/>
  <c r="D15" i="6"/>
  <c r="E15" i="6"/>
  <c r="F15" i="6"/>
  <c r="G15" i="6"/>
  <c r="H15" i="6"/>
  <c r="A16" i="6"/>
  <c r="B16" i="6"/>
  <c r="C16" i="6"/>
  <c r="D16" i="6"/>
  <c r="E16" i="6"/>
  <c r="F16" i="6"/>
  <c r="G16" i="6"/>
  <c r="H16" i="6"/>
  <c r="A17" i="6"/>
  <c r="B17" i="6"/>
  <c r="C17" i="6"/>
  <c r="D17" i="6"/>
  <c r="E17" i="6"/>
  <c r="F17" i="6"/>
  <c r="G17" i="6"/>
  <c r="H17" i="6"/>
  <c r="A18" i="6"/>
  <c r="B18" i="6"/>
  <c r="C18" i="6"/>
  <c r="D18" i="6"/>
  <c r="E18" i="6"/>
  <c r="F18" i="6"/>
  <c r="G18" i="6"/>
  <c r="H18" i="6"/>
  <c r="A19" i="6"/>
  <c r="B19" i="6"/>
  <c r="C19" i="6"/>
  <c r="D19" i="6"/>
  <c r="E19" i="6"/>
  <c r="F19" i="6"/>
  <c r="G19" i="6"/>
  <c r="H19" i="6"/>
  <c r="A20" i="6"/>
  <c r="B20" i="6"/>
  <c r="C20" i="6"/>
  <c r="D20" i="6"/>
  <c r="E20" i="6"/>
  <c r="F20" i="6"/>
  <c r="G20" i="6"/>
  <c r="H20" i="6"/>
  <c r="A21" i="6"/>
  <c r="B21" i="6"/>
  <c r="C21" i="6"/>
  <c r="D21" i="6"/>
  <c r="E21" i="6"/>
  <c r="F21" i="6"/>
  <c r="G21" i="6"/>
  <c r="H21" i="6"/>
  <c r="A5" i="6"/>
  <c r="B5" i="6"/>
  <c r="D5" i="6"/>
  <c r="E5" i="6"/>
  <c r="F5" i="6"/>
  <c r="G5" i="6"/>
  <c r="B4" i="6"/>
  <c r="D4" i="6"/>
  <c r="E4" i="6"/>
  <c r="F4" i="6"/>
  <c r="G4" i="6"/>
  <c r="A4" i="6"/>
  <c r="D4" i="2" l="1"/>
  <c r="C5" i="6" s="1"/>
  <c r="D5" i="2"/>
  <c r="D6" i="2"/>
  <c r="D7" i="2"/>
  <c r="D8" i="2"/>
  <c r="D9" i="2"/>
  <c r="D10" i="2"/>
  <c r="D11" i="2"/>
  <c r="D12" i="2"/>
  <c r="D13" i="2"/>
  <c r="D14" i="2"/>
  <c r="D3" i="2"/>
  <c r="C4" i="6" s="1"/>
  <c r="H9" i="4" l="1"/>
  <c r="H10" i="4"/>
  <c r="H11" i="4"/>
  <c r="H8" i="4"/>
  <c r="J4" i="2" l="1"/>
  <c r="J5" i="2"/>
  <c r="G10" i="4" s="1"/>
  <c r="J6" i="2"/>
  <c r="G11" i="4" s="1"/>
  <c r="J7" i="2"/>
  <c r="J8" i="2"/>
  <c r="J9" i="2"/>
  <c r="J10" i="2"/>
  <c r="J11" i="2"/>
  <c r="J12" i="2"/>
  <c r="J13" i="2"/>
  <c r="J14" i="2"/>
  <c r="J3" i="2"/>
  <c r="H4" i="6" s="1"/>
  <c r="E4" i="1"/>
  <c r="G9" i="4" l="1"/>
  <c r="H5" i="6"/>
  <c r="G8" i="4"/>
  <c r="D12" i="1"/>
  <c r="D10" i="1"/>
  <c r="D8" i="1"/>
  <c r="D6" i="1"/>
  <c r="D4" i="1"/>
  <c r="E3" i="1"/>
  <c r="E11" i="1"/>
  <c r="E9" i="1"/>
  <c r="E7" i="1"/>
  <c r="E5" i="1"/>
  <c r="D11" i="1"/>
  <c r="F11" i="1" s="1"/>
  <c r="D9" i="1"/>
  <c r="F9" i="1" s="1"/>
  <c r="D7" i="1"/>
  <c r="F7" i="1" s="1"/>
  <c r="D5" i="1"/>
  <c r="F5" i="1" s="1"/>
  <c r="D3" i="1"/>
  <c r="E12" i="1"/>
  <c r="E10" i="1"/>
  <c r="E8" i="1"/>
  <c r="E6" i="1"/>
  <c r="C13" i="1"/>
  <c r="F4" i="1"/>
  <c r="E13" i="1" l="1"/>
  <c r="F10" i="1"/>
  <c r="D13" i="1"/>
  <c r="F8" i="1"/>
  <c r="F12" i="1"/>
  <c r="F3" i="1"/>
  <c r="F6" i="1"/>
  <c r="F13" i="1" l="1"/>
</calcChain>
</file>

<file path=xl/sharedStrings.xml><?xml version="1.0" encoding="utf-8"?>
<sst xmlns="http://schemas.openxmlformats.org/spreadsheetml/2006/main" count="62" uniqueCount="35">
  <si>
    <t>م</t>
  </si>
  <si>
    <t>اسم الصنف</t>
  </si>
  <si>
    <t>افتتاحي</t>
  </si>
  <si>
    <t>وارد</t>
  </si>
  <si>
    <t>منصرف</t>
  </si>
  <si>
    <t>الرصيد</t>
  </si>
  <si>
    <t>الصنف 1</t>
  </si>
  <si>
    <t>الصنف 2</t>
  </si>
  <si>
    <t>الصنف 3</t>
  </si>
  <si>
    <t>الصنف 4</t>
  </si>
  <si>
    <t>الصنف 5</t>
  </si>
  <si>
    <t>الصنف 6</t>
  </si>
  <si>
    <t>الصنف 7</t>
  </si>
  <si>
    <t>الصنف 8</t>
  </si>
  <si>
    <t>الصنف 9</t>
  </si>
  <si>
    <t>الصنف 10</t>
  </si>
  <si>
    <t>التاريخ</t>
  </si>
  <si>
    <t>رقم المستند</t>
  </si>
  <si>
    <t>نوع المستند</t>
  </si>
  <si>
    <t>نوع الحركه</t>
  </si>
  <si>
    <t>البيان</t>
  </si>
  <si>
    <t>الكميه</t>
  </si>
  <si>
    <t>السعر</t>
  </si>
  <si>
    <t>القيمه</t>
  </si>
  <si>
    <t>مبيعات</t>
  </si>
  <si>
    <t>مشتريات</t>
  </si>
  <si>
    <t>مرتجع مبيعات</t>
  </si>
  <si>
    <t>مرتجع مشتريات</t>
  </si>
  <si>
    <t>الصنف</t>
  </si>
  <si>
    <t>المورد / محمد</t>
  </si>
  <si>
    <t>بالقيمه</t>
  </si>
  <si>
    <t>بالكميات</t>
  </si>
  <si>
    <t>بالكميه</t>
  </si>
  <si>
    <t>كارته الصنف</t>
  </si>
  <si>
    <t>عميل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</si>
</sst>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الرئيسيه!$F$8:$F$11</c:f>
              <c:strCache>
                <c:ptCount val="4"/>
                <c:pt idx="0">
                  <c:v>مبيعات</c:v>
                </c:pt>
                <c:pt idx="1">
                  <c:v>مشتريات</c:v>
                </c:pt>
                <c:pt idx="2">
                  <c:v>مرتجع مبيعات</c:v>
                </c:pt>
                <c:pt idx="3">
                  <c:v>مرتجع مشتريات</c:v>
                </c:pt>
              </c:strCache>
            </c:strRef>
          </c:cat>
          <c:val>
            <c:numRef>
              <c:f>الرئيسيه!$G$8:$G$11</c:f>
              <c:numCache>
                <c:formatCode>General</c:formatCode>
                <c:ptCount val="4"/>
                <c:pt idx="0">
                  <c:v>300</c:v>
                </c:pt>
                <c:pt idx="1">
                  <c:v>450</c:v>
                </c:pt>
                <c:pt idx="2">
                  <c:v>300</c:v>
                </c:pt>
                <c:pt idx="3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E-4AFC-9F7E-D0700E3DC51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36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 b="1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الرئيسيه!$F$8:$F$11</c:f>
              <c:strCache>
                <c:ptCount val="4"/>
                <c:pt idx="0">
                  <c:v>مبيعات</c:v>
                </c:pt>
                <c:pt idx="1">
                  <c:v>مشتريات</c:v>
                </c:pt>
                <c:pt idx="2">
                  <c:v>مرتجع مبيعات</c:v>
                </c:pt>
                <c:pt idx="3">
                  <c:v>مرتجع مشتريات</c:v>
                </c:pt>
              </c:strCache>
            </c:strRef>
          </c:cat>
          <c:val>
            <c:numRef>
              <c:f>الرئيسيه!$H$8:$H$11</c:f>
              <c:numCache>
                <c:formatCode>General</c:formatCode>
                <c:ptCount val="4"/>
                <c:pt idx="0">
                  <c:v>20</c:v>
                </c:pt>
                <c:pt idx="1">
                  <c:v>15</c:v>
                </c:pt>
                <c:pt idx="2">
                  <c:v>15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3-489A-90A2-04565B430BAD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360"/>
      </c:pie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 b="1"/>
      </a:pPr>
      <a:endParaRPr lang="ar-S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81;&#1585;&#1603;&#1607; &#1575;&#1604;&#1589;&#1606;&#1601;'!A1"/><Relationship Id="rId2" Type="http://schemas.openxmlformats.org/officeDocument/2006/relationships/hyperlink" Target="#&#1575;&#1604;&#1610;&#1608;&#1605;&#1610;&#1607;!A1"/><Relationship Id="rId1" Type="http://schemas.openxmlformats.org/officeDocument/2006/relationships/hyperlink" Target="#&#1575;&#1604;&#1575;&#1589;&#1606;&#1575;&#1601;!A1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607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607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60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6</xdr:row>
      <xdr:rowOff>161925</xdr:rowOff>
    </xdr:from>
    <xdr:to>
      <xdr:col>2</xdr:col>
      <xdr:colOff>1085850</xdr:colOff>
      <xdr:row>9</xdr:row>
      <xdr:rowOff>104775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40376300" y="1704975"/>
          <a:ext cx="2886075" cy="714375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>
              <a:solidFill>
                <a:schemeClr val="tx1"/>
              </a:solidFill>
            </a:rPr>
            <a:t>ارصــده</a:t>
          </a:r>
          <a:r>
            <a:rPr lang="ar-EG" sz="2800" b="1" baseline="0">
              <a:solidFill>
                <a:schemeClr val="tx1"/>
              </a:solidFill>
            </a:rPr>
            <a:t> الاصـناف</a:t>
          </a:r>
          <a:endParaRPr lang="ar-EG" sz="28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600075</xdr:colOff>
      <xdr:row>11</xdr:row>
      <xdr:rowOff>152400</xdr:rowOff>
    </xdr:from>
    <xdr:to>
      <xdr:col>2</xdr:col>
      <xdr:colOff>1085850</xdr:colOff>
      <xdr:row>14</xdr:row>
      <xdr:rowOff>95250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40376300" y="2981325"/>
          <a:ext cx="2886075" cy="714375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>
              <a:solidFill>
                <a:schemeClr val="tx1"/>
              </a:solidFill>
            </a:rPr>
            <a:t>حركه الاصــناف</a:t>
          </a:r>
        </a:p>
      </xdr:txBody>
    </xdr:sp>
    <xdr:clientData/>
  </xdr:twoCellAnchor>
  <xdr:twoCellAnchor>
    <xdr:from>
      <xdr:col>0</xdr:col>
      <xdr:colOff>600075</xdr:colOff>
      <xdr:row>16</xdr:row>
      <xdr:rowOff>142875</xdr:rowOff>
    </xdr:from>
    <xdr:to>
      <xdr:col>2</xdr:col>
      <xdr:colOff>1085850</xdr:colOff>
      <xdr:row>19</xdr:row>
      <xdr:rowOff>85725</xdr:rowOff>
    </xdr:to>
    <xdr:sp macro="" textlink="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1240376300" y="4257675"/>
          <a:ext cx="2886075" cy="714375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>
              <a:solidFill>
                <a:schemeClr val="tx1"/>
              </a:solidFill>
            </a:rPr>
            <a:t>كارته الصنف</a:t>
          </a:r>
        </a:p>
      </xdr:txBody>
    </xdr:sp>
    <xdr:clientData/>
  </xdr:twoCellAnchor>
  <xdr:twoCellAnchor>
    <xdr:from>
      <xdr:col>5</xdr:col>
      <xdr:colOff>1028700</xdr:colOff>
      <xdr:row>11</xdr:row>
      <xdr:rowOff>40480</xdr:rowOff>
    </xdr:from>
    <xdr:to>
      <xdr:col>10</xdr:col>
      <xdr:colOff>0</xdr:colOff>
      <xdr:row>22</xdr:row>
      <xdr:rowOff>83342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76200</xdr:colOff>
      <xdr:row>11</xdr:row>
      <xdr:rowOff>169067</xdr:rowOff>
    </xdr:from>
    <xdr:to>
      <xdr:col>6</xdr:col>
      <xdr:colOff>1047750</xdr:colOff>
      <xdr:row>22</xdr:row>
      <xdr:rowOff>83342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1028700</xdr:colOff>
      <xdr:row>1</xdr:row>
      <xdr:rowOff>57150</xdr:rowOff>
    </xdr:from>
    <xdr:to>
      <xdr:col>7</xdr:col>
      <xdr:colOff>619125</xdr:colOff>
      <xdr:row>3</xdr:row>
      <xdr:rowOff>228600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34842275" y="314325"/>
          <a:ext cx="6791325" cy="68580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600" b="1">
              <a:solidFill>
                <a:schemeClr val="tx1"/>
              </a:solidFill>
            </a:rPr>
            <a:t>شيت اكسيل</a:t>
          </a:r>
          <a:r>
            <a:rPr lang="ar-EG" sz="3600" b="1" baseline="0">
              <a:solidFill>
                <a:schemeClr val="tx1"/>
              </a:solidFill>
            </a:rPr>
            <a:t> لحــركه المخزن </a:t>
          </a:r>
          <a:endParaRPr lang="ar-EG" sz="3600" b="1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66675</xdr:colOff>
      <xdr:row>0</xdr:row>
      <xdr:rowOff>171450</xdr:rowOff>
    </xdr:from>
    <xdr:to>
      <xdr:col>9</xdr:col>
      <xdr:colOff>819150</xdr:colOff>
      <xdr:row>6</xdr:row>
      <xdr:rowOff>180975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1232241950" y="171450"/>
          <a:ext cx="1952625" cy="1552575"/>
        </a:xfrm>
        <a:prstGeom prst="round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800" b="1">
              <a:solidFill>
                <a:schemeClr val="accent6">
                  <a:lumMod val="75000"/>
                </a:schemeClr>
              </a:solidFill>
            </a:rPr>
            <a:t>اعــداد/ محمود عمر</a:t>
          </a:r>
        </a:p>
        <a:p>
          <a:pPr algn="ctr" rtl="1"/>
          <a:r>
            <a:rPr lang="ar-EG" sz="1800" b="1">
              <a:solidFill>
                <a:schemeClr val="accent6">
                  <a:lumMod val="75000"/>
                </a:schemeClr>
              </a:solidFill>
            </a:rPr>
            <a:t>قناه اليوتيوب:</a:t>
          </a:r>
          <a:r>
            <a:rPr lang="ar-EG" sz="1800" b="1" baseline="0">
              <a:solidFill>
                <a:schemeClr val="accent6">
                  <a:lumMod val="75000"/>
                </a:schemeClr>
              </a:solidFill>
            </a:rPr>
            <a:t> </a:t>
          </a:r>
          <a:r>
            <a:rPr lang="en-US" sz="1600" b="1" baseline="0">
              <a:solidFill>
                <a:schemeClr val="accent6">
                  <a:lumMod val="75000"/>
                </a:schemeClr>
              </a:solidFill>
            </a:rPr>
            <a:t>Mahmoud Omar</a:t>
          </a:r>
          <a:endParaRPr lang="ar-EG" sz="18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85725</xdr:rowOff>
    </xdr:from>
    <xdr:to>
      <xdr:col>4</xdr:col>
      <xdr:colOff>495300</xdr:colOff>
      <xdr:row>0</xdr:row>
      <xdr:rowOff>561975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4978329200" y="85725"/>
          <a:ext cx="2828925" cy="476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ارصـــده</a:t>
          </a:r>
          <a:r>
            <a:rPr lang="ar-EG" sz="2400" baseline="0"/>
            <a:t> الاصنـاف</a:t>
          </a:r>
          <a:endParaRPr lang="ar-EG" sz="2400"/>
        </a:p>
      </xdr:txBody>
    </xdr:sp>
    <xdr:clientData/>
  </xdr:twoCellAnchor>
  <xdr:twoCellAnchor>
    <xdr:from>
      <xdr:col>6</xdr:col>
      <xdr:colOff>904875</xdr:colOff>
      <xdr:row>0</xdr:row>
      <xdr:rowOff>95250</xdr:rowOff>
    </xdr:from>
    <xdr:to>
      <xdr:col>8</xdr:col>
      <xdr:colOff>676275</xdr:colOff>
      <xdr:row>0</xdr:row>
      <xdr:rowOff>571500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4973538125" y="95250"/>
          <a:ext cx="1600200" cy="476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الرئيسيه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57150</xdr:rowOff>
    </xdr:from>
    <xdr:to>
      <xdr:col>6</xdr:col>
      <xdr:colOff>914400</xdr:colOff>
      <xdr:row>0</xdr:row>
      <xdr:rowOff>533400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976595650" y="57150"/>
          <a:ext cx="2828925" cy="476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يومــيه</a:t>
          </a:r>
          <a:r>
            <a:rPr lang="ar-EG" sz="2400" baseline="0"/>
            <a:t> الاصــناف</a:t>
          </a:r>
          <a:endParaRPr lang="ar-EG" sz="2400"/>
        </a:p>
      </xdr:txBody>
    </xdr:sp>
    <xdr:clientData/>
  </xdr:twoCellAnchor>
  <xdr:twoCellAnchor>
    <xdr:from>
      <xdr:col>10</xdr:col>
      <xdr:colOff>171449</xdr:colOff>
      <xdr:row>0</xdr:row>
      <xdr:rowOff>95250</xdr:rowOff>
    </xdr:from>
    <xdr:to>
      <xdr:col>11</xdr:col>
      <xdr:colOff>857249</xdr:colOff>
      <xdr:row>0</xdr:row>
      <xdr:rowOff>571500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971528351" y="95250"/>
          <a:ext cx="1600200" cy="476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الرئيسيه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0</xdr:row>
      <xdr:rowOff>66675</xdr:rowOff>
    </xdr:from>
    <xdr:to>
      <xdr:col>10</xdr:col>
      <xdr:colOff>472017</xdr:colOff>
      <xdr:row>2</xdr:row>
      <xdr:rowOff>47625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228817183" y="66675"/>
          <a:ext cx="1595967" cy="476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2400"/>
            <a:t>الرئيسيه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7:I26"/>
  <sheetViews>
    <sheetView showGridLines="0" rightToLeft="1" tabSelected="1" workbookViewId="0"/>
  </sheetViews>
  <sheetFormatPr defaultColWidth="9" defaultRowHeight="20.399999999999999" x14ac:dyDescent="0.25"/>
  <cols>
    <col min="1" max="15" width="15.69921875" style="10" customWidth="1"/>
    <col min="16" max="16384" width="9" style="10"/>
  </cols>
  <sheetData>
    <row r="7" spans="6:8" ht="21" x14ac:dyDescent="0.25">
      <c r="F7" s="9"/>
      <c r="G7" s="9" t="s">
        <v>30</v>
      </c>
      <c r="H7" s="9" t="s">
        <v>31</v>
      </c>
    </row>
    <row r="8" spans="6:8" ht="21" x14ac:dyDescent="0.25">
      <c r="F8" s="9" t="s">
        <v>24</v>
      </c>
      <c r="G8" s="11">
        <f>SUMIF(اليوميه!$C:$C,F8,اليوميه!$J:$J)</f>
        <v>300</v>
      </c>
      <c r="H8" s="11">
        <f>SUMIF(اليوميه!$C:$C,F8,اليوميه!$H:$H)</f>
        <v>20</v>
      </c>
    </row>
    <row r="9" spans="6:8" ht="21" x14ac:dyDescent="0.25">
      <c r="F9" s="9" t="s">
        <v>25</v>
      </c>
      <c r="G9" s="11">
        <f>SUMIF(اليوميه!$C:$C,F9,اليوميه!$J:$J)</f>
        <v>450</v>
      </c>
      <c r="H9" s="11">
        <f>SUMIF(اليوميه!$C:$C,F9,اليوميه!$H:$H)</f>
        <v>15</v>
      </c>
    </row>
    <row r="10" spans="6:8" ht="21" x14ac:dyDescent="0.25">
      <c r="F10" s="9" t="s">
        <v>26</v>
      </c>
      <c r="G10" s="11">
        <f>SUMIF(اليوميه!$C:$C,F10,اليوميه!$J:$J)</f>
        <v>300</v>
      </c>
      <c r="H10" s="11">
        <f>SUMIF(اليوميه!$C:$C,F10,اليوميه!$H:$H)</f>
        <v>15</v>
      </c>
    </row>
    <row r="11" spans="6:8" ht="21" x14ac:dyDescent="0.25">
      <c r="F11" s="9" t="s">
        <v>27</v>
      </c>
      <c r="G11" s="11">
        <f>SUMIF(اليوميه!$C:$C,F11,اليوميه!$J:$J)</f>
        <v>1200</v>
      </c>
      <c r="H11" s="11">
        <f>SUMIF(اليوميه!$C:$C,F11,اليوميه!$H:$H)</f>
        <v>30</v>
      </c>
    </row>
    <row r="23" spans="5:9" x14ac:dyDescent="0.25">
      <c r="E23" s="15" t="s">
        <v>32</v>
      </c>
      <c r="F23" s="15"/>
      <c r="H23" s="15" t="s">
        <v>30</v>
      </c>
      <c r="I23" s="15"/>
    </row>
    <row r="26" spans="5:9" x14ac:dyDescent="0.25">
      <c r="E26" s="12"/>
      <c r="F26" s="12"/>
    </row>
  </sheetData>
  <mergeCells count="2">
    <mergeCell ref="E23:F23"/>
    <mergeCell ref="H23:I2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rightToLeft="1" workbookViewId="0">
      <pane xSplit="9" ySplit="2" topLeftCell="J3" activePane="bottomRight" state="frozen"/>
      <selection pane="topRight" activeCell="J1" sqref="J1"/>
      <selection pane="bottomLeft" activeCell="A3" sqref="A3"/>
      <selection pane="bottomRight"/>
    </sheetView>
  </sheetViews>
  <sheetFormatPr defaultColWidth="12" defaultRowHeight="23.25" customHeight="1" x14ac:dyDescent="0.25"/>
  <cols>
    <col min="1" max="1" width="7.69921875" style="1" customWidth="1"/>
    <col min="2" max="2" width="20.3984375" style="1" customWidth="1"/>
    <col min="3" max="6" width="18.296875" style="1" customWidth="1"/>
    <col min="7" max="16384" width="12" style="1"/>
  </cols>
  <sheetData>
    <row r="1" spans="1:6" ht="50.25" customHeight="1" x14ac:dyDescent="0.25">
      <c r="A1" s="6"/>
      <c r="B1" s="6"/>
      <c r="C1" s="6"/>
      <c r="D1" s="6"/>
      <c r="E1" s="6"/>
      <c r="F1" s="6"/>
    </row>
    <row r="2" spans="1:6" ht="23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23.25" customHeight="1" x14ac:dyDescent="0.25">
      <c r="A3" s="2">
        <v>1</v>
      </c>
      <c r="B3" s="2" t="s">
        <v>6</v>
      </c>
      <c r="C3" s="2"/>
      <c r="D3" s="2">
        <f>SUMIFS(اليوميه!$H:$H,اليوميه!$D:$D,"وارد",اليوميه!$G:$G,B3)</f>
        <v>15</v>
      </c>
      <c r="E3" s="2">
        <f>SUMIFS(اليوميه!$H:$H,اليوميه!$D:$D,"منصرف",اليوميه!$G:$G,B3)</f>
        <v>20</v>
      </c>
      <c r="F3" s="2">
        <f>C3+D3-E3</f>
        <v>-5</v>
      </c>
    </row>
    <row r="4" spans="1:6" ht="23.25" customHeight="1" x14ac:dyDescent="0.25">
      <c r="A4" s="2">
        <v>2</v>
      </c>
      <c r="B4" s="2" t="s">
        <v>7</v>
      </c>
      <c r="C4" s="2"/>
      <c r="D4" s="2">
        <f>SUMIFS(اليوميه!$H:$H,اليوميه!$D:$D,"وارد",اليوميه!$G:$G,B4)</f>
        <v>15</v>
      </c>
      <c r="E4" s="2">
        <f>SUMIFS(اليوميه!$H:$H,اليوميه!$D:$D,"منصرف",اليوميه!$G:$G,B4)</f>
        <v>0</v>
      </c>
      <c r="F4" s="2">
        <f t="shared" ref="F4:F12" si="0">C4+D4-E4</f>
        <v>15</v>
      </c>
    </row>
    <row r="5" spans="1:6" ht="23.25" customHeight="1" x14ac:dyDescent="0.25">
      <c r="A5" s="2">
        <v>3</v>
      </c>
      <c r="B5" s="2" t="s">
        <v>8</v>
      </c>
      <c r="C5" s="2"/>
      <c r="D5" s="2">
        <f>SUMIFS(اليوميه!$H:$H,اليوميه!$D:$D,"وارد",اليوميه!$G:$G,B5)</f>
        <v>0</v>
      </c>
      <c r="E5" s="2">
        <f>SUMIFS(اليوميه!$H:$H,اليوميه!$D:$D,"منصرف",اليوميه!$G:$G,B5)</f>
        <v>30</v>
      </c>
      <c r="F5" s="2">
        <f t="shared" si="0"/>
        <v>-30</v>
      </c>
    </row>
    <row r="6" spans="1:6" ht="23.25" customHeight="1" x14ac:dyDescent="0.25">
      <c r="A6" s="2">
        <v>4</v>
      </c>
      <c r="B6" s="2" t="s">
        <v>9</v>
      </c>
      <c r="C6" s="2"/>
      <c r="D6" s="2">
        <f>SUMIFS(اليوميه!$H:$H,اليوميه!$D:$D,"وارد",اليوميه!$G:$G,B6)</f>
        <v>0</v>
      </c>
      <c r="E6" s="2">
        <f>SUMIFS(اليوميه!$H:$H,اليوميه!$D:$D,"منصرف",اليوميه!$G:$G,B6)</f>
        <v>0</v>
      </c>
      <c r="F6" s="2">
        <f t="shared" si="0"/>
        <v>0</v>
      </c>
    </row>
    <row r="7" spans="1:6" ht="23.25" customHeight="1" x14ac:dyDescent="0.25">
      <c r="A7" s="2">
        <v>5</v>
      </c>
      <c r="B7" s="2" t="s">
        <v>10</v>
      </c>
      <c r="C7" s="2"/>
      <c r="D7" s="2">
        <f>SUMIFS(اليوميه!$H:$H,اليوميه!$D:$D,"وارد",اليوميه!$G:$G,B7)</f>
        <v>0</v>
      </c>
      <c r="E7" s="2">
        <f>SUMIFS(اليوميه!$H:$H,اليوميه!$D:$D,"منصرف",اليوميه!$G:$G,B7)</f>
        <v>0</v>
      </c>
      <c r="F7" s="2">
        <f t="shared" si="0"/>
        <v>0</v>
      </c>
    </row>
    <row r="8" spans="1:6" ht="23.25" customHeight="1" x14ac:dyDescent="0.25">
      <c r="A8" s="2">
        <v>6</v>
      </c>
      <c r="B8" s="2" t="s">
        <v>11</v>
      </c>
      <c r="C8" s="2"/>
      <c r="D8" s="2">
        <f>SUMIFS(اليوميه!$H:$H,اليوميه!$D:$D,"وارد",اليوميه!$G:$G,B8)</f>
        <v>0</v>
      </c>
      <c r="E8" s="2">
        <f>SUMIFS(اليوميه!$H:$H,اليوميه!$D:$D,"منصرف",اليوميه!$G:$G,B8)</f>
        <v>0</v>
      </c>
      <c r="F8" s="2">
        <f t="shared" si="0"/>
        <v>0</v>
      </c>
    </row>
    <row r="9" spans="1:6" ht="23.25" customHeight="1" x14ac:dyDescent="0.25">
      <c r="A9" s="2">
        <v>7</v>
      </c>
      <c r="B9" s="2" t="s">
        <v>12</v>
      </c>
      <c r="C9" s="2"/>
      <c r="D9" s="2">
        <f>SUMIFS(اليوميه!$H:$H,اليوميه!$D:$D,"وارد",اليوميه!$G:$G,B9)</f>
        <v>0</v>
      </c>
      <c r="E9" s="2">
        <f>SUMIFS(اليوميه!$H:$H,اليوميه!$D:$D,"منصرف",اليوميه!$G:$G,B9)</f>
        <v>0</v>
      </c>
      <c r="F9" s="2">
        <f t="shared" si="0"/>
        <v>0</v>
      </c>
    </row>
    <row r="10" spans="1:6" ht="23.25" customHeight="1" x14ac:dyDescent="0.25">
      <c r="A10" s="2">
        <v>8</v>
      </c>
      <c r="B10" s="2" t="s">
        <v>13</v>
      </c>
      <c r="C10" s="2"/>
      <c r="D10" s="2">
        <f>SUMIFS(اليوميه!$H:$H,اليوميه!$D:$D,"وارد",اليوميه!$G:$G,B10)</f>
        <v>0</v>
      </c>
      <c r="E10" s="2">
        <f>SUMIFS(اليوميه!$H:$H,اليوميه!$D:$D,"منصرف",اليوميه!$G:$G,B10)</f>
        <v>0</v>
      </c>
      <c r="F10" s="2">
        <f t="shared" si="0"/>
        <v>0</v>
      </c>
    </row>
    <row r="11" spans="1:6" ht="23.25" customHeight="1" x14ac:dyDescent="0.25">
      <c r="A11" s="2">
        <v>9</v>
      </c>
      <c r="B11" s="2" t="s">
        <v>14</v>
      </c>
      <c r="C11" s="2"/>
      <c r="D11" s="2">
        <f>SUMIFS(اليوميه!$H:$H,اليوميه!$D:$D,"وارد",اليوميه!$G:$G,B11)</f>
        <v>0</v>
      </c>
      <c r="E11" s="2">
        <f>SUMIFS(اليوميه!$H:$H,اليوميه!$D:$D,"منصرف",اليوميه!$G:$G,B11)</f>
        <v>0</v>
      </c>
      <c r="F11" s="2">
        <f t="shared" si="0"/>
        <v>0</v>
      </c>
    </row>
    <row r="12" spans="1:6" ht="23.25" customHeight="1" x14ac:dyDescent="0.25">
      <c r="A12" s="2">
        <v>10</v>
      </c>
      <c r="B12" s="2" t="s">
        <v>15</v>
      </c>
      <c r="C12" s="2"/>
      <c r="D12" s="2">
        <f>SUMIFS(اليوميه!$H:$H,اليوميه!$D:$D,"وارد",اليوميه!$G:$G,B12)</f>
        <v>0</v>
      </c>
      <c r="E12" s="2">
        <f>SUMIFS(اليوميه!$H:$H,اليوميه!$D:$D,"منصرف",اليوميه!$G:$G,B12)</f>
        <v>0</v>
      </c>
      <c r="F12" s="2">
        <f t="shared" si="0"/>
        <v>0</v>
      </c>
    </row>
    <row r="13" spans="1:6" ht="23.25" customHeight="1" x14ac:dyDescent="0.25">
      <c r="A13" s="5"/>
      <c r="B13" s="5"/>
      <c r="C13" s="5">
        <f>SUM(C3:C12)</f>
        <v>0</v>
      </c>
      <c r="D13" s="5">
        <f>SUM(D3:D12)</f>
        <v>30</v>
      </c>
      <c r="E13" s="5">
        <f>SUM(E3:E12)</f>
        <v>50</v>
      </c>
      <c r="F13" s="5">
        <f>SUM(F3:F12)</f>
        <v>-20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"/>
  <sheetViews>
    <sheetView showGridLines="0" rightToLeft="1" zoomScale="96" zoomScaleNormal="96" workbookViewId="0">
      <pane xSplit="12" ySplit="1" topLeftCell="M2" activePane="bottomRight" state="frozen"/>
      <selection pane="topRight" activeCell="L1" sqref="L1"/>
      <selection pane="bottomLeft" activeCell="A2" sqref="A2"/>
      <selection pane="bottomRight" activeCell="E10" sqref="E10"/>
    </sheetView>
  </sheetViews>
  <sheetFormatPr defaultColWidth="12" defaultRowHeight="23.25" customHeight="1" x14ac:dyDescent="0.25"/>
  <cols>
    <col min="1" max="1" width="6.296875" style="4" customWidth="1"/>
    <col min="2" max="2" width="14.8984375" style="4" bestFit="1" customWidth="1"/>
    <col min="3" max="3" width="17.8984375" style="1" customWidth="1"/>
    <col min="4" max="5" width="12" style="1"/>
    <col min="6" max="7" width="19.296875" style="1" customWidth="1"/>
    <col min="8" max="16384" width="12" style="1"/>
  </cols>
  <sheetData>
    <row r="1" spans="1:10" ht="50.1" customHeight="1" x14ac:dyDescent="0.25"/>
    <row r="2" spans="1:10" ht="24.75" customHeight="1" x14ac:dyDescent="0.25">
      <c r="A2" s="7" t="s">
        <v>0</v>
      </c>
      <c r="B2" s="7" t="s">
        <v>16</v>
      </c>
      <c r="C2" s="8" t="s">
        <v>18</v>
      </c>
      <c r="D2" s="8" t="s">
        <v>19</v>
      </c>
      <c r="E2" s="8" t="s">
        <v>17</v>
      </c>
      <c r="F2" s="8" t="s">
        <v>20</v>
      </c>
      <c r="G2" s="8" t="s">
        <v>28</v>
      </c>
      <c r="H2" s="8" t="s">
        <v>21</v>
      </c>
      <c r="I2" s="8" t="s">
        <v>22</v>
      </c>
      <c r="J2" s="8" t="s">
        <v>23</v>
      </c>
    </row>
    <row r="3" spans="1:10" ht="23.25" customHeight="1" x14ac:dyDescent="0.25">
      <c r="A3" s="13">
        <v>1</v>
      </c>
      <c r="B3" s="3">
        <v>44197</v>
      </c>
      <c r="C3" s="2" t="s">
        <v>24</v>
      </c>
      <c r="D3" s="2" t="str">
        <f>IFERROR(VLOOKUP(C3,مسوده!$A$1:$B$4,2,FALSE),"")</f>
        <v>منصرف</v>
      </c>
      <c r="E3" s="2">
        <v>1</v>
      </c>
      <c r="F3" s="2" t="s">
        <v>29</v>
      </c>
      <c r="G3" s="2" t="s">
        <v>6</v>
      </c>
      <c r="H3" s="2">
        <v>20</v>
      </c>
      <c r="I3" s="2">
        <v>15</v>
      </c>
      <c r="J3" s="2">
        <f>H3*I3</f>
        <v>300</v>
      </c>
    </row>
    <row r="4" spans="1:10" ht="23.25" customHeight="1" x14ac:dyDescent="0.25">
      <c r="A4" s="13">
        <v>2</v>
      </c>
      <c r="B4" s="3">
        <v>44229</v>
      </c>
      <c r="C4" s="2" t="s">
        <v>25</v>
      </c>
      <c r="D4" s="2" t="str">
        <f>IFERROR(VLOOKUP(C4,مسوده!$A$1:$B$4,2,FALSE),"")</f>
        <v>وارد</v>
      </c>
      <c r="E4" s="2">
        <v>1</v>
      </c>
      <c r="F4" s="2" t="s">
        <v>34</v>
      </c>
      <c r="G4" s="2" t="s">
        <v>6</v>
      </c>
      <c r="H4" s="2">
        <v>15</v>
      </c>
      <c r="I4" s="2">
        <v>30</v>
      </c>
      <c r="J4" s="2">
        <f t="shared" ref="J4:J14" si="0">H4*I4</f>
        <v>450</v>
      </c>
    </row>
    <row r="5" spans="1:10" ht="23.25" customHeight="1" x14ac:dyDescent="0.25">
      <c r="A5" s="13">
        <v>3</v>
      </c>
      <c r="B5" s="3"/>
      <c r="C5" s="2" t="s">
        <v>26</v>
      </c>
      <c r="D5" s="2" t="str">
        <f>IFERROR(VLOOKUP(C5,مسوده!$A$1:$B$4,2,FALSE),"")</f>
        <v>وارد</v>
      </c>
      <c r="E5" s="2">
        <v>1</v>
      </c>
      <c r="F5" s="2"/>
      <c r="G5" s="2" t="s">
        <v>7</v>
      </c>
      <c r="H5" s="2">
        <v>15</v>
      </c>
      <c r="I5" s="2">
        <v>20</v>
      </c>
      <c r="J5" s="2">
        <f t="shared" si="0"/>
        <v>300</v>
      </c>
    </row>
    <row r="6" spans="1:10" ht="23.25" customHeight="1" x14ac:dyDescent="0.25">
      <c r="A6" s="13">
        <v>4</v>
      </c>
      <c r="B6" s="3"/>
      <c r="C6" s="2" t="s">
        <v>27</v>
      </c>
      <c r="D6" s="2" t="str">
        <f>IFERROR(VLOOKUP(C6,مسوده!$A$1:$B$4,2,FALSE),"")</f>
        <v>منصرف</v>
      </c>
      <c r="E6" s="2"/>
      <c r="F6" s="2"/>
      <c r="G6" s="2" t="s">
        <v>8</v>
      </c>
      <c r="H6" s="2">
        <v>30</v>
      </c>
      <c r="I6" s="2">
        <v>40</v>
      </c>
      <c r="J6" s="2">
        <f t="shared" si="0"/>
        <v>1200</v>
      </c>
    </row>
    <row r="7" spans="1:10" ht="23.25" customHeight="1" x14ac:dyDescent="0.25">
      <c r="A7" s="13">
        <v>5</v>
      </c>
      <c r="B7" s="3"/>
      <c r="C7" s="2"/>
      <c r="D7" s="2" t="str">
        <f>IFERROR(VLOOKUP(C7,مسوده!$A$1:$B$4,2,FALSE),"")</f>
        <v/>
      </c>
      <c r="E7" s="2"/>
      <c r="F7" s="2"/>
      <c r="G7" s="2"/>
      <c r="H7" s="2"/>
      <c r="I7" s="2"/>
      <c r="J7" s="2">
        <f t="shared" si="0"/>
        <v>0</v>
      </c>
    </row>
    <row r="8" spans="1:10" ht="23.25" customHeight="1" x14ac:dyDescent="0.25">
      <c r="A8" s="13">
        <v>6</v>
      </c>
      <c r="B8" s="3"/>
      <c r="C8" s="2"/>
      <c r="D8" s="2" t="str">
        <f>IFERROR(VLOOKUP(C8,مسوده!$A$1:$B$4,2,FALSE),"")</f>
        <v/>
      </c>
      <c r="E8" s="2"/>
      <c r="F8" s="2"/>
      <c r="G8" s="2"/>
      <c r="H8" s="2"/>
      <c r="I8" s="2"/>
      <c r="J8" s="2">
        <f t="shared" si="0"/>
        <v>0</v>
      </c>
    </row>
    <row r="9" spans="1:10" ht="23.25" customHeight="1" x14ac:dyDescent="0.25">
      <c r="A9" s="13">
        <v>7</v>
      </c>
      <c r="B9" s="3"/>
      <c r="C9" s="2"/>
      <c r="D9" s="2" t="str">
        <f>IFERROR(VLOOKUP(C9,مسوده!$A$1:$B$4,2,FALSE),"")</f>
        <v/>
      </c>
      <c r="E9" s="2"/>
      <c r="F9" s="2"/>
      <c r="G9" s="2"/>
      <c r="H9" s="2"/>
      <c r="I9" s="2"/>
      <c r="J9" s="2">
        <f t="shared" si="0"/>
        <v>0</v>
      </c>
    </row>
    <row r="10" spans="1:10" ht="23.25" customHeight="1" x14ac:dyDescent="0.25">
      <c r="A10" s="13">
        <v>8</v>
      </c>
      <c r="B10" s="3"/>
      <c r="C10" s="2"/>
      <c r="D10" s="2" t="str">
        <f>IFERROR(VLOOKUP(C10,مسوده!$A$1:$B$4,2,FALSE),"")</f>
        <v/>
      </c>
      <c r="E10" s="2"/>
      <c r="F10" s="2"/>
      <c r="G10" s="2"/>
      <c r="H10" s="2"/>
      <c r="I10" s="2"/>
      <c r="J10" s="2">
        <f t="shared" si="0"/>
        <v>0</v>
      </c>
    </row>
    <row r="11" spans="1:10" ht="23.25" customHeight="1" x14ac:dyDescent="0.25">
      <c r="A11" s="13">
        <v>9</v>
      </c>
      <c r="B11" s="3"/>
      <c r="C11" s="2"/>
      <c r="D11" s="2" t="str">
        <f>IFERROR(VLOOKUP(C11,مسوده!$A$1:$B$4,2,FALSE),"")</f>
        <v/>
      </c>
      <c r="E11" s="2"/>
      <c r="F11" s="2"/>
      <c r="G11" s="2"/>
      <c r="H11" s="2"/>
      <c r="I11" s="2"/>
      <c r="J11" s="2">
        <f t="shared" si="0"/>
        <v>0</v>
      </c>
    </row>
    <row r="12" spans="1:10" ht="23.25" customHeight="1" x14ac:dyDescent="0.25">
      <c r="A12" s="13">
        <v>10</v>
      </c>
      <c r="B12" s="3"/>
      <c r="C12" s="2"/>
      <c r="D12" s="2" t="str">
        <f>IFERROR(VLOOKUP(C12,مسوده!$A$1:$B$4,2,FALSE),"")</f>
        <v/>
      </c>
      <c r="E12" s="2"/>
      <c r="F12" s="2"/>
      <c r="G12" s="2"/>
      <c r="H12" s="2"/>
      <c r="I12" s="2"/>
      <c r="J12" s="2">
        <f t="shared" si="0"/>
        <v>0</v>
      </c>
    </row>
    <row r="13" spans="1:10" ht="23.25" customHeight="1" x14ac:dyDescent="0.25">
      <c r="A13" s="13">
        <v>11</v>
      </c>
      <c r="B13" s="3"/>
      <c r="C13" s="2"/>
      <c r="D13" s="2" t="str">
        <f>IFERROR(VLOOKUP(C13,مسوده!$A$1:$B$4,2,FALSE),"")</f>
        <v/>
      </c>
      <c r="E13" s="2"/>
      <c r="F13" s="2"/>
      <c r="G13" s="2"/>
      <c r="H13" s="2"/>
      <c r="I13" s="2"/>
      <c r="J13" s="2">
        <f t="shared" si="0"/>
        <v>0</v>
      </c>
    </row>
    <row r="14" spans="1:10" ht="23.25" customHeight="1" x14ac:dyDescent="0.25">
      <c r="A14" s="13">
        <v>12</v>
      </c>
      <c r="B14" s="3"/>
      <c r="C14" s="2"/>
      <c r="D14" s="2" t="str">
        <f>IFERROR(VLOOKUP(C14,مسوده!$A$1:$B$4,2,FALSE),"")</f>
        <v/>
      </c>
      <c r="E14" s="2"/>
      <c r="F14" s="2"/>
      <c r="G14" s="2"/>
      <c r="H14" s="2"/>
      <c r="I14" s="2"/>
      <c r="J14" s="2">
        <f t="shared" si="0"/>
        <v>0</v>
      </c>
    </row>
  </sheetData>
  <autoFilter ref="B2:J2" xr:uid="{00000000-0009-0000-0000-000002000000}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مسوده!$A$1:$A$4</xm:f>
          </x14:formula1>
          <xm:sqref>C3:C14</xm:sqref>
        </x14:dataValidation>
        <x14:dataValidation type="list" allowBlank="1" showInputMessage="1" showErrorMessage="1" xr:uid="{00000000-0002-0000-0200-000001000000}">
          <x14:formula1>
            <xm:f>الاصناف!$B$3:$B$12</xm:f>
          </x14:formula1>
          <xm:sqref>G3:G14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rightToLeft="1" workbookViewId="0">
      <selection sqref="A1:A4"/>
    </sheetView>
  </sheetViews>
  <sheetFormatPr defaultColWidth="12" defaultRowHeight="23.25" customHeight="1" x14ac:dyDescent="0.25"/>
  <cols>
    <col min="1" max="1" width="17.69921875" style="1" customWidth="1"/>
    <col min="2" max="16384" width="12" style="1"/>
  </cols>
  <sheetData>
    <row r="1" spans="1:2" ht="23.25" customHeight="1" x14ac:dyDescent="0.25">
      <c r="A1" s="1" t="s">
        <v>24</v>
      </c>
      <c r="B1" s="1" t="s">
        <v>4</v>
      </c>
    </row>
    <row r="2" spans="1:2" ht="23.25" customHeight="1" x14ac:dyDescent="0.25">
      <c r="A2" s="1" t="s">
        <v>25</v>
      </c>
      <c r="B2" s="1" t="s">
        <v>3</v>
      </c>
    </row>
    <row r="3" spans="1:2" ht="23.25" customHeight="1" x14ac:dyDescent="0.25">
      <c r="A3" s="1" t="s">
        <v>26</v>
      </c>
      <c r="B3" s="1" t="s">
        <v>3</v>
      </c>
    </row>
    <row r="4" spans="1:2" ht="23.25" customHeight="1" x14ac:dyDescent="0.25">
      <c r="A4" s="1" t="s">
        <v>27</v>
      </c>
      <c r="B4" s="1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showGridLines="0" rightToLeft="1" workbookViewId="0">
      <selection activeCell="G14" sqref="G14"/>
    </sheetView>
  </sheetViews>
  <sheetFormatPr defaultColWidth="9" defaultRowHeight="17.399999999999999" x14ac:dyDescent="0.25"/>
  <cols>
    <col min="1" max="1" width="14.8984375" style="4" bestFit="1" customWidth="1"/>
    <col min="2" max="4" width="12.59765625" style="1" customWidth="1"/>
    <col min="5" max="5" width="21.3984375" style="1" customWidth="1"/>
    <col min="6" max="8" width="12.8984375" style="1" customWidth="1"/>
    <col min="9" max="16384" width="9" style="1"/>
  </cols>
  <sheetData>
    <row r="1" spans="1:8" ht="32.25" customHeight="1" x14ac:dyDescent="0.25">
      <c r="A1" s="16" t="s">
        <v>33</v>
      </c>
      <c r="B1" s="16"/>
      <c r="C1" s="16"/>
      <c r="D1" s="16"/>
      <c r="E1" s="17" t="s">
        <v>6</v>
      </c>
      <c r="F1" s="17"/>
      <c r="G1" s="17"/>
      <c r="H1" s="17"/>
    </row>
    <row r="2" spans="1:8" ht="6.75" customHeight="1" x14ac:dyDescent="0.25"/>
    <row r="3" spans="1:8" ht="21" customHeight="1" x14ac:dyDescent="0.25">
      <c r="A3" s="14" t="s">
        <v>16</v>
      </c>
      <c r="B3" s="5" t="s">
        <v>18</v>
      </c>
      <c r="C3" s="5" t="s">
        <v>19</v>
      </c>
      <c r="D3" s="5" t="s">
        <v>17</v>
      </c>
      <c r="E3" s="5" t="s">
        <v>20</v>
      </c>
      <c r="F3" s="5" t="s">
        <v>21</v>
      </c>
      <c r="G3" s="5" t="s">
        <v>22</v>
      </c>
      <c r="H3" s="5" t="s">
        <v>23</v>
      </c>
    </row>
    <row r="4" spans="1:8" x14ac:dyDescent="0.25">
      <c r="A4" s="3">
        <f>IFERROR(VLOOKUP(_xlfn.AGGREGATE(15,6,($E$1=اليوميه!$G$3:$G$14)/($E$1=اليوميه!$G$3:$G$14)*ROW(اليوميه!$G$3:$G$14)-2,ROW(A1)),اليوميه!$A:$J,MATCH('حركه الصنف'!A$3,اليوميه!$A$2:$J$2,0),FALSE),"")</f>
        <v>44197</v>
      </c>
      <c r="B4" s="13" t="str">
        <f>IFERROR(VLOOKUP(_xlfn.AGGREGATE(15,6,($E$1=اليوميه!$G$3:$G$14)/($E$1=اليوميه!$G$3:$G$14)*ROW(اليوميه!$G$3:$G$14)-2,ROW(B1)),اليوميه!$A:$J,MATCH('حركه الصنف'!B$3,اليوميه!$A$2:$J$2,0),FALSE),"")</f>
        <v>مبيعات</v>
      </c>
      <c r="C4" s="13" t="str">
        <f>IFERROR(VLOOKUP(_xlfn.AGGREGATE(15,6,($E$1=اليوميه!$G$3:$G$14)/($E$1=اليوميه!$G$3:$G$14)*ROW(اليوميه!$G$3:$G$14)-2,ROW(C1)),اليوميه!$A:$J,MATCH('حركه الصنف'!C$3,اليوميه!$A$2:$J$2,0),FALSE),"")</f>
        <v>منصرف</v>
      </c>
      <c r="D4" s="13">
        <f>IFERROR(VLOOKUP(_xlfn.AGGREGATE(15,6,($E$1=اليوميه!$G$3:$G$14)/($E$1=اليوميه!$G$3:$G$14)*ROW(اليوميه!$G$3:$G$14)-2,ROW(D1)),اليوميه!$A:$J,MATCH('حركه الصنف'!D$3,اليوميه!$A$2:$J$2,0),FALSE),"")</f>
        <v>1</v>
      </c>
      <c r="E4" s="13" t="str">
        <f>IFERROR(VLOOKUP(_xlfn.AGGREGATE(15,6,($E$1=اليوميه!$G$3:$G$14)/($E$1=اليوميه!$G$3:$G$14)*ROW(اليوميه!$G$3:$G$14)-2,ROW(E1)),اليوميه!$A:$J,MATCH('حركه الصنف'!E$3,اليوميه!$A$2:$J$2,0),FALSE),"")</f>
        <v>المورد / محمد</v>
      </c>
      <c r="F4" s="13">
        <f>IFERROR(VLOOKUP(_xlfn.AGGREGATE(15,6,($E$1=اليوميه!$G$3:$G$14)/($E$1=اليوميه!$G$3:$G$14)*ROW(اليوميه!$G$3:$G$14)-2,ROW(F1)),اليوميه!$A:$J,MATCH('حركه الصنف'!F$3,اليوميه!$A$2:$J$2,0),FALSE),"")</f>
        <v>20</v>
      </c>
      <c r="G4" s="13">
        <f>IFERROR(VLOOKUP(_xlfn.AGGREGATE(15,6,($E$1=اليوميه!$G$3:$G$14)/($E$1=اليوميه!$G$3:$G$14)*ROW(اليوميه!$G$3:$G$14)-2,ROW(G1)),اليوميه!$A:$J,MATCH('حركه الصنف'!G$3,اليوميه!$A$2:$J$2,0),FALSE),"")</f>
        <v>15</v>
      </c>
      <c r="H4" s="13">
        <f>IFERROR(VLOOKUP(_xlfn.AGGREGATE(15,6,($E$1=اليوميه!$G$3:$G$14)/($E$1=اليوميه!$G$3:$G$14)*ROW(اليوميه!$G$3:$G$14)-2,ROW(H1)),اليوميه!$A:$J,MATCH('حركه الصنف'!H$3,اليوميه!$A$2:$J$2,0),FALSE),"")</f>
        <v>300</v>
      </c>
    </row>
    <row r="5" spans="1:8" x14ac:dyDescent="0.25">
      <c r="A5" s="3">
        <f>IFERROR(VLOOKUP(_xlfn.AGGREGATE(15,6,($E$1=اليوميه!$G$3:$G$14)/($E$1=اليوميه!$G$3:$G$14)*ROW(اليوميه!$G$3:$G$14)-2,ROW(A2)),اليوميه!$A:$J,MATCH('حركه الصنف'!A$3,اليوميه!$A$2:$J$2,0),FALSE),"")</f>
        <v>44229</v>
      </c>
      <c r="B5" s="13" t="str">
        <f>IFERROR(VLOOKUP(_xlfn.AGGREGATE(15,6,($E$1=اليوميه!$G$3:$G$14)/($E$1=اليوميه!$G$3:$G$14)*ROW(اليوميه!$G$3:$G$14)-2,ROW(B2)),اليوميه!$A:$J,MATCH('حركه الصنف'!B$3,اليوميه!$A$2:$J$2,0),FALSE),"")</f>
        <v>مشتريات</v>
      </c>
      <c r="C5" s="13" t="str">
        <f>IFERROR(VLOOKUP(_xlfn.AGGREGATE(15,6,($E$1=اليوميه!$G$3:$G$14)/($E$1=اليوميه!$G$3:$G$14)*ROW(اليوميه!$G$3:$G$14)-2,ROW(C2)),اليوميه!$A:$J,MATCH('حركه الصنف'!C$3,اليوميه!$A$2:$J$2,0),FALSE),"")</f>
        <v>وارد</v>
      </c>
      <c r="D5" s="13">
        <f>IFERROR(VLOOKUP(_xlfn.AGGREGATE(15,6,($E$1=اليوميه!$G$3:$G$14)/($E$1=اليوميه!$G$3:$G$14)*ROW(اليوميه!$G$3:$G$14)-2,ROW(D2)),اليوميه!$A:$J,MATCH('حركه الصنف'!D$3,اليوميه!$A$2:$J$2,0),FALSE),"")</f>
        <v>1</v>
      </c>
      <c r="E5" s="13" t="str">
        <f>IFERROR(VLOOKUP(_xlfn.AGGREGATE(15,6,($E$1=اليوميه!$G$3:$G$14)/($E$1=اليوميه!$G$3:$G$14)*ROW(اليوميه!$G$3:$G$14)-2,ROW(E2)),اليوميه!$A:$J,MATCH('حركه الصنف'!E$3,اليوميه!$A$2:$J$2,0),FALSE),"")</f>
        <v>عميل 2</v>
      </c>
      <c r="F5" s="13">
        <f>IFERROR(VLOOKUP(_xlfn.AGGREGATE(15,6,($E$1=اليوميه!$G$3:$G$14)/($E$1=اليوميه!$G$3:$G$14)*ROW(اليوميه!$G$3:$G$14)-2,ROW(F2)),اليوميه!$A:$J,MATCH('حركه الصنف'!F$3,اليوميه!$A$2:$J$2,0),FALSE),"")</f>
        <v>15</v>
      </c>
      <c r="G5" s="13">
        <f>IFERROR(VLOOKUP(_xlfn.AGGREGATE(15,6,($E$1=اليوميه!$G$3:$G$14)/($E$1=اليوميه!$G$3:$G$14)*ROW(اليوميه!$G$3:$G$14)-2,ROW(G2)),اليوميه!$A:$J,MATCH('حركه الصنف'!G$3,اليوميه!$A$2:$J$2,0),FALSE),"")</f>
        <v>30</v>
      </c>
      <c r="H5" s="13">
        <f>IFERROR(VLOOKUP(_xlfn.AGGREGATE(15,6,($E$1=اليوميه!$G$3:$G$14)/($E$1=اليوميه!$G$3:$G$14)*ROW(اليوميه!$G$3:$G$14)-2,ROW(H2)),اليوميه!$A:$J,MATCH('حركه الصنف'!H$3,اليوميه!$A$2:$J$2,0),FALSE),"")</f>
        <v>450</v>
      </c>
    </row>
    <row r="6" spans="1:8" x14ac:dyDescent="0.25">
      <c r="A6" s="3" t="str">
        <f>IFERROR(VLOOKUP(_xlfn.AGGREGATE(15,6,($E$1=اليوميه!$G$3:$G$14)/($E$1=اليوميه!$G$3:$G$14)*ROW(اليوميه!$G$3:$G$14)-2,ROW(A3)),اليوميه!$A:$J,MATCH('حركه الصنف'!A$3,اليوميه!$A$2:$J$2,0),FALSE),"")</f>
        <v/>
      </c>
      <c r="B6" s="13" t="str">
        <f>IFERROR(VLOOKUP(_xlfn.AGGREGATE(15,6,($E$1=اليوميه!$G$3:$G$14)/($E$1=اليوميه!$G$3:$G$14)*ROW(اليوميه!$G$3:$G$14)-2,ROW(B3)),اليوميه!$A:$J,MATCH('حركه الصنف'!B$3,اليوميه!$A$2:$J$2,0),FALSE),"")</f>
        <v/>
      </c>
      <c r="C6" s="13" t="str">
        <f>IFERROR(VLOOKUP(_xlfn.AGGREGATE(15,6,($E$1=اليوميه!$G$3:$G$14)/($E$1=اليوميه!$G$3:$G$14)*ROW(اليوميه!$G$3:$G$14)-2,ROW(C3)),اليوميه!$A:$J,MATCH('حركه الصنف'!C$3,اليوميه!$A$2:$J$2,0),FALSE),"")</f>
        <v/>
      </c>
      <c r="D6" s="13" t="str">
        <f>IFERROR(VLOOKUP(_xlfn.AGGREGATE(15,6,($E$1=اليوميه!$G$3:$G$14)/($E$1=اليوميه!$G$3:$G$14)*ROW(اليوميه!$G$3:$G$14)-2,ROW(D3)),اليوميه!$A:$J,MATCH('حركه الصنف'!D$3,اليوميه!$A$2:$J$2,0),FALSE),"")</f>
        <v/>
      </c>
      <c r="E6" s="13" t="str">
        <f>IFERROR(VLOOKUP(_xlfn.AGGREGATE(15,6,($E$1=اليوميه!$G$3:$G$14)/($E$1=اليوميه!$G$3:$G$14)*ROW(اليوميه!$G$3:$G$14)-2,ROW(E3)),اليوميه!$A:$J,MATCH('حركه الصنف'!E$3,اليوميه!$A$2:$J$2,0),FALSE),"")</f>
        <v/>
      </c>
      <c r="F6" s="13" t="str">
        <f>IFERROR(VLOOKUP(_xlfn.AGGREGATE(15,6,($E$1=اليوميه!$G$3:$G$14)/($E$1=اليوميه!$G$3:$G$14)*ROW(اليوميه!$G$3:$G$14)-2,ROW(F3)),اليوميه!$A:$J,MATCH('حركه الصنف'!F$3,اليوميه!$A$2:$J$2,0),FALSE),"")</f>
        <v/>
      </c>
      <c r="G6" s="13" t="str">
        <f>IFERROR(VLOOKUP(_xlfn.AGGREGATE(15,6,($E$1=اليوميه!$G$3:$G$14)/($E$1=اليوميه!$G$3:$G$14)*ROW(اليوميه!$G$3:$G$14)-2,ROW(G3)),اليوميه!$A:$J,MATCH('حركه الصنف'!G$3,اليوميه!$A$2:$J$2,0),FALSE),"")</f>
        <v/>
      </c>
      <c r="H6" s="13" t="str">
        <f>IFERROR(VLOOKUP(_xlfn.AGGREGATE(15,6,($E$1=اليوميه!$G$3:$G$14)/($E$1=اليوميه!$G$3:$G$14)*ROW(اليوميه!$G$3:$G$14)-2,ROW(H3)),اليوميه!$A:$J,MATCH('حركه الصنف'!H$3,اليوميه!$A$2:$J$2,0),FALSE),"")</f>
        <v/>
      </c>
    </row>
    <row r="7" spans="1:8" x14ac:dyDescent="0.25">
      <c r="A7" s="3" t="str">
        <f>IFERROR(VLOOKUP(_xlfn.AGGREGATE(15,6,($E$1=اليوميه!$G$3:$G$14)/($E$1=اليوميه!$G$3:$G$14)*ROW(اليوميه!$G$3:$G$14)-2,ROW(A4)),اليوميه!$A:$J,MATCH('حركه الصنف'!A$3,اليوميه!$A$2:$J$2,0),FALSE),"")</f>
        <v/>
      </c>
      <c r="B7" s="13" t="str">
        <f>IFERROR(VLOOKUP(_xlfn.AGGREGATE(15,6,($E$1=اليوميه!$G$3:$G$14)/($E$1=اليوميه!$G$3:$G$14)*ROW(اليوميه!$G$3:$G$14)-2,ROW(B4)),اليوميه!$A:$J,MATCH('حركه الصنف'!B$3,اليوميه!$A$2:$J$2,0),FALSE),"")</f>
        <v/>
      </c>
      <c r="C7" s="13" t="str">
        <f>IFERROR(VLOOKUP(_xlfn.AGGREGATE(15,6,($E$1=اليوميه!$G$3:$G$14)/($E$1=اليوميه!$G$3:$G$14)*ROW(اليوميه!$G$3:$G$14)-2,ROW(C4)),اليوميه!$A:$J,MATCH('حركه الصنف'!C$3,اليوميه!$A$2:$J$2,0),FALSE),"")</f>
        <v/>
      </c>
      <c r="D7" s="13" t="str">
        <f>IFERROR(VLOOKUP(_xlfn.AGGREGATE(15,6,($E$1=اليوميه!$G$3:$G$14)/($E$1=اليوميه!$G$3:$G$14)*ROW(اليوميه!$G$3:$G$14)-2,ROW(D4)),اليوميه!$A:$J,MATCH('حركه الصنف'!D$3,اليوميه!$A$2:$J$2,0),FALSE),"")</f>
        <v/>
      </c>
      <c r="E7" s="13" t="str">
        <f>IFERROR(VLOOKUP(_xlfn.AGGREGATE(15,6,($E$1=اليوميه!$G$3:$G$14)/($E$1=اليوميه!$G$3:$G$14)*ROW(اليوميه!$G$3:$G$14)-2,ROW(E4)),اليوميه!$A:$J,MATCH('حركه الصنف'!E$3,اليوميه!$A$2:$J$2,0),FALSE),"")</f>
        <v/>
      </c>
      <c r="F7" s="13" t="str">
        <f>IFERROR(VLOOKUP(_xlfn.AGGREGATE(15,6,($E$1=اليوميه!$G$3:$G$14)/($E$1=اليوميه!$G$3:$G$14)*ROW(اليوميه!$G$3:$G$14)-2,ROW(F4)),اليوميه!$A:$J,MATCH('حركه الصنف'!F$3,اليوميه!$A$2:$J$2,0),FALSE),"")</f>
        <v/>
      </c>
      <c r="G7" s="13" t="str">
        <f>IFERROR(VLOOKUP(_xlfn.AGGREGATE(15,6,($E$1=اليوميه!$G$3:$G$14)/($E$1=اليوميه!$G$3:$G$14)*ROW(اليوميه!$G$3:$G$14)-2,ROW(G4)),اليوميه!$A:$J,MATCH('حركه الصنف'!G$3,اليوميه!$A$2:$J$2,0),FALSE),"")</f>
        <v/>
      </c>
      <c r="H7" s="13" t="str">
        <f>IFERROR(VLOOKUP(_xlfn.AGGREGATE(15,6,($E$1=اليوميه!$G$3:$G$14)/($E$1=اليوميه!$G$3:$G$14)*ROW(اليوميه!$G$3:$G$14)-2,ROW(H4)),اليوميه!$A:$J,MATCH('حركه الصنف'!H$3,اليوميه!$A$2:$J$2,0),FALSE),"")</f>
        <v/>
      </c>
    </row>
    <row r="8" spans="1:8" x14ac:dyDescent="0.25">
      <c r="A8" s="3" t="str">
        <f>IFERROR(VLOOKUP(_xlfn.AGGREGATE(15,6,($E$1=اليوميه!$G$3:$G$14)/($E$1=اليوميه!$G$3:$G$14)*ROW(اليوميه!$G$3:$G$14)-2,ROW(A5)),اليوميه!$A:$J,MATCH('حركه الصنف'!A$3,اليوميه!$A$2:$J$2,0),FALSE),"")</f>
        <v/>
      </c>
      <c r="B8" s="13" t="str">
        <f>IFERROR(VLOOKUP(_xlfn.AGGREGATE(15,6,($E$1=اليوميه!$G$3:$G$14)/($E$1=اليوميه!$G$3:$G$14)*ROW(اليوميه!$G$3:$G$14)-2,ROW(B5)),اليوميه!$A:$J,MATCH('حركه الصنف'!B$3,اليوميه!$A$2:$J$2,0),FALSE),"")</f>
        <v/>
      </c>
      <c r="C8" s="13" t="str">
        <f>IFERROR(VLOOKUP(_xlfn.AGGREGATE(15,6,($E$1=اليوميه!$G$3:$G$14)/($E$1=اليوميه!$G$3:$G$14)*ROW(اليوميه!$G$3:$G$14)-2,ROW(C5)),اليوميه!$A:$J,MATCH('حركه الصنف'!C$3,اليوميه!$A$2:$J$2,0),FALSE),"")</f>
        <v/>
      </c>
      <c r="D8" s="13" t="str">
        <f>IFERROR(VLOOKUP(_xlfn.AGGREGATE(15,6,($E$1=اليوميه!$G$3:$G$14)/($E$1=اليوميه!$G$3:$G$14)*ROW(اليوميه!$G$3:$G$14)-2,ROW(D5)),اليوميه!$A:$J,MATCH('حركه الصنف'!D$3,اليوميه!$A$2:$J$2,0),FALSE),"")</f>
        <v/>
      </c>
      <c r="E8" s="13" t="str">
        <f>IFERROR(VLOOKUP(_xlfn.AGGREGATE(15,6,($E$1=اليوميه!$G$3:$G$14)/($E$1=اليوميه!$G$3:$G$14)*ROW(اليوميه!$G$3:$G$14)-2,ROW(E5)),اليوميه!$A:$J,MATCH('حركه الصنف'!E$3,اليوميه!$A$2:$J$2,0),FALSE),"")</f>
        <v/>
      </c>
      <c r="F8" s="13" t="str">
        <f>IFERROR(VLOOKUP(_xlfn.AGGREGATE(15,6,($E$1=اليوميه!$G$3:$G$14)/($E$1=اليوميه!$G$3:$G$14)*ROW(اليوميه!$G$3:$G$14)-2,ROW(F5)),اليوميه!$A:$J,MATCH('حركه الصنف'!F$3,اليوميه!$A$2:$J$2,0),FALSE),"")</f>
        <v/>
      </c>
      <c r="G8" s="13" t="str">
        <f>IFERROR(VLOOKUP(_xlfn.AGGREGATE(15,6,($E$1=اليوميه!$G$3:$G$14)/($E$1=اليوميه!$G$3:$G$14)*ROW(اليوميه!$G$3:$G$14)-2,ROW(G5)),اليوميه!$A:$J,MATCH('حركه الصنف'!G$3,اليوميه!$A$2:$J$2,0),FALSE),"")</f>
        <v/>
      </c>
      <c r="H8" s="13" t="str">
        <f>IFERROR(VLOOKUP(_xlfn.AGGREGATE(15,6,($E$1=اليوميه!$G$3:$G$14)/($E$1=اليوميه!$G$3:$G$14)*ROW(اليوميه!$G$3:$G$14)-2,ROW(H5)),اليوميه!$A:$J,MATCH('حركه الصنف'!H$3,اليوميه!$A$2:$J$2,0),FALSE),"")</f>
        <v/>
      </c>
    </row>
    <row r="9" spans="1:8" x14ac:dyDescent="0.25">
      <c r="A9" s="3" t="str">
        <f>IFERROR(VLOOKUP(_xlfn.AGGREGATE(15,6,($E$1=اليوميه!$G$3:$G$14)/($E$1=اليوميه!$G$3:$G$14)*ROW(اليوميه!$G$3:$G$14)-2,ROW(A6)),اليوميه!$A:$J,MATCH('حركه الصنف'!A$3,اليوميه!$A$2:$J$2,0),FALSE),"")</f>
        <v/>
      </c>
      <c r="B9" s="13" t="str">
        <f>IFERROR(VLOOKUP(_xlfn.AGGREGATE(15,6,($E$1=اليوميه!$G$3:$G$14)/($E$1=اليوميه!$G$3:$G$14)*ROW(اليوميه!$G$3:$G$14)-2,ROW(B6)),اليوميه!$A:$J,MATCH('حركه الصنف'!B$3,اليوميه!$A$2:$J$2,0),FALSE),"")</f>
        <v/>
      </c>
      <c r="C9" s="13" t="str">
        <f>IFERROR(VLOOKUP(_xlfn.AGGREGATE(15,6,($E$1=اليوميه!$G$3:$G$14)/($E$1=اليوميه!$G$3:$G$14)*ROW(اليوميه!$G$3:$G$14)-2,ROW(C6)),اليوميه!$A:$J,MATCH('حركه الصنف'!C$3,اليوميه!$A$2:$J$2,0),FALSE),"")</f>
        <v/>
      </c>
      <c r="D9" s="13" t="str">
        <f>IFERROR(VLOOKUP(_xlfn.AGGREGATE(15,6,($E$1=اليوميه!$G$3:$G$14)/($E$1=اليوميه!$G$3:$G$14)*ROW(اليوميه!$G$3:$G$14)-2,ROW(D6)),اليوميه!$A:$J,MATCH('حركه الصنف'!D$3,اليوميه!$A$2:$J$2,0),FALSE),"")</f>
        <v/>
      </c>
      <c r="E9" s="13" t="str">
        <f>IFERROR(VLOOKUP(_xlfn.AGGREGATE(15,6,($E$1=اليوميه!$G$3:$G$14)/($E$1=اليوميه!$G$3:$G$14)*ROW(اليوميه!$G$3:$G$14)-2,ROW(E6)),اليوميه!$A:$J,MATCH('حركه الصنف'!E$3,اليوميه!$A$2:$J$2,0),FALSE),"")</f>
        <v/>
      </c>
      <c r="F9" s="13" t="str">
        <f>IFERROR(VLOOKUP(_xlfn.AGGREGATE(15,6,($E$1=اليوميه!$G$3:$G$14)/($E$1=اليوميه!$G$3:$G$14)*ROW(اليوميه!$G$3:$G$14)-2,ROW(F6)),اليوميه!$A:$J,MATCH('حركه الصنف'!F$3,اليوميه!$A$2:$J$2,0),FALSE),"")</f>
        <v/>
      </c>
      <c r="G9" s="13" t="str">
        <f>IFERROR(VLOOKUP(_xlfn.AGGREGATE(15,6,($E$1=اليوميه!$G$3:$G$14)/($E$1=اليوميه!$G$3:$G$14)*ROW(اليوميه!$G$3:$G$14)-2,ROW(G6)),اليوميه!$A:$J,MATCH('حركه الصنف'!G$3,اليوميه!$A$2:$J$2,0),FALSE),"")</f>
        <v/>
      </c>
      <c r="H9" s="13" t="str">
        <f>IFERROR(VLOOKUP(_xlfn.AGGREGATE(15,6,($E$1=اليوميه!$G$3:$G$14)/($E$1=اليوميه!$G$3:$G$14)*ROW(اليوميه!$G$3:$G$14)-2,ROW(H6)),اليوميه!$A:$J,MATCH('حركه الصنف'!H$3,اليوميه!$A$2:$J$2,0),FALSE),"")</f>
        <v/>
      </c>
    </row>
    <row r="10" spans="1:8" x14ac:dyDescent="0.25">
      <c r="A10" s="3" t="str">
        <f>IFERROR(VLOOKUP(_xlfn.AGGREGATE(15,6,($E$1=اليوميه!$G$3:$G$14)/($E$1=اليوميه!$G$3:$G$14)*ROW(اليوميه!$G$3:$G$14)-2,ROW(A7)),اليوميه!$A:$J,MATCH('حركه الصنف'!A$3,اليوميه!$A$2:$J$2,0),FALSE),"")</f>
        <v/>
      </c>
      <c r="B10" s="13" t="str">
        <f>IFERROR(VLOOKUP(_xlfn.AGGREGATE(15,6,($E$1=اليوميه!$G$3:$G$14)/($E$1=اليوميه!$G$3:$G$14)*ROW(اليوميه!$G$3:$G$14)-2,ROW(B7)),اليوميه!$A:$J,MATCH('حركه الصنف'!B$3,اليوميه!$A$2:$J$2,0),FALSE),"")</f>
        <v/>
      </c>
      <c r="C10" s="13" t="str">
        <f>IFERROR(VLOOKUP(_xlfn.AGGREGATE(15,6,($E$1=اليوميه!$G$3:$G$14)/($E$1=اليوميه!$G$3:$G$14)*ROW(اليوميه!$G$3:$G$14)-2,ROW(C7)),اليوميه!$A:$J,MATCH('حركه الصنف'!C$3,اليوميه!$A$2:$J$2,0),FALSE),"")</f>
        <v/>
      </c>
      <c r="D10" s="13" t="str">
        <f>IFERROR(VLOOKUP(_xlfn.AGGREGATE(15,6,($E$1=اليوميه!$G$3:$G$14)/($E$1=اليوميه!$G$3:$G$14)*ROW(اليوميه!$G$3:$G$14)-2,ROW(D7)),اليوميه!$A:$J,MATCH('حركه الصنف'!D$3,اليوميه!$A$2:$J$2,0),FALSE),"")</f>
        <v/>
      </c>
      <c r="E10" s="13" t="str">
        <f>IFERROR(VLOOKUP(_xlfn.AGGREGATE(15,6,($E$1=اليوميه!$G$3:$G$14)/($E$1=اليوميه!$G$3:$G$14)*ROW(اليوميه!$G$3:$G$14)-2,ROW(E7)),اليوميه!$A:$J,MATCH('حركه الصنف'!E$3,اليوميه!$A$2:$J$2,0),FALSE),"")</f>
        <v/>
      </c>
      <c r="F10" s="13" t="str">
        <f>IFERROR(VLOOKUP(_xlfn.AGGREGATE(15,6,($E$1=اليوميه!$G$3:$G$14)/($E$1=اليوميه!$G$3:$G$14)*ROW(اليوميه!$G$3:$G$14)-2,ROW(F7)),اليوميه!$A:$J,MATCH('حركه الصنف'!F$3,اليوميه!$A$2:$J$2,0),FALSE),"")</f>
        <v/>
      </c>
      <c r="G10" s="13" t="str">
        <f>IFERROR(VLOOKUP(_xlfn.AGGREGATE(15,6,($E$1=اليوميه!$G$3:$G$14)/($E$1=اليوميه!$G$3:$G$14)*ROW(اليوميه!$G$3:$G$14)-2,ROW(G7)),اليوميه!$A:$J,MATCH('حركه الصنف'!G$3,اليوميه!$A$2:$J$2,0),FALSE),"")</f>
        <v/>
      </c>
      <c r="H10" s="13" t="str">
        <f>IFERROR(VLOOKUP(_xlfn.AGGREGATE(15,6,($E$1=اليوميه!$G$3:$G$14)/($E$1=اليوميه!$G$3:$G$14)*ROW(اليوميه!$G$3:$G$14)-2,ROW(H7)),اليوميه!$A:$J,MATCH('حركه الصنف'!H$3,اليوميه!$A$2:$J$2,0),FALSE),"")</f>
        <v/>
      </c>
    </row>
    <row r="11" spans="1:8" x14ac:dyDescent="0.25">
      <c r="A11" s="3" t="str">
        <f>IFERROR(VLOOKUP(_xlfn.AGGREGATE(15,6,($E$1=اليوميه!$G$3:$G$14)/($E$1=اليوميه!$G$3:$G$14)*ROW(اليوميه!$G$3:$G$14)-2,ROW(A8)),اليوميه!$A:$J,MATCH('حركه الصنف'!A$3,اليوميه!$A$2:$J$2,0),FALSE),"")</f>
        <v/>
      </c>
      <c r="B11" s="13" t="str">
        <f>IFERROR(VLOOKUP(_xlfn.AGGREGATE(15,6,($E$1=اليوميه!$G$3:$G$14)/($E$1=اليوميه!$G$3:$G$14)*ROW(اليوميه!$G$3:$G$14)-2,ROW(B8)),اليوميه!$A:$J,MATCH('حركه الصنف'!B$3,اليوميه!$A$2:$J$2,0),FALSE),"")</f>
        <v/>
      </c>
      <c r="C11" s="13" t="str">
        <f>IFERROR(VLOOKUP(_xlfn.AGGREGATE(15,6,($E$1=اليوميه!$G$3:$G$14)/($E$1=اليوميه!$G$3:$G$14)*ROW(اليوميه!$G$3:$G$14)-2,ROW(C8)),اليوميه!$A:$J,MATCH('حركه الصنف'!C$3,اليوميه!$A$2:$J$2,0),FALSE),"")</f>
        <v/>
      </c>
      <c r="D11" s="13" t="str">
        <f>IFERROR(VLOOKUP(_xlfn.AGGREGATE(15,6,($E$1=اليوميه!$G$3:$G$14)/($E$1=اليوميه!$G$3:$G$14)*ROW(اليوميه!$G$3:$G$14)-2,ROW(D8)),اليوميه!$A:$J,MATCH('حركه الصنف'!D$3,اليوميه!$A$2:$J$2,0),FALSE),"")</f>
        <v/>
      </c>
      <c r="E11" s="13" t="str">
        <f>IFERROR(VLOOKUP(_xlfn.AGGREGATE(15,6,($E$1=اليوميه!$G$3:$G$14)/($E$1=اليوميه!$G$3:$G$14)*ROW(اليوميه!$G$3:$G$14)-2,ROW(E8)),اليوميه!$A:$J,MATCH('حركه الصنف'!E$3,اليوميه!$A$2:$J$2,0),FALSE),"")</f>
        <v/>
      </c>
      <c r="F11" s="13" t="str">
        <f>IFERROR(VLOOKUP(_xlfn.AGGREGATE(15,6,($E$1=اليوميه!$G$3:$G$14)/($E$1=اليوميه!$G$3:$G$14)*ROW(اليوميه!$G$3:$G$14)-2,ROW(F8)),اليوميه!$A:$J,MATCH('حركه الصنف'!F$3,اليوميه!$A$2:$J$2,0),FALSE),"")</f>
        <v/>
      </c>
      <c r="G11" s="13" t="str">
        <f>IFERROR(VLOOKUP(_xlfn.AGGREGATE(15,6,($E$1=اليوميه!$G$3:$G$14)/($E$1=اليوميه!$G$3:$G$14)*ROW(اليوميه!$G$3:$G$14)-2,ROW(G8)),اليوميه!$A:$J,MATCH('حركه الصنف'!G$3,اليوميه!$A$2:$J$2,0),FALSE),"")</f>
        <v/>
      </c>
      <c r="H11" s="13" t="str">
        <f>IFERROR(VLOOKUP(_xlfn.AGGREGATE(15,6,($E$1=اليوميه!$G$3:$G$14)/($E$1=اليوميه!$G$3:$G$14)*ROW(اليوميه!$G$3:$G$14)-2,ROW(H8)),اليوميه!$A:$J,MATCH('حركه الصنف'!H$3,اليوميه!$A$2:$J$2,0),FALSE),"")</f>
        <v/>
      </c>
    </row>
    <row r="12" spans="1:8" x14ac:dyDescent="0.25">
      <c r="A12" s="3" t="str">
        <f>IFERROR(VLOOKUP(_xlfn.AGGREGATE(15,6,($E$1=اليوميه!$G$3:$G$14)/($E$1=اليوميه!$G$3:$G$14)*ROW(اليوميه!$G$3:$G$14)-2,ROW(A9)),اليوميه!$A:$J,MATCH('حركه الصنف'!A$3,اليوميه!$A$2:$J$2,0),FALSE),"")</f>
        <v/>
      </c>
      <c r="B12" s="13" t="str">
        <f>IFERROR(VLOOKUP(_xlfn.AGGREGATE(15,6,($E$1=اليوميه!$G$3:$G$14)/($E$1=اليوميه!$G$3:$G$14)*ROW(اليوميه!$G$3:$G$14)-2,ROW(B9)),اليوميه!$A:$J,MATCH('حركه الصنف'!B$3,اليوميه!$A$2:$J$2,0),FALSE),"")</f>
        <v/>
      </c>
      <c r="C12" s="13" t="str">
        <f>IFERROR(VLOOKUP(_xlfn.AGGREGATE(15,6,($E$1=اليوميه!$G$3:$G$14)/($E$1=اليوميه!$G$3:$G$14)*ROW(اليوميه!$G$3:$G$14)-2,ROW(C9)),اليوميه!$A:$J,MATCH('حركه الصنف'!C$3,اليوميه!$A$2:$J$2,0),FALSE),"")</f>
        <v/>
      </c>
      <c r="D12" s="13" t="str">
        <f>IFERROR(VLOOKUP(_xlfn.AGGREGATE(15,6,($E$1=اليوميه!$G$3:$G$14)/($E$1=اليوميه!$G$3:$G$14)*ROW(اليوميه!$G$3:$G$14)-2,ROW(D9)),اليوميه!$A:$J,MATCH('حركه الصنف'!D$3,اليوميه!$A$2:$J$2,0),FALSE),"")</f>
        <v/>
      </c>
      <c r="E12" s="13" t="str">
        <f>IFERROR(VLOOKUP(_xlfn.AGGREGATE(15,6,($E$1=اليوميه!$G$3:$G$14)/($E$1=اليوميه!$G$3:$G$14)*ROW(اليوميه!$G$3:$G$14)-2,ROW(E9)),اليوميه!$A:$J,MATCH('حركه الصنف'!E$3,اليوميه!$A$2:$J$2,0),FALSE),"")</f>
        <v/>
      </c>
      <c r="F12" s="13" t="str">
        <f>IFERROR(VLOOKUP(_xlfn.AGGREGATE(15,6,($E$1=اليوميه!$G$3:$G$14)/($E$1=اليوميه!$G$3:$G$14)*ROW(اليوميه!$G$3:$G$14)-2,ROW(F9)),اليوميه!$A:$J,MATCH('حركه الصنف'!F$3,اليوميه!$A$2:$J$2,0),FALSE),"")</f>
        <v/>
      </c>
      <c r="G12" s="13" t="str">
        <f>IFERROR(VLOOKUP(_xlfn.AGGREGATE(15,6,($E$1=اليوميه!$G$3:$G$14)/($E$1=اليوميه!$G$3:$G$14)*ROW(اليوميه!$G$3:$G$14)-2,ROW(G9)),اليوميه!$A:$J,MATCH('حركه الصنف'!G$3,اليوميه!$A$2:$J$2,0),FALSE),"")</f>
        <v/>
      </c>
      <c r="H12" s="13" t="str">
        <f>IFERROR(VLOOKUP(_xlfn.AGGREGATE(15,6,($E$1=اليوميه!$G$3:$G$14)/($E$1=اليوميه!$G$3:$G$14)*ROW(اليوميه!$G$3:$G$14)-2,ROW(H9)),اليوميه!$A:$J,MATCH('حركه الصنف'!H$3,اليوميه!$A$2:$J$2,0),FALSE),"")</f>
        <v/>
      </c>
    </row>
    <row r="13" spans="1:8" x14ac:dyDescent="0.25">
      <c r="A13" s="3" t="str">
        <f>IFERROR(VLOOKUP(_xlfn.AGGREGATE(15,6,($E$1=اليوميه!$G$3:$G$14)/($E$1=اليوميه!$G$3:$G$14)*ROW(اليوميه!$G$3:$G$14)-2,ROW(A10)),اليوميه!$A:$J,MATCH('حركه الصنف'!A$3,اليوميه!$A$2:$J$2,0),FALSE),"")</f>
        <v/>
      </c>
      <c r="B13" s="13" t="str">
        <f>IFERROR(VLOOKUP(_xlfn.AGGREGATE(15,6,($E$1=اليوميه!$G$3:$G$14)/($E$1=اليوميه!$G$3:$G$14)*ROW(اليوميه!$G$3:$G$14)-2,ROW(B10)),اليوميه!$A:$J,MATCH('حركه الصنف'!B$3,اليوميه!$A$2:$J$2,0),FALSE),"")</f>
        <v/>
      </c>
      <c r="C13" s="13" t="str">
        <f>IFERROR(VLOOKUP(_xlfn.AGGREGATE(15,6,($E$1=اليوميه!$G$3:$G$14)/($E$1=اليوميه!$G$3:$G$14)*ROW(اليوميه!$G$3:$G$14)-2,ROW(C10)),اليوميه!$A:$J,MATCH('حركه الصنف'!C$3,اليوميه!$A$2:$J$2,0),FALSE),"")</f>
        <v/>
      </c>
      <c r="D13" s="13" t="str">
        <f>IFERROR(VLOOKUP(_xlfn.AGGREGATE(15,6,($E$1=اليوميه!$G$3:$G$14)/($E$1=اليوميه!$G$3:$G$14)*ROW(اليوميه!$G$3:$G$14)-2,ROW(D10)),اليوميه!$A:$J,MATCH('حركه الصنف'!D$3,اليوميه!$A$2:$J$2,0),FALSE),"")</f>
        <v/>
      </c>
      <c r="E13" s="13" t="str">
        <f>IFERROR(VLOOKUP(_xlfn.AGGREGATE(15,6,($E$1=اليوميه!$G$3:$G$14)/($E$1=اليوميه!$G$3:$G$14)*ROW(اليوميه!$G$3:$G$14)-2,ROW(E10)),اليوميه!$A:$J,MATCH('حركه الصنف'!E$3,اليوميه!$A$2:$J$2,0),FALSE),"")</f>
        <v/>
      </c>
      <c r="F13" s="13" t="str">
        <f>IFERROR(VLOOKUP(_xlfn.AGGREGATE(15,6,($E$1=اليوميه!$G$3:$G$14)/($E$1=اليوميه!$G$3:$G$14)*ROW(اليوميه!$G$3:$G$14)-2,ROW(F10)),اليوميه!$A:$J,MATCH('حركه الصنف'!F$3,اليوميه!$A$2:$J$2,0),FALSE),"")</f>
        <v/>
      </c>
      <c r="G13" s="13" t="str">
        <f>IFERROR(VLOOKUP(_xlfn.AGGREGATE(15,6,($E$1=اليوميه!$G$3:$G$14)/($E$1=اليوميه!$G$3:$G$14)*ROW(اليوميه!$G$3:$G$14)-2,ROW(G10)),اليوميه!$A:$J,MATCH('حركه الصنف'!G$3,اليوميه!$A$2:$J$2,0),FALSE),"")</f>
        <v/>
      </c>
      <c r="H13" s="13" t="str">
        <f>IFERROR(VLOOKUP(_xlfn.AGGREGATE(15,6,($E$1=اليوميه!$G$3:$G$14)/($E$1=اليوميه!$G$3:$G$14)*ROW(اليوميه!$G$3:$G$14)-2,ROW(H10)),اليوميه!$A:$J,MATCH('حركه الصنف'!H$3,اليوميه!$A$2:$J$2,0),FALSE),"")</f>
        <v/>
      </c>
    </row>
    <row r="14" spans="1:8" x14ac:dyDescent="0.25">
      <c r="A14" s="3" t="str">
        <f>IFERROR(VLOOKUP(_xlfn.AGGREGATE(15,6,($E$1=اليوميه!$G$3:$G$14)/($E$1=اليوميه!$G$3:$G$14)*ROW(اليوميه!$G$3:$G$14)-2,ROW(A11)),اليوميه!$A:$J,MATCH('حركه الصنف'!A$3,اليوميه!$A$2:$J$2,0),FALSE),"")</f>
        <v/>
      </c>
      <c r="B14" s="13" t="str">
        <f>IFERROR(VLOOKUP(_xlfn.AGGREGATE(15,6,($E$1=اليوميه!$G$3:$G$14)/($E$1=اليوميه!$G$3:$G$14)*ROW(اليوميه!$G$3:$G$14)-2,ROW(B11)),اليوميه!$A:$J,MATCH('حركه الصنف'!B$3,اليوميه!$A$2:$J$2,0),FALSE),"")</f>
        <v/>
      </c>
      <c r="C14" s="13" t="str">
        <f>IFERROR(VLOOKUP(_xlfn.AGGREGATE(15,6,($E$1=اليوميه!$G$3:$G$14)/($E$1=اليوميه!$G$3:$G$14)*ROW(اليوميه!$G$3:$G$14)-2,ROW(C11)),اليوميه!$A:$J,MATCH('حركه الصنف'!C$3,اليوميه!$A$2:$J$2,0),FALSE),"")</f>
        <v/>
      </c>
      <c r="D14" s="13" t="str">
        <f>IFERROR(VLOOKUP(_xlfn.AGGREGATE(15,6,($E$1=اليوميه!$G$3:$G$14)/($E$1=اليوميه!$G$3:$G$14)*ROW(اليوميه!$G$3:$G$14)-2,ROW(D11)),اليوميه!$A:$J,MATCH('حركه الصنف'!D$3,اليوميه!$A$2:$J$2,0),FALSE),"")</f>
        <v/>
      </c>
      <c r="E14" s="13" t="str">
        <f>IFERROR(VLOOKUP(_xlfn.AGGREGATE(15,6,($E$1=اليوميه!$G$3:$G$14)/($E$1=اليوميه!$G$3:$G$14)*ROW(اليوميه!$G$3:$G$14)-2,ROW(E11)),اليوميه!$A:$J,MATCH('حركه الصنف'!E$3,اليوميه!$A$2:$J$2,0),FALSE),"")</f>
        <v/>
      </c>
      <c r="F14" s="13" t="str">
        <f>IFERROR(VLOOKUP(_xlfn.AGGREGATE(15,6,($E$1=اليوميه!$G$3:$G$14)/($E$1=اليوميه!$G$3:$G$14)*ROW(اليوميه!$G$3:$G$14)-2,ROW(F11)),اليوميه!$A:$J,MATCH('حركه الصنف'!F$3,اليوميه!$A$2:$J$2,0),FALSE),"")</f>
        <v/>
      </c>
      <c r="G14" s="13" t="str">
        <f>IFERROR(VLOOKUP(_xlfn.AGGREGATE(15,6,($E$1=اليوميه!$G$3:$G$14)/($E$1=اليوميه!$G$3:$G$14)*ROW(اليوميه!$G$3:$G$14)-2,ROW(G11)),اليوميه!$A:$J,MATCH('حركه الصنف'!G$3,اليوميه!$A$2:$J$2,0),FALSE),"")</f>
        <v/>
      </c>
      <c r="H14" s="13" t="str">
        <f>IFERROR(VLOOKUP(_xlfn.AGGREGATE(15,6,($E$1=اليوميه!$G$3:$G$14)/($E$1=اليوميه!$G$3:$G$14)*ROW(اليوميه!$G$3:$G$14)-2,ROW(H11)),اليوميه!$A:$J,MATCH('حركه الصنف'!H$3,اليوميه!$A$2:$J$2,0),FALSE),"")</f>
        <v/>
      </c>
    </row>
    <row r="15" spans="1:8" x14ac:dyDescent="0.25">
      <c r="A15" s="3" t="str">
        <f>IFERROR(VLOOKUP(_xlfn.AGGREGATE(15,6,($E$1=اليوميه!$G$3:$G$14)/($E$1=اليوميه!$G$3:$G$14)*ROW(اليوميه!$G$3:$G$14)-2,ROW(A12)),اليوميه!$A:$J,MATCH('حركه الصنف'!A$3,اليوميه!$A$2:$J$2,0),FALSE),"")</f>
        <v/>
      </c>
      <c r="B15" s="13" t="str">
        <f>IFERROR(VLOOKUP(_xlfn.AGGREGATE(15,6,($E$1=اليوميه!$G$3:$G$14)/($E$1=اليوميه!$G$3:$G$14)*ROW(اليوميه!$G$3:$G$14)-2,ROW(B12)),اليوميه!$A:$J,MATCH('حركه الصنف'!B$3,اليوميه!$A$2:$J$2,0),FALSE),"")</f>
        <v/>
      </c>
      <c r="C15" s="13" t="str">
        <f>IFERROR(VLOOKUP(_xlfn.AGGREGATE(15,6,($E$1=اليوميه!$G$3:$G$14)/($E$1=اليوميه!$G$3:$G$14)*ROW(اليوميه!$G$3:$G$14)-2,ROW(C12)),اليوميه!$A:$J,MATCH('حركه الصنف'!C$3,اليوميه!$A$2:$J$2,0),FALSE),"")</f>
        <v/>
      </c>
      <c r="D15" s="13" t="str">
        <f>IFERROR(VLOOKUP(_xlfn.AGGREGATE(15,6,($E$1=اليوميه!$G$3:$G$14)/($E$1=اليوميه!$G$3:$G$14)*ROW(اليوميه!$G$3:$G$14)-2,ROW(D12)),اليوميه!$A:$J,MATCH('حركه الصنف'!D$3,اليوميه!$A$2:$J$2,0),FALSE),"")</f>
        <v/>
      </c>
      <c r="E15" s="13" t="str">
        <f>IFERROR(VLOOKUP(_xlfn.AGGREGATE(15,6,($E$1=اليوميه!$G$3:$G$14)/($E$1=اليوميه!$G$3:$G$14)*ROW(اليوميه!$G$3:$G$14)-2,ROW(E12)),اليوميه!$A:$J,MATCH('حركه الصنف'!E$3,اليوميه!$A$2:$J$2,0),FALSE),"")</f>
        <v/>
      </c>
      <c r="F15" s="13" t="str">
        <f>IFERROR(VLOOKUP(_xlfn.AGGREGATE(15,6,($E$1=اليوميه!$G$3:$G$14)/($E$1=اليوميه!$G$3:$G$14)*ROW(اليوميه!$G$3:$G$14)-2,ROW(F12)),اليوميه!$A:$J,MATCH('حركه الصنف'!F$3,اليوميه!$A$2:$J$2,0),FALSE),"")</f>
        <v/>
      </c>
      <c r="G15" s="13" t="str">
        <f>IFERROR(VLOOKUP(_xlfn.AGGREGATE(15,6,($E$1=اليوميه!$G$3:$G$14)/($E$1=اليوميه!$G$3:$G$14)*ROW(اليوميه!$G$3:$G$14)-2,ROW(G12)),اليوميه!$A:$J,MATCH('حركه الصنف'!G$3,اليوميه!$A$2:$J$2,0),FALSE),"")</f>
        <v/>
      </c>
      <c r="H15" s="13" t="str">
        <f>IFERROR(VLOOKUP(_xlfn.AGGREGATE(15,6,($E$1=اليوميه!$G$3:$G$14)/($E$1=اليوميه!$G$3:$G$14)*ROW(اليوميه!$G$3:$G$14)-2,ROW(H12)),اليوميه!$A:$J,MATCH('حركه الصنف'!H$3,اليوميه!$A$2:$J$2,0),FALSE),"")</f>
        <v/>
      </c>
    </row>
    <row r="16" spans="1:8" x14ac:dyDescent="0.25">
      <c r="A16" s="3" t="str">
        <f>IFERROR(VLOOKUP(_xlfn.AGGREGATE(15,6,($E$1=اليوميه!$G$3:$G$14)/($E$1=اليوميه!$G$3:$G$14)*ROW(اليوميه!$G$3:$G$14)-2,ROW(A13)),اليوميه!$A:$J,MATCH('حركه الصنف'!A$3,اليوميه!$A$2:$J$2,0),FALSE),"")</f>
        <v/>
      </c>
      <c r="B16" s="13" t="str">
        <f>IFERROR(VLOOKUP(_xlfn.AGGREGATE(15,6,($E$1=اليوميه!$G$3:$G$14)/($E$1=اليوميه!$G$3:$G$14)*ROW(اليوميه!$G$3:$G$14)-2,ROW(B13)),اليوميه!$A:$J,MATCH('حركه الصنف'!B$3,اليوميه!$A$2:$J$2,0),FALSE),"")</f>
        <v/>
      </c>
      <c r="C16" s="13" t="str">
        <f>IFERROR(VLOOKUP(_xlfn.AGGREGATE(15,6,($E$1=اليوميه!$G$3:$G$14)/($E$1=اليوميه!$G$3:$G$14)*ROW(اليوميه!$G$3:$G$14)-2,ROW(C13)),اليوميه!$A:$J,MATCH('حركه الصنف'!C$3,اليوميه!$A$2:$J$2,0),FALSE),"")</f>
        <v/>
      </c>
      <c r="D16" s="13" t="str">
        <f>IFERROR(VLOOKUP(_xlfn.AGGREGATE(15,6,($E$1=اليوميه!$G$3:$G$14)/($E$1=اليوميه!$G$3:$G$14)*ROW(اليوميه!$G$3:$G$14)-2,ROW(D13)),اليوميه!$A:$J,MATCH('حركه الصنف'!D$3,اليوميه!$A$2:$J$2,0),FALSE),"")</f>
        <v/>
      </c>
      <c r="E16" s="13" t="str">
        <f>IFERROR(VLOOKUP(_xlfn.AGGREGATE(15,6,($E$1=اليوميه!$G$3:$G$14)/($E$1=اليوميه!$G$3:$G$14)*ROW(اليوميه!$G$3:$G$14)-2,ROW(E13)),اليوميه!$A:$J,MATCH('حركه الصنف'!E$3,اليوميه!$A$2:$J$2,0),FALSE),"")</f>
        <v/>
      </c>
      <c r="F16" s="13" t="str">
        <f>IFERROR(VLOOKUP(_xlfn.AGGREGATE(15,6,($E$1=اليوميه!$G$3:$G$14)/($E$1=اليوميه!$G$3:$G$14)*ROW(اليوميه!$G$3:$G$14)-2,ROW(F13)),اليوميه!$A:$J,MATCH('حركه الصنف'!F$3,اليوميه!$A$2:$J$2,0),FALSE),"")</f>
        <v/>
      </c>
      <c r="G16" s="13" t="str">
        <f>IFERROR(VLOOKUP(_xlfn.AGGREGATE(15,6,($E$1=اليوميه!$G$3:$G$14)/($E$1=اليوميه!$G$3:$G$14)*ROW(اليوميه!$G$3:$G$14)-2,ROW(G13)),اليوميه!$A:$J,MATCH('حركه الصنف'!G$3,اليوميه!$A$2:$J$2,0),FALSE),"")</f>
        <v/>
      </c>
      <c r="H16" s="13" t="str">
        <f>IFERROR(VLOOKUP(_xlfn.AGGREGATE(15,6,($E$1=اليوميه!$G$3:$G$14)/($E$1=اليوميه!$G$3:$G$14)*ROW(اليوميه!$G$3:$G$14)-2,ROW(H13)),اليوميه!$A:$J,MATCH('حركه الصنف'!H$3,اليوميه!$A$2:$J$2,0),FALSE),"")</f>
        <v/>
      </c>
    </row>
    <row r="17" spans="1:8" x14ac:dyDescent="0.25">
      <c r="A17" s="3" t="str">
        <f>IFERROR(VLOOKUP(_xlfn.AGGREGATE(15,6,($E$1=اليوميه!$G$3:$G$14)/($E$1=اليوميه!$G$3:$G$14)*ROW(اليوميه!$G$3:$G$14)-2,ROW(A14)),اليوميه!$A:$J,MATCH('حركه الصنف'!A$3,اليوميه!$A$2:$J$2,0),FALSE),"")</f>
        <v/>
      </c>
      <c r="B17" s="13" t="str">
        <f>IFERROR(VLOOKUP(_xlfn.AGGREGATE(15,6,($E$1=اليوميه!$G$3:$G$14)/($E$1=اليوميه!$G$3:$G$14)*ROW(اليوميه!$G$3:$G$14)-2,ROW(B14)),اليوميه!$A:$J,MATCH('حركه الصنف'!B$3,اليوميه!$A$2:$J$2,0),FALSE),"")</f>
        <v/>
      </c>
      <c r="C17" s="13" t="str">
        <f>IFERROR(VLOOKUP(_xlfn.AGGREGATE(15,6,($E$1=اليوميه!$G$3:$G$14)/($E$1=اليوميه!$G$3:$G$14)*ROW(اليوميه!$G$3:$G$14)-2,ROW(C14)),اليوميه!$A:$J,MATCH('حركه الصنف'!C$3,اليوميه!$A$2:$J$2,0),FALSE),"")</f>
        <v/>
      </c>
      <c r="D17" s="13" t="str">
        <f>IFERROR(VLOOKUP(_xlfn.AGGREGATE(15,6,($E$1=اليوميه!$G$3:$G$14)/($E$1=اليوميه!$G$3:$G$14)*ROW(اليوميه!$G$3:$G$14)-2,ROW(D14)),اليوميه!$A:$J,MATCH('حركه الصنف'!D$3,اليوميه!$A$2:$J$2,0),FALSE),"")</f>
        <v/>
      </c>
      <c r="E17" s="13" t="str">
        <f>IFERROR(VLOOKUP(_xlfn.AGGREGATE(15,6,($E$1=اليوميه!$G$3:$G$14)/($E$1=اليوميه!$G$3:$G$14)*ROW(اليوميه!$G$3:$G$14)-2,ROW(E14)),اليوميه!$A:$J,MATCH('حركه الصنف'!E$3,اليوميه!$A$2:$J$2,0),FALSE),"")</f>
        <v/>
      </c>
      <c r="F17" s="13" t="str">
        <f>IFERROR(VLOOKUP(_xlfn.AGGREGATE(15,6,($E$1=اليوميه!$G$3:$G$14)/($E$1=اليوميه!$G$3:$G$14)*ROW(اليوميه!$G$3:$G$14)-2,ROW(F14)),اليوميه!$A:$J,MATCH('حركه الصنف'!F$3,اليوميه!$A$2:$J$2,0),FALSE),"")</f>
        <v/>
      </c>
      <c r="G17" s="13" t="str">
        <f>IFERROR(VLOOKUP(_xlfn.AGGREGATE(15,6,($E$1=اليوميه!$G$3:$G$14)/($E$1=اليوميه!$G$3:$G$14)*ROW(اليوميه!$G$3:$G$14)-2,ROW(G14)),اليوميه!$A:$J,MATCH('حركه الصنف'!G$3,اليوميه!$A$2:$J$2,0),FALSE),"")</f>
        <v/>
      </c>
      <c r="H17" s="13" t="str">
        <f>IFERROR(VLOOKUP(_xlfn.AGGREGATE(15,6,($E$1=اليوميه!$G$3:$G$14)/($E$1=اليوميه!$G$3:$G$14)*ROW(اليوميه!$G$3:$G$14)-2,ROW(H14)),اليوميه!$A:$J,MATCH('حركه الصنف'!H$3,اليوميه!$A$2:$J$2,0),FALSE),"")</f>
        <v/>
      </c>
    </row>
    <row r="18" spans="1:8" x14ac:dyDescent="0.25">
      <c r="A18" s="3" t="str">
        <f>IFERROR(VLOOKUP(_xlfn.AGGREGATE(15,6,($E$1=اليوميه!$G$3:$G$14)/($E$1=اليوميه!$G$3:$G$14)*ROW(اليوميه!$G$3:$G$14)-2,ROW(A15)),اليوميه!$A:$J,MATCH('حركه الصنف'!A$3,اليوميه!$A$2:$J$2,0),FALSE),"")</f>
        <v/>
      </c>
      <c r="B18" s="13" t="str">
        <f>IFERROR(VLOOKUP(_xlfn.AGGREGATE(15,6,($E$1=اليوميه!$G$3:$G$14)/($E$1=اليوميه!$G$3:$G$14)*ROW(اليوميه!$G$3:$G$14)-2,ROW(B15)),اليوميه!$A:$J,MATCH('حركه الصنف'!B$3,اليوميه!$A$2:$J$2,0),FALSE),"")</f>
        <v/>
      </c>
      <c r="C18" s="13" t="str">
        <f>IFERROR(VLOOKUP(_xlfn.AGGREGATE(15,6,($E$1=اليوميه!$G$3:$G$14)/($E$1=اليوميه!$G$3:$G$14)*ROW(اليوميه!$G$3:$G$14)-2,ROW(C15)),اليوميه!$A:$J,MATCH('حركه الصنف'!C$3,اليوميه!$A$2:$J$2,0),FALSE),"")</f>
        <v/>
      </c>
      <c r="D18" s="13" t="str">
        <f>IFERROR(VLOOKUP(_xlfn.AGGREGATE(15,6,($E$1=اليوميه!$G$3:$G$14)/($E$1=اليوميه!$G$3:$G$14)*ROW(اليوميه!$G$3:$G$14)-2,ROW(D15)),اليوميه!$A:$J,MATCH('حركه الصنف'!D$3,اليوميه!$A$2:$J$2,0),FALSE),"")</f>
        <v/>
      </c>
      <c r="E18" s="13" t="str">
        <f>IFERROR(VLOOKUP(_xlfn.AGGREGATE(15,6,($E$1=اليوميه!$G$3:$G$14)/($E$1=اليوميه!$G$3:$G$14)*ROW(اليوميه!$G$3:$G$14)-2,ROW(E15)),اليوميه!$A:$J,MATCH('حركه الصنف'!E$3,اليوميه!$A$2:$J$2,0),FALSE),"")</f>
        <v/>
      </c>
      <c r="F18" s="13" t="str">
        <f>IFERROR(VLOOKUP(_xlfn.AGGREGATE(15,6,($E$1=اليوميه!$G$3:$G$14)/($E$1=اليوميه!$G$3:$G$14)*ROW(اليوميه!$G$3:$G$14)-2,ROW(F15)),اليوميه!$A:$J,MATCH('حركه الصنف'!F$3,اليوميه!$A$2:$J$2,0),FALSE),"")</f>
        <v/>
      </c>
      <c r="G18" s="13" t="str">
        <f>IFERROR(VLOOKUP(_xlfn.AGGREGATE(15,6,($E$1=اليوميه!$G$3:$G$14)/($E$1=اليوميه!$G$3:$G$14)*ROW(اليوميه!$G$3:$G$14)-2,ROW(G15)),اليوميه!$A:$J,MATCH('حركه الصنف'!G$3,اليوميه!$A$2:$J$2,0),FALSE),"")</f>
        <v/>
      </c>
      <c r="H18" s="13" t="str">
        <f>IFERROR(VLOOKUP(_xlfn.AGGREGATE(15,6,($E$1=اليوميه!$G$3:$G$14)/($E$1=اليوميه!$G$3:$G$14)*ROW(اليوميه!$G$3:$G$14)-2,ROW(H15)),اليوميه!$A:$J,MATCH('حركه الصنف'!H$3,اليوميه!$A$2:$J$2,0),FALSE),"")</f>
        <v/>
      </c>
    </row>
    <row r="19" spans="1:8" x14ac:dyDescent="0.25">
      <c r="A19" s="3" t="str">
        <f>IFERROR(VLOOKUP(_xlfn.AGGREGATE(15,6,($E$1=اليوميه!$G$3:$G$14)/($E$1=اليوميه!$G$3:$G$14)*ROW(اليوميه!$G$3:$G$14)-2,ROW(A16)),اليوميه!$A:$J,MATCH('حركه الصنف'!A$3,اليوميه!$A$2:$J$2,0),FALSE),"")</f>
        <v/>
      </c>
      <c r="B19" s="13" t="str">
        <f>IFERROR(VLOOKUP(_xlfn.AGGREGATE(15,6,($E$1=اليوميه!$G$3:$G$14)/($E$1=اليوميه!$G$3:$G$14)*ROW(اليوميه!$G$3:$G$14)-2,ROW(B16)),اليوميه!$A:$J,MATCH('حركه الصنف'!B$3,اليوميه!$A$2:$J$2,0),FALSE),"")</f>
        <v/>
      </c>
      <c r="C19" s="13" t="str">
        <f>IFERROR(VLOOKUP(_xlfn.AGGREGATE(15,6,($E$1=اليوميه!$G$3:$G$14)/($E$1=اليوميه!$G$3:$G$14)*ROW(اليوميه!$G$3:$G$14)-2,ROW(C16)),اليوميه!$A:$J,MATCH('حركه الصنف'!C$3,اليوميه!$A$2:$J$2,0),FALSE),"")</f>
        <v/>
      </c>
      <c r="D19" s="13" t="str">
        <f>IFERROR(VLOOKUP(_xlfn.AGGREGATE(15,6,($E$1=اليوميه!$G$3:$G$14)/($E$1=اليوميه!$G$3:$G$14)*ROW(اليوميه!$G$3:$G$14)-2,ROW(D16)),اليوميه!$A:$J,MATCH('حركه الصنف'!D$3,اليوميه!$A$2:$J$2,0),FALSE),"")</f>
        <v/>
      </c>
      <c r="E19" s="13" t="str">
        <f>IFERROR(VLOOKUP(_xlfn.AGGREGATE(15,6,($E$1=اليوميه!$G$3:$G$14)/($E$1=اليوميه!$G$3:$G$14)*ROW(اليوميه!$G$3:$G$14)-2,ROW(E16)),اليوميه!$A:$J,MATCH('حركه الصنف'!E$3,اليوميه!$A$2:$J$2,0),FALSE),"")</f>
        <v/>
      </c>
      <c r="F19" s="13" t="str">
        <f>IFERROR(VLOOKUP(_xlfn.AGGREGATE(15,6,($E$1=اليوميه!$G$3:$G$14)/($E$1=اليوميه!$G$3:$G$14)*ROW(اليوميه!$G$3:$G$14)-2,ROW(F16)),اليوميه!$A:$J,MATCH('حركه الصنف'!F$3,اليوميه!$A$2:$J$2,0),FALSE),"")</f>
        <v/>
      </c>
      <c r="G19" s="13" t="str">
        <f>IFERROR(VLOOKUP(_xlfn.AGGREGATE(15,6,($E$1=اليوميه!$G$3:$G$14)/($E$1=اليوميه!$G$3:$G$14)*ROW(اليوميه!$G$3:$G$14)-2,ROW(G16)),اليوميه!$A:$J,MATCH('حركه الصنف'!G$3,اليوميه!$A$2:$J$2,0),FALSE),"")</f>
        <v/>
      </c>
      <c r="H19" s="13" t="str">
        <f>IFERROR(VLOOKUP(_xlfn.AGGREGATE(15,6,($E$1=اليوميه!$G$3:$G$14)/($E$1=اليوميه!$G$3:$G$14)*ROW(اليوميه!$G$3:$G$14)-2,ROW(H16)),اليوميه!$A:$J,MATCH('حركه الصنف'!H$3,اليوميه!$A$2:$J$2,0),FALSE),"")</f>
        <v/>
      </c>
    </row>
    <row r="20" spans="1:8" x14ac:dyDescent="0.25">
      <c r="A20" s="3" t="str">
        <f>IFERROR(VLOOKUP(_xlfn.AGGREGATE(15,6,($E$1=اليوميه!$G$3:$G$14)/($E$1=اليوميه!$G$3:$G$14)*ROW(اليوميه!$G$3:$G$14)-2,ROW(A17)),اليوميه!$A:$J,MATCH('حركه الصنف'!A$3,اليوميه!$A$2:$J$2,0),FALSE),"")</f>
        <v/>
      </c>
      <c r="B20" s="13" t="str">
        <f>IFERROR(VLOOKUP(_xlfn.AGGREGATE(15,6,($E$1=اليوميه!$G$3:$G$14)/($E$1=اليوميه!$G$3:$G$14)*ROW(اليوميه!$G$3:$G$14)-2,ROW(B17)),اليوميه!$A:$J,MATCH('حركه الصنف'!B$3,اليوميه!$A$2:$J$2,0),FALSE),"")</f>
        <v/>
      </c>
      <c r="C20" s="13" t="str">
        <f>IFERROR(VLOOKUP(_xlfn.AGGREGATE(15,6,($E$1=اليوميه!$G$3:$G$14)/($E$1=اليوميه!$G$3:$G$14)*ROW(اليوميه!$G$3:$G$14)-2,ROW(C17)),اليوميه!$A:$J,MATCH('حركه الصنف'!C$3,اليوميه!$A$2:$J$2,0),FALSE),"")</f>
        <v/>
      </c>
      <c r="D20" s="13" t="str">
        <f>IFERROR(VLOOKUP(_xlfn.AGGREGATE(15,6,($E$1=اليوميه!$G$3:$G$14)/($E$1=اليوميه!$G$3:$G$14)*ROW(اليوميه!$G$3:$G$14)-2,ROW(D17)),اليوميه!$A:$J,MATCH('حركه الصنف'!D$3,اليوميه!$A$2:$J$2,0),FALSE),"")</f>
        <v/>
      </c>
      <c r="E20" s="13" t="str">
        <f>IFERROR(VLOOKUP(_xlfn.AGGREGATE(15,6,($E$1=اليوميه!$G$3:$G$14)/($E$1=اليوميه!$G$3:$G$14)*ROW(اليوميه!$G$3:$G$14)-2,ROW(E17)),اليوميه!$A:$J,MATCH('حركه الصنف'!E$3,اليوميه!$A$2:$J$2,0),FALSE),"")</f>
        <v/>
      </c>
      <c r="F20" s="13" t="str">
        <f>IFERROR(VLOOKUP(_xlfn.AGGREGATE(15,6,($E$1=اليوميه!$G$3:$G$14)/($E$1=اليوميه!$G$3:$G$14)*ROW(اليوميه!$G$3:$G$14)-2,ROW(F17)),اليوميه!$A:$J,MATCH('حركه الصنف'!F$3,اليوميه!$A$2:$J$2,0),FALSE),"")</f>
        <v/>
      </c>
      <c r="G20" s="13" t="str">
        <f>IFERROR(VLOOKUP(_xlfn.AGGREGATE(15,6,($E$1=اليوميه!$G$3:$G$14)/($E$1=اليوميه!$G$3:$G$14)*ROW(اليوميه!$G$3:$G$14)-2,ROW(G17)),اليوميه!$A:$J,MATCH('حركه الصنف'!G$3,اليوميه!$A$2:$J$2,0),FALSE),"")</f>
        <v/>
      </c>
      <c r="H20" s="13" t="str">
        <f>IFERROR(VLOOKUP(_xlfn.AGGREGATE(15,6,($E$1=اليوميه!$G$3:$G$14)/($E$1=اليوميه!$G$3:$G$14)*ROW(اليوميه!$G$3:$G$14)-2,ROW(H17)),اليوميه!$A:$J,MATCH('حركه الصنف'!H$3,اليوميه!$A$2:$J$2,0),FALSE),"")</f>
        <v/>
      </c>
    </row>
    <row r="21" spans="1:8" x14ac:dyDescent="0.25">
      <c r="A21" s="3" t="str">
        <f>IFERROR(VLOOKUP(_xlfn.AGGREGATE(15,6,($E$1=اليوميه!$G$3:$G$14)/($E$1=اليوميه!$G$3:$G$14)*ROW(اليوميه!$G$3:$G$14)-2,ROW(A18)),اليوميه!$A:$J,MATCH('حركه الصنف'!A$3,اليوميه!$A$2:$J$2,0),FALSE),"")</f>
        <v/>
      </c>
      <c r="B21" s="13" t="str">
        <f>IFERROR(VLOOKUP(_xlfn.AGGREGATE(15,6,($E$1=اليوميه!$G$3:$G$14)/($E$1=اليوميه!$G$3:$G$14)*ROW(اليوميه!$G$3:$G$14)-2,ROW(B18)),اليوميه!$A:$J,MATCH('حركه الصنف'!B$3,اليوميه!$A$2:$J$2,0),FALSE),"")</f>
        <v/>
      </c>
      <c r="C21" s="13" t="str">
        <f>IFERROR(VLOOKUP(_xlfn.AGGREGATE(15,6,($E$1=اليوميه!$G$3:$G$14)/($E$1=اليوميه!$G$3:$G$14)*ROW(اليوميه!$G$3:$G$14)-2,ROW(C18)),اليوميه!$A:$J,MATCH('حركه الصنف'!C$3,اليوميه!$A$2:$J$2,0),FALSE),"")</f>
        <v/>
      </c>
      <c r="D21" s="13" t="str">
        <f>IFERROR(VLOOKUP(_xlfn.AGGREGATE(15,6,($E$1=اليوميه!$G$3:$G$14)/($E$1=اليوميه!$G$3:$G$14)*ROW(اليوميه!$G$3:$G$14)-2,ROW(D18)),اليوميه!$A:$J,MATCH('حركه الصنف'!D$3,اليوميه!$A$2:$J$2,0),FALSE),"")</f>
        <v/>
      </c>
      <c r="E21" s="13" t="str">
        <f>IFERROR(VLOOKUP(_xlfn.AGGREGATE(15,6,($E$1=اليوميه!$G$3:$G$14)/($E$1=اليوميه!$G$3:$G$14)*ROW(اليوميه!$G$3:$G$14)-2,ROW(E18)),اليوميه!$A:$J,MATCH('حركه الصنف'!E$3,اليوميه!$A$2:$J$2,0),FALSE),"")</f>
        <v/>
      </c>
      <c r="F21" s="13" t="str">
        <f>IFERROR(VLOOKUP(_xlfn.AGGREGATE(15,6,($E$1=اليوميه!$G$3:$G$14)/($E$1=اليوميه!$G$3:$G$14)*ROW(اليوميه!$G$3:$G$14)-2,ROW(F18)),اليوميه!$A:$J,MATCH('حركه الصنف'!F$3,اليوميه!$A$2:$J$2,0),FALSE),"")</f>
        <v/>
      </c>
      <c r="G21" s="13" t="str">
        <f>IFERROR(VLOOKUP(_xlfn.AGGREGATE(15,6,($E$1=اليوميه!$G$3:$G$14)/($E$1=اليوميه!$G$3:$G$14)*ROW(اليوميه!$G$3:$G$14)-2,ROW(G18)),اليوميه!$A:$J,MATCH('حركه الصنف'!G$3,اليوميه!$A$2:$J$2,0),FALSE),"")</f>
        <v/>
      </c>
      <c r="H21" s="13" t="str">
        <f>IFERROR(VLOOKUP(_xlfn.AGGREGATE(15,6,($E$1=اليوميه!$G$3:$G$14)/($E$1=اليوميه!$G$3:$G$14)*ROW(اليوميه!$G$3:$G$14)-2,ROW(H18)),اليوميه!$A:$J,MATCH('حركه الصنف'!H$3,اليوميه!$A$2:$J$2,0),FALSE),"")</f>
        <v/>
      </c>
    </row>
  </sheetData>
  <mergeCells count="2">
    <mergeCell ref="A1:D1"/>
    <mergeCell ref="E1:H1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الاصناف!$B$3:$B$12</xm:f>
          </x14:formula1>
          <xm:sqref>E1:H1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الرئيسيه</vt:lpstr>
      <vt:lpstr>الاصناف</vt:lpstr>
      <vt:lpstr>اليوميه</vt:lpstr>
      <vt:lpstr>مسوده</vt:lpstr>
      <vt:lpstr>حركه الصنف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2021-10-30T08:11:52Z</dcterms:modified>
</cp:coreProperties>
</file>