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 activeTab="2"/>
  </bookViews>
  <sheets>
    <sheet name="بيانات السيارات" sheetId="1" r:id="rId1"/>
    <sheet name="الحركه" sheetId="2" r:id="rId2"/>
    <sheet name="تقرير حركه سياره" sheetId="3" r:id="rId3"/>
  </sheets>
  <calcPr calcId="144525"/>
</workbook>
</file>

<file path=xl/calcChain.xml><?xml version="1.0" encoding="utf-8"?>
<calcChain xmlns="http://schemas.openxmlformats.org/spreadsheetml/2006/main">
  <c r="A5" i="3" l="1"/>
  <c r="B5" i="3" s="1"/>
  <c r="A6" i="3"/>
  <c r="B6" i="3" s="1"/>
  <c r="A7" i="3"/>
  <c r="A8" i="3"/>
  <c r="B8" i="3" s="1"/>
  <c r="A9" i="3"/>
  <c r="A10" i="3"/>
  <c r="B10" i="3" s="1"/>
  <c r="A11" i="3"/>
  <c r="A12" i="3"/>
  <c r="B12" i="3" s="1"/>
  <c r="A13" i="3"/>
  <c r="C13" i="3" s="1"/>
  <c r="A14" i="3"/>
  <c r="B14" i="3" s="1"/>
  <c r="A15" i="3"/>
  <c r="A16" i="3"/>
  <c r="B16" i="3" s="1"/>
  <c r="A17" i="3"/>
  <c r="C17" i="3" s="1"/>
  <c r="A18" i="3"/>
  <c r="B18" i="3" s="1"/>
  <c r="A19" i="3"/>
  <c r="A20" i="3"/>
  <c r="B20" i="3" s="1"/>
  <c r="A21" i="3"/>
  <c r="C21" i="3" s="1"/>
  <c r="A22" i="3"/>
  <c r="B22" i="3" s="1"/>
  <c r="A23" i="3"/>
  <c r="A24" i="3"/>
  <c r="B24" i="3" s="1"/>
  <c r="A25" i="3"/>
  <c r="C25" i="3" s="1"/>
  <c r="C4" i="1"/>
  <c r="D4" i="1"/>
  <c r="E4" i="1"/>
  <c r="F4" i="1"/>
  <c r="G4" i="1"/>
  <c r="C5" i="1"/>
  <c r="D5" i="1"/>
  <c r="E5" i="1"/>
  <c r="F5" i="1"/>
  <c r="G5" i="1"/>
  <c r="C6" i="1"/>
  <c r="D6" i="1"/>
  <c r="E6" i="1"/>
  <c r="F6" i="1"/>
  <c r="G6" i="1"/>
  <c r="C7" i="1"/>
  <c r="D7" i="1"/>
  <c r="E7" i="1"/>
  <c r="F7" i="1"/>
  <c r="G7" i="1"/>
  <c r="D3" i="1"/>
  <c r="D8" i="1" s="1"/>
  <c r="E3" i="1"/>
  <c r="F3" i="1"/>
  <c r="G3" i="1"/>
  <c r="C3" i="1"/>
  <c r="A8" i="2"/>
  <c r="A9" i="2"/>
  <c r="A10" i="2"/>
  <c r="A11" i="2"/>
  <c r="A12" i="2"/>
  <c r="A13" i="2"/>
  <c r="A14" i="2"/>
  <c r="A15" i="2"/>
  <c r="A16" i="2"/>
  <c r="A17" i="2"/>
  <c r="A23" i="2"/>
  <c r="A24" i="2"/>
  <c r="A25" i="2"/>
  <c r="A26" i="2"/>
  <c r="A27" i="2"/>
  <c r="A4" i="2"/>
  <c r="A5" i="2"/>
  <c r="A6" i="2"/>
  <c r="A7" i="2"/>
  <c r="A3" i="2"/>
  <c r="I15" i="2" l="1"/>
  <c r="J15" i="2" s="1"/>
  <c r="K15" i="2" s="1"/>
  <c r="I17" i="2"/>
  <c r="J17" i="2" s="1"/>
  <c r="K17" i="2" s="1"/>
  <c r="I19" i="2"/>
  <c r="J19" i="2" s="1"/>
  <c r="K19" i="2" s="1"/>
  <c r="I21" i="2"/>
  <c r="J21" i="2" s="1"/>
  <c r="K21" i="2" s="1"/>
  <c r="I23" i="2"/>
  <c r="J23" i="2" s="1"/>
  <c r="K23" i="2" s="1"/>
  <c r="I25" i="2"/>
  <c r="J25" i="2" s="1"/>
  <c r="K25" i="2" s="1"/>
  <c r="I16" i="2"/>
  <c r="J16" i="2" s="1"/>
  <c r="K16" i="2" s="1"/>
  <c r="I18" i="2"/>
  <c r="J18" i="2" s="1"/>
  <c r="K18" i="2" s="1"/>
  <c r="I20" i="2"/>
  <c r="J20" i="2" s="1"/>
  <c r="K20" i="2" s="1"/>
  <c r="I22" i="2"/>
  <c r="J22" i="2" s="1"/>
  <c r="K22" i="2" s="1"/>
  <c r="I24" i="2"/>
  <c r="J24" i="2" s="1"/>
  <c r="K24" i="2" s="1"/>
  <c r="G8" i="1"/>
  <c r="E8" i="1"/>
  <c r="F8" i="1"/>
  <c r="H3" i="1"/>
  <c r="C8" i="1"/>
  <c r="H7" i="1"/>
  <c r="H5" i="1"/>
  <c r="H6" i="1"/>
  <c r="H4" i="1"/>
  <c r="E5" i="3"/>
  <c r="C5" i="3"/>
  <c r="D5" i="3"/>
  <c r="E24" i="3"/>
  <c r="E22" i="3"/>
  <c r="E20" i="3"/>
  <c r="E18" i="3"/>
  <c r="E16" i="3"/>
  <c r="E14" i="3"/>
  <c r="E12" i="3"/>
  <c r="E10" i="3"/>
  <c r="E8" i="3"/>
  <c r="E6" i="3"/>
  <c r="G24" i="3"/>
  <c r="C24" i="3"/>
  <c r="G22" i="3"/>
  <c r="C22" i="3"/>
  <c r="G20" i="3"/>
  <c r="C20" i="3"/>
  <c r="G18" i="3"/>
  <c r="C18" i="3"/>
  <c r="G16" i="3"/>
  <c r="C16" i="3"/>
  <c r="G14" i="3"/>
  <c r="C14" i="3"/>
  <c r="G12" i="3"/>
  <c r="C12" i="3"/>
  <c r="G10" i="3"/>
  <c r="C10" i="3"/>
  <c r="C8" i="3"/>
  <c r="C6" i="3"/>
  <c r="B23" i="3"/>
  <c r="D23" i="3"/>
  <c r="F23" i="3"/>
  <c r="H23" i="3"/>
  <c r="B19" i="3"/>
  <c r="D19" i="3"/>
  <c r="F19" i="3"/>
  <c r="H19" i="3"/>
  <c r="B15" i="3"/>
  <c r="D15" i="3"/>
  <c r="F15" i="3"/>
  <c r="H15" i="3"/>
  <c r="G25" i="3"/>
  <c r="G23" i="3"/>
  <c r="C23" i="3"/>
  <c r="G21" i="3"/>
  <c r="G19" i="3"/>
  <c r="C19" i="3"/>
  <c r="G17" i="3"/>
  <c r="G15" i="3"/>
  <c r="C15" i="3"/>
  <c r="G13" i="3"/>
  <c r="B25" i="3"/>
  <c r="D25" i="3"/>
  <c r="F25" i="3"/>
  <c r="H25" i="3"/>
  <c r="B21" i="3"/>
  <c r="D21" i="3"/>
  <c r="F21" i="3"/>
  <c r="H21" i="3"/>
  <c r="B17" i="3"/>
  <c r="D17" i="3"/>
  <c r="F17" i="3"/>
  <c r="H17" i="3"/>
  <c r="B13" i="3"/>
  <c r="D13" i="3"/>
  <c r="F13" i="3"/>
  <c r="H13" i="3"/>
  <c r="B11" i="3"/>
  <c r="D11" i="3"/>
  <c r="F11" i="3"/>
  <c r="H11" i="3"/>
  <c r="C11" i="3"/>
  <c r="B9" i="3"/>
  <c r="D9" i="3"/>
  <c r="C9" i="3"/>
  <c r="E9" i="3"/>
  <c r="B7" i="3"/>
  <c r="D7" i="3"/>
  <c r="C7" i="3"/>
  <c r="E7" i="3"/>
  <c r="E25" i="3"/>
  <c r="E23" i="3"/>
  <c r="E21" i="3"/>
  <c r="E19" i="3"/>
  <c r="E17" i="3"/>
  <c r="E15" i="3"/>
  <c r="E13" i="3"/>
  <c r="E11" i="3"/>
  <c r="H24" i="3"/>
  <c r="F24" i="3"/>
  <c r="D24" i="3"/>
  <c r="H22" i="3"/>
  <c r="F22" i="3"/>
  <c r="D22" i="3"/>
  <c r="H20" i="3"/>
  <c r="F20" i="3"/>
  <c r="D20" i="3"/>
  <c r="H18" i="3"/>
  <c r="F18" i="3"/>
  <c r="D18" i="3"/>
  <c r="H16" i="3"/>
  <c r="F16" i="3"/>
  <c r="D16" i="3"/>
  <c r="H14" i="3"/>
  <c r="F14" i="3"/>
  <c r="D14" i="3"/>
  <c r="H12" i="3"/>
  <c r="F12" i="3"/>
  <c r="D12" i="3"/>
  <c r="H10" i="3"/>
  <c r="F10" i="3"/>
  <c r="D10" i="3"/>
  <c r="D8" i="3"/>
  <c r="D6" i="3"/>
  <c r="I4" i="2"/>
  <c r="I3" i="2"/>
  <c r="J3" i="2" s="1"/>
  <c r="K3" i="2" s="1"/>
  <c r="I26" i="2"/>
  <c r="J26" i="2" s="1"/>
  <c r="K26" i="2" s="1"/>
  <c r="H9" i="3"/>
  <c r="I13" i="2"/>
  <c r="J13" i="2" s="1"/>
  <c r="K13" i="2" s="1"/>
  <c r="I11" i="2"/>
  <c r="J11" i="2" s="1"/>
  <c r="K11" i="2" s="1"/>
  <c r="I9" i="2"/>
  <c r="J9" i="2" s="1"/>
  <c r="K9" i="2" s="1"/>
  <c r="I7" i="2"/>
  <c r="J7" i="2" s="1"/>
  <c r="K7" i="2" s="1"/>
  <c r="I5" i="2"/>
  <c r="J5" i="2" s="1"/>
  <c r="K5" i="2" s="1"/>
  <c r="I27" i="2"/>
  <c r="J27" i="2" s="1"/>
  <c r="K27" i="2" s="1"/>
  <c r="I14" i="2"/>
  <c r="J14" i="2" s="1"/>
  <c r="K14" i="2" s="1"/>
  <c r="I12" i="2"/>
  <c r="J12" i="2" s="1"/>
  <c r="K12" i="2" s="1"/>
  <c r="I10" i="2"/>
  <c r="J10" i="2" s="1"/>
  <c r="K10" i="2" s="1"/>
  <c r="I8" i="2"/>
  <c r="J8" i="2" s="1"/>
  <c r="K8" i="2" s="1"/>
  <c r="I6" i="2"/>
  <c r="J6" i="2" s="1"/>
  <c r="K6" i="2" s="1"/>
  <c r="J4" i="2"/>
  <c r="K4" i="2" s="1"/>
  <c r="H7" i="3" l="1"/>
  <c r="H6" i="3"/>
  <c r="G11" i="3"/>
  <c r="G9" i="3"/>
  <c r="F9" i="3"/>
  <c r="H8" i="3"/>
  <c r="F8" i="3"/>
  <c r="G8" i="3"/>
  <c r="G7" i="3"/>
  <c r="F7" i="3"/>
  <c r="F6" i="3"/>
  <c r="G6" i="3"/>
  <c r="H5" i="3"/>
  <c r="H8" i="1"/>
  <c r="G5" i="3"/>
  <c r="F5" i="3"/>
</calcChain>
</file>

<file path=xl/sharedStrings.xml><?xml version="1.0" encoding="utf-8"?>
<sst xmlns="http://schemas.openxmlformats.org/spreadsheetml/2006/main" count="87" uniqueCount="26">
  <si>
    <t>#</t>
  </si>
  <si>
    <t>السياره</t>
  </si>
  <si>
    <t>وقود</t>
  </si>
  <si>
    <t>زيت</t>
  </si>
  <si>
    <t>بطاريه</t>
  </si>
  <si>
    <t>صيانه</t>
  </si>
  <si>
    <t>اخري</t>
  </si>
  <si>
    <t>السياره 1</t>
  </si>
  <si>
    <t>السياره 2</t>
  </si>
  <si>
    <t>السياره 3</t>
  </si>
  <si>
    <t>السياره 4</t>
  </si>
  <si>
    <t>السياره 5</t>
  </si>
  <si>
    <t>التاريخ</t>
  </si>
  <si>
    <t>المصروف</t>
  </si>
  <si>
    <t>القيمه</t>
  </si>
  <si>
    <t>قراءه حاليه</t>
  </si>
  <si>
    <t>قراءه سابقه</t>
  </si>
  <si>
    <t>المسافه</t>
  </si>
  <si>
    <t>قبل استخدام الشيت</t>
  </si>
  <si>
    <t>المتوسط
ج/كم</t>
  </si>
  <si>
    <t>تقرير حركه سياره</t>
  </si>
  <si>
    <t>الاجمالي</t>
  </si>
  <si>
    <t>ملاحظات</t>
  </si>
  <si>
    <t>بيان بمصـــروفات السيــــارات</t>
  </si>
  <si>
    <t>حـــــركه السيــــــــــارات</t>
  </si>
  <si>
    <t>اعـــــداد: محمود عمر                   واتساب: 01142068459              يوتيوب: https://www.youtube.com/c/MahmoudOmar464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</si>
</sst>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_-* #,##0.00\-;_-* &quot;-&quot;??_-;_-@_-"/>
  </numFmts>
  <fonts count="8" x14ac:knownFonts="1">
    <font>
      <sz val="11"/>
      <color theme="1"/>
      <name val="Arial"/>
      <family val="2"/>
      <scheme val="minor"/>
    </font>
    <font>
      <b/>
      <sz val="16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b/>
      <sz val="18"/>
      <color theme="1"/>
      <name val="Arial"/>
      <family val="2"/>
      <scheme val="minor"/>
    </font>
    <font>
      <b/>
      <sz val="20"/>
      <color theme="1"/>
      <name val="Arial"/>
      <family val="2"/>
      <scheme val="minor"/>
    </font>
    <font>
      <b/>
      <sz val="22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16"/>
      <color rgb="FFFFFF00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22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 readingOrder="1"/>
    </xf>
    <xf numFmtId="0" fontId="2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 readingOrder="1"/>
    </xf>
    <xf numFmtId="0" fontId="2" fillId="0" borderId="0" xfId="0" applyNumberFormat="1" applyFont="1" applyAlignment="1">
      <alignment horizontal="center" vertical="center" readingOrder="1"/>
    </xf>
    <xf numFmtId="14" fontId="2" fillId="2" borderId="1" xfId="0" applyNumberFormat="1" applyFont="1" applyFill="1" applyBorder="1" applyAlignment="1">
      <alignment horizontal="center" vertical="center"/>
    </xf>
    <xf numFmtId="14" fontId="2" fillId="0" borderId="0" xfId="0" applyNumberFormat="1" applyFont="1" applyAlignment="1">
      <alignment horizontal="center" vertical="center"/>
    </xf>
    <xf numFmtId="43" fontId="2" fillId="2" borderId="1" xfId="1" applyFont="1" applyFill="1" applyBorder="1" applyAlignment="1">
      <alignment horizontal="center" vertical="center" wrapText="1"/>
    </xf>
    <xf numFmtId="43" fontId="2" fillId="0" borderId="1" xfId="1" applyFont="1" applyBorder="1" applyAlignment="1">
      <alignment horizontal="center" vertical="center"/>
    </xf>
    <xf numFmtId="43" fontId="2" fillId="0" borderId="0" xfId="1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rightToLeft="1" workbookViewId="0">
      <selection activeCell="E16" sqref="E16"/>
    </sheetView>
  </sheetViews>
  <sheetFormatPr defaultRowHeight="20.100000000000001" customHeight="1" x14ac:dyDescent="0.2"/>
  <cols>
    <col min="1" max="1" width="5" style="1" customWidth="1"/>
    <col min="2" max="2" width="22.375" style="1" customWidth="1"/>
    <col min="3" max="9" width="15.375" style="1" customWidth="1"/>
    <col min="10" max="16384" width="9" style="1"/>
  </cols>
  <sheetData>
    <row r="1" spans="1:9" ht="36" customHeight="1" x14ac:dyDescent="0.2">
      <c r="A1" s="17" t="s">
        <v>23</v>
      </c>
      <c r="B1" s="17"/>
      <c r="C1" s="17"/>
      <c r="D1" s="17"/>
      <c r="E1" s="17"/>
      <c r="F1" s="17"/>
      <c r="G1" s="17"/>
      <c r="H1" s="17"/>
      <c r="I1" s="17"/>
    </row>
    <row r="2" spans="1:9" ht="20.25" customHeight="1" x14ac:dyDescent="0.2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21</v>
      </c>
      <c r="I2" s="2" t="s">
        <v>22</v>
      </c>
    </row>
    <row r="3" spans="1:9" ht="20.100000000000001" customHeight="1" x14ac:dyDescent="0.2">
      <c r="A3" s="3">
        <v>1</v>
      </c>
      <c r="B3" s="3" t="s">
        <v>7</v>
      </c>
      <c r="C3" s="3">
        <f>SUMIFS(الحركه!$G$3:$G$27,الحركه!$E$3:$E$27,$B3,الحركه!$F$3:$F$27,C$2)</f>
        <v>350</v>
      </c>
      <c r="D3" s="3">
        <f>SUMIFS(الحركه!$G$3:$G$27,الحركه!$E$3:$E$27,$B3,الحركه!$F$3:$F$27,D$2)</f>
        <v>950</v>
      </c>
      <c r="E3" s="3">
        <f>SUMIFS(الحركه!$G$3:$G$27,الحركه!$E$3:$E$27,$B3,الحركه!$F$3:$F$27,E$2)</f>
        <v>700</v>
      </c>
      <c r="F3" s="3">
        <f>SUMIFS(الحركه!$G$3:$G$27,الحركه!$E$3:$E$27,$B3,الحركه!$F$3:$F$27,F$2)</f>
        <v>1850</v>
      </c>
      <c r="G3" s="3">
        <f>SUMIFS(الحركه!$G$3:$G$27,الحركه!$E$3:$E$27,$B3,الحركه!$F$3:$F$27,G$2)</f>
        <v>2450</v>
      </c>
      <c r="H3" s="3">
        <f>SUM(C3:G3)</f>
        <v>6300</v>
      </c>
      <c r="I3" s="3"/>
    </row>
    <row r="4" spans="1:9" ht="20.100000000000001" customHeight="1" x14ac:dyDescent="0.2">
      <c r="A4" s="3">
        <v>2</v>
      </c>
      <c r="B4" s="3" t="s">
        <v>8</v>
      </c>
      <c r="C4" s="3">
        <f>SUMIFS(الحركه!$G$3:$G$27,الحركه!$E$3:$E$27,$B4,الحركه!$F$3:$F$27,C$2)</f>
        <v>450</v>
      </c>
      <c r="D4" s="3">
        <f>SUMIFS(الحركه!$G$3:$G$27,الحركه!$E$3:$E$27,$B4,الحركه!$F$3:$F$27,D$2)</f>
        <v>450</v>
      </c>
      <c r="E4" s="3">
        <f>SUMIFS(الحركه!$G$3:$G$27,الحركه!$E$3:$E$27,$B4,الحركه!$F$3:$F$27,E$2)</f>
        <v>1350</v>
      </c>
      <c r="F4" s="3">
        <f>SUMIFS(الحركه!$G$3:$G$27,الحركه!$E$3:$E$27,$B4,الحركه!$F$3:$F$27,F$2)</f>
        <v>1950</v>
      </c>
      <c r="G4" s="3">
        <f>SUMIFS(الحركه!$G$3:$G$27,الحركه!$E$3:$E$27,$B4,الحركه!$F$3:$F$27,G$2)</f>
        <v>1200</v>
      </c>
      <c r="H4" s="3">
        <f t="shared" ref="H4:H7" si="0">SUM(C4:G4)</f>
        <v>5400</v>
      </c>
      <c r="I4" s="3"/>
    </row>
    <row r="5" spans="1:9" ht="20.100000000000001" customHeight="1" x14ac:dyDescent="0.2">
      <c r="A5" s="3">
        <v>3</v>
      </c>
      <c r="B5" s="3" t="s">
        <v>9</v>
      </c>
      <c r="C5" s="3">
        <f>SUMIFS(الحركه!$G$3:$G$27,الحركه!$E$3:$E$27,$B5,الحركه!$F$3:$F$27,C$2)</f>
        <v>200</v>
      </c>
      <c r="D5" s="3">
        <f>SUMIFS(الحركه!$G$3:$G$27,الحركه!$E$3:$E$27,$B5,الحركه!$F$3:$F$27,D$2)</f>
        <v>850</v>
      </c>
      <c r="E5" s="3">
        <f>SUMIFS(الحركه!$G$3:$G$27,الحركه!$E$3:$E$27,$B5,الحركه!$F$3:$F$27,E$2)</f>
        <v>1450</v>
      </c>
      <c r="F5" s="3">
        <f>SUMIFS(الحركه!$G$3:$G$27,الحركه!$E$3:$E$27,$B5,الحركه!$F$3:$F$27,F$2)</f>
        <v>950</v>
      </c>
      <c r="G5" s="3">
        <f>SUMIFS(الحركه!$G$3:$G$27,الحركه!$E$3:$E$27,$B5,الحركه!$F$3:$F$27,G$2)</f>
        <v>2350</v>
      </c>
      <c r="H5" s="3">
        <f t="shared" si="0"/>
        <v>5800</v>
      </c>
      <c r="I5" s="3"/>
    </row>
    <row r="6" spans="1:9" ht="20.100000000000001" customHeight="1" x14ac:dyDescent="0.2">
      <c r="A6" s="3">
        <v>4</v>
      </c>
      <c r="B6" s="3" t="s">
        <v>10</v>
      </c>
      <c r="C6" s="3">
        <f>SUMIFS(الحركه!$G$3:$G$27,الحركه!$E$3:$E$27,$B6,الحركه!$F$3:$F$27,C$2)</f>
        <v>0</v>
      </c>
      <c r="D6" s="3">
        <f>SUMIFS(الحركه!$G$3:$G$27,الحركه!$E$3:$E$27,$B6,الحركه!$F$3:$F$27,D$2)</f>
        <v>0</v>
      </c>
      <c r="E6" s="3">
        <f>SUMIFS(الحركه!$G$3:$G$27,الحركه!$E$3:$E$27,$B6,الحركه!$F$3:$F$27,E$2)</f>
        <v>0</v>
      </c>
      <c r="F6" s="3">
        <f>SUMIFS(الحركه!$G$3:$G$27,الحركه!$E$3:$E$27,$B6,الحركه!$F$3:$F$27,F$2)</f>
        <v>0</v>
      </c>
      <c r="G6" s="3">
        <f>SUMIFS(الحركه!$G$3:$G$27,الحركه!$E$3:$E$27,$B6,الحركه!$F$3:$F$27,G$2)</f>
        <v>0</v>
      </c>
      <c r="H6" s="3">
        <f t="shared" si="0"/>
        <v>0</v>
      </c>
      <c r="I6" s="3"/>
    </row>
    <row r="7" spans="1:9" ht="20.100000000000001" customHeight="1" x14ac:dyDescent="0.2">
      <c r="A7" s="3">
        <v>5</v>
      </c>
      <c r="B7" s="3" t="s">
        <v>11</v>
      </c>
      <c r="C7" s="3">
        <f>SUMIFS(الحركه!$G$3:$G$27,الحركه!$E$3:$E$27,$B7,الحركه!$F$3:$F$27,C$2)</f>
        <v>0</v>
      </c>
      <c r="D7" s="3">
        <f>SUMIFS(الحركه!$G$3:$G$27,الحركه!$E$3:$E$27,$B7,الحركه!$F$3:$F$27,D$2)</f>
        <v>0</v>
      </c>
      <c r="E7" s="3">
        <f>SUMIFS(الحركه!$G$3:$G$27,الحركه!$E$3:$E$27,$B7,الحركه!$F$3:$F$27,E$2)</f>
        <v>0</v>
      </c>
      <c r="F7" s="3">
        <f>SUMIFS(الحركه!$G$3:$G$27,الحركه!$E$3:$E$27,$B7,الحركه!$F$3:$F$27,F$2)</f>
        <v>0</v>
      </c>
      <c r="G7" s="3">
        <f>SUMIFS(الحركه!$G$3:$G$27,الحركه!$E$3:$E$27,$B7,الحركه!$F$3:$F$27,G$2)</f>
        <v>0</v>
      </c>
      <c r="H7" s="3">
        <f t="shared" si="0"/>
        <v>0</v>
      </c>
      <c r="I7" s="3"/>
    </row>
    <row r="8" spans="1:9" ht="20.100000000000001" customHeight="1" x14ac:dyDescent="0.2">
      <c r="A8" s="2"/>
      <c r="B8" s="2"/>
      <c r="C8" s="2">
        <f t="shared" ref="C8:H8" si="1">SUM(C3:C7)</f>
        <v>1000</v>
      </c>
      <c r="D8" s="2">
        <f t="shared" si="1"/>
        <v>2250</v>
      </c>
      <c r="E8" s="2">
        <f t="shared" si="1"/>
        <v>3500</v>
      </c>
      <c r="F8" s="2">
        <f t="shared" si="1"/>
        <v>4750</v>
      </c>
      <c r="G8" s="2">
        <f t="shared" si="1"/>
        <v>6000</v>
      </c>
      <c r="H8" s="2">
        <f t="shared" si="1"/>
        <v>17500</v>
      </c>
      <c r="I8" s="2"/>
    </row>
    <row r="13" spans="1:9" ht="45.75" customHeight="1" x14ac:dyDescent="0.2">
      <c r="A13" s="18" t="s">
        <v>25</v>
      </c>
      <c r="B13" s="18"/>
      <c r="C13" s="18"/>
      <c r="D13" s="18"/>
      <c r="E13" s="18"/>
      <c r="F13" s="18"/>
      <c r="G13" s="18"/>
      <c r="H13" s="18"/>
      <c r="I13" s="18"/>
    </row>
  </sheetData>
  <mergeCells count="2">
    <mergeCell ref="A1:I1"/>
    <mergeCell ref="A13:I13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Views>
    <sheetView rightToLeft="1" topLeftCell="C1" workbookViewId="0">
      <selection activeCell="L10" sqref="L10"/>
    </sheetView>
  </sheetViews>
  <sheetFormatPr defaultRowHeight="20.100000000000001" customHeight="1" x14ac:dyDescent="0.2"/>
  <cols>
    <col min="1" max="1" width="14.25" style="7" hidden="1" customWidth="1"/>
    <col min="2" max="2" width="0" style="7" hidden="1" customWidth="1"/>
    <col min="3" max="3" width="10.375" style="7" customWidth="1"/>
    <col min="4" max="4" width="13.5" style="13" bestFit="1" customWidth="1"/>
    <col min="5" max="5" width="14.625" style="7" customWidth="1"/>
    <col min="6" max="6" width="9" style="7"/>
    <col min="7" max="7" width="13" style="11" bestFit="1" customWidth="1"/>
    <col min="8" max="10" width="13.875" style="7" customWidth="1"/>
    <col min="11" max="11" width="13.875" style="16" customWidth="1"/>
    <col min="12" max="12" width="13.875" style="7" customWidth="1"/>
    <col min="13" max="16384" width="9" style="7"/>
  </cols>
  <sheetData>
    <row r="1" spans="1:12" ht="39.75" customHeight="1" x14ac:dyDescent="0.2">
      <c r="C1" s="19" t="s">
        <v>24</v>
      </c>
      <c r="D1" s="19"/>
      <c r="E1" s="19"/>
      <c r="F1" s="19"/>
      <c r="G1" s="19"/>
      <c r="H1" s="19"/>
      <c r="I1" s="19"/>
      <c r="J1" s="19"/>
      <c r="K1" s="19"/>
      <c r="L1" s="19"/>
    </row>
    <row r="2" spans="1:12" ht="36" customHeight="1" x14ac:dyDescent="0.2">
      <c r="C2" s="4" t="s">
        <v>0</v>
      </c>
      <c r="D2" s="12" t="s">
        <v>12</v>
      </c>
      <c r="E2" s="4" t="s">
        <v>1</v>
      </c>
      <c r="F2" s="4" t="s">
        <v>13</v>
      </c>
      <c r="G2" s="5" t="s">
        <v>14</v>
      </c>
      <c r="H2" s="4" t="s">
        <v>15</v>
      </c>
      <c r="I2" s="4" t="s">
        <v>16</v>
      </c>
      <c r="J2" s="4" t="s">
        <v>17</v>
      </c>
      <c r="K2" s="14" t="s">
        <v>19</v>
      </c>
      <c r="L2" s="6" t="s">
        <v>18</v>
      </c>
    </row>
    <row r="3" spans="1:12" ht="20.100000000000001" customHeight="1" x14ac:dyDescent="0.2">
      <c r="A3" s="7" t="str">
        <f>E3&amp;F3&amp;COUNTIFS($E$3:E3,E3,$F$3:F3,F3)</f>
        <v>السياره 1وقود1</v>
      </c>
      <c r="C3" s="8">
        <v>1</v>
      </c>
      <c r="D3" s="9">
        <v>44197</v>
      </c>
      <c r="E3" s="8" t="s">
        <v>7</v>
      </c>
      <c r="F3" s="8" t="s">
        <v>2</v>
      </c>
      <c r="G3" s="10">
        <v>100</v>
      </c>
      <c r="H3" s="8">
        <v>1300</v>
      </c>
      <c r="I3" s="8">
        <f>IFERROR(VLOOKUP(E3&amp;F3&amp;COUNTIFS($E$3:E3,E3,$F$3:F3,F3)-1,$A:$J,8,FALSE),L3)</f>
        <v>1000</v>
      </c>
      <c r="J3" s="8">
        <f>H3-I3</f>
        <v>300</v>
      </c>
      <c r="K3" s="15">
        <f>IFERROR(G3/J3,0)</f>
        <v>0.33333333333333331</v>
      </c>
      <c r="L3" s="8">
        <v>1000</v>
      </c>
    </row>
    <row r="4" spans="1:12" ht="20.100000000000001" customHeight="1" x14ac:dyDescent="0.2">
      <c r="A4" s="7" t="str">
        <f>E4&amp;F4&amp;COUNTIFS($E$3:E4,E4,$F$3:F4,F4)</f>
        <v>السياره 2وقود1</v>
      </c>
      <c r="C4" s="8">
        <v>2</v>
      </c>
      <c r="D4" s="9">
        <v>44198</v>
      </c>
      <c r="E4" s="8" t="s">
        <v>8</v>
      </c>
      <c r="F4" s="8" t="s">
        <v>2</v>
      </c>
      <c r="G4" s="10">
        <v>150</v>
      </c>
      <c r="H4" s="8">
        <v>1500</v>
      </c>
      <c r="I4" s="8">
        <f>IFERROR(VLOOKUP(E4&amp;F4&amp;COUNTIFS($E$3:E4,E4,$F$3:F4,F4)-1,$A:$J,8,FALSE),L4)</f>
        <v>1100</v>
      </c>
      <c r="J4" s="8">
        <f t="shared" ref="J4:J27" si="0">H4-I4</f>
        <v>400</v>
      </c>
      <c r="K4" s="15">
        <f t="shared" ref="K4:K27" si="1">IFERROR(G4/J4,0)</f>
        <v>0.375</v>
      </c>
      <c r="L4" s="8">
        <v>1100</v>
      </c>
    </row>
    <row r="5" spans="1:12" ht="20.100000000000001" customHeight="1" x14ac:dyDescent="0.2">
      <c r="A5" s="7" t="str">
        <f>E5&amp;F5&amp;COUNTIFS($E$3:E5,E5,$F$3:F5,F5)</f>
        <v>السياره 3وقود1</v>
      </c>
      <c r="C5" s="8">
        <v>3</v>
      </c>
      <c r="D5" s="9">
        <v>44199</v>
      </c>
      <c r="E5" s="8" t="s">
        <v>9</v>
      </c>
      <c r="F5" s="8" t="s">
        <v>2</v>
      </c>
      <c r="G5" s="10">
        <v>200</v>
      </c>
      <c r="H5" s="8">
        <v>1700</v>
      </c>
      <c r="I5" s="8">
        <f>IFERROR(VLOOKUP(E5&amp;F5&amp;COUNTIFS($E$3:E5,E5,$F$3:F5,F5)-1,$A:$J,8,FALSE),L5)</f>
        <v>1200</v>
      </c>
      <c r="J5" s="8">
        <f t="shared" si="0"/>
        <v>500</v>
      </c>
      <c r="K5" s="15">
        <f t="shared" si="1"/>
        <v>0.4</v>
      </c>
      <c r="L5" s="8">
        <v>1200</v>
      </c>
    </row>
    <row r="6" spans="1:12" ht="20.100000000000001" customHeight="1" x14ac:dyDescent="0.2">
      <c r="A6" s="7" t="str">
        <f>E6&amp;F6&amp;COUNTIFS($E$3:E6,E6,$F$3:F6,F6)</f>
        <v>السياره 1وقود2</v>
      </c>
      <c r="C6" s="8">
        <v>4</v>
      </c>
      <c r="D6" s="9">
        <v>44200</v>
      </c>
      <c r="E6" s="8" t="s">
        <v>7</v>
      </c>
      <c r="F6" s="8" t="s">
        <v>2</v>
      </c>
      <c r="G6" s="10">
        <v>250</v>
      </c>
      <c r="H6" s="8">
        <v>1900</v>
      </c>
      <c r="I6" s="8">
        <f>IFERROR(VLOOKUP(E6&amp;F6&amp;COUNTIFS($E$3:E6,E6,$F$3:F6,F6)-1,$A:$J,8,FALSE),L6)</f>
        <v>1300</v>
      </c>
      <c r="J6" s="8">
        <f t="shared" si="0"/>
        <v>600</v>
      </c>
      <c r="K6" s="15">
        <f t="shared" si="1"/>
        <v>0.41666666666666669</v>
      </c>
      <c r="L6" s="8"/>
    </row>
    <row r="7" spans="1:12" ht="20.100000000000001" customHeight="1" x14ac:dyDescent="0.2">
      <c r="A7" s="7" t="str">
        <f>E7&amp;F7&amp;COUNTIFS($E$3:E7,E7,$F$3:F7,F7)</f>
        <v>السياره 2وقود2</v>
      </c>
      <c r="C7" s="8">
        <v>5</v>
      </c>
      <c r="D7" s="9">
        <v>44201</v>
      </c>
      <c r="E7" s="8" t="s">
        <v>8</v>
      </c>
      <c r="F7" s="8" t="s">
        <v>2</v>
      </c>
      <c r="G7" s="10">
        <v>300</v>
      </c>
      <c r="H7" s="8">
        <v>2100</v>
      </c>
      <c r="I7" s="8">
        <f>IFERROR(VLOOKUP(E7&amp;F7&amp;COUNTIFS($E$3:E7,E7,$F$3:F7,F7)-1,$A:$J,8,FALSE),L7)</f>
        <v>1500</v>
      </c>
      <c r="J7" s="8">
        <f t="shared" si="0"/>
        <v>600</v>
      </c>
      <c r="K7" s="15">
        <f t="shared" si="1"/>
        <v>0.5</v>
      </c>
      <c r="L7" s="8"/>
    </row>
    <row r="8" spans="1:12" ht="20.100000000000001" customHeight="1" x14ac:dyDescent="0.2">
      <c r="A8" s="7" t="str">
        <f>E8&amp;F8&amp;COUNTIFS($E$3:E8,E8,$F$3:F8,F8)</f>
        <v>السياره 3زيت1</v>
      </c>
      <c r="C8" s="8">
        <v>6</v>
      </c>
      <c r="D8" s="9">
        <v>44202</v>
      </c>
      <c r="E8" s="8" t="s">
        <v>9</v>
      </c>
      <c r="F8" s="8" t="s">
        <v>3</v>
      </c>
      <c r="G8" s="10">
        <v>350</v>
      </c>
      <c r="H8" s="8">
        <v>2300</v>
      </c>
      <c r="I8" s="8">
        <f>IFERROR(VLOOKUP(E8&amp;F8&amp;COUNTIFS($E$3:E8,E8,$F$3:F8,F8)-1,$A:$J,8,FALSE),L8)</f>
        <v>2000</v>
      </c>
      <c r="J8" s="8">
        <f t="shared" si="0"/>
        <v>300</v>
      </c>
      <c r="K8" s="15">
        <f t="shared" si="1"/>
        <v>1.1666666666666667</v>
      </c>
      <c r="L8" s="8">
        <v>2000</v>
      </c>
    </row>
    <row r="9" spans="1:12" ht="20.100000000000001" customHeight="1" x14ac:dyDescent="0.2">
      <c r="A9" s="7" t="str">
        <f>E9&amp;F9&amp;COUNTIFS($E$3:E9,E9,$F$3:F9,F9)</f>
        <v>السياره 1زيت1</v>
      </c>
      <c r="C9" s="8">
        <v>7</v>
      </c>
      <c r="D9" s="9">
        <v>44203</v>
      </c>
      <c r="E9" s="8" t="s">
        <v>7</v>
      </c>
      <c r="F9" s="8" t="s">
        <v>3</v>
      </c>
      <c r="G9" s="10">
        <v>400</v>
      </c>
      <c r="H9" s="8">
        <v>2500</v>
      </c>
      <c r="I9" s="8">
        <f>IFERROR(VLOOKUP(E9&amp;F9&amp;COUNTIFS($E$3:E9,E9,$F$3:F9,F9)-1,$A:$J,8,FALSE),L9)</f>
        <v>2100</v>
      </c>
      <c r="J9" s="8">
        <f t="shared" si="0"/>
        <v>400</v>
      </c>
      <c r="K9" s="15">
        <f t="shared" si="1"/>
        <v>1</v>
      </c>
      <c r="L9" s="8">
        <v>2100</v>
      </c>
    </row>
    <row r="10" spans="1:12" ht="20.100000000000001" customHeight="1" x14ac:dyDescent="0.2">
      <c r="A10" s="7" t="str">
        <f>E10&amp;F10&amp;COUNTIFS($E$3:E10,E10,$F$3:F10,F10)</f>
        <v>السياره 2زيت1</v>
      </c>
      <c r="C10" s="8">
        <v>8</v>
      </c>
      <c r="D10" s="9">
        <v>44204</v>
      </c>
      <c r="E10" s="8" t="s">
        <v>8</v>
      </c>
      <c r="F10" s="8" t="s">
        <v>3</v>
      </c>
      <c r="G10" s="10">
        <v>450</v>
      </c>
      <c r="H10" s="8">
        <v>2700</v>
      </c>
      <c r="I10" s="8">
        <f>IFERROR(VLOOKUP(E10&amp;F10&amp;COUNTIFS($E$3:E10,E10,$F$3:F10,F10)-1,$A:$J,8,FALSE),L10)</f>
        <v>2500</v>
      </c>
      <c r="J10" s="8">
        <f t="shared" si="0"/>
        <v>200</v>
      </c>
      <c r="K10" s="15">
        <f t="shared" si="1"/>
        <v>2.25</v>
      </c>
      <c r="L10" s="8">
        <v>2500</v>
      </c>
    </row>
    <row r="11" spans="1:12" ht="20.100000000000001" customHeight="1" x14ac:dyDescent="0.2">
      <c r="A11" s="7" t="str">
        <f>E11&amp;F11&amp;COUNTIFS($E$3:E11,E11,$F$3:F11,F11)</f>
        <v>السياره 3زيت2</v>
      </c>
      <c r="C11" s="8">
        <v>9</v>
      </c>
      <c r="D11" s="9">
        <v>44205</v>
      </c>
      <c r="E11" s="8" t="s">
        <v>9</v>
      </c>
      <c r="F11" s="8" t="s">
        <v>3</v>
      </c>
      <c r="G11" s="10">
        <v>500</v>
      </c>
      <c r="H11" s="8">
        <v>2900</v>
      </c>
      <c r="I11" s="8">
        <f>IFERROR(VLOOKUP(E11&amp;F11&amp;COUNTIFS($E$3:E11,E11,$F$3:F11,F11)-1,$A:$J,8,FALSE),L11)</f>
        <v>2300</v>
      </c>
      <c r="J11" s="8">
        <f t="shared" si="0"/>
        <v>600</v>
      </c>
      <c r="K11" s="15">
        <f t="shared" si="1"/>
        <v>0.83333333333333337</v>
      </c>
      <c r="L11" s="8"/>
    </row>
    <row r="12" spans="1:12" ht="20.100000000000001" customHeight="1" x14ac:dyDescent="0.2">
      <c r="A12" s="7" t="str">
        <f>E12&amp;F12&amp;COUNTIFS($E$3:E12,E12,$F$3:F12,F12)</f>
        <v>السياره 1زيت2</v>
      </c>
      <c r="C12" s="8">
        <v>10</v>
      </c>
      <c r="D12" s="9">
        <v>44206</v>
      </c>
      <c r="E12" s="8" t="s">
        <v>7</v>
      </c>
      <c r="F12" s="8" t="s">
        <v>3</v>
      </c>
      <c r="G12" s="10">
        <v>550</v>
      </c>
      <c r="H12" s="8">
        <v>3100</v>
      </c>
      <c r="I12" s="8">
        <f>IFERROR(VLOOKUP(E12&amp;F12&amp;COUNTIFS($E$3:E12,E12,$F$3:F12,F12)-1,$A:$J,8,FALSE),L12)</f>
        <v>2500</v>
      </c>
      <c r="J12" s="8">
        <f t="shared" si="0"/>
        <v>600</v>
      </c>
      <c r="K12" s="15">
        <f t="shared" si="1"/>
        <v>0.91666666666666663</v>
      </c>
      <c r="L12" s="8"/>
    </row>
    <row r="13" spans="1:12" ht="20.100000000000001" customHeight="1" x14ac:dyDescent="0.2">
      <c r="A13" s="7" t="str">
        <f>E13&amp;F13&amp;COUNTIFS($E$3:E13,E13,$F$3:F13,F13)</f>
        <v>السياره 2بطاريه1</v>
      </c>
      <c r="C13" s="8">
        <v>11</v>
      </c>
      <c r="D13" s="9">
        <v>44207</v>
      </c>
      <c r="E13" s="8" t="s">
        <v>8</v>
      </c>
      <c r="F13" s="8" t="s">
        <v>4</v>
      </c>
      <c r="G13" s="10">
        <v>600</v>
      </c>
      <c r="H13" s="8">
        <v>3300</v>
      </c>
      <c r="I13" s="8">
        <f>IFERROR(VLOOKUP(E13&amp;F13&amp;COUNTIFS($E$3:E13,E13,$F$3:F13,F13)-1,$A:$J,8,FALSE),L13)</f>
        <v>3100</v>
      </c>
      <c r="J13" s="8">
        <f t="shared" si="0"/>
        <v>200</v>
      </c>
      <c r="K13" s="15">
        <f t="shared" si="1"/>
        <v>3</v>
      </c>
      <c r="L13" s="8">
        <v>3100</v>
      </c>
    </row>
    <row r="14" spans="1:12" ht="20.100000000000001" customHeight="1" x14ac:dyDescent="0.2">
      <c r="A14" s="7" t="str">
        <f>E14&amp;F14&amp;COUNTIFS($E$3:E14,E14,$F$3:F14,F14)</f>
        <v>السياره 3بطاريه1</v>
      </c>
      <c r="C14" s="8">
        <v>12</v>
      </c>
      <c r="D14" s="9">
        <v>44208</v>
      </c>
      <c r="E14" s="8" t="s">
        <v>9</v>
      </c>
      <c r="F14" s="8" t="s">
        <v>4</v>
      </c>
      <c r="G14" s="10">
        <v>650</v>
      </c>
      <c r="H14" s="8">
        <v>3500</v>
      </c>
      <c r="I14" s="8">
        <f>IFERROR(VLOOKUP(E14&amp;F14&amp;COUNTIFS($E$3:E14,E14,$F$3:F14,F14)-1,$A:$J,8,FALSE),L14)</f>
        <v>3150</v>
      </c>
      <c r="J14" s="8">
        <f t="shared" si="0"/>
        <v>350</v>
      </c>
      <c r="K14" s="15">
        <f t="shared" si="1"/>
        <v>1.8571428571428572</v>
      </c>
      <c r="L14" s="8">
        <v>3150</v>
      </c>
    </row>
    <row r="15" spans="1:12" ht="20.100000000000001" customHeight="1" x14ac:dyDescent="0.2">
      <c r="A15" s="7" t="str">
        <f>E15&amp;F15&amp;COUNTIFS($E$3:E15,E15,$F$3:F15,F15)</f>
        <v>السياره 1بطاريه1</v>
      </c>
      <c r="C15" s="8">
        <v>13</v>
      </c>
      <c r="D15" s="9">
        <v>44209</v>
      </c>
      <c r="E15" s="8" t="s">
        <v>7</v>
      </c>
      <c r="F15" s="8" t="s">
        <v>4</v>
      </c>
      <c r="G15" s="10">
        <v>700</v>
      </c>
      <c r="H15" s="8">
        <v>3700</v>
      </c>
      <c r="I15" s="8">
        <f>IFERROR(VLOOKUP(E15&amp;F15&amp;COUNTIFS($E$3:E15,E15,$F$3:F15,F15)-1,$A:$J,8,FALSE),L15)</f>
        <v>3400</v>
      </c>
      <c r="J15" s="8">
        <f t="shared" ref="J15:J25" si="2">H15-I15</f>
        <v>300</v>
      </c>
      <c r="K15" s="15">
        <f t="shared" ref="K15:K25" si="3">IFERROR(G15/J15,0)</f>
        <v>2.3333333333333335</v>
      </c>
      <c r="L15" s="8">
        <v>3400</v>
      </c>
    </row>
    <row r="16" spans="1:12" ht="20.100000000000001" customHeight="1" x14ac:dyDescent="0.2">
      <c r="A16" s="7" t="str">
        <f>E16&amp;F16&amp;COUNTIFS($E$3:E16,E16,$F$3:F16,F16)</f>
        <v>السياره 2بطاريه2</v>
      </c>
      <c r="C16" s="8">
        <v>14</v>
      </c>
      <c r="D16" s="9">
        <v>44210</v>
      </c>
      <c r="E16" s="8" t="s">
        <v>8</v>
      </c>
      <c r="F16" s="8" t="s">
        <v>4</v>
      </c>
      <c r="G16" s="10">
        <v>750</v>
      </c>
      <c r="H16" s="8">
        <v>3900</v>
      </c>
      <c r="I16" s="8">
        <f>IFERROR(VLOOKUP(E16&amp;F16&amp;COUNTIFS($E$3:E16,E16,$F$3:F16,F16)-1,$A:$J,8,FALSE),L16)</f>
        <v>3300</v>
      </c>
      <c r="J16" s="8">
        <f t="shared" si="2"/>
        <v>600</v>
      </c>
      <c r="K16" s="15">
        <f t="shared" si="3"/>
        <v>1.25</v>
      </c>
      <c r="L16" s="8"/>
    </row>
    <row r="17" spans="1:12" ht="20.100000000000001" customHeight="1" x14ac:dyDescent="0.2">
      <c r="A17" s="7" t="str">
        <f>E17&amp;F17&amp;COUNTIFS($E$3:E17,E17,$F$3:F17,F17)</f>
        <v>السياره 3بطاريه2</v>
      </c>
      <c r="C17" s="8">
        <v>15</v>
      </c>
      <c r="D17" s="9">
        <v>44211</v>
      </c>
      <c r="E17" s="8" t="s">
        <v>9</v>
      </c>
      <c r="F17" s="8" t="s">
        <v>4</v>
      </c>
      <c r="G17" s="10">
        <v>800</v>
      </c>
      <c r="H17" s="8">
        <v>4100</v>
      </c>
      <c r="I17" s="8">
        <f>IFERROR(VLOOKUP(E17&amp;F17&amp;COUNTIFS($E$3:E17,E17,$F$3:F17,F17)-1,$A:$J,8,FALSE),L17)</f>
        <v>3500</v>
      </c>
      <c r="J17" s="8">
        <f t="shared" si="2"/>
        <v>600</v>
      </c>
      <c r="K17" s="15">
        <f t="shared" si="3"/>
        <v>1.3333333333333333</v>
      </c>
      <c r="L17" s="8"/>
    </row>
    <row r="18" spans="1:12" ht="20.100000000000001" customHeight="1" x14ac:dyDescent="0.2">
      <c r="C18" s="8">
        <v>16</v>
      </c>
      <c r="D18" s="9">
        <v>44212</v>
      </c>
      <c r="E18" s="8" t="s">
        <v>7</v>
      </c>
      <c r="F18" s="8" t="s">
        <v>5</v>
      </c>
      <c r="G18" s="10">
        <v>850</v>
      </c>
      <c r="H18" s="8">
        <v>4300</v>
      </c>
      <c r="I18" s="8">
        <f>IFERROR(VLOOKUP(E18&amp;F18&amp;COUNTIFS($E$3:E18,E18,$F$3:F18,F18)-1,$A:$J,8,FALSE),L18)</f>
        <v>4050</v>
      </c>
      <c r="J18" s="8">
        <f t="shared" si="2"/>
        <v>250</v>
      </c>
      <c r="K18" s="15">
        <f t="shared" si="3"/>
        <v>3.4</v>
      </c>
      <c r="L18" s="8">
        <v>4050</v>
      </c>
    </row>
    <row r="19" spans="1:12" ht="20.100000000000001" customHeight="1" x14ac:dyDescent="0.2">
      <c r="C19" s="8">
        <v>17</v>
      </c>
      <c r="D19" s="9">
        <v>44213</v>
      </c>
      <c r="E19" s="8" t="s">
        <v>8</v>
      </c>
      <c r="F19" s="8" t="s">
        <v>5</v>
      </c>
      <c r="G19" s="10">
        <v>900</v>
      </c>
      <c r="H19" s="8">
        <v>4500</v>
      </c>
      <c r="I19" s="8">
        <f>IFERROR(VLOOKUP(E19&amp;F19&amp;COUNTIFS($E$3:E19,E19,$F$3:F19,F19)-1,$A:$J,8,FALSE),L19)</f>
        <v>4100</v>
      </c>
      <c r="J19" s="8">
        <f t="shared" si="2"/>
        <v>400</v>
      </c>
      <c r="K19" s="15">
        <f t="shared" si="3"/>
        <v>2.25</v>
      </c>
      <c r="L19" s="8">
        <v>4100</v>
      </c>
    </row>
    <row r="20" spans="1:12" ht="20.100000000000001" customHeight="1" x14ac:dyDescent="0.2">
      <c r="C20" s="8">
        <v>18</v>
      </c>
      <c r="D20" s="9">
        <v>44214</v>
      </c>
      <c r="E20" s="8" t="s">
        <v>9</v>
      </c>
      <c r="F20" s="8" t="s">
        <v>5</v>
      </c>
      <c r="G20" s="10">
        <v>950</v>
      </c>
      <c r="H20" s="8">
        <v>4700</v>
      </c>
      <c r="I20" s="8">
        <f>IFERROR(VLOOKUP(E20&amp;F20&amp;COUNTIFS($E$3:E20,E20,$F$3:F20,F20)-1,$A:$J,8,FALSE),L20)</f>
        <v>4150</v>
      </c>
      <c r="J20" s="8">
        <f t="shared" si="2"/>
        <v>550</v>
      </c>
      <c r="K20" s="15">
        <f t="shared" si="3"/>
        <v>1.7272727272727273</v>
      </c>
      <c r="L20" s="8">
        <v>4150</v>
      </c>
    </row>
    <row r="21" spans="1:12" ht="20.100000000000001" customHeight="1" x14ac:dyDescent="0.2">
      <c r="C21" s="8">
        <v>19</v>
      </c>
      <c r="D21" s="9">
        <v>44215</v>
      </c>
      <c r="E21" s="8" t="s">
        <v>7</v>
      </c>
      <c r="F21" s="8" t="s">
        <v>5</v>
      </c>
      <c r="G21" s="10">
        <v>1000</v>
      </c>
      <c r="H21" s="8">
        <v>4900</v>
      </c>
      <c r="I21" s="8">
        <f>IFERROR(VLOOKUP(E21&amp;F21&amp;COUNTIFS($E$3:E21,E21,$F$3:F21,F21)-1,$A:$J,8,FALSE),L21)</f>
        <v>4200</v>
      </c>
      <c r="J21" s="8">
        <f t="shared" si="2"/>
        <v>700</v>
      </c>
      <c r="K21" s="15">
        <f t="shared" si="3"/>
        <v>1.4285714285714286</v>
      </c>
      <c r="L21" s="8">
        <v>4200</v>
      </c>
    </row>
    <row r="22" spans="1:12" ht="20.100000000000001" customHeight="1" x14ac:dyDescent="0.2">
      <c r="C22" s="8">
        <v>20</v>
      </c>
      <c r="D22" s="9">
        <v>44216</v>
      </c>
      <c r="E22" s="8" t="s">
        <v>8</v>
      </c>
      <c r="F22" s="8" t="s">
        <v>5</v>
      </c>
      <c r="G22" s="10">
        <v>1050</v>
      </c>
      <c r="H22" s="8">
        <v>5100</v>
      </c>
      <c r="I22" s="8">
        <f>IFERROR(VLOOKUP(E22&amp;F22&amp;COUNTIFS($E$3:E22,E22,$F$3:F22,F22)-1,$A:$J,8,FALSE),L22)</f>
        <v>4250</v>
      </c>
      <c r="J22" s="8">
        <f t="shared" si="2"/>
        <v>850</v>
      </c>
      <c r="K22" s="15">
        <f t="shared" si="3"/>
        <v>1.2352941176470589</v>
      </c>
      <c r="L22" s="8">
        <v>4250</v>
      </c>
    </row>
    <row r="23" spans="1:12" ht="20.100000000000001" customHeight="1" x14ac:dyDescent="0.2">
      <c r="A23" s="7" t="str">
        <f>E23&amp;F23&amp;COUNTIFS($E$3:E23,E23,$F$3:F23,F23)</f>
        <v>السياره 3اخري1</v>
      </c>
      <c r="C23" s="8">
        <v>21</v>
      </c>
      <c r="D23" s="9">
        <v>44217</v>
      </c>
      <c r="E23" s="8" t="s">
        <v>9</v>
      </c>
      <c r="F23" s="8" t="s">
        <v>6</v>
      </c>
      <c r="G23" s="10">
        <v>1100</v>
      </c>
      <c r="H23" s="8">
        <v>5300</v>
      </c>
      <c r="I23" s="8">
        <f>IFERROR(VLOOKUP(E23&amp;F23&amp;COUNTIFS($E$3:E23,E23,$F$3:F23,F23)-1,$A:$J,8,FALSE),L23)</f>
        <v>4300</v>
      </c>
      <c r="J23" s="8">
        <f t="shared" si="2"/>
        <v>1000</v>
      </c>
      <c r="K23" s="15">
        <f t="shared" si="3"/>
        <v>1.1000000000000001</v>
      </c>
      <c r="L23" s="8">
        <v>4300</v>
      </c>
    </row>
    <row r="24" spans="1:12" ht="20.100000000000001" customHeight="1" x14ac:dyDescent="0.2">
      <c r="A24" s="7" t="str">
        <f>E24&amp;F24&amp;COUNTIFS($E$3:E24,E24,$F$3:F24,F24)</f>
        <v>السياره 1اخري1</v>
      </c>
      <c r="C24" s="8">
        <v>22</v>
      </c>
      <c r="D24" s="9">
        <v>44218</v>
      </c>
      <c r="E24" s="8" t="s">
        <v>7</v>
      </c>
      <c r="F24" s="8" t="s">
        <v>6</v>
      </c>
      <c r="G24" s="10">
        <v>1150</v>
      </c>
      <c r="H24" s="8">
        <v>5500</v>
      </c>
      <c r="I24" s="8">
        <f>IFERROR(VLOOKUP(E24&amp;F24&amp;COUNTIFS($E$3:E24,E24,$F$3:F24,F24)-1,$A:$J,8,FALSE),L24)</f>
        <v>4350</v>
      </c>
      <c r="J24" s="8">
        <f t="shared" si="2"/>
        <v>1150</v>
      </c>
      <c r="K24" s="15">
        <f t="shared" si="3"/>
        <v>1</v>
      </c>
      <c r="L24" s="8">
        <v>4350</v>
      </c>
    </row>
    <row r="25" spans="1:12" ht="20.100000000000001" customHeight="1" x14ac:dyDescent="0.2">
      <c r="A25" s="7" t="str">
        <f>E25&amp;F25&amp;COUNTIFS($E$3:E25,E25,$F$3:F25,F25)</f>
        <v>السياره 2اخري1</v>
      </c>
      <c r="C25" s="8">
        <v>23</v>
      </c>
      <c r="D25" s="9">
        <v>44219</v>
      </c>
      <c r="E25" s="8" t="s">
        <v>8</v>
      </c>
      <c r="F25" s="8" t="s">
        <v>6</v>
      </c>
      <c r="G25" s="10">
        <v>1200</v>
      </c>
      <c r="H25" s="8">
        <v>5700</v>
      </c>
      <c r="I25" s="8">
        <f>IFERROR(VLOOKUP(E25&amp;F25&amp;COUNTIFS($E$3:E25,E25,$F$3:F25,F25)-1,$A:$J,8,FALSE),L25)</f>
        <v>4400</v>
      </c>
      <c r="J25" s="8">
        <f t="shared" si="2"/>
        <v>1300</v>
      </c>
      <c r="K25" s="15">
        <f t="shared" si="3"/>
        <v>0.92307692307692313</v>
      </c>
      <c r="L25" s="8">
        <v>4400</v>
      </c>
    </row>
    <row r="26" spans="1:12" ht="20.100000000000001" customHeight="1" x14ac:dyDescent="0.2">
      <c r="A26" s="7" t="str">
        <f>E26&amp;F26&amp;COUNTIFS($E$3:E26,E26,$F$3:F26,F26)</f>
        <v>السياره 3اخري2</v>
      </c>
      <c r="C26" s="8">
        <v>24</v>
      </c>
      <c r="D26" s="9">
        <v>44220</v>
      </c>
      <c r="E26" s="8" t="s">
        <v>9</v>
      </c>
      <c r="F26" s="8" t="s">
        <v>6</v>
      </c>
      <c r="G26" s="10">
        <v>1250</v>
      </c>
      <c r="H26" s="8">
        <v>5900</v>
      </c>
      <c r="I26" s="8">
        <f>IFERROR(VLOOKUP(E26&amp;F26&amp;COUNTIFS($E$3:E26,E26,$F$3:F26,F26)-1,$A:$J,8,FALSE),L26)</f>
        <v>5300</v>
      </c>
      <c r="J26" s="8">
        <f t="shared" si="0"/>
        <v>600</v>
      </c>
      <c r="K26" s="15">
        <f t="shared" si="1"/>
        <v>2.0833333333333335</v>
      </c>
      <c r="L26" s="8"/>
    </row>
    <row r="27" spans="1:12" ht="20.100000000000001" customHeight="1" x14ac:dyDescent="0.2">
      <c r="A27" s="7" t="str">
        <f>E27&amp;F27&amp;COUNTIFS($E$3:E27,E27,$F$3:F27,F27)</f>
        <v>السياره 1اخري2</v>
      </c>
      <c r="C27" s="8">
        <v>25</v>
      </c>
      <c r="D27" s="9">
        <v>44221</v>
      </c>
      <c r="E27" s="8" t="s">
        <v>7</v>
      </c>
      <c r="F27" s="8" t="s">
        <v>6</v>
      </c>
      <c r="G27" s="10">
        <v>1300</v>
      </c>
      <c r="H27" s="8">
        <v>6100</v>
      </c>
      <c r="I27" s="8">
        <f>IFERROR(VLOOKUP(E27&amp;F27&amp;COUNTIFS($E$3:E27,E27,$F$3:F27,F27)-1,$A:$J,8,FALSE),L27)</f>
        <v>5500</v>
      </c>
      <c r="J27" s="8">
        <f t="shared" si="0"/>
        <v>600</v>
      </c>
      <c r="K27" s="15">
        <f t="shared" si="1"/>
        <v>2.1666666666666665</v>
      </c>
      <c r="L27" s="8"/>
    </row>
  </sheetData>
  <mergeCells count="1">
    <mergeCell ref="C1:L1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'بيانات السيارات'!$B$3:$B$7</xm:f>
          </x14:formula1>
          <xm:sqref>E3:E27</xm:sqref>
        </x14:dataValidation>
        <x14:dataValidation type="list" allowBlank="1" showInputMessage="1" showErrorMessage="1">
          <x14:formula1>
            <xm:f>'بيانات السيارات'!$C$2:$G$2</xm:f>
          </x14:formula1>
          <xm:sqref>F3:F27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rightToLeft="1" tabSelected="1" workbookViewId="0">
      <selection activeCell="C17" sqref="C17"/>
    </sheetView>
  </sheetViews>
  <sheetFormatPr defaultRowHeight="20.100000000000001" customHeight="1" x14ac:dyDescent="0.2"/>
  <cols>
    <col min="1" max="1" width="8.5" style="7" customWidth="1"/>
    <col min="2" max="2" width="13.5" style="7" bestFit="1" customWidth="1"/>
    <col min="3" max="7" width="14.5" style="7" customWidth="1"/>
    <col min="8" max="8" width="14.5" style="16" customWidth="1"/>
    <col min="9" max="16384" width="9" style="7"/>
  </cols>
  <sheetData>
    <row r="1" spans="1:8" ht="4.5" customHeight="1" x14ac:dyDescent="0.2"/>
    <row r="2" spans="1:8" ht="29.25" customHeight="1" x14ac:dyDescent="0.2">
      <c r="A2" s="20" t="s">
        <v>20</v>
      </c>
      <c r="B2" s="20"/>
      <c r="C2" s="20"/>
      <c r="D2" s="20"/>
      <c r="E2" s="21" t="s">
        <v>9</v>
      </c>
      <c r="F2" s="21"/>
      <c r="G2" s="21"/>
      <c r="H2" s="21"/>
    </row>
    <row r="3" spans="1:8" ht="4.5" customHeight="1" x14ac:dyDescent="0.2"/>
    <row r="4" spans="1:8" ht="41.25" customHeight="1" x14ac:dyDescent="0.2">
      <c r="A4" s="6" t="s">
        <v>0</v>
      </c>
      <c r="B4" s="6" t="s">
        <v>12</v>
      </c>
      <c r="C4" s="6" t="s">
        <v>13</v>
      </c>
      <c r="D4" s="6" t="s">
        <v>14</v>
      </c>
      <c r="E4" s="6" t="s">
        <v>15</v>
      </c>
      <c r="F4" s="6" t="s">
        <v>16</v>
      </c>
      <c r="G4" s="6" t="s">
        <v>17</v>
      </c>
      <c r="H4" s="14" t="s">
        <v>19</v>
      </c>
    </row>
    <row r="5" spans="1:8" ht="20.100000000000001" customHeight="1" x14ac:dyDescent="0.2">
      <c r="A5" s="8">
        <f>IFERROR((_xlfn.AGGREGATE(15,6,(الحركه!$E$3:$E$27=$E$2)/(الحركه!$E$3:$E$27=$E$2)*ROW(الحركه!$E$3:$E$27),ROW(A1))-2),"")</f>
        <v>3</v>
      </c>
      <c r="B5" s="9">
        <f>IFERROR(VLOOKUP($A5,الحركه!$C$2:$L$27,MATCH('تقرير حركه سياره'!B$4,الحركه!$C$2:$L$2,0),FALSE),"")</f>
        <v>44199</v>
      </c>
      <c r="C5" s="8" t="str">
        <f>IFERROR(VLOOKUP($A5,الحركه!$C$2:$L$27,MATCH('تقرير حركه سياره'!C$4,الحركه!$C$2:$L$2,0),FALSE),"")</f>
        <v>وقود</v>
      </c>
      <c r="D5" s="8">
        <f>IFERROR(VLOOKUP($A5,الحركه!$C$2:$L$27,MATCH('تقرير حركه سياره'!D$4,الحركه!$C$2:$L$2,0),FALSE),"")</f>
        <v>200</v>
      </c>
      <c r="E5" s="8">
        <f>IFERROR(VLOOKUP($A5,الحركه!$C$2:$L$27,MATCH('تقرير حركه سياره'!E$4,الحركه!$C$2:$L$2,0),FALSE),"")</f>
        <v>1700</v>
      </c>
      <c r="F5" s="8">
        <f>IFERROR(VLOOKUP($A5,الحركه!$C$2:$L$27,MATCH('تقرير حركه سياره'!F$4,الحركه!$C$2:$L$2,0),FALSE),"")</f>
        <v>1200</v>
      </c>
      <c r="G5" s="8">
        <f>IFERROR(VLOOKUP($A5,الحركه!$C$2:$L$27,MATCH('تقرير حركه سياره'!G$4,الحركه!$C$2:$L$2,0),FALSE),"")</f>
        <v>500</v>
      </c>
      <c r="H5" s="15">
        <f>IFERROR(VLOOKUP($A5,الحركه!$C$2:$L$27,MATCH('تقرير حركه سياره'!H$4,الحركه!$C$2:$L$2,0),FALSE),"")</f>
        <v>0.4</v>
      </c>
    </row>
    <row r="6" spans="1:8" ht="20.100000000000001" customHeight="1" x14ac:dyDescent="0.2">
      <c r="A6" s="8">
        <f>IFERROR((_xlfn.AGGREGATE(15,6,(الحركه!$E$3:$E$27=$E$2)/(الحركه!$E$3:$E$27=$E$2)*ROW(الحركه!$E$3:$E$27),ROW(A2))-2),"")</f>
        <v>6</v>
      </c>
      <c r="B6" s="9">
        <f>IFERROR(VLOOKUP($A6,الحركه!$C$2:$L$27,MATCH('تقرير حركه سياره'!B$4,الحركه!$C$2:$L$2,0),FALSE),"")</f>
        <v>44202</v>
      </c>
      <c r="C6" s="8" t="str">
        <f>IFERROR(VLOOKUP($A6,الحركه!$C$2:$L$27,MATCH('تقرير حركه سياره'!C$4,الحركه!$C$2:$L$2,0),FALSE),"")</f>
        <v>زيت</v>
      </c>
      <c r="D6" s="8">
        <f>IFERROR(VLOOKUP($A6,الحركه!$C$2:$L$27,MATCH('تقرير حركه سياره'!D$4,الحركه!$C$2:$L$2,0),FALSE),"")</f>
        <v>350</v>
      </c>
      <c r="E6" s="8">
        <f>IFERROR(VLOOKUP($A6,الحركه!$C$2:$L$27,MATCH('تقرير حركه سياره'!E$4,الحركه!$C$2:$L$2,0),FALSE),"")</f>
        <v>2300</v>
      </c>
      <c r="F6" s="8">
        <f>IFERROR(VLOOKUP($A6,الحركه!$C$2:$L$27,MATCH('تقرير حركه سياره'!F$4,الحركه!$C$2:$L$2,0),FALSE),"")</f>
        <v>2000</v>
      </c>
      <c r="G6" s="8">
        <f>IFERROR(VLOOKUP($A6,الحركه!$C$2:$L$27,MATCH('تقرير حركه سياره'!G$4,الحركه!$C$2:$L$2,0),FALSE),"")</f>
        <v>300</v>
      </c>
      <c r="H6" s="15">
        <f>IFERROR(VLOOKUP($A6,الحركه!$C$2:$L$27,MATCH('تقرير حركه سياره'!H$4,الحركه!$C$2:$L$2,0),FALSE),"")</f>
        <v>1.1666666666666667</v>
      </c>
    </row>
    <row r="7" spans="1:8" ht="20.100000000000001" customHeight="1" x14ac:dyDescent="0.2">
      <c r="A7" s="8">
        <f>IFERROR((_xlfn.AGGREGATE(15,6,(الحركه!$E$3:$E$27=$E$2)/(الحركه!$E$3:$E$27=$E$2)*ROW(الحركه!$E$3:$E$27),ROW(A3))-2),"")</f>
        <v>9</v>
      </c>
      <c r="B7" s="9">
        <f>IFERROR(VLOOKUP($A7,الحركه!$C$2:$L$27,MATCH('تقرير حركه سياره'!B$4,الحركه!$C$2:$L$2,0),FALSE),"")</f>
        <v>44205</v>
      </c>
      <c r="C7" s="8" t="str">
        <f>IFERROR(VLOOKUP($A7,الحركه!$C$2:$L$27,MATCH('تقرير حركه سياره'!C$4,الحركه!$C$2:$L$2,0),FALSE),"")</f>
        <v>زيت</v>
      </c>
      <c r="D7" s="8">
        <f>IFERROR(VLOOKUP($A7,الحركه!$C$2:$L$27,MATCH('تقرير حركه سياره'!D$4,الحركه!$C$2:$L$2,0),FALSE),"")</f>
        <v>500</v>
      </c>
      <c r="E7" s="8">
        <f>IFERROR(VLOOKUP($A7,الحركه!$C$2:$L$27,MATCH('تقرير حركه سياره'!E$4,الحركه!$C$2:$L$2,0),FALSE),"")</f>
        <v>2900</v>
      </c>
      <c r="F7" s="8">
        <f>IFERROR(VLOOKUP($A7,الحركه!$C$2:$L$27,MATCH('تقرير حركه سياره'!F$4,الحركه!$C$2:$L$2,0),FALSE),"")</f>
        <v>2300</v>
      </c>
      <c r="G7" s="8">
        <f>IFERROR(VLOOKUP($A7,الحركه!$C$2:$L$27,MATCH('تقرير حركه سياره'!G$4,الحركه!$C$2:$L$2,0),FALSE),"")</f>
        <v>600</v>
      </c>
      <c r="H7" s="15">
        <f>IFERROR(VLOOKUP($A7,الحركه!$C$2:$L$27,MATCH('تقرير حركه سياره'!H$4,الحركه!$C$2:$L$2,0),FALSE),"")</f>
        <v>0.83333333333333337</v>
      </c>
    </row>
    <row r="8" spans="1:8" ht="20.100000000000001" customHeight="1" x14ac:dyDescent="0.2">
      <c r="A8" s="8">
        <f>IFERROR((_xlfn.AGGREGATE(15,6,(الحركه!$E$3:$E$27=$E$2)/(الحركه!$E$3:$E$27=$E$2)*ROW(الحركه!$E$3:$E$27),ROW(A4))-2),"")</f>
        <v>12</v>
      </c>
      <c r="B8" s="9">
        <f>IFERROR(VLOOKUP($A8,الحركه!$C$2:$L$27,MATCH('تقرير حركه سياره'!B$4,الحركه!$C$2:$L$2,0),FALSE),"")</f>
        <v>44208</v>
      </c>
      <c r="C8" s="8" t="str">
        <f>IFERROR(VLOOKUP($A8,الحركه!$C$2:$L$27,MATCH('تقرير حركه سياره'!C$4,الحركه!$C$2:$L$2,0),FALSE),"")</f>
        <v>بطاريه</v>
      </c>
      <c r="D8" s="8">
        <f>IFERROR(VLOOKUP($A8,الحركه!$C$2:$L$27,MATCH('تقرير حركه سياره'!D$4,الحركه!$C$2:$L$2,0),FALSE),"")</f>
        <v>650</v>
      </c>
      <c r="E8" s="8">
        <f>IFERROR(VLOOKUP($A8,الحركه!$C$2:$L$27,MATCH('تقرير حركه سياره'!E$4,الحركه!$C$2:$L$2,0),FALSE),"")</f>
        <v>3500</v>
      </c>
      <c r="F8" s="8">
        <f>IFERROR(VLOOKUP($A8,الحركه!$C$2:$L$27,MATCH('تقرير حركه سياره'!F$4,الحركه!$C$2:$L$2,0),FALSE),"")</f>
        <v>3150</v>
      </c>
      <c r="G8" s="8">
        <f>IFERROR(VLOOKUP($A8,الحركه!$C$2:$L$27,MATCH('تقرير حركه سياره'!G$4,الحركه!$C$2:$L$2,0),FALSE),"")</f>
        <v>350</v>
      </c>
      <c r="H8" s="15">
        <f>IFERROR(VLOOKUP($A8,الحركه!$C$2:$L$27,MATCH('تقرير حركه سياره'!H$4,الحركه!$C$2:$L$2,0),FALSE),"")</f>
        <v>1.8571428571428572</v>
      </c>
    </row>
    <row r="9" spans="1:8" ht="20.100000000000001" customHeight="1" x14ac:dyDescent="0.2">
      <c r="A9" s="8">
        <f>IFERROR((_xlfn.AGGREGATE(15,6,(الحركه!$E$3:$E$27=$E$2)/(الحركه!$E$3:$E$27=$E$2)*ROW(الحركه!$E$3:$E$27),ROW(A5))-2),"")</f>
        <v>15</v>
      </c>
      <c r="B9" s="9">
        <f>IFERROR(VLOOKUP($A9,الحركه!$C$2:$L$27,MATCH('تقرير حركه سياره'!B$4,الحركه!$C$2:$L$2,0),FALSE),"")</f>
        <v>44211</v>
      </c>
      <c r="C9" s="8" t="str">
        <f>IFERROR(VLOOKUP($A9,الحركه!$C$2:$L$27,MATCH('تقرير حركه سياره'!C$4,الحركه!$C$2:$L$2,0),FALSE),"")</f>
        <v>بطاريه</v>
      </c>
      <c r="D9" s="8">
        <f>IFERROR(VLOOKUP($A9,الحركه!$C$2:$L$27,MATCH('تقرير حركه سياره'!D$4,الحركه!$C$2:$L$2,0),FALSE),"")</f>
        <v>800</v>
      </c>
      <c r="E9" s="8">
        <f>IFERROR(VLOOKUP($A9,الحركه!$C$2:$L$27,MATCH('تقرير حركه سياره'!E$4,الحركه!$C$2:$L$2,0),FALSE),"")</f>
        <v>4100</v>
      </c>
      <c r="F9" s="8">
        <f>IFERROR(VLOOKUP($A9,الحركه!$C$2:$L$27,MATCH('تقرير حركه سياره'!F$4,الحركه!$C$2:$L$2,0),FALSE),"")</f>
        <v>3500</v>
      </c>
      <c r="G9" s="8">
        <f>IFERROR(VLOOKUP($A9,الحركه!$C$2:$L$27,MATCH('تقرير حركه سياره'!G$4,الحركه!$C$2:$L$2,0),FALSE),"")</f>
        <v>600</v>
      </c>
      <c r="H9" s="15">
        <f>IFERROR(VLOOKUP($A9,الحركه!$C$2:$L$27,MATCH('تقرير حركه سياره'!H$4,الحركه!$C$2:$L$2,0),FALSE),"")</f>
        <v>1.3333333333333333</v>
      </c>
    </row>
    <row r="10" spans="1:8" ht="20.100000000000001" customHeight="1" x14ac:dyDescent="0.2">
      <c r="A10" s="8">
        <f>IFERROR((_xlfn.AGGREGATE(15,6,(الحركه!$E$3:$E$27=$E$2)/(الحركه!$E$3:$E$27=$E$2)*ROW(الحركه!$E$3:$E$27),ROW(A6))-2),"")</f>
        <v>18</v>
      </c>
      <c r="B10" s="9">
        <f>IFERROR(VLOOKUP($A10,الحركه!$C$2:$L$27,MATCH('تقرير حركه سياره'!B$4,الحركه!$C$2:$L$2,0),FALSE),"")</f>
        <v>44214</v>
      </c>
      <c r="C10" s="8" t="str">
        <f>IFERROR(VLOOKUP($A10,الحركه!$C$2:$L$27,MATCH('تقرير حركه سياره'!C$4,الحركه!$C$2:$L$2,0),FALSE),"")</f>
        <v>صيانه</v>
      </c>
      <c r="D10" s="8">
        <f>IFERROR(VLOOKUP($A10,الحركه!$C$2:$L$27,MATCH('تقرير حركه سياره'!D$4,الحركه!$C$2:$L$2,0),FALSE),"")</f>
        <v>950</v>
      </c>
      <c r="E10" s="8">
        <f>IFERROR(VLOOKUP($A10,الحركه!$C$2:$L$27,MATCH('تقرير حركه سياره'!E$4,الحركه!$C$2:$L$2,0),FALSE),"")</f>
        <v>4700</v>
      </c>
      <c r="F10" s="8">
        <f>IFERROR(VLOOKUP($A10,الحركه!$C$2:$L$27,MATCH('تقرير حركه سياره'!F$4,الحركه!$C$2:$L$2,0),FALSE),"")</f>
        <v>4150</v>
      </c>
      <c r="G10" s="8">
        <f>IFERROR(VLOOKUP($A10,الحركه!$C$2:$L$27,MATCH('تقرير حركه سياره'!G$4,الحركه!$C$2:$L$2,0),FALSE),"")</f>
        <v>550</v>
      </c>
      <c r="H10" s="15">
        <f>IFERROR(VLOOKUP($A10,الحركه!$C$2:$L$27,MATCH('تقرير حركه سياره'!H$4,الحركه!$C$2:$L$2,0),FALSE),"")</f>
        <v>1.7272727272727273</v>
      </c>
    </row>
    <row r="11" spans="1:8" ht="20.100000000000001" customHeight="1" x14ac:dyDescent="0.2">
      <c r="A11" s="8">
        <f>IFERROR((_xlfn.AGGREGATE(15,6,(الحركه!$E$3:$E$27=$E$2)/(الحركه!$E$3:$E$27=$E$2)*ROW(الحركه!$E$3:$E$27),ROW(A7))-2),"")</f>
        <v>21</v>
      </c>
      <c r="B11" s="9">
        <f>IFERROR(VLOOKUP($A11,الحركه!$C$2:$L$27,MATCH('تقرير حركه سياره'!B$4,الحركه!$C$2:$L$2,0),FALSE),"")</f>
        <v>44217</v>
      </c>
      <c r="C11" s="8" t="str">
        <f>IFERROR(VLOOKUP($A11,الحركه!$C$2:$L$27,MATCH('تقرير حركه سياره'!C$4,الحركه!$C$2:$L$2,0),FALSE),"")</f>
        <v>اخري</v>
      </c>
      <c r="D11" s="8">
        <f>IFERROR(VLOOKUP($A11,الحركه!$C$2:$L$27,MATCH('تقرير حركه سياره'!D$4,الحركه!$C$2:$L$2,0),FALSE),"")</f>
        <v>1100</v>
      </c>
      <c r="E11" s="8">
        <f>IFERROR(VLOOKUP($A11,الحركه!$C$2:$L$27,MATCH('تقرير حركه سياره'!E$4,الحركه!$C$2:$L$2,0),FALSE),"")</f>
        <v>5300</v>
      </c>
      <c r="F11" s="8">
        <f>IFERROR(VLOOKUP($A11,الحركه!$C$2:$L$27,MATCH('تقرير حركه سياره'!F$4,الحركه!$C$2:$L$2,0),FALSE),"")</f>
        <v>4300</v>
      </c>
      <c r="G11" s="8">
        <f>IFERROR(VLOOKUP($A11,الحركه!$C$2:$L$27,MATCH('تقرير حركه سياره'!G$4,الحركه!$C$2:$L$2,0),FALSE),"")</f>
        <v>1000</v>
      </c>
      <c r="H11" s="15">
        <f>IFERROR(VLOOKUP($A11,الحركه!$C$2:$L$27,MATCH('تقرير حركه سياره'!H$4,الحركه!$C$2:$L$2,0),FALSE),"")</f>
        <v>1.1000000000000001</v>
      </c>
    </row>
    <row r="12" spans="1:8" ht="20.100000000000001" customHeight="1" x14ac:dyDescent="0.2">
      <c r="A12" s="8">
        <f>IFERROR((_xlfn.AGGREGATE(15,6,(الحركه!$E$3:$E$27=$E$2)/(الحركه!$E$3:$E$27=$E$2)*ROW(الحركه!$E$3:$E$27),ROW(A8))-2),"")</f>
        <v>24</v>
      </c>
      <c r="B12" s="9">
        <f>IFERROR(VLOOKUP($A12,الحركه!$C$2:$L$27,MATCH('تقرير حركه سياره'!B$4,الحركه!$C$2:$L$2,0),FALSE),"")</f>
        <v>44220</v>
      </c>
      <c r="C12" s="8" t="str">
        <f>IFERROR(VLOOKUP($A12,الحركه!$C$2:$L$27,MATCH('تقرير حركه سياره'!C$4,الحركه!$C$2:$L$2,0),FALSE),"")</f>
        <v>اخري</v>
      </c>
      <c r="D12" s="8">
        <f>IFERROR(VLOOKUP($A12,الحركه!$C$2:$L$27,MATCH('تقرير حركه سياره'!D$4,الحركه!$C$2:$L$2,0),FALSE),"")</f>
        <v>1250</v>
      </c>
      <c r="E12" s="8">
        <f>IFERROR(VLOOKUP($A12,الحركه!$C$2:$L$27,MATCH('تقرير حركه سياره'!E$4,الحركه!$C$2:$L$2,0),FALSE),"")</f>
        <v>5900</v>
      </c>
      <c r="F12" s="8">
        <f>IFERROR(VLOOKUP($A12,الحركه!$C$2:$L$27,MATCH('تقرير حركه سياره'!F$4,الحركه!$C$2:$L$2,0),FALSE),"")</f>
        <v>5300</v>
      </c>
      <c r="G12" s="8">
        <f>IFERROR(VLOOKUP($A12,الحركه!$C$2:$L$27,MATCH('تقرير حركه سياره'!G$4,الحركه!$C$2:$L$2,0),FALSE),"")</f>
        <v>600</v>
      </c>
      <c r="H12" s="15">
        <f>IFERROR(VLOOKUP($A12,الحركه!$C$2:$L$27,MATCH('تقرير حركه سياره'!H$4,الحركه!$C$2:$L$2,0),FALSE),"")</f>
        <v>2.0833333333333335</v>
      </c>
    </row>
    <row r="13" spans="1:8" ht="20.100000000000001" customHeight="1" x14ac:dyDescent="0.2">
      <c r="A13" s="8" t="str">
        <f>IFERROR((_xlfn.AGGREGATE(15,6,(الحركه!$E$3:$E$27=$E$2)/(الحركه!$E$3:$E$27=$E$2)*ROW(الحركه!$E$3:$E$27),ROW(A9))-2),"")</f>
        <v/>
      </c>
      <c r="B13" s="9" t="str">
        <f>IFERROR(VLOOKUP($A13,الحركه!$C$2:$L$27,MATCH('تقرير حركه سياره'!B$4,الحركه!$C$2:$L$2,0),FALSE),"")</f>
        <v/>
      </c>
      <c r="C13" s="8" t="str">
        <f>IFERROR(VLOOKUP($A13,الحركه!$C$2:$L$27,MATCH('تقرير حركه سياره'!C$4,الحركه!$C$2:$L$2,0),FALSE),"")</f>
        <v/>
      </c>
      <c r="D13" s="8" t="str">
        <f>IFERROR(VLOOKUP($A13,الحركه!$C$2:$L$27,MATCH('تقرير حركه سياره'!D$4,الحركه!$C$2:$L$2,0),FALSE),"")</f>
        <v/>
      </c>
      <c r="E13" s="8" t="str">
        <f>IFERROR(VLOOKUP($A13,الحركه!$C$2:$L$27,MATCH('تقرير حركه سياره'!E$4,الحركه!$C$2:$L$2,0),FALSE),"")</f>
        <v/>
      </c>
      <c r="F13" s="8" t="str">
        <f>IFERROR(VLOOKUP($A13,الحركه!$C$2:$L$27,MATCH('تقرير حركه سياره'!F$4,الحركه!$C$2:$L$2,0),FALSE),"")</f>
        <v/>
      </c>
      <c r="G13" s="8" t="str">
        <f>IFERROR(VLOOKUP($A13,الحركه!$C$2:$L$27,MATCH('تقرير حركه سياره'!G$4,الحركه!$C$2:$L$2,0),FALSE),"")</f>
        <v/>
      </c>
      <c r="H13" s="15" t="str">
        <f>IFERROR(VLOOKUP($A13,الحركه!$C$2:$L$27,MATCH('تقرير حركه سياره'!H$4,الحركه!$C$2:$L$2,0),FALSE),"")</f>
        <v/>
      </c>
    </row>
    <row r="14" spans="1:8" ht="20.100000000000001" customHeight="1" x14ac:dyDescent="0.2">
      <c r="A14" s="8" t="str">
        <f>IFERROR((_xlfn.AGGREGATE(15,6,(الحركه!$E$3:$E$27=$E$2)/(الحركه!$E$3:$E$27=$E$2)*ROW(الحركه!$E$3:$E$27),ROW(A10))-2),"")</f>
        <v/>
      </c>
      <c r="B14" s="9" t="str">
        <f>IFERROR(VLOOKUP($A14,الحركه!$C$2:$L$27,MATCH('تقرير حركه سياره'!B$4,الحركه!$C$2:$L$2,0),FALSE),"")</f>
        <v/>
      </c>
      <c r="C14" s="8" t="str">
        <f>IFERROR(VLOOKUP($A14,الحركه!$C$2:$L$27,MATCH('تقرير حركه سياره'!C$4,الحركه!$C$2:$L$2,0),FALSE),"")</f>
        <v/>
      </c>
      <c r="D14" s="8" t="str">
        <f>IFERROR(VLOOKUP($A14,الحركه!$C$2:$L$27,MATCH('تقرير حركه سياره'!D$4,الحركه!$C$2:$L$2,0),FALSE),"")</f>
        <v/>
      </c>
      <c r="E14" s="8" t="str">
        <f>IFERROR(VLOOKUP($A14,الحركه!$C$2:$L$27,MATCH('تقرير حركه سياره'!E$4,الحركه!$C$2:$L$2,0),FALSE),"")</f>
        <v/>
      </c>
      <c r="F14" s="8" t="str">
        <f>IFERROR(VLOOKUP($A14,الحركه!$C$2:$L$27,MATCH('تقرير حركه سياره'!F$4,الحركه!$C$2:$L$2,0),FALSE),"")</f>
        <v/>
      </c>
      <c r="G14" s="8" t="str">
        <f>IFERROR(VLOOKUP($A14,الحركه!$C$2:$L$27,MATCH('تقرير حركه سياره'!G$4,الحركه!$C$2:$L$2,0),FALSE),"")</f>
        <v/>
      </c>
      <c r="H14" s="15" t="str">
        <f>IFERROR(VLOOKUP($A14,الحركه!$C$2:$L$27,MATCH('تقرير حركه سياره'!H$4,الحركه!$C$2:$L$2,0),FALSE),"")</f>
        <v/>
      </c>
    </row>
    <row r="15" spans="1:8" ht="20.100000000000001" customHeight="1" x14ac:dyDescent="0.2">
      <c r="A15" s="8" t="str">
        <f>IFERROR((_xlfn.AGGREGATE(15,6,(الحركه!$E$3:$E$27=$E$2)/(الحركه!$E$3:$E$27=$E$2)*ROW(الحركه!$E$3:$E$27),ROW(A11))-2),"")</f>
        <v/>
      </c>
      <c r="B15" s="9" t="str">
        <f>IFERROR(VLOOKUP($A15,الحركه!$C$2:$L$27,MATCH('تقرير حركه سياره'!B$4,الحركه!$C$2:$L$2,0),FALSE),"")</f>
        <v/>
      </c>
      <c r="C15" s="8" t="str">
        <f>IFERROR(VLOOKUP($A15,الحركه!$C$2:$L$27,MATCH('تقرير حركه سياره'!C$4,الحركه!$C$2:$L$2,0),FALSE),"")</f>
        <v/>
      </c>
      <c r="D15" s="8" t="str">
        <f>IFERROR(VLOOKUP($A15,الحركه!$C$2:$L$27,MATCH('تقرير حركه سياره'!D$4,الحركه!$C$2:$L$2,0),FALSE),"")</f>
        <v/>
      </c>
      <c r="E15" s="8" t="str">
        <f>IFERROR(VLOOKUP($A15,الحركه!$C$2:$L$27,MATCH('تقرير حركه سياره'!E$4,الحركه!$C$2:$L$2,0),FALSE),"")</f>
        <v/>
      </c>
      <c r="F15" s="8" t="str">
        <f>IFERROR(VLOOKUP($A15,الحركه!$C$2:$L$27,MATCH('تقرير حركه سياره'!F$4,الحركه!$C$2:$L$2,0),FALSE),"")</f>
        <v/>
      </c>
      <c r="G15" s="8" t="str">
        <f>IFERROR(VLOOKUP($A15,الحركه!$C$2:$L$27,MATCH('تقرير حركه سياره'!G$4,الحركه!$C$2:$L$2,0),FALSE),"")</f>
        <v/>
      </c>
      <c r="H15" s="15" t="str">
        <f>IFERROR(VLOOKUP($A15,الحركه!$C$2:$L$27,MATCH('تقرير حركه سياره'!H$4,الحركه!$C$2:$L$2,0),FALSE),"")</f>
        <v/>
      </c>
    </row>
    <row r="16" spans="1:8" ht="20.100000000000001" customHeight="1" x14ac:dyDescent="0.2">
      <c r="A16" s="8" t="str">
        <f>IFERROR((_xlfn.AGGREGATE(15,6,(الحركه!$E$3:$E$27=$E$2)/(الحركه!$E$3:$E$27=$E$2)*ROW(الحركه!$E$3:$E$27),ROW(A12))-2),"")</f>
        <v/>
      </c>
      <c r="B16" s="9" t="str">
        <f>IFERROR(VLOOKUP($A16,الحركه!$C$2:$L$27,MATCH('تقرير حركه سياره'!B$4,الحركه!$C$2:$L$2,0),FALSE),"")</f>
        <v/>
      </c>
      <c r="C16" s="8" t="str">
        <f>IFERROR(VLOOKUP($A16,الحركه!$C$2:$L$27,MATCH('تقرير حركه سياره'!C$4,الحركه!$C$2:$L$2,0),FALSE),"")</f>
        <v/>
      </c>
      <c r="D16" s="8" t="str">
        <f>IFERROR(VLOOKUP($A16,الحركه!$C$2:$L$27,MATCH('تقرير حركه سياره'!D$4,الحركه!$C$2:$L$2,0),FALSE),"")</f>
        <v/>
      </c>
      <c r="E16" s="8" t="str">
        <f>IFERROR(VLOOKUP($A16,الحركه!$C$2:$L$27,MATCH('تقرير حركه سياره'!E$4,الحركه!$C$2:$L$2,0),FALSE),"")</f>
        <v/>
      </c>
      <c r="F16" s="8" t="str">
        <f>IFERROR(VLOOKUP($A16,الحركه!$C$2:$L$27,MATCH('تقرير حركه سياره'!F$4,الحركه!$C$2:$L$2,0),FALSE),"")</f>
        <v/>
      </c>
      <c r="G16" s="8" t="str">
        <f>IFERROR(VLOOKUP($A16,الحركه!$C$2:$L$27,MATCH('تقرير حركه سياره'!G$4,الحركه!$C$2:$L$2,0),FALSE),"")</f>
        <v/>
      </c>
      <c r="H16" s="15" t="str">
        <f>IFERROR(VLOOKUP($A16,الحركه!$C$2:$L$27,MATCH('تقرير حركه سياره'!H$4,الحركه!$C$2:$L$2,0),FALSE),"")</f>
        <v/>
      </c>
    </row>
    <row r="17" spans="1:8" ht="20.100000000000001" customHeight="1" x14ac:dyDescent="0.2">
      <c r="A17" s="8" t="str">
        <f>IFERROR((_xlfn.AGGREGATE(15,6,(الحركه!$E$3:$E$27=$E$2)/(الحركه!$E$3:$E$27=$E$2)*ROW(الحركه!$E$3:$E$27),ROW(A13))-2),"")</f>
        <v/>
      </c>
      <c r="B17" s="9" t="str">
        <f>IFERROR(VLOOKUP($A17,الحركه!$C$2:$L$27,MATCH('تقرير حركه سياره'!B$4,الحركه!$C$2:$L$2,0),FALSE),"")</f>
        <v/>
      </c>
      <c r="C17" s="8" t="str">
        <f>IFERROR(VLOOKUP($A17,الحركه!$C$2:$L$27,MATCH('تقرير حركه سياره'!C$4,الحركه!$C$2:$L$2,0),FALSE),"")</f>
        <v/>
      </c>
      <c r="D17" s="8" t="str">
        <f>IFERROR(VLOOKUP($A17,الحركه!$C$2:$L$27,MATCH('تقرير حركه سياره'!D$4,الحركه!$C$2:$L$2,0),FALSE),"")</f>
        <v/>
      </c>
      <c r="E17" s="8" t="str">
        <f>IFERROR(VLOOKUP($A17,الحركه!$C$2:$L$27,MATCH('تقرير حركه سياره'!E$4,الحركه!$C$2:$L$2,0),FALSE),"")</f>
        <v/>
      </c>
      <c r="F17" s="8" t="str">
        <f>IFERROR(VLOOKUP($A17,الحركه!$C$2:$L$27,MATCH('تقرير حركه سياره'!F$4,الحركه!$C$2:$L$2,0),FALSE),"")</f>
        <v/>
      </c>
      <c r="G17" s="8" t="str">
        <f>IFERROR(VLOOKUP($A17,الحركه!$C$2:$L$27,MATCH('تقرير حركه سياره'!G$4,الحركه!$C$2:$L$2,0),FALSE),"")</f>
        <v/>
      </c>
      <c r="H17" s="15" t="str">
        <f>IFERROR(VLOOKUP($A17,الحركه!$C$2:$L$27,MATCH('تقرير حركه سياره'!H$4,الحركه!$C$2:$L$2,0),FALSE),"")</f>
        <v/>
      </c>
    </row>
    <row r="18" spans="1:8" ht="20.100000000000001" customHeight="1" x14ac:dyDescent="0.2">
      <c r="A18" s="8" t="str">
        <f>IFERROR((_xlfn.AGGREGATE(15,6,(الحركه!$E$3:$E$27=$E$2)/(الحركه!$E$3:$E$27=$E$2)*ROW(الحركه!$E$3:$E$27),ROW(A14))-2),"")</f>
        <v/>
      </c>
      <c r="B18" s="9" t="str">
        <f>IFERROR(VLOOKUP($A18,الحركه!$C$2:$L$27,MATCH('تقرير حركه سياره'!B$4,الحركه!$C$2:$L$2,0),FALSE),"")</f>
        <v/>
      </c>
      <c r="C18" s="8" t="str">
        <f>IFERROR(VLOOKUP($A18,الحركه!$C$2:$L$27,MATCH('تقرير حركه سياره'!C$4,الحركه!$C$2:$L$2,0),FALSE),"")</f>
        <v/>
      </c>
      <c r="D18" s="8" t="str">
        <f>IFERROR(VLOOKUP($A18,الحركه!$C$2:$L$27,MATCH('تقرير حركه سياره'!D$4,الحركه!$C$2:$L$2,0),FALSE),"")</f>
        <v/>
      </c>
      <c r="E18" s="8" t="str">
        <f>IFERROR(VLOOKUP($A18,الحركه!$C$2:$L$27,MATCH('تقرير حركه سياره'!E$4,الحركه!$C$2:$L$2,0),FALSE),"")</f>
        <v/>
      </c>
      <c r="F18" s="8" t="str">
        <f>IFERROR(VLOOKUP($A18,الحركه!$C$2:$L$27,MATCH('تقرير حركه سياره'!F$4,الحركه!$C$2:$L$2,0),FALSE),"")</f>
        <v/>
      </c>
      <c r="G18" s="8" t="str">
        <f>IFERROR(VLOOKUP($A18,الحركه!$C$2:$L$27,MATCH('تقرير حركه سياره'!G$4,الحركه!$C$2:$L$2,0),FALSE),"")</f>
        <v/>
      </c>
      <c r="H18" s="15" t="str">
        <f>IFERROR(VLOOKUP($A18,الحركه!$C$2:$L$27,MATCH('تقرير حركه سياره'!H$4,الحركه!$C$2:$L$2,0),FALSE),"")</f>
        <v/>
      </c>
    </row>
    <row r="19" spans="1:8" ht="20.100000000000001" customHeight="1" x14ac:dyDescent="0.2">
      <c r="A19" s="8" t="str">
        <f>IFERROR((_xlfn.AGGREGATE(15,6,(الحركه!$E$3:$E$27=$E$2)/(الحركه!$E$3:$E$27=$E$2)*ROW(الحركه!$E$3:$E$27),ROW(A15))-2),"")</f>
        <v/>
      </c>
      <c r="B19" s="9" t="str">
        <f>IFERROR(VLOOKUP($A19,الحركه!$C$2:$L$27,MATCH('تقرير حركه سياره'!B$4,الحركه!$C$2:$L$2,0),FALSE),"")</f>
        <v/>
      </c>
      <c r="C19" s="8" t="str">
        <f>IFERROR(VLOOKUP($A19,الحركه!$C$2:$L$27,MATCH('تقرير حركه سياره'!C$4,الحركه!$C$2:$L$2,0),FALSE),"")</f>
        <v/>
      </c>
      <c r="D19" s="8" t="str">
        <f>IFERROR(VLOOKUP($A19,الحركه!$C$2:$L$27,MATCH('تقرير حركه سياره'!D$4,الحركه!$C$2:$L$2,0),FALSE),"")</f>
        <v/>
      </c>
      <c r="E19" s="8" t="str">
        <f>IFERROR(VLOOKUP($A19,الحركه!$C$2:$L$27,MATCH('تقرير حركه سياره'!E$4,الحركه!$C$2:$L$2,0),FALSE),"")</f>
        <v/>
      </c>
      <c r="F19" s="8" t="str">
        <f>IFERROR(VLOOKUP($A19,الحركه!$C$2:$L$27,MATCH('تقرير حركه سياره'!F$4,الحركه!$C$2:$L$2,0),FALSE),"")</f>
        <v/>
      </c>
      <c r="G19" s="8" t="str">
        <f>IFERROR(VLOOKUP($A19,الحركه!$C$2:$L$27,MATCH('تقرير حركه سياره'!G$4,الحركه!$C$2:$L$2,0),FALSE),"")</f>
        <v/>
      </c>
      <c r="H19" s="15" t="str">
        <f>IFERROR(VLOOKUP($A19,الحركه!$C$2:$L$27,MATCH('تقرير حركه سياره'!H$4,الحركه!$C$2:$L$2,0),FALSE),"")</f>
        <v/>
      </c>
    </row>
    <row r="20" spans="1:8" ht="20.100000000000001" customHeight="1" x14ac:dyDescent="0.2">
      <c r="A20" s="8" t="str">
        <f>IFERROR((_xlfn.AGGREGATE(15,6,(الحركه!$E$3:$E$27=$E$2)/(الحركه!$E$3:$E$27=$E$2)*ROW(الحركه!$E$3:$E$27),ROW(A16))-2),"")</f>
        <v/>
      </c>
      <c r="B20" s="9" t="str">
        <f>IFERROR(VLOOKUP($A20,الحركه!$C$2:$L$27,MATCH('تقرير حركه سياره'!B$4,الحركه!$C$2:$L$2,0),FALSE),"")</f>
        <v/>
      </c>
      <c r="C20" s="8" t="str">
        <f>IFERROR(VLOOKUP($A20,الحركه!$C$2:$L$27,MATCH('تقرير حركه سياره'!C$4,الحركه!$C$2:$L$2,0),FALSE),"")</f>
        <v/>
      </c>
      <c r="D20" s="8" t="str">
        <f>IFERROR(VLOOKUP($A20,الحركه!$C$2:$L$27,MATCH('تقرير حركه سياره'!D$4,الحركه!$C$2:$L$2,0),FALSE),"")</f>
        <v/>
      </c>
      <c r="E20" s="8" t="str">
        <f>IFERROR(VLOOKUP($A20,الحركه!$C$2:$L$27,MATCH('تقرير حركه سياره'!E$4,الحركه!$C$2:$L$2,0),FALSE),"")</f>
        <v/>
      </c>
      <c r="F20" s="8" t="str">
        <f>IFERROR(VLOOKUP($A20,الحركه!$C$2:$L$27,MATCH('تقرير حركه سياره'!F$4,الحركه!$C$2:$L$2,0),FALSE),"")</f>
        <v/>
      </c>
      <c r="G20" s="8" t="str">
        <f>IFERROR(VLOOKUP($A20,الحركه!$C$2:$L$27,MATCH('تقرير حركه سياره'!G$4,الحركه!$C$2:$L$2,0),FALSE),"")</f>
        <v/>
      </c>
      <c r="H20" s="15" t="str">
        <f>IFERROR(VLOOKUP($A20,الحركه!$C$2:$L$27,MATCH('تقرير حركه سياره'!H$4,الحركه!$C$2:$L$2,0),FALSE),"")</f>
        <v/>
      </c>
    </row>
    <row r="21" spans="1:8" ht="20.100000000000001" customHeight="1" x14ac:dyDescent="0.2">
      <c r="A21" s="8" t="str">
        <f>IFERROR((_xlfn.AGGREGATE(15,6,(الحركه!$E$3:$E$27=$E$2)/(الحركه!$E$3:$E$27=$E$2)*ROW(الحركه!$E$3:$E$27),ROW(A17))-2),"")</f>
        <v/>
      </c>
      <c r="B21" s="9" t="str">
        <f>IFERROR(VLOOKUP($A21,الحركه!$C$2:$L$27,MATCH('تقرير حركه سياره'!B$4,الحركه!$C$2:$L$2,0),FALSE),"")</f>
        <v/>
      </c>
      <c r="C21" s="8" t="str">
        <f>IFERROR(VLOOKUP($A21,الحركه!$C$2:$L$27,MATCH('تقرير حركه سياره'!C$4,الحركه!$C$2:$L$2,0),FALSE),"")</f>
        <v/>
      </c>
      <c r="D21" s="8" t="str">
        <f>IFERROR(VLOOKUP($A21,الحركه!$C$2:$L$27,MATCH('تقرير حركه سياره'!D$4,الحركه!$C$2:$L$2,0),FALSE),"")</f>
        <v/>
      </c>
      <c r="E21" s="8" t="str">
        <f>IFERROR(VLOOKUP($A21,الحركه!$C$2:$L$27,MATCH('تقرير حركه سياره'!E$4,الحركه!$C$2:$L$2,0),FALSE),"")</f>
        <v/>
      </c>
      <c r="F21" s="8" t="str">
        <f>IFERROR(VLOOKUP($A21,الحركه!$C$2:$L$27,MATCH('تقرير حركه سياره'!F$4,الحركه!$C$2:$L$2,0),FALSE),"")</f>
        <v/>
      </c>
      <c r="G21" s="8" t="str">
        <f>IFERROR(VLOOKUP($A21,الحركه!$C$2:$L$27,MATCH('تقرير حركه سياره'!G$4,الحركه!$C$2:$L$2,0),FALSE),"")</f>
        <v/>
      </c>
      <c r="H21" s="15" t="str">
        <f>IFERROR(VLOOKUP($A21,الحركه!$C$2:$L$27,MATCH('تقرير حركه سياره'!H$4,الحركه!$C$2:$L$2,0),FALSE),"")</f>
        <v/>
      </c>
    </row>
    <row r="22" spans="1:8" ht="20.100000000000001" customHeight="1" x14ac:dyDescent="0.2">
      <c r="A22" s="8" t="str">
        <f>IFERROR((_xlfn.AGGREGATE(15,6,(الحركه!$E$3:$E$27=$E$2)/(الحركه!$E$3:$E$27=$E$2)*ROW(الحركه!$E$3:$E$27),ROW(A18))-2),"")</f>
        <v/>
      </c>
      <c r="B22" s="9" t="str">
        <f>IFERROR(VLOOKUP($A22,الحركه!$C$2:$L$27,MATCH('تقرير حركه سياره'!B$4,الحركه!$C$2:$L$2,0),FALSE),"")</f>
        <v/>
      </c>
      <c r="C22" s="8" t="str">
        <f>IFERROR(VLOOKUP($A22,الحركه!$C$2:$L$27,MATCH('تقرير حركه سياره'!C$4,الحركه!$C$2:$L$2,0),FALSE),"")</f>
        <v/>
      </c>
      <c r="D22" s="8" t="str">
        <f>IFERROR(VLOOKUP($A22,الحركه!$C$2:$L$27,MATCH('تقرير حركه سياره'!D$4,الحركه!$C$2:$L$2,0),FALSE),"")</f>
        <v/>
      </c>
      <c r="E22" s="8" t="str">
        <f>IFERROR(VLOOKUP($A22,الحركه!$C$2:$L$27,MATCH('تقرير حركه سياره'!E$4,الحركه!$C$2:$L$2,0),FALSE),"")</f>
        <v/>
      </c>
      <c r="F22" s="8" t="str">
        <f>IFERROR(VLOOKUP($A22,الحركه!$C$2:$L$27,MATCH('تقرير حركه سياره'!F$4,الحركه!$C$2:$L$2,0),FALSE),"")</f>
        <v/>
      </c>
      <c r="G22" s="8" t="str">
        <f>IFERROR(VLOOKUP($A22,الحركه!$C$2:$L$27,MATCH('تقرير حركه سياره'!G$4,الحركه!$C$2:$L$2,0),FALSE),"")</f>
        <v/>
      </c>
      <c r="H22" s="15" t="str">
        <f>IFERROR(VLOOKUP($A22,الحركه!$C$2:$L$27,MATCH('تقرير حركه سياره'!H$4,الحركه!$C$2:$L$2,0),FALSE),"")</f>
        <v/>
      </c>
    </row>
    <row r="23" spans="1:8" ht="20.100000000000001" customHeight="1" x14ac:dyDescent="0.2">
      <c r="A23" s="8" t="str">
        <f>IFERROR((_xlfn.AGGREGATE(15,6,(الحركه!$E$3:$E$27=$E$2)/(الحركه!$E$3:$E$27=$E$2)*ROW(الحركه!$E$3:$E$27),ROW(A19))-2),"")</f>
        <v/>
      </c>
      <c r="B23" s="9" t="str">
        <f>IFERROR(VLOOKUP($A23,الحركه!$C$2:$L$27,MATCH('تقرير حركه سياره'!B$4,الحركه!$C$2:$L$2,0),FALSE),"")</f>
        <v/>
      </c>
      <c r="C23" s="8" t="str">
        <f>IFERROR(VLOOKUP($A23,الحركه!$C$2:$L$27,MATCH('تقرير حركه سياره'!C$4,الحركه!$C$2:$L$2,0),FALSE),"")</f>
        <v/>
      </c>
      <c r="D23" s="8" t="str">
        <f>IFERROR(VLOOKUP($A23,الحركه!$C$2:$L$27,MATCH('تقرير حركه سياره'!D$4,الحركه!$C$2:$L$2,0),FALSE),"")</f>
        <v/>
      </c>
      <c r="E23" s="8" t="str">
        <f>IFERROR(VLOOKUP($A23,الحركه!$C$2:$L$27,MATCH('تقرير حركه سياره'!E$4,الحركه!$C$2:$L$2,0),FALSE),"")</f>
        <v/>
      </c>
      <c r="F23" s="8" t="str">
        <f>IFERROR(VLOOKUP($A23,الحركه!$C$2:$L$27,MATCH('تقرير حركه سياره'!F$4,الحركه!$C$2:$L$2,0),FALSE),"")</f>
        <v/>
      </c>
      <c r="G23" s="8" t="str">
        <f>IFERROR(VLOOKUP($A23,الحركه!$C$2:$L$27,MATCH('تقرير حركه سياره'!G$4,الحركه!$C$2:$L$2,0),FALSE),"")</f>
        <v/>
      </c>
      <c r="H23" s="15" t="str">
        <f>IFERROR(VLOOKUP($A23,الحركه!$C$2:$L$27,MATCH('تقرير حركه سياره'!H$4,الحركه!$C$2:$L$2,0),FALSE),"")</f>
        <v/>
      </c>
    </row>
    <row r="24" spans="1:8" ht="20.100000000000001" customHeight="1" x14ac:dyDescent="0.2">
      <c r="A24" s="8" t="str">
        <f>IFERROR((_xlfn.AGGREGATE(15,6,(الحركه!$E$3:$E$27=$E$2)/(الحركه!$E$3:$E$27=$E$2)*ROW(الحركه!$E$3:$E$27),ROW(A20))-2),"")</f>
        <v/>
      </c>
      <c r="B24" s="9" t="str">
        <f>IFERROR(VLOOKUP($A24,الحركه!$C$2:$L$27,MATCH('تقرير حركه سياره'!B$4,الحركه!$C$2:$L$2,0),FALSE),"")</f>
        <v/>
      </c>
      <c r="C24" s="8" t="str">
        <f>IFERROR(VLOOKUP($A24,الحركه!$C$2:$L$27,MATCH('تقرير حركه سياره'!C$4,الحركه!$C$2:$L$2,0),FALSE),"")</f>
        <v/>
      </c>
      <c r="D24" s="8" t="str">
        <f>IFERROR(VLOOKUP($A24,الحركه!$C$2:$L$27,MATCH('تقرير حركه سياره'!D$4,الحركه!$C$2:$L$2,0),FALSE),"")</f>
        <v/>
      </c>
      <c r="E24" s="8" t="str">
        <f>IFERROR(VLOOKUP($A24,الحركه!$C$2:$L$27,MATCH('تقرير حركه سياره'!E$4,الحركه!$C$2:$L$2,0),FALSE),"")</f>
        <v/>
      </c>
      <c r="F24" s="8" t="str">
        <f>IFERROR(VLOOKUP($A24,الحركه!$C$2:$L$27,MATCH('تقرير حركه سياره'!F$4,الحركه!$C$2:$L$2,0),FALSE),"")</f>
        <v/>
      </c>
      <c r="G24" s="8" t="str">
        <f>IFERROR(VLOOKUP($A24,الحركه!$C$2:$L$27,MATCH('تقرير حركه سياره'!G$4,الحركه!$C$2:$L$2,0),FALSE),"")</f>
        <v/>
      </c>
      <c r="H24" s="15" t="str">
        <f>IFERROR(VLOOKUP($A24,الحركه!$C$2:$L$27,MATCH('تقرير حركه سياره'!H$4,الحركه!$C$2:$L$2,0),FALSE),"")</f>
        <v/>
      </c>
    </row>
    <row r="25" spans="1:8" ht="20.100000000000001" customHeight="1" x14ac:dyDescent="0.2">
      <c r="A25" s="8" t="str">
        <f>IFERROR((_xlfn.AGGREGATE(15,6,(الحركه!$E$3:$E$27=$E$2)/(الحركه!$E$3:$E$27=$E$2)*ROW(الحركه!$E$3:$E$27),ROW(A21))-2),"")</f>
        <v/>
      </c>
      <c r="B25" s="9" t="str">
        <f>IFERROR(VLOOKUP($A25,الحركه!$C$2:$L$27,MATCH('تقرير حركه سياره'!B$4,الحركه!$C$2:$L$2,0),FALSE),"")</f>
        <v/>
      </c>
      <c r="C25" s="8" t="str">
        <f>IFERROR(VLOOKUP($A25,الحركه!$C$2:$L$27,MATCH('تقرير حركه سياره'!C$4,الحركه!$C$2:$L$2,0),FALSE),"")</f>
        <v/>
      </c>
      <c r="D25" s="8" t="str">
        <f>IFERROR(VLOOKUP($A25,الحركه!$C$2:$L$27,MATCH('تقرير حركه سياره'!D$4,الحركه!$C$2:$L$2,0),FALSE),"")</f>
        <v/>
      </c>
      <c r="E25" s="8" t="str">
        <f>IFERROR(VLOOKUP($A25,الحركه!$C$2:$L$27,MATCH('تقرير حركه سياره'!E$4,الحركه!$C$2:$L$2,0),FALSE),"")</f>
        <v/>
      </c>
      <c r="F25" s="8" t="str">
        <f>IFERROR(VLOOKUP($A25,الحركه!$C$2:$L$27,MATCH('تقرير حركه سياره'!F$4,الحركه!$C$2:$L$2,0),FALSE),"")</f>
        <v/>
      </c>
      <c r="G25" s="8" t="str">
        <f>IFERROR(VLOOKUP($A25,الحركه!$C$2:$L$27,MATCH('تقرير حركه سياره'!G$4,الحركه!$C$2:$L$2,0),FALSE),"")</f>
        <v/>
      </c>
      <c r="H25" s="15" t="str">
        <f>IFERROR(VLOOKUP($A25,الحركه!$C$2:$L$27,MATCH('تقرير حركه سياره'!H$4,الحركه!$C$2:$L$2,0),FALSE),"")</f>
        <v/>
      </c>
    </row>
  </sheetData>
  <mergeCells count="2">
    <mergeCell ref="A2:D2"/>
    <mergeCell ref="E2:H2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'بيانات السيارات'!$B$3:$B$7</xm:f>
          </x14:formula1>
          <xm:sqref>E2:H2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بيانات السيارات</vt:lpstr>
      <vt:lpstr>الحركه</vt:lpstr>
      <vt:lpstr>تقرير حركه سياره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2021-07-08T10:33:12Z</dcterms:modified>
</cp:coreProperties>
</file>