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-sayed.abdelfattah\Desktop\"/>
    </mc:Choice>
  </mc:AlternateContent>
  <xr:revisionPtr revIDLastSave="0" documentId="13_ncr:1_{2840A808-9468-40B6-AB19-55FF21A8E796}" xr6:coauthVersionLast="46" xr6:coauthVersionMax="46" xr10:uidLastSave="{00000000-0000-0000-0000-000000000000}"/>
  <bookViews>
    <workbookView xWindow="-120" yWindow="-120" windowWidth="29040" windowHeight="15840" xr2:uid="{3B2FB634-8889-4D6E-B5D7-5AF0B94073C4}"/>
  </bookViews>
  <sheets>
    <sheet name="Sheet1" sheetId="1" r:id="rId1"/>
  </sheets>
  <externalReferences>
    <externalReference r:id="rId2"/>
  </externalReferences>
  <definedNames>
    <definedName name="_6_June_11">#REF!</definedName>
    <definedName name="Argina">#REF!</definedName>
    <definedName name="Base">#REF!</definedName>
    <definedName name="Coller_Donnees">#REF!</definedName>
    <definedName name="d">#REF!</definedName>
    <definedName name="Debut_tableau">#REF!</definedName>
    <definedName name="E">#REF!</definedName>
    <definedName name="Feu">#REF!</definedName>
    <definedName name="Feu_Orange">#REF!</definedName>
    <definedName name="Feu_Rouge">#REF!</definedName>
    <definedName name="Feu_Vert">#REF!</definedName>
    <definedName name="Fin_Mesures">#REF!</definedName>
    <definedName name="Fin_Tableau">#REF!</definedName>
    <definedName name="hugs">#REF!</definedName>
    <definedName name="hussein">#REF!</definedName>
    <definedName name="IGBUIJB">#REF!</definedName>
    <definedName name="jdh">#REF!</definedName>
    <definedName name="L">#REF!</definedName>
    <definedName name="Libelle_Courbe1">#REF!</definedName>
    <definedName name="Libelle_Courbe2">#REF!</definedName>
    <definedName name="Libelle_Courbe3">#REF!</definedName>
    <definedName name="Libelle_Courbe4">#REF!</definedName>
    <definedName name="Libelle_Resultats">#REF!</definedName>
    <definedName name="Libelle_Tableau">#REF!</definedName>
    <definedName name="Libelle_Texte">#REF!</definedName>
    <definedName name="Lubad">#REF!</definedName>
    <definedName name="Macro3">#REF!</definedName>
    <definedName name="_xlnm.Recorder">#REF!</definedName>
    <definedName name="Resultats">#REF!</definedName>
    <definedName name="Résultats">#REF!</definedName>
    <definedName name="s">#REF!</definedName>
    <definedName name="sa">#REF!</definedName>
    <definedName name="Saut_Page">#REF!</definedName>
    <definedName name="SEHLL">#REF!</definedName>
    <definedName name="Tableau">#REF!</definedName>
    <definedName name="Texte">#REF!</definedName>
    <definedName name="www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19" i="1"/>
  <c r="I26" i="1"/>
  <c r="C26" i="1"/>
  <c r="D25" i="1"/>
  <c r="D24" i="1"/>
  <c r="D23" i="1"/>
  <c r="D22" i="1"/>
  <c r="D21" i="1"/>
  <c r="D20" i="1"/>
  <c r="I19" i="1"/>
  <c r="D19" i="1"/>
  <c r="I18" i="1"/>
  <c r="D18" i="1"/>
  <c r="I11" i="1"/>
  <c r="C11" i="1"/>
  <c r="I10" i="1"/>
  <c r="D10" i="1"/>
  <c r="I9" i="1"/>
  <c r="D9" i="1"/>
  <c r="I8" i="1"/>
  <c r="D8" i="1"/>
  <c r="D11" i="1" s="1"/>
  <c r="B11" i="1" s="1"/>
  <c r="H9" i="1" l="1"/>
  <c r="D26" i="1"/>
  <c r="B26" i="1" s="1"/>
  <c r="H8" i="1"/>
  <c r="H11" i="1" s="1"/>
  <c r="I27" i="1"/>
  <c r="H26" i="1" l="1"/>
</calcChain>
</file>

<file path=xl/sharedStrings.xml><?xml version="1.0" encoding="utf-8"?>
<sst xmlns="http://schemas.openxmlformats.org/spreadsheetml/2006/main" count="40" uniqueCount="17">
  <si>
    <t>المعادله الحاليه</t>
  </si>
  <si>
    <t>المعادله الاساسيه</t>
  </si>
  <si>
    <t>دي المعادله اللى توصلت اليها بمساعدتك وبجد متشكر ليك</t>
  </si>
  <si>
    <t>الصنف</t>
  </si>
  <si>
    <t>لزوجه كل صنف</t>
  </si>
  <si>
    <t>نسبه كل صنف</t>
  </si>
  <si>
    <t>A</t>
  </si>
  <si>
    <t>B</t>
  </si>
  <si>
    <t>vis.</t>
  </si>
  <si>
    <t xml:space="preserve">المعادله الاساسيه باكتر من نوعين مع العلم ان اللون الاخضر ثابت ليس متغير </t>
  </si>
  <si>
    <t>المطلوب تطبيق نفس المعادله الجديده لاكثر من صنف</t>
  </si>
  <si>
    <t>C</t>
  </si>
  <si>
    <t>D</t>
  </si>
  <si>
    <t>E</t>
  </si>
  <si>
    <t>F</t>
  </si>
  <si>
    <t>G</t>
  </si>
  <si>
    <t>المتغيير باللون الأصفر والثابت باللون الأخضر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</si>
</sst>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00000"/>
    <numFmt numFmtId="165" formatCode="#,##0.00000_);\(#,##0.00000\)"/>
    <numFmt numFmtId="166" formatCode="0.0000000000000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  <charset val="178"/>
    </font>
    <font>
      <b/>
      <sz val="12"/>
      <name val="Times New Roman"/>
      <family val="1"/>
      <charset val="178"/>
    </font>
    <font>
      <sz val="11"/>
      <color indexed="15"/>
      <name val="Times New Roman"/>
      <family val="1"/>
    </font>
    <font>
      <b/>
      <sz val="12"/>
      <color indexed="8"/>
      <name val="Times New Roman"/>
      <family val="1"/>
      <charset val="178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39" fontId="7" fillId="0" borderId="0">
      <protection locked="0"/>
    </xf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5" fillId="3" borderId="0" xfId="2" applyFont="1" applyFill="1" applyAlignment="1">
      <alignment horizontal="center"/>
    </xf>
    <xf numFmtId="0" fontId="6" fillId="4" borderId="10" xfId="2" applyFont="1" applyFill="1" applyBorder="1" applyAlignment="1" applyProtection="1">
      <alignment horizontal="center" vertical="center"/>
      <protection locked="0"/>
    </xf>
    <xf numFmtId="39" fontId="8" fillId="5" borderId="11" xfId="3" applyFont="1" applyFill="1" applyBorder="1" applyAlignment="1">
      <alignment horizontal="center"/>
      <protection locked="0"/>
    </xf>
    <xf numFmtId="39" fontId="8" fillId="5" borderId="12" xfId="3" applyFont="1" applyFill="1" applyBorder="1" applyAlignment="1">
      <alignment horizontal="center"/>
      <protection locked="0"/>
    </xf>
    <xf numFmtId="164" fontId="6" fillId="3" borderId="0" xfId="2" applyNumberFormat="1" applyFont="1" applyFill="1" applyAlignment="1">
      <alignment horizontal="center"/>
    </xf>
    <xf numFmtId="39" fontId="8" fillId="6" borderId="12" xfId="3" applyFont="1" applyFill="1" applyBorder="1" applyAlignment="1">
      <alignment horizontal="center"/>
      <protection locked="0"/>
    </xf>
    <xf numFmtId="39" fontId="0" fillId="0" borderId="0" xfId="0" applyNumberFormat="1"/>
    <xf numFmtId="0" fontId="6" fillId="4" borderId="13" xfId="2" applyFont="1" applyFill="1" applyBorder="1" applyAlignment="1" applyProtection="1">
      <alignment horizontal="center" vertical="center"/>
      <protection locked="0"/>
    </xf>
    <xf numFmtId="39" fontId="8" fillId="5" borderId="14" xfId="3" applyFont="1" applyFill="1" applyBorder="1" applyAlignment="1">
      <alignment horizontal="center"/>
      <protection locked="0"/>
    </xf>
    <xf numFmtId="39" fontId="8" fillId="5" borderId="15" xfId="3" applyFont="1" applyFill="1" applyBorder="1" applyAlignment="1">
      <alignment horizontal="center"/>
      <protection locked="0"/>
    </xf>
    <xf numFmtId="39" fontId="8" fillId="6" borderId="16" xfId="3" applyFont="1" applyFill="1" applyBorder="1" applyAlignment="1">
      <alignment horizontal="center"/>
      <protection locked="0"/>
    </xf>
    <xf numFmtId="0" fontId="6" fillId="4" borderId="17" xfId="2" applyFont="1" applyFill="1" applyBorder="1" applyAlignment="1" applyProtection="1">
      <alignment horizontal="left"/>
      <protection locked="0"/>
    </xf>
    <xf numFmtId="0" fontId="8" fillId="4" borderId="18" xfId="2" applyFont="1" applyFill="1" applyBorder="1" applyAlignment="1" applyProtection="1">
      <alignment horizontal="center"/>
      <protection locked="0"/>
    </xf>
    <xf numFmtId="0" fontId="8" fillId="4" borderId="19" xfId="2" applyFont="1" applyFill="1" applyBorder="1" applyAlignment="1" applyProtection="1">
      <alignment horizontal="center"/>
      <protection locked="0"/>
    </xf>
    <xf numFmtId="0" fontId="6" fillId="2" borderId="7" xfId="1" applyFont="1" applyFill="1" applyBorder="1" applyAlignment="1">
      <alignment horizontal="center" vertical="center"/>
    </xf>
    <xf numFmtId="2" fontId="6" fillId="6" borderId="8" xfId="1" applyNumberFormat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2" fontId="6" fillId="5" borderId="8" xfId="1" applyNumberFormat="1" applyFont="1" applyFill="1" applyBorder="1" applyAlignment="1">
      <alignment horizontal="center" vertical="center"/>
    </xf>
    <xf numFmtId="165" fontId="6" fillId="6" borderId="9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/>
    </xf>
    <xf numFmtId="0" fontId="6" fillId="6" borderId="23" xfId="2" applyFont="1" applyFill="1" applyBorder="1" applyAlignment="1" applyProtection="1">
      <alignment horizontal="center"/>
      <protection locked="0"/>
    </xf>
    <xf numFmtId="0" fontId="8" fillId="6" borderId="24" xfId="2" applyFont="1" applyFill="1" applyBorder="1" applyAlignment="1" applyProtection="1">
      <alignment horizontal="center"/>
      <protection locked="0"/>
    </xf>
    <xf numFmtId="0" fontId="8" fillId="6" borderId="25" xfId="2" applyFont="1" applyFill="1" applyBorder="1" applyAlignment="1" applyProtection="1">
      <alignment horizontal="center"/>
      <protection locked="0"/>
    </xf>
    <xf numFmtId="0" fontId="6" fillId="6" borderId="13" xfId="2" applyFont="1" applyFill="1" applyBorder="1" applyAlignment="1" applyProtection="1">
      <alignment horizontal="center" vertical="center"/>
      <protection locked="0"/>
    </xf>
    <xf numFmtId="39" fontId="6" fillId="6" borderId="14" xfId="3" applyFont="1" applyFill="1" applyBorder="1" applyAlignment="1">
      <alignment horizontal="center"/>
      <protection locked="0"/>
    </xf>
    <xf numFmtId="39" fontId="6" fillId="6" borderId="15" xfId="3" applyFont="1" applyFill="1" applyBorder="1" applyAlignment="1">
      <alignment horizontal="center"/>
      <protection locked="0"/>
    </xf>
    <xf numFmtId="0" fontId="6" fillId="6" borderId="13" xfId="2" applyFont="1" applyFill="1" applyBorder="1" applyAlignment="1" applyProtection="1">
      <alignment horizontal="center"/>
      <protection locked="0"/>
    </xf>
    <xf numFmtId="0" fontId="8" fillId="6" borderId="14" xfId="2" applyFont="1" applyFill="1" applyBorder="1" applyAlignment="1" applyProtection="1">
      <alignment horizontal="center"/>
      <protection locked="0"/>
    </xf>
    <xf numFmtId="0" fontId="8" fillId="6" borderId="15" xfId="2" applyFont="1" applyFill="1" applyBorder="1" applyAlignment="1" applyProtection="1">
      <alignment horizontal="center"/>
      <protection locked="0"/>
    </xf>
    <xf numFmtId="164" fontId="0" fillId="0" borderId="0" xfId="0" applyNumberFormat="1"/>
    <xf numFmtId="166" fontId="0" fillId="0" borderId="0" xfId="0" applyNumberFormat="1"/>
    <xf numFmtId="0" fontId="6" fillId="4" borderId="26" xfId="2" applyFont="1" applyFill="1" applyBorder="1" applyAlignment="1" applyProtection="1">
      <alignment horizontal="left"/>
      <protection locked="0"/>
    </xf>
    <xf numFmtId="0" fontId="6" fillId="6" borderId="26" xfId="2" applyFont="1" applyFill="1" applyBorder="1" applyAlignment="1" applyProtection="1">
      <alignment horizontal="left"/>
      <protection locked="0"/>
    </xf>
    <xf numFmtId="0" fontId="8" fillId="6" borderId="18" xfId="2" applyFont="1" applyFill="1" applyBorder="1" applyAlignment="1" applyProtection="1">
      <alignment horizontal="center"/>
      <protection locked="0"/>
    </xf>
    <xf numFmtId="0" fontId="8" fillId="6" borderId="19" xfId="2" applyFont="1" applyFill="1" applyBorder="1" applyAlignment="1" applyProtection="1">
      <alignment horizontal="center"/>
      <protection locked="0"/>
    </xf>
    <xf numFmtId="0" fontId="6" fillId="2" borderId="17" xfId="1" applyFont="1" applyFill="1" applyBorder="1" applyAlignment="1">
      <alignment horizontal="center" vertical="center"/>
    </xf>
    <xf numFmtId="2" fontId="6" fillId="6" borderId="27" xfId="1" applyNumberFormat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/>
    </xf>
    <xf numFmtId="2" fontId="6" fillId="5" borderId="27" xfId="1" applyNumberFormat="1" applyFont="1" applyFill="1" applyBorder="1" applyAlignment="1">
      <alignment horizontal="center" vertical="center"/>
    </xf>
    <xf numFmtId="165" fontId="6" fillId="6" borderId="28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">
    <cellStyle name="Normal" xfId="0" builtinId="0"/>
    <cellStyle name="Normal unlock" xfId="3" xr:uid="{EF1DA06B-D515-488A-8F1A-9576D01466D6}"/>
    <cellStyle name="Normal_632-tellus 46 3 2 2 2" xfId="1" xr:uid="{6E7CE67C-FF87-469A-B1AA-D89533022AA7}"/>
    <cellStyle name="Normal_Army formulation 2002-2003 2 2 2" xfId="2" xr:uid="{A448A58E-F298-4C2F-9DEC-BB70CC68FF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-sayed.abdelfattah/Downloads/&#1575;&#1604;&#1604;&#1586;&#1608;&#1580;&#1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1 (2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C06F6-30EC-4843-A694-27E4BC68CAE2}">
  <sheetPr codeName="Sheet1"/>
  <dimension ref="A2:M31"/>
  <sheetViews>
    <sheetView tabSelected="1" topLeftCell="A2" workbookViewId="0">
      <selection activeCell="I4" sqref="I4"/>
    </sheetView>
  </sheetViews>
  <sheetFormatPr defaultRowHeight="15" x14ac:dyDescent="0.25"/>
  <cols>
    <col min="1" max="1" width="15.85546875" bestFit="1" customWidth="1"/>
    <col min="2" max="2" width="24.140625" bestFit="1" customWidth="1"/>
    <col min="3" max="3" width="17.42578125" bestFit="1" customWidth="1"/>
    <col min="4" max="4" width="23.28515625" customWidth="1"/>
    <col min="5" max="5" width="21.42578125" bestFit="1" customWidth="1"/>
    <col min="6" max="6" width="11.85546875" bestFit="1" customWidth="1"/>
    <col min="7" max="7" width="19" bestFit="1" customWidth="1"/>
    <col min="8" max="8" width="13.42578125" customWidth="1"/>
    <col min="9" max="11" width="25.140625" customWidth="1"/>
    <col min="12" max="12" width="12.85546875" bestFit="1" customWidth="1"/>
    <col min="13" max="13" width="19.5703125" bestFit="1" customWidth="1"/>
  </cols>
  <sheetData>
    <row r="2" spans="1:11" ht="15.75" thickBot="1" x14ac:dyDescent="0.3"/>
    <row r="3" spans="1:11" ht="18.75" x14ac:dyDescent="0.25">
      <c r="A3" s="1" t="s">
        <v>0</v>
      </c>
      <c r="B3" s="2"/>
      <c r="C3" s="2"/>
      <c r="D3" s="3"/>
      <c r="F3" s="4"/>
      <c r="G3" s="4"/>
      <c r="H3" s="4"/>
      <c r="I3" s="4"/>
      <c r="J3" s="4"/>
    </row>
    <row r="4" spans="1:11" ht="19.5" thickBot="1" x14ac:dyDescent="0.3">
      <c r="A4" s="5"/>
      <c r="B4" s="6"/>
      <c r="C4" s="6"/>
      <c r="D4" s="7"/>
      <c r="F4" s="4"/>
      <c r="G4" s="4"/>
      <c r="H4" s="4"/>
      <c r="I4" s="4"/>
      <c r="J4" s="4"/>
    </row>
    <row r="6" spans="1:11" ht="51" customHeight="1" thickBot="1" x14ac:dyDescent="0.3">
      <c r="A6" s="8" t="s">
        <v>1</v>
      </c>
      <c r="B6" s="8"/>
      <c r="C6" s="8"/>
      <c r="F6" s="9" t="s">
        <v>2</v>
      </c>
      <c r="G6" s="9"/>
      <c r="H6" s="9"/>
    </row>
    <row r="7" spans="1:11" ht="15.75" thickBot="1" x14ac:dyDescent="0.3">
      <c r="A7" s="10" t="s">
        <v>3</v>
      </c>
      <c r="B7" s="11" t="s">
        <v>4</v>
      </c>
      <c r="C7" s="12" t="s">
        <v>5</v>
      </c>
      <c r="D7" s="13"/>
      <c r="F7" s="10" t="s">
        <v>3</v>
      </c>
      <c r="G7" s="11" t="s">
        <v>4</v>
      </c>
      <c r="H7" s="12" t="s">
        <v>5</v>
      </c>
      <c r="I7" s="13"/>
      <c r="J7" s="13"/>
    </row>
    <row r="8" spans="1:11" ht="15.75" x14ac:dyDescent="0.25">
      <c r="A8" s="14" t="s">
        <v>6</v>
      </c>
      <c r="B8" s="15">
        <v>35</v>
      </c>
      <c r="C8" s="16">
        <v>51.756569875301274</v>
      </c>
      <c r="D8" s="17">
        <f t="shared" ref="D8:D10" si="0">IF(B8&gt;0.2,LN(LN(B8+0.8))*C8/100,"")</f>
        <v>0.65978727792433634</v>
      </c>
      <c r="F8" s="14" t="s">
        <v>6</v>
      </c>
      <c r="G8" s="15">
        <v>35</v>
      </c>
      <c r="H8" s="18">
        <f>100-(100/(EXP(EXP(I8-0.8))-EXP(EXP(I9-0.8)))*(EXP(EXP(I8-0.8))-(EXP(EXP(I11-0.8)))))</f>
        <v>51.756569875301274</v>
      </c>
      <c r="I8">
        <f>IF(G8&gt;0.2,LN(LN(G8+0.8))/100,"")</f>
        <v>1.2747894219303606E-2</v>
      </c>
      <c r="K8" s="19"/>
    </row>
    <row r="9" spans="1:11" ht="15.75" x14ac:dyDescent="0.25">
      <c r="A9" s="20" t="s">
        <v>7</v>
      </c>
      <c r="B9" s="21">
        <v>60</v>
      </c>
      <c r="C9" s="22">
        <v>48.243430124698726</v>
      </c>
      <c r="D9" s="17">
        <f t="shared" si="0"/>
        <v>0.68160075610153992</v>
      </c>
      <c r="F9" s="20" t="s">
        <v>7</v>
      </c>
      <c r="G9" s="21">
        <v>60</v>
      </c>
      <c r="H9" s="23">
        <f>100-(100/(EXP(EXP(I8-0.8))-(EXP(EXP(I9-0.8)))))*(EXP(EXP(I11-0.8))-(EXP(EXP(I9-0.8))))</f>
        <v>48.243430124698726</v>
      </c>
      <c r="I9">
        <f>IF(G9&gt;0.2,LN(LN(G9+0.8))/100,"")</f>
        <v>1.4128364304522936E-2</v>
      </c>
      <c r="K9" s="19"/>
    </row>
    <row r="10" spans="1:11" ht="16.5" thickBot="1" x14ac:dyDescent="0.3">
      <c r="A10" s="24"/>
      <c r="B10" s="25"/>
      <c r="C10" s="26"/>
      <c r="D10" s="17" t="str">
        <f t="shared" si="0"/>
        <v/>
      </c>
      <c r="F10" s="24"/>
      <c r="G10" s="25"/>
      <c r="H10" s="26"/>
      <c r="I10" t="str">
        <f>IF(G10&gt;0.2,LN(LN(G10+0.8))/100,"")</f>
        <v/>
      </c>
    </row>
    <row r="11" spans="1:11" ht="16.5" thickBot="1" x14ac:dyDescent="0.3">
      <c r="A11" s="27" t="s">
        <v>8</v>
      </c>
      <c r="B11" s="28">
        <f>EXP(EXP(D11))-0.8</f>
        <v>45.002933915503156</v>
      </c>
      <c r="C11" s="29">
        <f>SUM(C8:C10)</f>
        <v>100</v>
      </c>
      <c r="D11" s="17">
        <f>SUM(D8:D10)</f>
        <v>1.3413880340258761</v>
      </c>
      <c r="F11" s="27" t="s">
        <v>8</v>
      </c>
      <c r="G11" s="30">
        <v>45</v>
      </c>
      <c r="H11" s="31">
        <f>SUM(H8:H10)</f>
        <v>100</v>
      </c>
      <c r="I11">
        <f>IF(G11&gt;0.2,LN(LN(G11+0.809))/100,"")</f>
        <v>1.3414226615515605E-2</v>
      </c>
    </row>
    <row r="12" spans="1:11" ht="27.75" customHeight="1" x14ac:dyDescent="0.25"/>
    <row r="13" spans="1:11" x14ac:dyDescent="0.25">
      <c r="A13" s="32" t="s">
        <v>9</v>
      </c>
      <c r="B13" s="32"/>
      <c r="C13" s="32"/>
      <c r="F13" s="32" t="s">
        <v>10</v>
      </c>
      <c r="G13" s="32"/>
      <c r="H13" s="32"/>
    </row>
    <row r="14" spans="1:11" x14ac:dyDescent="0.25">
      <c r="A14" s="32"/>
      <c r="B14" s="32"/>
      <c r="C14" s="32"/>
      <c r="F14" s="32"/>
      <c r="G14" s="32"/>
      <c r="H14" s="32"/>
    </row>
    <row r="15" spans="1:11" x14ac:dyDescent="0.25">
      <c r="A15" s="32"/>
      <c r="B15" s="32"/>
      <c r="C15" s="32"/>
      <c r="F15" s="32"/>
      <c r="G15" s="32"/>
      <c r="H15" s="32"/>
    </row>
    <row r="16" spans="1:11" ht="15.75" thickBot="1" x14ac:dyDescent="0.3"/>
    <row r="17" spans="1:13" ht="15.75" thickBot="1" x14ac:dyDescent="0.3">
      <c r="A17" s="10" t="s">
        <v>3</v>
      </c>
      <c r="B17" s="11" t="s">
        <v>4</v>
      </c>
      <c r="C17" s="12" t="s">
        <v>5</v>
      </c>
      <c r="D17" s="13"/>
      <c r="F17" s="33" t="s">
        <v>3</v>
      </c>
      <c r="G17" s="34" t="s">
        <v>4</v>
      </c>
      <c r="H17" s="35" t="s">
        <v>5</v>
      </c>
    </row>
    <row r="18" spans="1:13" ht="15.75" x14ac:dyDescent="0.25">
      <c r="A18" s="14" t="s">
        <v>6</v>
      </c>
      <c r="B18" s="15">
        <v>35</v>
      </c>
      <c r="C18" s="16">
        <v>45.650049843631614</v>
      </c>
      <c r="D18" s="17">
        <f t="shared" ref="D18:D25" si="1">IF(B18&gt;0.2,LN(LN(B18+0.8))*C18/100,"")</f>
        <v>0.5819420065125529</v>
      </c>
      <c r="F18" s="14" t="s">
        <v>6</v>
      </c>
      <c r="G18" s="15">
        <v>35</v>
      </c>
      <c r="H18" s="18">
        <f>100-(100/(EXP(EXP(I18-0.8))-EXP(EXP(I19-0.8)))*(EXP(EXP(I18-0.8))-(EXP(EXP(I21-0.8)))))</f>
        <v>1014.026358375963</v>
      </c>
      <c r="I18">
        <f>IF(G18&gt;0.2,LN(LN(G18+0.8))/100,"")</f>
        <v>1.2747894219303606E-2</v>
      </c>
    </row>
    <row r="19" spans="1:13" ht="15.75" x14ac:dyDescent="0.25">
      <c r="A19" s="20" t="s">
        <v>7</v>
      </c>
      <c r="B19" s="21">
        <v>60</v>
      </c>
      <c r="C19" s="22">
        <v>34.349950156368379</v>
      </c>
      <c r="D19" s="17">
        <f t="shared" si="1"/>
        <v>0.48530860965137707</v>
      </c>
      <c r="F19" s="20" t="s">
        <v>7</v>
      </c>
      <c r="G19" s="21">
        <v>60</v>
      </c>
      <c r="H19" s="23">
        <f>100-(100/(EXP(EXP(I18-0.8))-(EXP(EXP(I19-0.8)))))*(EXP(EXP(I21-0.8))-(EXP(EXP(I19-0.8))))</f>
        <v>-914.02635837596301</v>
      </c>
      <c r="I19">
        <f>IF(G19&gt;0.2,LN(LN(G19+0.8))/100,"")</f>
        <v>1.4128364304522936E-2</v>
      </c>
    </row>
    <row r="20" spans="1:13" ht="15.75" x14ac:dyDescent="0.25">
      <c r="A20" s="20" t="s">
        <v>11</v>
      </c>
      <c r="B20" s="21">
        <v>12</v>
      </c>
      <c r="C20" s="22">
        <v>5</v>
      </c>
      <c r="D20" s="17">
        <f t="shared" si="1"/>
        <v>4.6793787773358922E-2</v>
      </c>
      <c r="F20" s="36" t="s">
        <v>11</v>
      </c>
      <c r="G20" s="37">
        <v>12</v>
      </c>
      <c r="H20" s="38">
        <v>5</v>
      </c>
    </row>
    <row r="21" spans="1:13" ht="15.75" x14ac:dyDescent="0.25">
      <c r="A21" s="39" t="s">
        <v>12</v>
      </c>
      <c r="B21" s="40">
        <v>0.5</v>
      </c>
      <c r="C21" s="41">
        <v>5</v>
      </c>
      <c r="D21" s="17">
        <f t="shared" si="1"/>
        <v>-6.6901070921466049E-2</v>
      </c>
      <c r="F21" s="42" t="s">
        <v>12</v>
      </c>
      <c r="G21" s="43">
        <v>0.5</v>
      </c>
      <c r="H21" s="44">
        <v>5</v>
      </c>
      <c r="M21" s="45"/>
    </row>
    <row r="22" spans="1:13" ht="15.75" x14ac:dyDescent="0.25">
      <c r="A22" s="39" t="s">
        <v>13</v>
      </c>
      <c r="B22" s="40">
        <v>46</v>
      </c>
      <c r="C22" s="41">
        <v>1</v>
      </c>
      <c r="D22" s="17">
        <f t="shared" si="1"/>
        <v>1.3470032782508553E-2</v>
      </c>
      <c r="F22" s="42" t="s">
        <v>13</v>
      </c>
      <c r="G22" s="43">
        <v>46</v>
      </c>
      <c r="H22" s="44">
        <v>1</v>
      </c>
    </row>
    <row r="23" spans="1:13" ht="15.75" x14ac:dyDescent="0.25">
      <c r="A23" s="39" t="s">
        <v>14</v>
      </c>
      <c r="B23" s="40">
        <v>11</v>
      </c>
      <c r="C23" s="41">
        <v>2</v>
      </c>
      <c r="D23" s="17">
        <f t="shared" si="1"/>
        <v>1.8068968680544199E-2</v>
      </c>
      <c r="F23" s="42" t="s">
        <v>14</v>
      </c>
      <c r="G23" s="43">
        <v>11</v>
      </c>
      <c r="H23" s="44">
        <v>2</v>
      </c>
      <c r="M23" s="46"/>
    </row>
    <row r="24" spans="1:13" ht="15.75" x14ac:dyDescent="0.25">
      <c r="A24" s="39" t="s">
        <v>15</v>
      </c>
      <c r="B24" s="40">
        <v>0.6</v>
      </c>
      <c r="C24" s="41">
        <v>7</v>
      </c>
      <c r="D24" s="17">
        <f t="shared" si="1"/>
        <v>-7.6246774773921541E-2</v>
      </c>
      <c r="F24" s="42" t="s">
        <v>15</v>
      </c>
      <c r="G24" s="43">
        <v>0.6</v>
      </c>
      <c r="H24" s="44">
        <v>7</v>
      </c>
    </row>
    <row r="25" spans="1:13" ht="16.5" thickBot="1" x14ac:dyDescent="0.3">
      <c r="A25" s="47"/>
      <c r="B25" s="25"/>
      <c r="C25" s="26"/>
      <c r="D25" s="17" t="str">
        <f t="shared" si="1"/>
        <v/>
      </c>
      <c r="F25" s="48"/>
      <c r="G25" s="49"/>
      <c r="H25" s="50"/>
    </row>
    <row r="26" spans="1:13" ht="16.5" thickBot="1" x14ac:dyDescent="0.3">
      <c r="A26" s="51" t="s">
        <v>8</v>
      </c>
      <c r="B26" s="52">
        <f>EXP(EXP(D26))-0.8</f>
        <v>14.455047548160312</v>
      </c>
      <c r="C26" s="53">
        <f>SUM(C18:C25)</f>
        <v>100</v>
      </c>
      <c r="D26" s="17">
        <f>SUM(D18:D25)</f>
        <v>1.0024355597049539</v>
      </c>
      <c r="F26" s="51" t="s">
        <v>8</v>
      </c>
      <c r="G26" s="54">
        <v>11</v>
      </c>
      <c r="H26" s="55">
        <f>SUM(H18:H25)</f>
        <v>120</v>
      </c>
      <c r="I26">
        <f>IF(G26&gt;0.2,LN(LN(G26+0.809))/100,"")</f>
        <v>9.0375729653547239E-3</v>
      </c>
    </row>
    <row r="27" spans="1:13" ht="16.5" thickBot="1" x14ac:dyDescent="0.3">
      <c r="G27" s="54"/>
      <c r="I27" t="str">
        <f>IF(G27&gt;0.2,LN(LN(G27+0.809))/100,"")</f>
        <v/>
      </c>
    </row>
    <row r="29" spans="1:13" x14ac:dyDescent="0.25">
      <c r="B29" s="56" t="s">
        <v>16</v>
      </c>
      <c r="C29" s="56"/>
      <c r="D29" s="56"/>
      <c r="E29" s="56"/>
      <c r="F29" s="56"/>
      <c r="G29" s="56"/>
    </row>
    <row r="30" spans="1:13" x14ac:dyDescent="0.25">
      <c r="B30" s="56"/>
      <c r="C30" s="56"/>
      <c r="D30" s="56"/>
      <c r="E30" s="56"/>
      <c r="F30" s="56"/>
      <c r="G30" s="56"/>
    </row>
    <row r="31" spans="1:13" x14ac:dyDescent="0.25">
      <c r="B31" s="56"/>
      <c r="C31" s="56"/>
      <c r="D31" s="56"/>
      <c r="E31" s="56"/>
      <c r="F31" s="56"/>
      <c r="G31" s="56"/>
    </row>
  </sheetData>
  <mergeCells count="6">
    <mergeCell ref="B29:G31"/>
    <mergeCell ref="A3:D4"/>
    <mergeCell ref="A6:C6"/>
    <mergeCell ref="F6:H6"/>
    <mergeCell ref="A13:C15"/>
    <mergeCell ref="F13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 El Fattah, El Sayed SLE-DIL/8M13</dc:creator>
  <cp:lastModifiedBy>Abd El Fattah, El Sayed SLE-DIL/8M13</cp:lastModifiedBy>
  <dcterms:created xsi:type="dcterms:W3CDTF">2021-11-25T20:21:36Z</dcterms:created>
  <dcterms:modified xsi:type="dcterms:W3CDTF">2021-11-25T20:26:16Z</dcterms:modified>
</cp:coreProperties>
</file>