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m\Downloads\"/>
    </mc:Choice>
  </mc:AlternateContent>
  <xr:revisionPtr revIDLastSave="0" documentId="13_ncr:1_{212259B4-2091-440B-9872-482BA7B2002D}" xr6:coauthVersionLast="47" xr6:coauthVersionMax="47" xr10:uidLastSave="{00000000-0000-0000-0000-000000000000}"/>
  <bookViews>
    <workbookView xWindow="-120" yWindow="-120" windowWidth="20730" windowHeight="11160" xr2:uid="{E6FCB725-B279-4AD1-A658-24AFCB0615C9}"/>
  </bookViews>
  <sheets>
    <sheet name="الجوهرة محيا - 6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J36" i="1"/>
  <c r="C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23" i="1"/>
  <c r="I22" i="1"/>
  <c r="E22" i="1"/>
  <c r="I21" i="1"/>
  <c r="E21" i="1"/>
  <c r="I20" i="1"/>
  <c r="E20" i="1"/>
  <c r="E19" i="1"/>
  <c r="E18" i="1"/>
  <c r="F17" i="1"/>
  <c r="C37" i="1" s="1"/>
  <c r="E17" i="1"/>
  <c r="E16" i="1"/>
  <c r="G15" i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E15" i="1"/>
  <c r="G14" i="1"/>
  <c r="E14" i="1"/>
</calcChain>
</file>

<file path=xl/sharedStrings.xml><?xml version="1.0" encoding="utf-8"?>
<sst xmlns="http://schemas.openxmlformats.org/spreadsheetml/2006/main" count="34" uniqueCount="28">
  <si>
    <t>كشف حساب عميل</t>
  </si>
  <si>
    <t>إسم العميل :</t>
  </si>
  <si>
    <t>قيمة التمويل :</t>
  </si>
  <si>
    <t>رقم العميل :</t>
  </si>
  <si>
    <t>قيمة القسط :</t>
  </si>
  <si>
    <t>رقم العقد :</t>
  </si>
  <si>
    <t>عدد الأقساط :</t>
  </si>
  <si>
    <t>تاريخ العقد :</t>
  </si>
  <si>
    <t>رقم القسط</t>
  </si>
  <si>
    <t>تاريخ الإستحقاق</t>
  </si>
  <si>
    <t>تاريح السداد</t>
  </si>
  <si>
    <t>عدد الأيام المتأخرة</t>
  </si>
  <si>
    <t>المبلغ المدفوع</t>
  </si>
  <si>
    <t>المبلغ المتبقي</t>
  </si>
  <si>
    <t>حالة السداد</t>
  </si>
  <si>
    <t>حالة القسط</t>
  </si>
  <si>
    <t>البنك</t>
  </si>
  <si>
    <t xml:space="preserve"> متاخر</t>
  </si>
  <si>
    <t>مدفوع</t>
  </si>
  <si>
    <t>غير مسدد</t>
  </si>
  <si>
    <t>عدد الأقساط المسددة :</t>
  </si>
  <si>
    <t>عدد الأقساط الغير مسددة :</t>
  </si>
  <si>
    <t>قيمة الأقساط المسددة :</t>
  </si>
  <si>
    <t>قيمة الأقساط الغير مسددة :</t>
  </si>
  <si>
    <t>محمد ايهاب</t>
  </si>
  <si>
    <t>مدفوع جزئي</t>
  </si>
  <si>
    <t>مسدد جزئي</t>
  </si>
  <si>
    <t>مستحق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</si>
</sst>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b/>
      <u/>
      <sz val="17"/>
      <color theme="1"/>
      <name val="Calibri"/>
    </font>
    <font>
      <b/>
      <sz val="13"/>
      <color theme="1"/>
      <name val="Calibri"/>
    </font>
    <font>
      <b/>
      <sz val="12"/>
      <color theme="1"/>
      <name val="Calibri"/>
    </font>
    <font>
      <b/>
      <sz val="12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b/>
      <sz val="12"/>
      <color rgb="FFC00000"/>
      <name val="Calibri"/>
    </font>
    <font>
      <sz val="11"/>
      <name val="Arial"/>
    </font>
    <font>
      <b/>
      <sz val="11"/>
      <color rgb="FFC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3" fontId="7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8" fillId="0" borderId="10" xfId="0" applyFont="1" applyBorder="1"/>
    <xf numFmtId="0" fontId="3" fillId="2" borderId="13" xfId="0" applyFont="1" applyFill="1" applyBorder="1" applyAlignment="1">
      <alignment horizontal="left" vertical="center"/>
    </xf>
    <xf numFmtId="0" fontId="8" fillId="0" borderId="13" xfId="0" applyFont="1" applyBorder="1"/>
    <xf numFmtId="3" fontId="9" fillId="2" borderId="1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944F-EBEE-48AF-91C9-5FFF15F81E5C}">
  <sheetPr>
    <pageSetUpPr fitToPage="1"/>
  </sheetPr>
  <dimension ref="B2:J1000"/>
  <sheetViews>
    <sheetView rightToLeft="1" tabSelected="1" topLeftCell="A13" zoomScale="80" zoomScaleNormal="80" workbookViewId="0">
      <selection activeCell="J36" sqref="J36"/>
    </sheetView>
  </sheetViews>
  <sheetFormatPr defaultColWidth="12.625" defaultRowHeight="15" customHeight="1" x14ac:dyDescent="0.2"/>
  <cols>
    <col min="1" max="1" width="2.25" customWidth="1"/>
    <col min="2" max="2" width="17.125" customWidth="1"/>
    <col min="3" max="9" width="16.375" customWidth="1"/>
    <col min="10" max="10" width="16.5" customWidth="1"/>
    <col min="11" max="26" width="7.625" customWidth="1"/>
  </cols>
  <sheetData>
    <row r="2" spans="2:10" ht="22.5" x14ac:dyDescent="0.2">
      <c r="B2" s="28"/>
      <c r="C2" s="29"/>
    </row>
    <row r="5" spans="2:10" ht="22.5" x14ac:dyDescent="0.2">
      <c r="B5" s="30" t="s">
        <v>0</v>
      </c>
      <c r="C5" s="29"/>
      <c r="D5" s="29"/>
      <c r="E5" s="29"/>
      <c r="F5" s="29"/>
      <c r="G5" s="29"/>
      <c r="H5" s="29"/>
      <c r="I5" s="29"/>
      <c r="J5" s="29"/>
    </row>
    <row r="7" spans="2:10" ht="25.5" customHeight="1" x14ac:dyDescent="0.2">
      <c r="B7" s="1" t="s">
        <v>1</v>
      </c>
      <c r="C7" s="2" t="s">
        <v>24</v>
      </c>
      <c r="D7" s="3"/>
      <c r="E7" s="4"/>
      <c r="F7" s="5"/>
      <c r="G7" s="5"/>
      <c r="I7" s="1" t="s">
        <v>2</v>
      </c>
      <c r="J7" s="6">
        <v>43000</v>
      </c>
    </row>
    <row r="8" spans="2:10" ht="25.5" customHeight="1" x14ac:dyDescent="0.2">
      <c r="B8" s="1" t="s">
        <v>3</v>
      </c>
      <c r="C8" s="4">
        <v>50032</v>
      </c>
      <c r="D8" s="5"/>
      <c r="E8" s="4"/>
      <c r="F8" s="5"/>
      <c r="G8" s="5"/>
      <c r="I8" s="1" t="s">
        <v>4</v>
      </c>
      <c r="J8" s="6">
        <v>2000</v>
      </c>
    </row>
    <row r="9" spans="2:10" ht="25.5" customHeight="1" x14ac:dyDescent="0.2">
      <c r="B9" s="1" t="s">
        <v>5</v>
      </c>
      <c r="C9" s="4">
        <v>66</v>
      </c>
      <c r="D9" s="5"/>
      <c r="E9" s="4"/>
      <c r="F9" s="5"/>
      <c r="G9" s="5"/>
      <c r="I9" s="1" t="s">
        <v>6</v>
      </c>
      <c r="J9" s="4"/>
    </row>
    <row r="10" spans="2:10" ht="25.5" customHeight="1" x14ac:dyDescent="0.2">
      <c r="B10" s="1" t="s">
        <v>7</v>
      </c>
      <c r="C10" s="7">
        <v>44376</v>
      </c>
      <c r="D10" s="5"/>
      <c r="E10" s="4"/>
      <c r="F10" s="4"/>
      <c r="G10" s="4"/>
      <c r="H10" s="4"/>
      <c r="I10" s="4"/>
    </row>
    <row r="11" spans="2:10" ht="17.25" x14ac:dyDescent="0.3">
      <c r="B11" s="8"/>
      <c r="C11" s="8"/>
      <c r="D11" s="8"/>
      <c r="E11" s="8"/>
      <c r="F11" s="8"/>
      <c r="G11" s="8"/>
      <c r="H11" s="8"/>
      <c r="I11" s="8"/>
    </row>
    <row r="12" spans="2:10" ht="15.75" thickBot="1" x14ac:dyDescent="0.25">
      <c r="B12" s="9"/>
      <c r="C12" s="9"/>
      <c r="D12" s="9"/>
      <c r="E12" s="9"/>
      <c r="F12" s="9"/>
      <c r="G12" s="9"/>
      <c r="H12" s="9"/>
      <c r="I12" s="9"/>
    </row>
    <row r="13" spans="2:10" ht="28.5" customHeight="1" thickBot="1" x14ac:dyDescent="0.25">
      <c r="B13" s="10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2" t="s">
        <v>13</v>
      </c>
      <c r="H13" s="11" t="s">
        <v>14</v>
      </c>
      <c r="I13" s="13" t="s">
        <v>15</v>
      </c>
      <c r="J13" s="13" t="s">
        <v>16</v>
      </c>
    </row>
    <row r="14" spans="2:10" ht="28.5" customHeight="1" x14ac:dyDescent="0.2">
      <c r="B14" s="14">
        <v>1</v>
      </c>
      <c r="C14" s="15">
        <v>44402</v>
      </c>
      <c r="D14" s="15">
        <v>44403</v>
      </c>
      <c r="E14" s="16">
        <f t="shared" ref="E14:E23" si="0">IF(D14&lt;=C14,0,D14-C14)</f>
        <v>1</v>
      </c>
      <c r="F14" s="17">
        <v>2000</v>
      </c>
      <c r="G14" s="18">
        <f>$J$7-F14</f>
        <v>41000</v>
      </c>
      <c r="H14" s="19" t="s">
        <v>17</v>
      </c>
      <c r="I14" s="20" t="s">
        <v>18</v>
      </c>
      <c r="J14" s="20"/>
    </row>
    <row r="15" spans="2:10" ht="28.5" customHeight="1" x14ac:dyDescent="0.2">
      <c r="B15" s="14">
        <v>2</v>
      </c>
      <c r="C15" s="15">
        <v>44433</v>
      </c>
      <c r="D15" s="15">
        <v>44438</v>
      </c>
      <c r="E15" s="16">
        <f t="shared" si="0"/>
        <v>5</v>
      </c>
      <c r="F15" s="17">
        <v>2000</v>
      </c>
      <c r="G15" s="18">
        <f t="shared" ref="G15:G35" si="1">G14-F15</f>
        <v>39000</v>
      </c>
      <c r="H15" s="19" t="s">
        <v>17</v>
      </c>
      <c r="I15" s="20" t="s">
        <v>18</v>
      </c>
      <c r="J15" s="20"/>
    </row>
    <row r="16" spans="2:10" ht="28.5" customHeight="1" x14ac:dyDescent="0.2">
      <c r="B16" s="14">
        <v>3</v>
      </c>
      <c r="C16" s="15">
        <v>44464</v>
      </c>
      <c r="D16" s="15">
        <v>44469</v>
      </c>
      <c r="E16" s="16">
        <f t="shared" si="0"/>
        <v>5</v>
      </c>
      <c r="F16" s="17">
        <v>2000</v>
      </c>
      <c r="G16" s="18">
        <f t="shared" si="1"/>
        <v>37000</v>
      </c>
      <c r="H16" s="19" t="s">
        <v>17</v>
      </c>
      <c r="I16" s="20" t="s">
        <v>18</v>
      </c>
      <c r="J16" s="20"/>
    </row>
    <row r="17" spans="2:10" ht="28.5" customHeight="1" x14ac:dyDescent="0.2">
      <c r="B17" s="14">
        <v>4</v>
      </c>
      <c r="C17" s="15">
        <v>44494</v>
      </c>
      <c r="D17" s="15">
        <v>44531</v>
      </c>
      <c r="E17" s="16">
        <f t="shared" si="0"/>
        <v>37</v>
      </c>
      <c r="F17" s="17">
        <f>1000+1000</f>
        <v>2000</v>
      </c>
      <c r="G17" s="18">
        <f t="shared" si="1"/>
        <v>35000</v>
      </c>
      <c r="H17" s="19" t="s">
        <v>17</v>
      </c>
      <c r="I17" s="20" t="s">
        <v>18</v>
      </c>
      <c r="J17" s="20"/>
    </row>
    <row r="18" spans="2:10" ht="28.5" customHeight="1" x14ac:dyDescent="0.2">
      <c r="B18" s="36">
        <v>5</v>
      </c>
      <c r="C18" s="37">
        <v>44525</v>
      </c>
      <c r="D18" s="37">
        <v>44531</v>
      </c>
      <c r="E18" s="38">
        <f t="shared" si="0"/>
        <v>6</v>
      </c>
      <c r="F18" s="39">
        <v>1000</v>
      </c>
      <c r="G18" s="40">
        <f t="shared" si="1"/>
        <v>34000</v>
      </c>
      <c r="H18" s="41" t="s">
        <v>26</v>
      </c>
      <c r="I18" s="42" t="s">
        <v>25</v>
      </c>
      <c r="J18" s="42"/>
    </row>
    <row r="19" spans="2:10" ht="28.5" customHeight="1" x14ac:dyDescent="0.2">
      <c r="B19" s="36">
        <v>6</v>
      </c>
      <c r="C19" s="37">
        <v>44555</v>
      </c>
      <c r="D19" s="37"/>
      <c r="E19" s="38">
        <f t="shared" si="0"/>
        <v>0</v>
      </c>
      <c r="F19" s="39"/>
      <c r="G19" s="40">
        <f t="shared" si="1"/>
        <v>34000</v>
      </c>
      <c r="H19" s="41" t="s">
        <v>19</v>
      </c>
      <c r="I19" s="42" t="s">
        <v>27</v>
      </c>
      <c r="J19" s="42"/>
    </row>
    <row r="20" spans="2:10" ht="28.5" customHeight="1" x14ac:dyDescent="0.2">
      <c r="B20" s="14">
        <v>7</v>
      </c>
      <c r="C20" s="15">
        <v>44586</v>
      </c>
      <c r="D20" s="15"/>
      <c r="E20" s="16">
        <f t="shared" si="0"/>
        <v>0</v>
      </c>
      <c r="F20" s="17"/>
      <c r="G20" s="18">
        <f t="shared" si="1"/>
        <v>34000</v>
      </c>
      <c r="H20" s="19"/>
      <c r="I20" s="20" t="str">
        <f t="shared" ref="I18:I35" ca="1" si="2">IF(C20&lt;=TODAY(),"مستحق","")</f>
        <v/>
      </c>
      <c r="J20" s="20"/>
    </row>
    <row r="21" spans="2:10" ht="28.5" customHeight="1" x14ac:dyDescent="0.2">
      <c r="B21" s="14">
        <v>8</v>
      </c>
      <c r="C21" s="15">
        <v>44617</v>
      </c>
      <c r="D21" s="15"/>
      <c r="E21" s="16">
        <f t="shared" si="0"/>
        <v>0</v>
      </c>
      <c r="F21" s="17"/>
      <c r="G21" s="18">
        <f t="shared" si="1"/>
        <v>34000</v>
      </c>
      <c r="H21" s="19"/>
      <c r="I21" s="20" t="str">
        <f t="shared" ca="1" si="2"/>
        <v/>
      </c>
      <c r="J21" s="20"/>
    </row>
    <row r="22" spans="2:10" ht="28.5" customHeight="1" x14ac:dyDescent="0.2">
      <c r="B22" s="14">
        <v>9</v>
      </c>
      <c r="C22" s="15">
        <v>44645</v>
      </c>
      <c r="D22" s="15"/>
      <c r="E22" s="16">
        <f t="shared" si="0"/>
        <v>0</v>
      </c>
      <c r="F22" s="17"/>
      <c r="G22" s="18">
        <f t="shared" si="1"/>
        <v>34000</v>
      </c>
      <c r="H22" s="19"/>
      <c r="I22" s="20" t="str">
        <f t="shared" ca="1" si="2"/>
        <v/>
      </c>
      <c r="J22" s="20"/>
    </row>
    <row r="23" spans="2:10" ht="28.5" customHeight="1" x14ac:dyDescent="0.2">
      <c r="B23" s="14">
        <v>10</v>
      </c>
      <c r="C23" s="15">
        <v>44676</v>
      </c>
      <c r="D23" s="15"/>
      <c r="E23" s="16">
        <f t="shared" si="0"/>
        <v>0</v>
      </c>
      <c r="F23" s="17"/>
      <c r="G23" s="18">
        <f t="shared" si="1"/>
        <v>34000</v>
      </c>
      <c r="H23" s="19"/>
      <c r="I23" s="20" t="str">
        <f t="shared" ca="1" si="2"/>
        <v/>
      </c>
      <c r="J23" s="20"/>
    </row>
    <row r="24" spans="2:10" ht="28.5" customHeight="1" x14ac:dyDescent="0.2">
      <c r="B24" s="14">
        <v>11</v>
      </c>
      <c r="C24" s="15">
        <v>44706</v>
      </c>
      <c r="D24" s="15"/>
      <c r="E24" s="16"/>
      <c r="F24" s="17"/>
      <c r="G24" s="18">
        <f t="shared" si="1"/>
        <v>34000</v>
      </c>
      <c r="H24" s="19"/>
      <c r="I24" s="20" t="str">
        <f t="shared" ca="1" si="2"/>
        <v/>
      </c>
      <c r="J24" s="20"/>
    </row>
    <row r="25" spans="2:10" ht="28.5" customHeight="1" x14ac:dyDescent="0.2">
      <c r="B25" s="14">
        <v>12</v>
      </c>
      <c r="C25" s="15">
        <v>44737</v>
      </c>
      <c r="D25" s="15"/>
      <c r="E25" s="16"/>
      <c r="F25" s="17"/>
      <c r="G25" s="18">
        <f t="shared" si="1"/>
        <v>34000</v>
      </c>
      <c r="H25" s="19"/>
      <c r="I25" s="20" t="str">
        <f t="shared" ca="1" si="2"/>
        <v/>
      </c>
      <c r="J25" s="20"/>
    </row>
    <row r="26" spans="2:10" ht="28.5" customHeight="1" x14ac:dyDescent="0.2">
      <c r="B26" s="14">
        <v>13</v>
      </c>
      <c r="C26" s="15">
        <v>44767</v>
      </c>
      <c r="D26" s="15"/>
      <c r="E26" s="16"/>
      <c r="F26" s="17"/>
      <c r="G26" s="18">
        <f t="shared" si="1"/>
        <v>34000</v>
      </c>
      <c r="H26" s="19"/>
      <c r="I26" s="20" t="str">
        <f t="shared" ca="1" si="2"/>
        <v/>
      </c>
      <c r="J26" s="20"/>
    </row>
    <row r="27" spans="2:10" ht="28.5" customHeight="1" x14ac:dyDescent="0.2">
      <c r="B27" s="14">
        <v>14</v>
      </c>
      <c r="C27" s="15">
        <v>44798</v>
      </c>
      <c r="D27" s="15"/>
      <c r="E27" s="16"/>
      <c r="F27" s="17"/>
      <c r="G27" s="18">
        <f t="shared" si="1"/>
        <v>34000</v>
      </c>
      <c r="H27" s="19"/>
      <c r="I27" s="20" t="str">
        <f t="shared" ca="1" si="2"/>
        <v/>
      </c>
      <c r="J27" s="20"/>
    </row>
    <row r="28" spans="2:10" ht="28.5" customHeight="1" x14ac:dyDescent="0.2">
      <c r="B28" s="14">
        <v>15</v>
      </c>
      <c r="C28" s="15">
        <v>44829</v>
      </c>
      <c r="D28" s="15"/>
      <c r="E28" s="16"/>
      <c r="F28" s="17"/>
      <c r="G28" s="18">
        <f t="shared" si="1"/>
        <v>34000</v>
      </c>
      <c r="H28" s="19"/>
      <c r="I28" s="20" t="str">
        <f t="shared" ca="1" si="2"/>
        <v/>
      </c>
      <c r="J28" s="20"/>
    </row>
    <row r="29" spans="2:10" ht="28.5" customHeight="1" x14ac:dyDescent="0.2">
      <c r="B29" s="14">
        <v>16</v>
      </c>
      <c r="C29" s="15">
        <v>44859</v>
      </c>
      <c r="D29" s="15"/>
      <c r="E29" s="16"/>
      <c r="F29" s="17"/>
      <c r="G29" s="18">
        <f t="shared" si="1"/>
        <v>34000</v>
      </c>
      <c r="H29" s="19"/>
      <c r="I29" s="20" t="str">
        <f t="shared" ca="1" si="2"/>
        <v/>
      </c>
      <c r="J29" s="20"/>
    </row>
    <row r="30" spans="2:10" ht="28.5" customHeight="1" x14ac:dyDescent="0.2">
      <c r="B30" s="14">
        <v>17</v>
      </c>
      <c r="C30" s="15">
        <v>44890</v>
      </c>
      <c r="D30" s="15"/>
      <c r="E30" s="16"/>
      <c r="F30" s="17"/>
      <c r="G30" s="18">
        <f t="shared" si="1"/>
        <v>34000</v>
      </c>
      <c r="H30" s="19"/>
      <c r="I30" s="20" t="str">
        <f t="shared" ca="1" si="2"/>
        <v/>
      </c>
      <c r="J30" s="20"/>
    </row>
    <row r="31" spans="2:10" ht="28.5" customHeight="1" x14ac:dyDescent="0.2">
      <c r="B31" s="14">
        <v>18</v>
      </c>
      <c r="C31" s="15">
        <v>44920</v>
      </c>
      <c r="D31" s="15"/>
      <c r="E31" s="16"/>
      <c r="F31" s="17"/>
      <c r="G31" s="18">
        <f t="shared" si="1"/>
        <v>34000</v>
      </c>
      <c r="H31" s="19"/>
      <c r="I31" s="20" t="str">
        <f t="shared" ca="1" si="2"/>
        <v/>
      </c>
      <c r="J31" s="20"/>
    </row>
    <row r="32" spans="2:10" ht="28.5" customHeight="1" x14ac:dyDescent="0.2">
      <c r="B32" s="14">
        <v>19</v>
      </c>
      <c r="C32" s="15">
        <v>44951</v>
      </c>
      <c r="D32" s="15"/>
      <c r="E32" s="16"/>
      <c r="F32" s="17"/>
      <c r="G32" s="18">
        <f t="shared" si="1"/>
        <v>34000</v>
      </c>
      <c r="H32" s="19"/>
      <c r="I32" s="20" t="str">
        <f t="shared" ca="1" si="2"/>
        <v/>
      </c>
      <c r="J32" s="20"/>
    </row>
    <row r="33" spans="2:10" ht="28.5" customHeight="1" x14ac:dyDescent="0.2">
      <c r="B33" s="14">
        <v>20</v>
      </c>
      <c r="C33" s="15">
        <v>44982</v>
      </c>
      <c r="D33" s="15"/>
      <c r="E33" s="16"/>
      <c r="F33" s="17"/>
      <c r="G33" s="18">
        <f t="shared" si="1"/>
        <v>34000</v>
      </c>
      <c r="H33" s="19"/>
      <c r="I33" s="20" t="str">
        <f t="shared" ca="1" si="2"/>
        <v/>
      </c>
      <c r="J33" s="20"/>
    </row>
    <row r="34" spans="2:10" ht="28.5" customHeight="1" x14ac:dyDescent="0.2">
      <c r="B34" s="14">
        <v>21</v>
      </c>
      <c r="C34" s="15">
        <v>45010</v>
      </c>
      <c r="D34" s="15"/>
      <c r="E34" s="16"/>
      <c r="F34" s="17"/>
      <c r="G34" s="18">
        <f t="shared" si="1"/>
        <v>34000</v>
      </c>
      <c r="H34" s="19"/>
      <c r="I34" s="20" t="str">
        <f t="shared" ca="1" si="2"/>
        <v/>
      </c>
      <c r="J34" s="20"/>
    </row>
    <row r="35" spans="2:10" ht="28.5" customHeight="1" thickBot="1" x14ac:dyDescent="0.25">
      <c r="B35" s="14">
        <v>22</v>
      </c>
      <c r="C35" s="15">
        <v>45041</v>
      </c>
      <c r="D35" s="15"/>
      <c r="E35" s="16"/>
      <c r="F35" s="17"/>
      <c r="G35" s="18">
        <f t="shared" si="1"/>
        <v>34000</v>
      </c>
      <c r="H35" s="19"/>
      <c r="I35" s="20" t="str">
        <f t="shared" ca="1" si="2"/>
        <v/>
      </c>
      <c r="J35" s="20"/>
    </row>
    <row r="36" spans="2:10" ht="26.25" customHeight="1" x14ac:dyDescent="0.25">
      <c r="B36" s="21" t="s">
        <v>20</v>
      </c>
      <c r="C36" s="22">
        <f>COUNTIF(F14:F35,2000)</f>
        <v>4</v>
      </c>
      <c r="D36" s="23"/>
      <c r="E36" s="23"/>
      <c r="F36" s="23"/>
      <c r="G36" s="23"/>
      <c r="H36" s="31" t="s">
        <v>21</v>
      </c>
      <c r="I36" s="32"/>
      <c r="J36" s="24">
        <f>COUNTIF(H14:H35,"غير مسدد")+COUNTIF(H14:H35,"مسدد جزئي")</f>
        <v>2</v>
      </c>
    </row>
    <row r="37" spans="2:10" ht="26.25" customHeight="1" thickBot="1" x14ac:dyDescent="0.3">
      <c r="B37" s="25" t="s">
        <v>22</v>
      </c>
      <c r="C37" s="26">
        <f>SUM(F14:F35)</f>
        <v>9000</v>
      </c>
      <c r="D37" s="27"/>
      <c r="E37" s="27"/>
      <c r="F37" s="27"/>
      <c r="G37" s="27"/>
      <c r="H37" s="33" t="s">
        <v>23</v>
      </c>
      <c r="I37" s="34"/>
      <c r="J37" s="35">
        <f>SUMIFS(F14:F35,H14:H35,"مسدد جزئي")+SUMIFS(F14:F35,H14:H35,"غير مسدد")</f>
        <v>1000</v>
      </c>
    </row>
    <row r="38" spans="2:10" ht="15.75" customHeight="1" x14ac:dyDescent="0.2"/>
    <row r="39" spans="2:10" ht="15.75" customHeight="1" x14ac:dyDescent="0.2"/>
    <row r="40" spans="2:10" ht="15.75" customHeight="1" x14ac:dyDescent="0.2"/>
    <row r="41" spans="2:10" ht="15.75" customHeight="1" x14ac:dyDescent="0.2"/>
    <row r="42" spans="2:10" ht="15.75" customHeight="1" x14ac:dyDescent="0.2"/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2:C2"/>
    <mergeCell ref="B5:J5"/>
    <mergeCell ref="H36:I36"/>
    <mergeCell ref="H37:I37"/>
  </mergeCells>
  <conditionalFormatting sqref="I14:I35">
    <cfRule type="containsText" dxfId="3" priority="1" operator="containsText" text="مستحق">
      <formula>NOT(ISERROR(SEARCH(("مستحق"),(I14))))</formula>
    </cfRule>
  </conditionalFormatting>
  <conditionalFormatting sqref="I14:I35">
    <cfRule type="containsText" dxfId="2" priority="2" operator="containsText" text="مستحق">
      <formula>NOT(ISERROR(SEARCH(("مستحق"),(I14))))</formula>
    </cfRule>
  </conditionalFormatting>
  <conditionalFormatting sqref="J14:J35">
    <cfRule type="containsText" dxfId="1" priority="3" operator="containsText" text="مستحق">
      <formula>NOT(ISERROR(SEARCH(("مستحق"),(J14))))</formula>
    </cfRule>
  </conditionalFormatting>
  <conditionalFormatting sqref="J14:J35">
    <cfRule type="containsText" dxfId="0" priority="4" operator="containsText" text="مستحق">
      <formula>NOT(ISERROR(SEARCH(("مستحق"),(J14))))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الجوهرة محيا - 66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Hantish</dc:creator>
  <cp:lastModifiedBy>Windows User</cp:lastModifiedBy>
  <dcterms:created xsi:type="dcterms:W3CDTF">2021-12-02T07:52:15Z</dcterms:created>
  <dcterms:modified xsi:type="dcterms:W3CDTF">2021-12-03T22:57:11Z</dcterms:modified>
</cp:coreProperties>
</file>