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 Mahmoud\Desktop\"/>
    </mc:Choice>
  </mc:AlternateContent>
  <bookViews>
    <workbookView xWindow="0" yWindow="0" windowWidth="20490" windowHeight="8940" activeTab="1"/>
  </bookViews>
  <sheets>
    <sheet name="بيانات الموظفين" sheetId="1" r:id="rId1"/>
    <sheet name="حضور وانصراف" sheetId="2" r:id="rId2"/>
  </sheets>
  <externalReferences>
    <externalReference r:id="rId3"/>
  </externalReferences>
  <definedNames>
    <definedName name="_xlnm._FilterDatabase" localSheetId="0" hidden="1">'بيانات الموظفين'!$A$6:$T$58</definedName>
    <definedName name="_xlnm._FilterDatabase" localSheetId="1" hidden="1">'حضور وانصراف'!$B$5:$B$95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2" l="1"/>
  <c r="L10" i="2"/>
  <c r="L9" i="2"/>
  <c r="L8" i="2"/>
  <c r="L7" i="2"/>
  <c r="G13" i="2"/>
  <c r="G12" i="2"/>
  <c r="G11" i="2"/>
  <c r="G10" i="2"/>
  <c r="K95" i="2"/>
  <c r="L95" i="2" s="1"/>
  <c r="F95" i="2"/>
  <c r="G95" i="2" s="1"/>
  <c r="C95" i="2"/>
  <c r="L94" i="2"/>
  <c r="K94" i="2"/>
  <c r="F94" i="2"/>
  <c r="G94" i="2" s="1"/>
  <c r="C94" i="2"/>
  <c r="K93" i="2"/>
  <c r="L93" i="2" s="1"/>
  <c r="F93" i="2"/>
  <c r="G93" i="2" s="1"/>
  <c r="C93" i="2"/>
  <c r="K92" i="2"/>
  <c r="L92" i="2" s="1"/>
  <c r="G92" i="2"/>
  <c r="F92" i="2"/>
  <c r="C92" i="2"/>
  <c r="K91" i="2"/>
  <c r="L91" i="2" s="1"/>
  <c r="F91" i="2"/>
  <c r="G91" i="2" s="1"/>
  <c r="C91" i="2"/>
  <c r="L90" i="2"/>
  <c r="K90" i="2"/>
  <c r="F90" i="2"/>
  <c r="G90" i="2" s="1"/>
  <c r="C90" i="2"/>
  <c r="K89" i="2"/>
  <c r="L89" i="2" s="1"/>
  <c r="F89" i="2"/>
  <c r="G89" i="2" s="1"/>
  <c r="C89" i="2"/>
  <c r="K88" i="2"/>
  <c r="L88" i="2" s="1"/>
  <c r="G88" i="2"/>
  <c r="F88" i="2"/>
  <c r="C88" i="2"/>
  <c r="K87" i="2"/>
  <c r="L87" i="2" s="1"/>
  <c r="F87" i="2"/>
  <c r="G87" i="2" s="1"/>
  <c r="C87" i="2"/>
  <c r="L86" i="2"/>
  <c r="K86" i="2"/>
  <c r="F86" i="2"/>
  <c r="G86" i="2" s="1"/>
  <c r="C86" i="2"/>
  <c r="K85" i="2"/>
  <c r="L85" i="2" s="1"/>
  <c r="F85" i="2"/>
  <c r="G85" i="2" s="1"/>
  <c r="C85" i="2"/>
  <c r="K84" i="2"/>
  <c r="L84" i="2" s="1"/>
  <c r="G84" i="2"/>
  <c r="F84" i="2"/>
  <c r="C84" i="2"/>
  <c r="K83" i="2"/>
  <c r="L83" i="2" s="1"/>
  <c r="F83" i="2"/>
  <c r="G83" i="2" s="1"/>
  <c r="C83" i="2"/>
  <c r="L82" i="2"/>
  <c r="K82" i="2"/>
  <c r="F82" i="2"/>
  <c r="G82" i="2" s="1"/>
  <c r="C82" i="2"/>
  <c r="K81" i="2"/>
  <c r="L81" i="2" s="1"/>
  <c r="F81" i="2"/>
  <c r="G81" i="2" s="1"/>
  <c r="C81" i="2"/>
  <c r="L80" i="2"/>
  <c r="K80" i="2"/>
  <c r="G80" i="2"/>
  <c r="F80" i="2"/>
  <c r="C80" i="2"/>
  <c r="K79" i="2"/>
  <c r="L79" i="2" s="1"/>
  <c r="F79" i="2"/>
  <c r="G79" i="2" s="1"/>
  <c r="C79" i="2"/>
  <c r="L78" i="2"/>
  <c r="K78" i="2"/>
  <c r="G78" i="2"/>
  <c r="F78" i="2"/>
  <c r="C78" i="2"/>
  <c r="K77" i="2"/>
  <c r="L77" i="2" s="1"/>
  <c r="F77" i="2"/>
  <c r="G77" i="2" s="1"/>
  <c r="C77" i="2"/>
  <c r="L76" i="2"/>
  <c r="K76" i="2"/>
  <c r="G76" i="2"/>
  <c r="F76" i="2"/>
  <c r="C76" i="2"/>
  <c r="K75" i="2"/>
  <c r="L75" i="2" s="1"/>
  <c r="F75" i="2"/>
  <c r="G75" i="2" s="1"/>
  <c r="C75" i="2"/>
  <c r="L74" i="2"/>
  <c r="K74" i="2"/>
  <c r="G74" i="2"/>
  <c r="F74" i="2"/>
  <c r="C74" i="2"/>
  <c r="K73" i="2"/>
  <c r="L73" i="2" s="1"/>
  <c r="F73" i="2"/>
  <c r="G73" i="2" s="1"/>
  <c r="C73" i="2"/>
  <c r="L72" i="2"/>
  <c r="K72" i="2"/>
  <c r="G72" i="2"/>
  <c r="F72" i="2"/>
  <c r="C72" i="2"/>
  <c r="K71" i="2"/>
  <c r="L71" i="2" s="1"/>
  <c r="F71" i="2"/>
  <c r="G71" i="2" s="1"/>
  <c r="C71" i="2"/>
  <c r="L70" i="2"/>
  <c r="K70" i="2"/>
  <c r="G70" i="2"/>
  <c r="F70" i="2"/>
  <c r="C70" i="2"/>
  <c r="K69" i="2"/>
  <c r="L69" i="2" s="1"/>
  <c r="F69" i="2"/>
  <c r="G69" i="2" s="1"/>
  <c r="C69" i="2"/>
  <c r="L68" i="2"/>
  <c r="K68" i="2"/>
  <c r="G68" i="2"/>
  <c r="F68" i="2"/>
  <c r="C68" i="2"/>
  <c r="K67" i="2"/>
  <c r="L67" i="2" s="1"/>
  <c r="F67" i="2"/>
  <c r="G67" i="2" s="1"/>
  <c r="C67" i="2"/>
  <c r="L66" i="2"/>
  <c r="K66" i="2"/>
  <c r="G66" i="2"/>
  <c r="F66" i="2"/>
  <c r="C66" i="2"/>
  <c r="K65" i="2"/>
  <c r="L65" i="2" s="1"/>
  <c r="F65" i="2"/>
  <c r="G65" i="2" s="1"/>
  <c r="C65" i="2"/>
  <c r="L64" i="2"/>
  <c r="K64" i="2"/>
  <c r="G64" i="2"/>
  <c r="F64" i="2"/>
  <c r="C64" i="2"/>
  <c r="K63" i="2"/>
  <c r="L63" i="2" s="1"/>
  <c r="F63" i="2"/>
  <c r="G63" i="2" s="1"/>
  <c r="C63" i="2"/>
  <c r="L62" i="2"/>
  <c r="K62" i="2"/>
  <c r="G62" i="2"/>
  <c r="F62" i="2"/>
  <c r="C62" i="2"/>
  <c r="K61" i="2"/>
  <c r="L61" i="2" s="1"/>
  <c r="F61" i="2"/>
  <c r="G61" i="2" s="1"/>
  <c r="C61" i="2"/>
  <c r="L60" i="2"/>
  <c r="K60" i="2"/>
  <c r="G60" i="2"/>
  <c r="F60" i="2"/>
  <c r="C60" i="2"/>
  <c r="K59" i="2"/>
  <c r="L59" i="2" s="1"/>
  <c r="F59" i="2"/>
  <c r="G59" i="2" s="1"/>
  <c r="C59" i="2"/>
  <c r="L58" i="2"/>
  <c r="K58" i="2"/>
  <c r="G58" i="2"/>
  <c r="F58" i="2"/>
  <c r="C58" i="2"/>
  <c r="K57" i="2"/>
  <c r="L57" i="2" s="1"/>
  <c r="F57" i="2"/>
  <c r="G57" i="2" s="1"/>
  <c r="C57" i="2"/>
  <c r="L56" i="2"/>
  <c r="K56" i="2"/>
  <c r="G56" i="2"/>
  <c r="F56" i="2"/>
  <c r="C56" i="2"/>
  <c r="K55" i="2"/>
  <c r="L55" i="2" s="1"/>
  <c r="F55" i="2"/>
  <c r="G55" i="2" s="1"/>
  <c r="C55" i="2"/>
  <c r="L54" i="2"/>
  <c r="K54" i="2"/>
  <c r="G54" i="2"/>
  <c r="F54" i="2"/>
  <c r="C54" i="2"/>
  <c r="K53" i="2"/>
  <c r="L53" i="2" s="1"/>
  <c r="F53" i="2"/>
  <c r="G53" i="2" s="1"/>
  <c r="C53" i="2"/>
  <c r="L52" i="2"/>
  <c r="K52" i="2"/>
  <c r="G52" i="2"/>
  <c r="F52" i="2"/>
  <c r="C52" i="2"/>
  <c r="K51" i="2"/>
  <c r="L51" i="2" s="1"/>
  <c r="F51" i="2"/>
  <c r="G51" i="2" s="1"/>
  <c r="C51" i="2"/>
  <c r="L50" i="2"/>
  <c r="K50" i="2"/>
  <c r="G50" i="2"/>
  <c r="F50" i="2"/>
  <c r="C50" i="2"/>
  <c r="K49" i="2"/>
  <c r="L49" i="2" s="1"/>
  <c r="F49" i="2"/>
  <c r="G49" i="2" s="1"/>
  <c r="C49" i="2"/>
  <c r="L48" i="2"/>
  <c r="K48" i="2"/>
  <c r="G48" i="2"/>
  <c r="F48" i="2"/>
  <c r="C48" i="2"/>
  <c r="K47" i="2"/>
  <c r="L47" i="2" s="1"/>
  <c r="F47" i="2"/>
  <c r="G47" i="2" s="1"/>
  <c r="C47" i="2"/>
  <c r="L46" i="2"/>
  <c r="K46" i="2"/>
  <c r="G46" i="2"/>
  <c r="F46" i="2"/>
  <c r="C46" i="2"/>
  <c r="K45" i="2"/>
  <c r="L45" i="2" s="1"/>
  <c r="F45" i="2"/>
  <c r="G45" i="2" s="1"/>
  <c r="C45" i="2"/>
  <c r="L44" i="2"/>
  <c r="K44" i="2"/>
  <c r="G44" i="2"/>
  <c r="F44" i="2"/>
  <c r="C44" i="2"/>
  <c r="K43" i="2"/>
  <c r="L43" i="2" s="1"/>
  <c r="F43" i="2"/>
  <c r="G43" i="2" s="1"/>
  <c r="C43" i="2"/>
  <c r="L42" i="2"/>
  <c r="K42" i="2"/>
  <c r="G42" i="2"/>
  <c r="F42" i="2"/>
  <c r="C42" i="2"/>
  <c r="K41" i="2"/>
  <c r="L41" i="2" s="1"/>
  <c r="F41" i="2"/>
  <c r="G41" i="2" s="1"/>
  <c r="C41" i="2"/>
  <c r="L40" i="2"/>
  <c r="K40" i="2"/>
  <c r="G40" i="2"/>
  <c r="F40" i="2"/>
  <c r="C40" i="2"/>
  <c r="K39" i="2"/>
  <c r="L39" i="2" s="1"/>
  <c r="F39" i="2"/>
  <c r="G39" i="2" s="1"/>
  <c r="C39" i="2"/>
  <c r="L38" i="2"/>
  <c r="K38" i="2"/>
  <c r="G38" i="2"/>
  <c r="F38" i="2"/>
  <c r="C38" i="2"/>
  <c r="K37" i="2"/>
  <c r="L37" i="2" s="1"/>
  <c r="F37" i="2"/>
  <c r="G37" i="2" s="1"/>
  <c r="C37" i="2"/>
  <c r="L36" i="2"/>
  <c r="K36" i="2"/>
  <c r="G36" i="2"/>
  <c r="F36" i="2"/>
  <c r="C36" i="2"/>
  <c r="K35" i="2"/>
  <c r="L35" i="2" s="1"/>
  <c r="F35" i="2"/>
  <c r="G35" i="2" s="1"/>
  <c r="C35" i="2"/>
  <c r="L34" i="2"/>
  <c r="K34" i="2"/>
  <c r="G34" i="2"/>
  <c r="F34" i="2"/>
  <c r="C34" i="2"/>
  <c r="K33" i="2"/>
  <c r="L33" i="2" s="1"/>
  <c r="F33" i="2"/>
  <c r="G33" i="2" s="1"/>
  <c r="C33" i="2"/>
  <c r="L32" i="2"/>
  <c r="K32" i="2"/>
  <c r="G32" i="2"/>
  <c r="F32" i="2"/>
  <c r="C32" i="2"/>
  <c r="K31" i="2"/>
  <c r="L31" i="2" s="1"/>
  <c r="F31" i="2"/>
  <c r="G31" i="2" s="1"/>
  <c r="C31" i="2"/>
  <c r="L30" i="2"/>
  <c r="K30" i="2"/>
  <c r="G30" i="2"/>
  <c r="F30" i="2"/>
  <c r="C30" i="2"/>
  <c r="K29" i="2"/>
  <c r="L29" i="2" s="1"/>
  <c r="F29" i="2"/>
  <c r="G29" i="2" s="1"/>
  <c r="C29" i="2"/>
  <c r="L28" i="2"/>
  <c r="K28" i="2"/>
  <c r="G28" i="2"/>
  <c r="F28" i="2"/>
  <c r="C28" i="2"/>
  <c r="K27" i="2"/>
  <c r="L27" i="2" s="1"/>
  <c r="F27" i="2"/>
  <c r="G27" i="2" s="1"/>
  <c r="C27" i="2"/>
  <c r="L26" i="2"/>
  <c r="K26" i="2"/>
  <c r="G26" i="2"/>
  <c r="F26" i="2"/>
  <c r="C26" i="2"/>
  <c r="K25" i="2"/>
  <c r="L25" i="2" s="1"/>
  <c r="F25" i="2"/>
  <c r="G25" i="2" s="1"/>
  <c r="C25" i="2"/>
  <c r="L24" i="2"/>
  <c r="K24" i="2"/>
  <c r="G24" i="2"/>
  <c r="F24" i="2"/>
  <c r="C24" i="2"/>
  <c r="K23" i="2"/>
  <c r="L23" i="2" s="1"/>
  <c r="F23" i="2"/>
  <c r="G23" i="2" s="1"/>
  <c r="C23" i="2"/>
  <c r="L22" i="2"/>
  <c r="K22" i="2"/>
  <c r="G22" i="2"/>
  <c r="F22" i="2"/>
  <c r="C22" i="2"/>
  <c r="K21" i="2"/>
  <c r="L21" i="2" s="1"/>
  <c r="F21" i="2"/>
  <c r="G21" i="2" s="1"/>
  <c r="C21" i="2"/>
  <c r="L20" i="2"/>
  <c r="K20" i="2"/>
  <c r="G20" i="2"/>
  <c r="F20" i="2"/>
  <c r="C20" i="2"/>
  <c r="K19" i="2"/>
  <c r="L19" i="2" s="1"/>
  <c r="F19" i="2"/>
  <c r="G19" i="2" s="1"/>
  <c r="C19" i="2"/>
  <c r="L18" i="2"/>
  <c r="K18" i="2"/>
  <c r="G18" i="2"/>
  <c r="F18" i="2"/>
  <c r="C18" i="2"/>
  <c r="K17" i="2"/>
  <c r="L17" i="2" s="1"/>
  <c r="F17" i="2"/>
  <c r="G17" i="2" s="1"/>
  <c r="C17" i="2"/>
  <c r="L16" i="2"/>
  <c r="K16" i="2"/>
  <c r="G16" i="2"/>
  <c r="F16" i="2"/>
  <c r="C16" i="2"/>
  <c r="K15" i="2"/>
  <c r="L15" i="2" s="1"/>
  <c r="F15" i="2"/>
  <c r="G15" i="2" s="1"/>
  <c r="C15" i="2"/>
  <c r="L14" i="2"/>
  <c r="K14" i="2"/>
  <c r="G14" i="2"/>
  <c r="F14" i="2"/>
  <c r="C14" i="2"/>
  <c r="K13" i="2"/>
  <c r="L13" i="2" s="1"/>
  <c r="F13" i="2"/>
  <c r="C13" i="2"/>
  <c r="L12" i="2"/>
  <c r="K12" i="2"/>
  <c r="F12" i="2"/>
  <c r="C12" i="2"/>
  <c r="K11" i="2"/>
  <c r="F11" i="2"/>
  <c r="C11" i="2"/>
  <c r="K10" i="2"/>
  <c r="F10" i="2"/>
  <c r="C10" i="2"/>
  <c r="K9" i="2"/>
  <c r="F9" i="2"/>
  <c r="G9" i="2" s="1"/>
  <c r="C9" i="2"/>
  <c r="K8" i="2"/>
  <c r="G8" i="2"/>
  <c r="F8" i="2"/>
  <c r="C8" i="2"/>
  <c r="K7" i="2"/>
  <c r="F7" i="2"/>
  <c r="G7" i="2" s="1"/>
  <c r="C7" i="2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T14" i="1"/>
  <c r="S14" i="1"/>
  <c r="R14" i="1"/>
  <c r="Q14" i="1"/>
  <c r="P14" i="1"/>
  <c r="O14" i="1"/>
  <c r="N14" i="1"/>
  <c r="M14" i="1"/>
  <c r="L14" i="1"/>
  <c r="K14" i="1"/>
  <c r="J14" i="1"/>
  <c r="I14" i="1"/>
  <c r="T13" i="1"/>
  <c r="S13" i="1"/>
  <c r="R13" i="1"/>
  <c r="Q13" i="1"/>
  <c r="P13" i="1"/>
  <c r="O13" i="1"/>
  <c r="N13" i="1"/>
  <c r="M13" i="1"/>
  <c r="L13" i="1"/>
  <c r="K13" i="1"/>
  <c r="J13" i="1"/>
  <c r="I13" i="1"/>
  <c r="T12" i="1"/>
  <c r="R12" i="1"/>
  <c r="N12" i="1"/>
  <c r="L12" i="1"/>
  <c r="J12" i="1"/>
  <c r="S12" i="1"/>
  <c r="Q12" i="1"/>
  <c r="P12" i="1"/>
  <c r="O12" i="1"/>
  <c r="M12" i="1"/>
  <c r="K12" i="1"/>
  <c r="I12" i="1"/>
  <c r="T11" i="1"/>
  <c r="S11" i="1"/>
  <c r="R11" i="1"/>
  <c r="Q11" i="1"/>
  <c r="P11" i="1"/>
  <c r="O11" i="1"/>
  <c r="N11" i="1"/>
  <c r="M11" i="1"/>
  <c r="L11" i="1"/>
  <c r="K11" i="1"/>
  <c r="J11" i="1"/>
  <c r="I11" i="1"/>
  <c r="T10" i="1"/>
  <c r="S10" i="1"/>
  <c r="R10" i="1"/>
  <c r="Q10" i="1"/>
  <c r="P10" i="1"/>
  <c r="O10" i="1"/>
  <c r="N10" i="1"/>
  <c r="M10" i="1"/>
  <c r="L10" i="1"/>
  <c r="K10" i="1"/>
  <c r="J10" i="1"/>
  <c r="I10" i="1"/>
  <c r="R9" i="1"/>
  <c r="N9" i="1"/>
  <c r="J9" i="1"/>
  <c r="T9" i="1"/>
  <c r="S9" i="1"/>
  <c r="Q9" i="1"/>
  <c r="P9" i="1"/>
  <c r="O9" i="1"/>
  <c r="M9" i="1"/>
  <c r="L9" i="1"/>
  <c r="K9" i="1"/>
  <c r="I9" i="1"/>
  <c r="T8" i="1"/>
  <c r="S8" i="1"/>
  <c r="R8" i="1"/>
  <c r="Q8" i="1"/>
  <c r="P8" i="1"/>
  <c r="O8" i="1"/>
  <c r="N8" i="1"/>
  <c r="M8" i="1"/>
  <c r="L8" i="1"/>
  <c r="K8" i="1"/>
  <c r="J8" i="1"/>
  <c r="I8" i="1"/>
  <c r="T7" i="1"/>
  <c r="S7" i="1"/>
  <c r="R7" i="1"/>
  <c r="Q7" i="1"/>
  <c r="P7" i="1"/>
  <c r="O7" i="1"/>
  <c r="N7" i="1"/>
  <c r="M7" i="1"/>
  <c r="L7" i="1"/>
  <c r="K7" i="1"/>
  <c r="J7" i="1"/>
  <c r="I7" i="1"/>
  <c r="B5" i="1"/>
  <c r="L96" i="2" l="1"/>
  <c r="G96" i="2"/>
</calcChain>
</file>

<file path=xl/sharedStrings.xml><?xml version="1.0" encoding="utf-8"?>
<sst xmlns="http://schemas.openxmlformats.org/spreadsheetml/2006/main" count="72" uniqueCount="42">
  <si>
    <t>الاجر اليومى</t>
  </si>
  <si>
    <t>اجر الساعة</t>
  </si>
  <si>
    <t>م</t>
  </si>
  <si>
    <t>اسم الموظف</t>
  </si>
  <si>
    <t>الفرع</t>
  </si>
  <si>
    <t>الوظيفة</t>
  </si>
  <si>
    <t>نوع الاجر</t>
  </si>
  <si>
    <t>ساعات العمل</t>
  </si>
  <si>
    <t>عدد أيام الراحة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</si>
  <si>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</si>
  <si>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</si>
  <si>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</si>
  <si>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</si>
  <si>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</si>
  <si>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</si>
  <si>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</si>
  <si>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</si>
  <si>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</si>
  <si>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</si>
  <si>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</si>
  <si>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</si>
  <si>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طيار</t>
  </si>
  <si>
    <t>شهرى</t>
  </si>
  <si>
    <t>كاشير</t>
  </si>
  <si>
    <t>موظف</t>
  </si>
  <si>
    <t>يومى</t>
  </si>
  <si>
    <t>خدمة</t>
  </si>
  <si>
    <t>شيف</t>
  </si>
  <si>
    <t>احمد محمد عبدالقادر</t>
  </si>
  <si>
    <t>الشيخ زايد</t>
  </si>
  <si>
    <t>صلاح عبدالحميد الشويلى</t>
  </si>
  <si>
    <t>عبدالله طارق على</t>
  </si>
  <si>
    <t>على حسن الفيومى</t>
  </si>
  <si>
    <t>محمد الصاوى</t>
  </si>
  <si>
    <t>محمود احمد دسوقى</t>
  </si>
  <si>
    <t>نوح معوض السيد</t>
  </si>
  <si>
    <t>نبيل فتحى</t>
  </si>
  <si>
    <t>حضور</t>
  </si>
  <si>
    <t>انصراف</t>
  </si>
  <si>
    <t>اجمالى ساعات العمل الفعلية</t>
  </si>
  <si>
    <t>اجمالى الاجر اليومى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</si>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</sst>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5" formatCode="_(&quot; L.E &quot;* #,##0.00_);_(&quot; L.E &quot;* \(#,##0.00\);_(&quot; L.E &quot;* &quot;-&quot;??_);_(@_)"/>
    <numFmt numFmtId="166" formatCode="[h]:mm"/>
    <numFmt numFmtId="167" formatCode="[$-1010000]d/m/yyyy;@"/>
    <numFmt numFmtId="168" formatCode="hh:mm\ AM/PM"/>
    <numFmt numFmtId="169" formatCode="#,##0\ [$ج.م.‏-C01]"/>
    <numFmt numFmtId="170" formatCode="h:mm;@"/>
    <numFmt numFmtId="171" formatCode="[$-409]h:mm\ AM/PM;@"/>
  </numFmts>
  <fonts count="21" x14ac:knownFonts="1">
    <font>
      <sz val="12"/>
      <name val="Arabic Transparent"/>
      <charset val="178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abic Transparent"/>
    </font>
    <font>
      <sz val="10"/>
      <name val="Arabic Transparent"/>
      <charset val="178"/>
    </font>
    <font>
      <b/>
      <sz val="10"/>
      <color theme="0"/>
      <name val="Arabic Transparent"/>
    </font>
    <font>
      <b/>
      <sz val="10"/>
      <name val="Arabic Transparent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abic Transparent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0" tint="-0.249977111117893"/>
      <name val="Arial"/>
      <family val="2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1" tint="0.499984740745262"/>
      </right>
      <top style="medium">
        <color auto="1"/>
      </top>
      <bottom style="thin">
        <color theme="1" tint="0.499984740745262"/>
      </bottom>
      <diagonal/>
    </border>
    <border>
      <left/>
      <right/>
      <top style="medium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8" fillId="0" borderId="0"/>
    <xf numFmtId="165" fontId="8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20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8" fillId="0" borderId="0" xfId="1"/>
    <xf numFmtId="166" fontId="9" fillId="0" borderId="1" xfId="2" applyNumberFormat="1" applyFont="1" applyBorder="1" applyAlignment="1">
      <alignment horizontal="center" vertical="center"/>
    </xf>
    <xf numFmtId="0" fontId="8" fillId="0" borderId="0" xfId="1" applyNumberFormat="1"/>
    <xf numFmtId="0" fontId="3" fillId="0" borderId="0" xfId="3" applyFont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0" fontId="11" fillId="2" borderId="3" xfId="1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vertical="center" wrapText="1"/>
    </xf>
    <xf numFmtId="0" fontId="8" fillId="0" borderId="0" xfId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2" fillId="2" borderId="7" xfId="3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 wrapText="1"/>
    </xf>
    <xf numFmtId="0" fontId="8" fillId="0" borderId="9" xfId="1" applyBorder="1" applyAlignment="1">
      <alignment horizontal="center" vertical="center" shrinkToFit="1"/>
    </xf>
    <xf numFmtId="0" fontId="15" fillId="0" borderId="9" xfId="1" applyFont="1" applyBorder="1" applyAlignment="1" applyProtection="1">
      <alignment vertical="center" shrinkToFit="1"/>
      <protection locked="0"/>
    </xf>
    <xf numFmtId="168" fontId="9" fillId="0" borderId="10" xfId="1" applyNumberFormat="1" applyFont="1" applyBorder="1" applyAlignment="1" applyProtection="1">
      <alignment horizontal="center" vertical="center" shrinkToFit="1"/>
      <protection locked="0"/>
    </xf>
    <xf numFmtId="168" fontId="9" fillId="0" borderId="1" xfId="1" applyNumberFormat="1" applyFont="1" applyBorder="1" applyAlignment="1" applyProtection="1">
      <alignment horizontal="center" vertical="center" shrinkToFit="1"/>
      <protection locked="0"/>
    </xf>
    <xf numFmtId="169" fontId="16" fillId="0" borderId="1" xfId="3" applyNumberFormat="1" applyFont="1" applyFill="1" applyBorder="1" applyAlignment="1" applyProtection="1">
      <alignment horizontal="center" vertical="center" shrinkToFit="1"/>
    </xf>
    <xf numFmtId="0" fontId="11" fillId="6" borderId="0" xfId="1" applyFont="1" applyFill="1" applyBorder="1" applyAlignment="1">
      <alignment vertical="center" wrapText="1"/>
    </xf>
    <xf numFmtId="0" fontId="8" fillId="0" borderId="0" xfId="1" applyAlignment="1">
      <alignment vertical="center" shrinkToFit="1"/>
    </xf>
    <xf numFmtId="0" fontId="17" fillId="0" borderId="0" xfId="1" applyFont="1" applyAlignment="1">
      <alignment vertical="center" shrinkToFit="1"/>
    </xf>
    <xf numFmtId="0" fontId="8" fillId="0" borderId="0" xfId="1" applyAlignment="1">
      <alignment vertical="center"/>
    </xf>
    <xf numFmtId="0" fontId="18" fillId="0" borderId="11" xfId="1" applyFont="1" applyBorder="1" applyAlignment="1">
      <alignment horizontal="center" shrinkToFit="1"/>
    </xf>
    <xf numFmtId="170" fontId="18" fillId="7" borderId="11" xfId="1" applyNumberFormat="1" applyFont="1" applyFill="1" applyBorder="1" applyAlignment="1">
      <alignment vertical="center" shrinkToFit="1"/>
    </xf>
    <xf numFmtId="170" fontId="19" fillId="7" borderId="12" xfId="1" applyNumberFormat="1" applyFont="1" applyFill="1" applyBorder="1" applyAlignment="1">
      <alignment vertical="center" shrinkToFit="1"/>
    </xf>
    <xf numFmtId="170" fontId="19" fillId="7" borderId="13" xfId="1" applyNumberFormat="1" applyFont="1" applyFill="1" applyBorder="1" applyAlignment="1">
      <alignment vertical="center" shrinkToFit="1"/>
    </xf>
    <xf numFmtId="169" fontId="20" fillId="7" borderId="14" xfId="3" applyNumberFormat="1" applyFont="1" applyFill="1" applyBorder="1" applyAlignment="1">
      <alignment horizontal="center" vertical="center" shrinkToFit="1"/>
    </xf>
    <xf numFmtId="0" fontId="11" fillId="6" borderId="2" xfId="1" applyFont="1" applyFill="1" applyBorder="1" applyAlignment="1">
      <alignment vertical="center" wrapText="1"/>
    </xf>
    <xf numFmtId="0" fontId="18" fillId="0" borderId="0" xfId="1" applyFont="1" applyAlignment="1">
      <alignment shrinkToFit="1"/>
    </xf>
    <xf numFmtId="171" fontId="8" fillId="0" borderId="0" xfId="1" applyNumberFormat="1"/>
    <xf numFmtId="0" fontId="6" fillId="2" borderId="0" xfId="0" applyFont="1" applyFill="1" applyAlignment="1">
      <alignment horizontal="center" vertical="center"/>
    </xf>
  </cellXfs>
  <cellStyles count="4">
    <cellStyle name="Currency 2 3" xfId="2"/>
    <cellStyle name="Normal" xfId="0" builtinId="0"/>
    <cellStyle name="Normal 2 16" xfId="1"/>
    <cellStyle name="Normal 43 2" xfId="3"/>
  </cellStyles>
  <dxfs count="88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323852</xdr:colOff>
      <xdr:row>8</xdr:row>
      <xdr:rowOff>152399</xdr:rowOff>
    </xdr:from>
    <xdr:to>
      <xdr:col>18</xdr:col>
      <xdr:colOff>142877</xdr:colOff>
      <xdr:row>12</xdr:row>
      <xdr:rowOff>276224</xdr:rowOff>
    </xdr:to>
    <xdr:sp macro="" textlink="">
      <xdr:nvSpPr>
        <xdr:cNvPr id="2" name="Line Callout 1 (Border and Accent Bar) 1"/>
        <xdr:cNvSpPr/>
      </xdr:nvSpPr>
      <xdr:spPr>
        <a:xfrm flipH="1">
          <a:off x="11299259848" y="2095499"/>
          <a:ext cx="2105025" cy="1266825"/>
        </a:xfrm>
        <a:prstGeom prst="accentBorderCallout1">
          <a:avLst>
            <a:gd name="adj1" fmla="val 18750"/>
            <a:gd name="adj2" fmla="val -8333"/>
            <a:gd name="adj3" fmla="val -19614"/>
            <a:gd name="adj4" fmla="val -216485"/>
          </a:avLst>
        </a:prstGeom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/>
            <a:t>المشكلة هنا بمجرد</a:t>
          </a:r>
          <a:r>
            <a:rPr lang="ar-EG" sz="1400" b="1" baseline="0"/>
            <a:t> كتابة اسم الموظف مع عدم ادراج وقت الحضور والانصراف يتم احتساب الاجر اليومى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%20Mahmoud/AppData/Roaming/Microsoft/Excel/Fayomy%20Group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حركة الخزينة"/>
      <sheetName val="تفصيلى حركة المصروفات"/>
      <sheetName val="مسحوبات - مكافات - خصومات"/>
      <sheetName val="Orders"/>
      <sheetName val="مستحقات الديلفري"/>
      <sheetName val="DATA"/>
      <sheetName val="بيانات الموظفين"/>
      <sheetName val="حضور وانصراف"/>
      <sheetName val="المرتب الشهرى للموظف"/>
      <sheetName val="مرتبات جميع العاملين"/>
      <sheetName val="حركة الخزينة لكل الفروع"/>
      <sheetName val="حركة المصروفات الشهري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8"/>
  <sheetViews>
    <sheetView rightToLeft="1" workbookViewId="0">
      <pane xSplit="5" ySplit="6" topLeftCell="F7" activePane="bottomRight" state="frozen"/>
      <selection activeCell="B7" sqref="B7"/>
      <selection pane="topRight" activeCell="B7" sqref="B7"/>
      <selection pane="bottomLeft" activeCell="B7" sqref="B7"/>
      <selection pane="bottomRight" activeCell="H13" sqref="H13"/>
    </sheetView>
  </sheetViews>
  <sheetFormatPr defaultRowHeight="15" x14ac:dyDescent="0.2"/>
  <cols>
    <col min="1" max="1" width="3.21875" style="1" customWidth="1"/>
    <col min="2" max="2" width="17.77734375" style="1" customWidth="1"/>
    <col min="3" max="3" width="8.88671875" style="1"/>
    <col min="4" max="4" width="16.21875" style="1" bestFit="1" customWidth="1"/>
    <col min="5" max="5" width="8.88671875" style="1"/>
    <col min="6" max="6" width="7.6640625" style="3" customWidth="1"/>
    <col min="7" max="7" width="8.5546875" style="3" customWidth="1"/>
    <col min="8" max="8" width="6.88671875" style="3" bestFit="1" customWidth="1"/>
    <col min="9" max="20" width="5.77734375" style="3" hidden="1" customWidth="1"/>
    <col min="21" max="27" width="8.88671875" style="1" customWidth="1"/>
    <col min="28" max="16384" width="8.88671875" style="1"/>
  </cols>
  <sheetData>
    <row r="1" spans="1:20" ht="15.75" x14ac:dyDescent="0.2">
      <c r="B1" s="2"/>
      <c r="C1" s="2"/>
      <c r="D1" s="2"/>
      <c r="E1" s="2"/>
    </row>
    <row r="2" spans="1:20" ht="15.75" x14ac:dyDescent="0.2">
      <c r="B2" s="2"/>
      <c r="C2" s="2"/>
      <c r="D2" s="2"/>
      <c r="E2" s="2"/>
      <c r="I2" s="4" t="s">
        <v>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">
      <c r="F3" s="1"/>
    </row>
    <row r="4" spans="1:20" x14ac:dyDescent="0.2">
      <c r="F4" s="1"/>
      <c r="G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idden="1" x14ac:dyDescent="0.2">
      <c r="B5" s="1" t="str">
        <f>B6</f>
        <v>اسم الموظف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4.25" customHeight="1" x14ac:dyDescent="0.2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 t="s">
        <v>7</v>
      </c>
      <c r="G6" s="7" t="s">
        <v>8</v>
      </c>
      <c r="H6" s="49" t="s">
        <v>0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  <c r="Q6" s="5" t="s">
        <v>17</v>
      </c>
      <c r="R6" s="5" t="s">
        <v>18</v>
      </c>
      <c r="S6" s="5" t="s">
        <v>19</v>
      </c>
      <c r="T6" s="5" t="s">
        <v>20</v>
      </c>
    </row>
    <row r="7" spans="1:20" x14ac:dyDescent="0.2">
      <c r="B7" s="1" t="s">
        <v>28</v>
      </c>
      <c r="C7" s="1" t="s">
        <v>29</v>
      </c>
      <c r="D7" s="1" t="s">
        <v>23</v>
      </c>
      <c r="E7" s="1" t="s">
        <v>25</v>
      </c>
      <c r="F7" s="8">
        <v>0.41666666666666669</v>
      </c>
      <c r="G7" s="3">
        <v>0</v>
      </c>
      <c r="H7" s="9">
        <v>120</v>
      </c>
      <c r="I7" s="3">
        <f>H7/$F7</f>
        <v>288</v>
      </c>
      <c r="J7" s="3" t="e">
        <f>#REF!/$F7</f>
        <v>#REF!</v>
      </c>
      <c r="K7" s="3" t="e">
        <f>#REF!/$F7</f>
        <v>#REF!</v>
      </c>
      <c r="L7" s="3" t="e">
        <f>#REF!/$F7</f>
        <v>#REF!</v>
      </c>
      <c r="M7" s="3" t="e">
        <f>#REF!/$F7</f>
        <v>#REF!</v>
      </c>
      <c r="N7" s="3" t="e">
        <f>#REF!/$F7</f>
        <v>#REF!</v>
      </c>
      <c r="O7" s="3" t="e">
        <f>#REF!/$F7</f>
        <v>#REF!</v>
      </c>
      <c r="P7" s="3" t="e">
        <f>#REF!/$F7</f>
        <v>#REF!</v>
      </c>
      <c r="Q7" s="3" t="e">
        <f>#REF!/$F7</f>
        <v>#REF!</v>
      </c>
      <c r="R7" s="3" t="e">
        <f>#REF!/$F7</f>
        <v>#REF!</v>
      </c>
      <c r="S7" s="3" t="e">
        <f>#REF!/$F7</f>
        <v>#REF!</v>
      </c>
      <c r="T7" s="3" t="e">
        <f>#REF!/$F7</f>
        <v>#REF!</v>
      </c>
    </row>
    <row r="8" spans="1:20" x14ac:dyDescent="0.2">
      <c r="B8" s="1" t="s">
        <v>30</v>
      </c>
      <c r="C8" s="1" t="s">
        <v>29</v>
      </c>
      <c r="D8" s="1" t="s">
        <v>24</v>
      </c>
      <c r="E8" s="1" t="s">
        <v>25</v>
      </c>
      <c r="F8" s="8">
        <v>0.375</v>
      </c>
      <c r="G8" s="3">
        <v>0</v>
      </c>
      <c r="H8" s="9">
        <v>150</v>
      </c>
      <c r="I8" s="3">
        <f>H8/$F8</f>
        <v>400</v>
      </c>
      <c r="J8" s="3" t="e">
        <f>#REF!/$F8</f>
        <v>#REF!</v>
      </c>
      <c r="K8" s="3" t="e">
        <f>#REF!/$F8</f>
        <v>#REF!</v>
      </c>
      <c r="L8" s="3" t="e">
        <f>#REF!/$F8</f>
        <v>#REF!</v>
      </c>
      <c r="M8" s="3" t="e">
        <f>#REF!/$F8</f>
        <v>#REF!</v>
      </c>
      <c r="N8" s="3" t="e">
        <f>#REF!/$F8</f>
        <v>#REF!</v>
      </c>
      <c r="O8" s="3" t="e">
        <f>#REF!/$F8</f>
        <v>#REF!</v>
      </c>
      <c r="P8" s="3" t="e">
        <f>#REF!/$F8</f>
        <v>#REF!</v>
      </c>
      <c r="Q8" s="3" t="e">
        <f>#REF!/$F8</f>
        <v>#REF!</v>
      </c>
      <c r="R8" s="3" t="e">
        <f>#REF!/$F8</f>
        <v>#REF!</v>
      </c>
      <c r="S8" s="3" t="e">
        <f>#REF!/$F8</f>
        <v>#REF!</v>
      </c>
      <c r="T8" s="3" t="e">
        <f>#REF!/$F8</f>
        <v>#REF!</v>
      </c>
    </row>
    <row r="9" spans="1:20" x14ac:dyDescent="0.2">
      <c r="B9" s="1" t="s">
        <v>31</v>
      </c>
      <c r="C9" s="1" t="s">
        <v>29</v>
      </c>
      <c r="D9" s="1" t="s">
        <v>21</v>
      </c>
      <c r="E9" s="1" t="s">
        <v>22</v>
      </c>
      <c r="F9" s="8">
        <v>0.33333333333333331</v>
      </c>
      <c r="G9" s="3">
        <v>4</v>
      </c>
      <c r="H9" s="9">
        <v>130</v>
      </c>
      <c r="I9" s="3">
        <f>H9/$F9</f>
        <v>390</v>
      </c>
      <c r="J9" s="3" t="e">
        <f>#REF!/$F9</f>
        <v>#REF!</v>
      </c>
      <c r="K9" s="3" t="e">
        <f>#REF!/$F9</f>
        <v>#REF!</v>
      </c>
      <c r="L9" s="3" t="e">
        <f>#REF!/$F9</f>
        <v>#REF!</v>
      </c>
      <c r="M9" s="3" t="e">
        <f>#REF!/$F9</f>
        <v>#REF!</v>
      </c>
      <c r="N9" s="3" t="e">
        <f>#REF!/$F9</f>
        <v>#REF!</v>
      </c>
      <c r="O9" s="3" t="e">
        <f>#REF!/$F9</f>
        <v>#REF!</v>
      </c>
      <c r="P9" s="3" t="e">
        <f>#REF!/$F9</f>
        <v>#REF!</v>
      </c>
      <c r="Q9" s="3" t="e">
        <f>#REF!/$F9</f>
        <v>#REF!</v>
      </c>
      <c r="R9" s="3" t="e">
        <f>#REF!/$F9</f>
        <v>#REF!</v>
      </c>
      <c r="S9" s="3" t="e">
        <f>#REF!/$F9</f>
        <v>#REF!</v>
      </c>
      <c r="T9" s="3" t="e">
        <f>#REF!/$F9</f>
        <v>#REF!</v>
      </c>
    </row>
    <row r="10" spans="1:20" x14ac:dyDescent="0.2">
      <c r="B10" s="1" t="s">
        <v>32</v>
      </c>
      <c r="C10" s="1" t="s">
        <v>29</v>
      </c>
      <c r="D10" s="1" t="s">
        <v>21</v>
      </c>
      <c r="E10" s="1" t="s">
        <v>26</v>
      </c>
      <c r="F10" s="8">
        <v>0</v>
      </c>
      <c r="H10" s="9"/>
      <c r="I10" s="3" t="e">
        <f>H10/$F10</f>
        <v>#DIV/0!</v>
      </c>
      <c r="J10" s="3" t="e">
        <f>#REF!/$F10</f>
        <v>#REF!</v>
      </c>
      <c r="K10" s="3" t="e">
        <f>#REF!/$F10</f>
        <v>#REF!</v>
      </c>
      <c r="L10" s="3" t="e">
        <f>#REF!/$F10</f>
        <v>#REF!</v>
      </c>
      <c r="M10" s="3" t="e">
        <f>#REF!/$F10</f>
        <v>#REF!</v>
      </c>
      <c r="N10" s="3" t="e">
        <f>#REF!/$F10</f>
        <v>#REF!</v>
      </c>
      <c r="O10" s="3" t="e">
        <f>#REF!/$F10</f>
        <v>#REF!</v>
      </c>
      <c r="P10" s="3" t="e">
        <f>#REF!/$F10</f>
        <v>#REF!</v>
      </c>
      <c r="Q10" s="3" t="e">
        <f>#REF!/$F10</f>
        <v>#REF!</v>
      </c>
      <c r="R10" s="3" t="e">
        <f>#REF!/$F10</f>
        <v>#REF!</v>
      </c>
      <c r="S10" s="3" t="e">
        <f>#REF!/$F10</f>
        <v>#REF!</v>
      </c>
      <c r="T10" s="3" t="e">
        <f>#REF!/$F10</f>
        <v>#REF!</v>
      </c>
    </row>
    <row r="11" spans="1:20" x14ac:dyDescent="0.2">
      <c r="B11" s="1" t="s">
        <v>33</v>
      </c>
      <c r="C11" s="1" t="s">
        <v>29</v>
      </c>
      <c r="D11" s="1" t="s">
        <v>27</v>
      </c>
      <c r="E11" s="1" t="s">
        <v>25</v>
      </c>
      <c r="F11" s="8">
        <v>0.41666666666666669</v>
      </c>
      <c r="G11" s="3">
        <v>0</v>
      </c>
      <c r="H11" s="9">
        <v>140</v>
      </c>
      <c r="I11" s="3">
        <f>H11/$F11</f>
        <v>336</v>
      </c>
      <c r="J11" s="3" t="e">
        <f>#REF!/$F11</f>
        <v>#REF!</v>
      </c>
      <c r="K11" s="3" t="e">
        <f>#REF!/$F11</f>
        <v>#REF!</v>
      </c>
      <c r="L11" s="3" t="e">
        <f>#REF!/$F11</f>
        <v>#REF!</v>
      </c>
      <c r="M11" s="3" t="e">
        <f>#REF!/$F11</f>
        <v>#REF!</v>
      </c>
      <c r="N11" s="3" t="e">
        <f>#REF!/$F11</f>
        <v>#REF!</v>
      </c>
      <c r="O11" s="3" t="e">
        <f>#REF!/$F11</f>
        <v>#REF!</v>
      </c>
      <c r="P11" s="3" t="e">
        <f>#REF!/$F11</f>
        <v>#REF!</v>
      </c>
      <c r="Q11" s="3" t="e">
        <f>#REF!/$F11</f>
        <v>#REF!</v>
      </c>
      <c r="R11" s="3" t="e">
        <f>#REF!/$F11</f>
        <v>#REF!</v>
      </c>
      <c r="S11" s="3" t="e">
        <f>#REF!/$F11</f>
        <v>#REF!</v>
      </c>
      <c r="T11" s="3" t="e">
        <f>#REF!/$F11</f>
        <v>#REF!</v>
      </c>
    </row>
    <row r="12" spans="1:20" x14ac:dyDescent="0.2">
      <c r="B12" s="1" t="s">
        <v>34</v>
      </c>
      <c r="C12" s="1" t="s">
        <v>29</v>
      </c>
      <c r="D12" s="1" t="s">
        <v>21</v>
      </c>
      <c r="E12" s="1" t="s">
        <v>22</v>
      </c>
      <c r="F12" s="8">
        <v>0.33333333333333331</v>
      </c>
      <c r="G12" s="3">
        <v>4</v>
      </c>
      <c r="H12" s="9">
        <v>130</v>
      </c>
      <c r="I12" s="3">
        <f>H12/$F12</f>
        <v>390</v>
      </c>
      <c r="J12" s="3" t="e">
        <f>#REF!/$F12</f>
        <v>#REF!</v>
      </c>
      <c r="K12" s="3" t="e">
        <f>#REF!/$F12</f>
        <v>#REF!</v>
      </c>
      <c r="L12" s="3" t="e">
        <f>#REF!/$F12</f>
        <v>#REF!</v>
      </c>
      <c r="M12" s="3" t="e">
        <f>#REF!/$F12</f>
        <v>#REF!</v>
      </c>
      <c r="N12" s="3" t="e">
        <f>#REF!/$F12</f>
        <v>#REF!</v>
      </c>
      <c r="O12" s="3" t="e">
        <f>#REF!/$F12</f>
        <v>#REF!</v>
      </c>
      <c r="P12" s="3" t="e">
        <f>#REF!/$F12</f>
        <v>#REF!</v>
      </c>
      <c r="Q12" s="3" t="e">
        <f>#REF!/$F12</f>
        <v>#REF!</v>
      </c>
      <c r="R12" s="3" t="e">
        <f>#REF!/$F12</f>
        <v>#REF!</v>
      </c>
      <c r="S12" s="3" t="e">
        <f>#REF!/$F12</f>
        <v>#REF!</v>
      </c>
      <c r="T12" s="3" t="e">
        <f>#REF!/$F12</f>
        <v>#REF!</v>
      </c>
    </row>
    <row r="13" spans="1:20" x14ac:dyDescent="0.2">
      <c r="B13" s="1" t="s">
        <v>35</v>
      </c>
      <c r="C13" s="1" t="s">
        <v>29</v>
      </c>
      <c r="D13" s="1" t="s">
        <v>21</v>
      </c>
      <c r="E13" s="1" t="s">
        <v>26</v>
      </c>
      <c r="F13" s="8">
        <v>0</v>
      </c>
      <c r="H13" s="9"/>
      <c r="I13" s="3" t="e">
        <f>H13/$F13</f>
        <v>#DIV/0!</v>
      </c>
      <c r="J13" s="3" t="e">
        <f>#REF!/$F13</f>
        <v>#REF!</v>
      </c>
      <c r="K13" s="3" t="e">
        <f>#REF!/$F13</f>
        <v>#REF!</v>
      </c>
      <c r="L13" s="3" t="e">
        <f>#REF!/$F13</f>
        <v>#REF!</v>
      </c>
      <c r="M13" s="3" t="e">
        <f>#REF!/$F13</f>
        <v>#REF!</v>
      </c>
      <c r="N13" s="3" t="e">
        <f>#REF!/$F13</f>
        <v>#REF!</v>
      </c>
      <c r="O13" s="3" t="e">
        <f>#REF!/$F13</f>
        <v>#REF!</v>
      </c>
      <c r="P13" s="3" t="e">
        <f>#REF!/$F13</f>
        <v>#REF!</v>
      </c>
      <c r="Q13" s="3" t="e">
        <f>#REF!/$F13</f>
        <v>#REF!</v>
      </c>
      <c r="R13" s="3" t="e">
        <f>#REF!/$F13</f>
        <v>#REF!</v>
      </c>
      <c r="S13" s="3" t="e">
        <f>#REF!/$F13</f>
        <v>#REF!</v>
      </c>
      <c r="T13" s="3" t="e">
        <f>#REF!/$F13</f>
        <v>#REF!</v>
      </c>
    </row>
    <row r="14" spans="1:20" x14ac:dyDescent="0.2">
      <c r="B14" s="1" t="s">
        <v>36</v>
      </c>
      <c r="C14" s="1" t="s">
        <v>29</v>
      </c>
      <c r="D14" s="1" t="s">
        <v>23</v>
      </c>
      <c r="E14" s="1" t="s">
        <v>25</v>
      </c>
      <c r="F14" s="8">
        <v>0.41666666666666669</v>
      </c>
      <c r="G14" s="3">
        <v>0</v>
      </c>
      <c r="H14" s="9">
        <v>170</v>
      </c>
      <c r="I14" s="3">
        <f>H14/$F14</f>
        <v>408</v>
      </c>
      <c r="J14" s="3" t="e">
        <f>#REF!/$F14</f>
        <v>#REF!</v>
      </c>
      <c r="K14" s="3" t="e">
        <f>#REF!/$F14</f>
        <v>#REF!</v>
      </c>
      <c r="L14" s="3" t="e">
        <f>#REF!/$F14</f>
        <v>#REF!</v>
      </c>
      <c r="M14" s="3" t="e">
        <f>#REF!/$F14</f>
        <v>#REF!</v>
      </c>
      <c r="N14" s="3" t="e">
        <f>#REF!/$F14</f>
        <v>#REF!</v>
      </c>
      <c r="O14" s="3" t="e">
        <f>#REF!/$F14</f>
        <v>#REF!</v>
      </c>
      <c r="P14" s="3" t="e">
        <f>#REF!/$F14</f>
        <v>#REF!</v>
      </c>
      <c r="Q14" s="3" t="e">
        <f>#REF!/$F14</f>
        <v>#REF!</v>
      </c>
      <c r="R14" s="3" t="e">
        <f>#REF!/$F14</f>
        <v>#REF!</v>
      </c>
      <c r="S14" s="3" t="e">
        <f>#REF!/$F14</f>
        <v>#REF!</v>
      </c>
      <c r="T14" s="3" t="e">
        <f>#REF!/$F14</f>
        <v>#REF!</v>
      </c>
    </row>
    <row r="15" spans="1:20" x14ac:dyDescent="0.2">
      <c r="F15" s="8"/>
      <c r="H15" s="9"/>
    </row>
    <row r="16" spans="1:20" x14ac:dyDescent="0.2">
      <c r="F16" s="8"/>
      <c r="H16" s="9" t="e">
        <f>#REF!/#REF!</f>
        <v>#REF!</v>
      </c>
    </row>
    <row r="17" spans="1:62" x14ac:dyDescent="0.2">
      <c r="F17" s="8"/>
      <c r="H17" s="9" t="e">
        <f>#REF!/#REF!</f>
        <v>#REF!</v>
      </c>
    </row>
    <row r="18" spans="1:62" x14ac:dyDescent="0.2">
      <c r="F18" s="8"/>
      <c r="H18" s="9" t="e">
        <f>#REF!/#REF!</f>
        <v>#REF!</v>
      </c>
    </row>
    <row r="19" spans="1:62" x14ac:dyDescent="0.2">
      <c r="F19" s="8"/>
      <c r="H19" s="9" t="e">
        <f>#REF!/#REF!</f>
        <v>#REF!</v>
      </c>
    </row>
    <row r="20" spans="1:62" s="3" customFormat="1" x14ac:dyDescent="0.2">
      <c r="A20" s="1"/>
      <c r="B20" s="1"/>
      <c r="C20" s="1"/>
      <c r="D20" s="1"/>
      <c r="E20" s="1"/>
      <c r="F20" s="8"/>
      <c r="H20" s="9" t="e">
        <f>#REF!/#REF!</f>
        <v>#REF!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 s="3" customFormat="1" x14ac:dyDescent="0.2">
      <c r="A21" s="1"/>
      <c r="B21" s="1"/>
      <c r="C21" s="1"/>
      <c r="D21" s="1"/>
      <c r="E21" s="1"/>
      <c r="F21" s="8"/>
      <c r="H21" s="9" t="e">
        <f>#REF!/#REF!</f>
        <v>#REF!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 s="3" customFormat="1" x14ac:dyDescent="0.2">
      <c r="A22" s="1"/>
      <c r="B22" s="1"/>
      <c r="C22" s="1"/>
      <c r="D22" s="1"/>
      <c r="E22" s="1"/>
      <c r="F22" s="8"/>
      <c r="H22" s="9" t="e">
        <f>#REF!/#REF!</f>
        <v>#REF!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 s="3" customFormat="1" x14ac:dyDescent="0.2">
      <c r="A23" s="1"/>
      <c r="B23" s="1"/>
      <c r="C23" s="1"/>
      <c r="D23" s="1"/>
      <c r="E23" s="1"/>
      <c r="F23" s="8"/>
      <c r="H23" s="9" t="e">
        <f>#REF!/#REF!</f>
        <v>#REF!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spans="1:62" s="3" customFormat="1" x14ac:dyDescent="0.2">
      <c r="A24" s="1"/>
      <c r="B24" s="1"/>
      <c r="C24" s="1"/>
      <c r="D24" s="1"/>
      <c r="E24" s="1"/>
      <c r="F24" s="8"/>
      <c r="H24" s="9" t="e">
        <f>#REF!/#REF!</f>
        <v>#REF!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1:62" s="3" customFormat="1" x14ac:dyDescent="0.2">
      <c r="A25" s="1"/>
      <c r="B25" s="1"/>
      <c r="C25" s="1"/>
      <c r="D25" s="1"/>
      <c r="E25" s="1"/>
      <c r="F25" s="8"/>
      <c r="H25" s="9" t="e">
        <f>#REF!/#REF!</f>
        <v>#REF!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spans="1:62" s="3" customFormat="1" x14ac:dyDescent="0.2">
      <c r="A26" s="1"/>
      <c r="B26" s="1"/>
      <c r="C26" s="1"/>
      <c r="D26" s="1"/>
      <c r="E26" s="1"/>
      <c r="F26" s="8"/>
      <c r="H26" s="9" t="e">
        <f>#REF!/#REF!</f>
        <v>#REF!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</row>
    <row r="27" spans="1:62" s="3" customFormat="1" x14ac:dyDescent="0.2">
      <c r="A27" s="1"/>
      <c r="B27" s="1"/>
      <c r="C27" s="1"/>
      <c r="D27" s="1"/>
      <c r="E27" s="1"/>
      <c r="F27" s="8"/>
      <c r="H27" s="9" t="e">
        <f>#REF!/#REF!</f>
        <v>#REF!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  <row r="28" spans="1:62" s="3" customFormat="1" x14ac:dyDescent="0.2">
      <c r="A28" s="1"/>
      <c r="B28" s="1"/>
      <c r="C28" s="1"/>
      <c r="D28" s="1"/>
      <c r="E28" s="1"/>
      <c r="F28" s="8"/>
      <c r="H28" s="9" t="e">
        <f>#REF!/#REF!</f>
        <v>#REF!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62" s="3" customFormat="1" x14ac:dyDescent="0.2">
      <c r="A29" s="1"/>
      <c r="B29" s="1"/>
      <c r="C29" s="1"/>
      <c r="D29" s="1"/>
      <c r="E29" s="1"/>
      <c r="F29" s="8"/>
      <c r="H29" s="9" t="e">
        <f>#REF!/#REF!</f>
        <v>#REF!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</row>
    <row r="30" spans="1:62" s="3" customFormat="1" x14ac:dyDescent="0.2">
      <c r="A30" s="1"/>
      <c r="B30" s="1"/>
      <c r="C30" s="1"/>
      <c r="D30" s="1"/>
      <c r="E30" s="1"/>
      <c r="F30" s="8"/>
      <c r="H30" s="9" t="e">
        <f>#REF!/#REF!</f>
        <v>#REF!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spans="1:62" s="3" customFormat="1" x14ac:dyDescent="0.2">
      <c r="A31" s="1"/>
      <c r="B31" s="1"/>
      <c r="C31" s="1"/>
      <c r="D31" s="1"/>
      <c r="E31" s="1"/>
      <c r="F31" s="8"/>
      <c r="H31" s="9" t="e">
        <f>#REF!/#REF!</f>
        <v>#REF!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spans="1:62" s="3" customFormat="1" x14ac:dyDescent="0.2">
      <c r="A32" s="1"/>
      <c r="B32" s="1"/>
      <c r="C32" s="1"/>
      <c r="D32" s="1"/>
      <c r="E32" s="1"/>
      <c r="F32" s="8"/>
      <c r="H32" s="9" t="e">
        <f>#REF!/#REF!</f>
        <v>#REF!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62" s="3" customFormat="1" x14ac:dyDescent="0.2">
      <c r="A33" s="1"/>
      <c r="B33" s="1"/>
      <c r="C33" s="1"/>
      <c r="D33" s="1"/>
      <c r="E33" s="1"/>
      <c r="F33" s="8"/>
      <c r="H33" s="9" t="e">
        <f>#REF!/#REF!</f>
        <v>#REF!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 s="3" customFormat="1" x14ac:dyDescent="0.2">
      <c r="A34" s="1"/>
      <c r="B34" s="1"/>
      <c r="C34" s="1"/>
      <c r="D34" s="1"/>
      <c r="E34" s="1"/>
      <c r="F34" s="8"/>
      <c r="H34" s="9" t="e">
        <f>#REF!/#REF!</f>
        <v>#REF!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2" s="3" customFormat="1" x14ac:dyDescent="0.2">
      <c r="A35" s="1"/>
      <c r="B35" s="1"/>
      <c r="C35" s="1"/>
      <c r="D35" s="1"/>
      <c r="E35" s="1"/>
      <c r="F35" s="8"/>
      <c r="H35" s="9" t="e">
        <f>#REF!/#REF!</f>
        <v>#REF!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2" s="3" customFormat="1" x14ac:dyDescent="0.2">
      <c r="A36" s="1"/>
      <c r="B36" s="1"/>
      <c r="C36" s="1"/>
      <c r="D36" s="1"/>
      <c r="E36" s="1"/>
      <c r="F36" s="8"/>
      <c r="H36" s="9" t="e">
        <f>#REF!/#REF!</f>
        <v>#REF!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</row>
    <row r="37" spans="1:62" s="3" customFormat="1" x14ac:dyDescent="0.2">
      <c r="A37" s="1"/>
      <c r="B37" s="1"/>
      <c r="C37" s="1"/>
      <c r="D37" s="1"/>
      <c r="E37" s="1"/>
      <c r="F37" s="8"/>
      <c r="H37" s="9" t="e">
        <f>#REF!/#REF!</f>
        <v>#REF!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</row>
    <row r="38" spans="1:62" s="3" customFormat="1" x14ac:dyDescent="0.2">
      <c r="A38" s="1"/>
      <c r="B38" s="1"/>
      <c r="C38" s="1"/>
      <c r="D38" s="1"/>
      <c r="E38" s="1"/>
      <c r="F38" s="8"/>
      <c r="H38" s="9" t="e">
        <f>#REF!/#REF!</f>
        <v>#REF!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1:62" s="3" customFormat="1" x14ac:dyDescent="0.2">
      <c r="A39" s="1"/>
      <c r="B39" s="1"/>
      <c r="C39" s="1"/>
      <c r="D39" s="1"/>
      <c r="E39" s="1"/>
      <c r="F39" s="8"/>
      <c r="H39" s="9" t="e">
        <f>#REF!/#REF!</f>
        <v>#REF!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spans="1:62" s="3" customFormat="1" x14ac:dyDescent="0.2">
      <c r="A40" s="1"/>
      <c r="B40" s="1"/>
      <c r="C40" s="1"/>
      <c r="D40" s="1"/>
      <c r="E40" s="1"/>
      <c r="F40" s="8"/>
      <c r="H40" s="9" t="e">
        <f>#REF!/#REF!</f>
        <v>#REF!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</row>
    <row r="41" spans="1:62" s="3" customFormat="1" x14ac:dyDescent="0.2">
      <c r="A41" s="1"/>
      <c r="B41" s="1"/>
      <c r="C41" s="1"/>
      <c r="D41" s="1"/>
      <c r="E41" s="1"/>
      <c r="F41" s="8"/>
      <c r="H41" s="9" t="e">
        <f>#REF!/#REF!</f>
        <v>#REF!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</row>
    <row r="42" spans="1:62" s="3" customFormat="1" x14ac:dyDescent="0.2">
      <c r="A42" s="1"/>
      <c r="B42" s="1"/>
      <c r="C42" s="1"/>
      <c r="D42" s="1"/>
      <c r="E42" s="1"/>
      <c r="F42" s="8"/>
      <c r="H42" s="9" t="e">
        <f>#REF!/#REF!</f>
        <v>#REF!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</row>
    <row r="43" spans="1:62" s="3" customFormat="1" x14ac:dyDescent="0.2">
      <c r="A43" s="1"/>
      <c r="B43" s="1"/>
      <c r="C43" s="1"/>
      <c r="D43" s="1"/>
      <c r="E43" s="1"/>
      <c r="F43" s="8"/>
      <c r="H43" s="9" t="e">
        <f>#REF!/#REF!</f>
        <v>#REF!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</row>
    <row r="44" spans="1:62" s="3" customFormat="1" x14ac:dyDescent="0.2">
      <c r="A44" s="1"/>
      <c r="B44" s="1"/>
      <c r="C44" s="1"/>
      <c r="D44" s="1"/>
      <c r="E44" s="1"/>
      <c r="F44" s="8"/>
      <c r="H44" s="9" t="e">
        <f>#REF!/#REF!</f>
        <v>#REF!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</row>
    <row r="45" spans="1:62" s="3" customFormat="1" x14ac:dyDescent="0.2">
      <c r="A45" s="1"/>
      <c r="B45" s="1"/>
      <c r="C45" s="1"/>
      <c r="D45" s="1"/>
      <c r="E45" s="1"/>
      <c r="F45" s="8"/>
      <c r="H45" s="9" t="e">
        <f>#REF!/#REF!</f>
        <v>#REF!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</row>
    <row r="46" spans="1:62" s="3" customFormat="1" x14ac:dyDescent="0.2">
      <c r="A46" s="1"/>
      <c r="B46" s="1"/>
      <c r="C46" s="1"/>
      <c r="D46" s="1"/>
      <c r="E46" s="1"/>
      <c r="F46" s="8"/>
      <c r="H46" s="9" t="e">
        <f>#REF!/#REF!</f>
        <v>#REF!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</row>
    <row r="47" spans="1:62" s="3" customFormat="1" x14ac:dyDescent="0.2">
      <c r="A47" s="1"/>
      <c r="B47" s="1"/>
      <c r="C47" s="1"/>
      <c r="D47" s="1"/>
      <c r="E47" s="1"/>
      <c r="F47" s="8"/>
      <c r="H47" s="9" t="e">
        <f>#REF!/#REF!</f>
        <v>#REF!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</row>
    <row r="48" spans="1:62" s="3" customFormat="1" x14ac:dyDescent="0.2">
      <c r="A48" s="1"/>
      <c r="B48" s="1"/>
      <c r="C48" s="1"/>
      <c r="D48" s="1"/>
      <c r="E48" s="1"/>
      <c r="F48" s="8"/>
      <c r="H48" s="9" t="e">
        <f>#REF!/#REF!</f>
        <v>#REF!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</row>
    <row r="49" spans="1:62" s="3" customFormat="1" x14ac:dyDescent="0.2">
      <c r="A49" s="1"/>
      <c r="B49" s="1"/>
      <c r="C49" s="1"/>
      <c r="D49" s="1"/>
      <c r="E49" s="1"/>
      <c r="F49" s="8"/>
      <c r="H49" s="9" t="e">
        <f>#REF!/#REF!</f>
        <v>#REF!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</row>
    <row r="50" spans="1:62" s="3" customFormat="1" x14ac:dyDescent="0.2">
      <c r="A50" s="1"/>
      <c r="B50" s="1"/>
      <c r="C50" s="1"/>
      <c r="D50" s="1"/>
      <c r="E50" s="1"/>
      <c r="F50" s="8"/>
      <c r="H50" s="9" t="e">
        <f>#REF!/#REF!</f>
        <v>#REF!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</row>
    <row r="51" spans="1:62" s="3" customFormat="1" x14ac:dyDescent="0.2">
      <c r="A51" s="1"/>
      <c r="B51" s="1"/>
      <c r="C51" s="1"/>
      <c r="D51" s="1"/>
      <c r="E51" s="1"/>
      <c r="F51" s="8"/>
      <c r="H51" s="9" t="e">
        <f>#REF!/#REF!</f>
        <v>#REF!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</row>
    <row r="52" spans="1:62" s="3" customFormat="1" x14ac:dyDescent="0.2">
      <c r="A52" s="1"/>
      <c r="B52" s="1"/>
      <c r="C52" s="1"/>
      <c r="D52" s="1"/>
      <c r="E52" s="1"/>
      <c r="F52" s="8"/>
      <c r="H52" s="9" t="e">
        <f>#REF!/#REF!</f>
        <v>#REF!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</row>
    <row r="53" spans="1:62" s="3" customFormat="1" x14ac:dyDescent="0.2">
      <c r="A53" s="1"/>
      <c r="B53" s="1"/>
      <c r="C53" s="1"/>
      <c r="D53" s="1"/>
      <c r="E53" s="1"/>
      <c r="F53" s="8"/>
      <c r="H53" s="9" t="e">
        <f>#REF!/#REF!</f>
        <v>#REF!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</row>
    <row r="54" spans="1:62" s="3" customFormat="1" x14ac:dyDescent="0.2">
      <c r="A54" s="1"/>
      <c r="B54" s="1"/>
      <c r="C54" s="1"/>
      <c r="D54" s="1"/>
      <c r="E54" s="1"/>
      <c r="F54" s="8"/>
      <c r="H54" s="9" t="e">
        <f>#REF!/#REF!</f>
        <v>#REF!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</row>
    <row r="55" spans="1:62" s="3" customFormat="1" x14ac:dyDescent="0.2">
      <c r="A55" s="1"/>
      <c r="B55" s="1"/>
      <c r="C55" s="1"/>
      <c r="D55" s="1"/>
      <c r="E55" s="1"/>
      <c r="F55" s="8"/>
      <c r="H55" s="9" t="e">
        <f>#REF!/#REF!</f>
        <v>#REF!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</row>
    <row r="56" spans="1:62" s="3" customFormat="1" x14ac:dyDescent="0.2">
      <c r="A56" s="1"/>
      <c r="B56" s="1"/>
      <c r="C56" s="1"/>
      <c r="D56" s="1"/>
      <c r="E56" s="1"/>
      <c r="F56" s="8"/>
      <c r="H56" s="9" t="e">
        <f>#REF!/#REF!</f>
        <v>#REF!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</row>
    <row r="57" spans="1:62" s="3" customFormat="1" x14ac:dyDescent="0.2">
      <c r="A57" s="1"/>
      <c r="B57" s="1"/>
      <c r="C57" s="1"/>
      <c r="D57" s="1"/>
      <c r="E57" s="1"/>
      <c r="F57" s="8"/>
      <c r="H57" s="9" t="e">
        <f>#REF!/#REF!</f>
        <v>#REF!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</row>
    <row r="58" spans="1:62" s="3" customFormat="1" x14ac:dyDescent="0.2">
      <c r="A58" s="1"/>
      <c r="B58" s="1"/>
      <c r="C58" s="1"/>
      <c r="D58" s="1"/>
      <c r="E58" s="1"/>
      <c r="F58" s="8"/>
      <c r="H58" s="9" t="e">
        <f>#REF!/#REF!</f>
        <v>#REF!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</row>
  </sheetData>
  <autoFilter ref="A6:T58">
    <sortState ref="A6:AR118">
      <sortCondition ref="C5:C118"/>
    </sortState>
  </autoFilter>
  <dataConsolidate/>
  <mergeCells count="1">
    <mergeCell ref="I2:T2"/>
  </mergeCells>
  <conditionalFormatting sqref="F15:T55">
    <cfRule type="containsErrors" dxfId="87" priority="4">
      <formula>ISERROR(F15)</formula>
    </cfRule>
  </conditionalFormatting>
  <conditionalFormatting sqref="F7:T14">
    <cfRule type="containsErrors" dxfId="86" priority="1">
      <formula>ISERROR(F7)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'[Fayomy Group (version 1).xlsb]DATA'!#REF!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104"/>
  <sheetViews>
    <sheetView showGridLines="0" rightToLeft="1" tabSelected="1" zoomScaleNormal="100" workbookViewId="0">
      <pane xSplit="3" ySplit="6" topLeftCell="D7" activePane="bottomRight" state="frozen"/>
      <selection activeCell="B7" sqref="B7"/>
      <selection pane="topRight" activeCell="B7" sqref="B7"/>
      <selection pane="bottomLeft" activeCell="B7" sqref="B7"/>
      <selection pane="bottomRight" activeCell="B5" sqref="B5:B6"/>
    </sheetView>
  </sheetViews>
  <sheetFormatPr defaultRowHeight="15" x14ac:dyDescent="0.2"/>
  <cols>
    <col min="1" max="1" width="3" style="10" bestFit="1" customWidth="1"/>
    <col min="2" max="2" width="15.88671875" style="10" customWidth="1"/>
    <col min="3" max="3" width="13.5546875" style="10" customWidth="1"/>
    <col min="4" max="6" width="5.77734375" style="10" customWidth="1"/>
    <col min="7" max="7" width="8.21875" style="10" customWidth="1"/>
    <col min="8" max="8" width="1.77734375" style="10" customWidth="1"/>
    <col min="9" max="11" width="5.77734375" style="10" customWidth="1"/>
    <col min="12" max="12" width="8.21875" style="10" customWidth="1"/>
    <col min="13" max="13" width="1.77734375" style="10" customWidth="1"/>
    <col min="14" max="222" width="8.88671875" style="10"/>
    <col min="223" max="227" width="5.5546875" style="10" customWidth="1"/>
    <col min="228" max="228" width="11.6640625" style="10" customWidth="1"/>
    <col min="229" max="230" width="7" style="10" customWidth="1"/>
    <col min="231" max="231" width="8.109375" style="10" bestFit="1" customWidth="1"/>
    <col min="232" max="233" width="10.44140625" style="10" bestFit="1" customWidth="1"/>
    <col min="234" max="234" width="9.33203125" style="10" bestFit="1" customWidth="1"/>
    <col min="235" max="478" width="8.88671875" style="10"/>
    <col min="479" max="483" width="5.5546875" style="10" customWidth="1"/>
    <col min="484" max="484" width="11.6640625" style="10" customWidth="1"/>
    <col min="485" max="486" width="7" style="10" customWidth="1"/>
    <col min="487" max="487" width="8.109375" style="10" bestFit="1" customWidth="1"/>
    <col min="488" max="489" width="10.44140625" style="10" bestFit="1" customWidth="1"/>
    <col min="490" max="490" width="9.33203125" style="10" bestFit="1" customWidth="1"/>
    <col min="491" max="734" width="8.88671875" style="10"/>
    <col min="735" max="739" width="5.5546875" style="10" customWidth="1"/>
    <col min="740" max="740" width="11.6640625" style="10" customWidth="1"/>
    <col min="741" max="742" width="7" style="10" customWidth="1"/>
    <col min="743" max="743" width="8.109375" style="10" bestFit="1" customWidth="1"/>
    <col min="744" max="745" width="10.44140625" style="10" bestFit="1" customWidth="1"/>
    <col min="746" max="746" width="9.33203125" style="10" bestFit="1" customWidth="1"/>
    <col min="747" max="990" width="8.88671875" style="10"/>
    <col min="991" max="995" width="5.5546875" style="10" customWidth="1"/>
    <col min="996" max="996" width="11.6640625" style="10" customWidth="1"/>
    <col min="997" max="998" width="7" style="10" customWidth="1"/>
    <col min="999" max="999" width="8.109375" style="10" bestFit="1" customWidth="1"/>
    <col min="1000" max="1001" width="10.44140625" style="10" bestFit="1" customWidth="1"/>
    <col min="1002" max="1002" width="9.33203125" style="10" bestFit="1" customWidth="1"/>
    <col min="1003" max="1246" width="8.88671875" style="10"/>
    <col min="1247" max="1251" width="5.5546875" style="10" customWidth="1"/>
    <col min="1252" max="1252" width="11.6640625" style="10" customWidth="1"/>
    <col min="1253" max="1254" width="7" style="10" customWidth="1"/>
    <col min="1255" max="1255" width="8.109375" style="10" bestFit="1" customWidth="1"/>
    <col min="1256" max="1257" width="10.44140625" style="10" bestFit="1" customWidth="1"/>
    <col min="1258" max="1258" width="9.33203125" style="10" bestFit="1" customWidth="1"/>
    <col min="1259" max="1502" width="8.88671875" style="10"/>
    <col min="1503" max="1507" width="5.5546875" style="10" customWidth="1"/>
    <col min="1508" max="1508" width="11.6640625" style="10" customWidth="1"/>
    <col min="1509" max="1510" width="7" style="10" customWidth="1"/>
    <col min="1511" max="1511" width="8.109375" style="10" bestFit="1" customWidth="1"/>
    <col min="1512" max="1513" width="10.44140625" style="10" bestFit="1" customWidth="1"/>
    <col min="1514" max="1514" width="9.33203125" style="10" bestFit="1" customWidth="1"/>
    <col min="1515" max="1758" width="8.88671875" style="10"/>
    <col min="1759" max="1763" width="5.5546875" style="10" customWidth="1"/>
    <col min="1764" max="1764" width="11.6640625" style="10" customWidth="1"/>
    <col min="1765" max="1766" width="7" style="10" customWidth="1"/>
    <col min="1767" max="1767" width="8.109375" style="10" bestFit="1" customWidth="1"/>
    <col min="1768" max="1769" width="10.44140625" style="10" bestFit="1" customWidth="1"/>
    <col min="1770" max="1770" width="9.33203125" style="10" bestFit="1" customWidth="1"/>
    <col min="1771" max="2014" width="8.88671875" style="10"/>
    <col min="2015" max="2019" width="5.5546875" style="10" customWidth="1"/>
    <col min="2020" max="2020" width="11.6640625" style="10" customWidth="1"/>
    <col min="2021" max="2022" width="7" style="10" customWidth="1"/>
    <col min="2023" max="2023" width="8.109375" style="10" bestFit="1" customWidth="1"/>
    <col min="2024" max="2025" width="10.44140625" style="10" bestFit="1" customWidth="1"/>
    <col min="2026" max="2026" width="9.33203125" style="10" bestFit="1" customWidth="1"/>
    <col min="2027" max="2270" width="8.88671875" style="10"/>
    <col min="2271" max="2275" width="5.5546875" style="10" customWidth="1"/>
    <col min="2276" max="2276" width="11.6640625" style="10" customWidth="1"/>
    <col min="2277" max="2278" width="7" style="10" customWidth="1"/>
    <col min="2279" max="2279" width="8.109375" style="10" bestFit="1" customWidth="1"/>
    <col min="2280" max="2281" width="10.44140625" style="10" bestFit="1" customWidth="1"/>
    <col min="2282" max="2282" width="9.33203125" style="10" bestFit="1" customWidth="1"/>
    <col min="2283" max="2526" width="8.88671875" style="10"/>
    <col min="2527" max="2531" width="5.5546875" style="10" customWidth="1"/>
    <col min="2532" max="2532" width="11.6640625" style="10" customWidth="1"/>
    <col min="2533" max="2534" width="7" style="10" customWidth="1"/>
    <col min="2535" max="2535" width="8.109375" style="10" bestFit="1" customWidth="1"/>
    <col min="2536" max="2537" width="10.44140625" style="10" bestFit="1" customWidth="1"/>
    <col min="2538" max="2538" width="9.33203125" style="10" bestFit="1" customWidth="1"/>
    <col min="2539" max="2782" width="8.88671875" style="10"/>
    <col min="2783" max="2787" width="5.5546875" style="10" customWidth="1"/>
    <col min="2788" max="2788" width="11.6640625" style="10" customWidth="1"/>
    <col min="2789" max="2790" width="7" style="10" customWidth="1"/>
    <col min="2791" max="2791" width="8.109375" style="10" bestFit="1" customWidth="1"/>
    <col min="2792" max="2793" width="10.44140625" style="10" bestFit="1" customWidth="1"/>
    <col min="2794" max="2794" width="9.33203125" style="10" bestFit="1" customWidth="1"/>
    <col min="2795" max="3038" width="8.88671875" style="10"/>
    <col min="3039" max="3043" width="5.5546875" style="10" customWidth="1"/>
    <col min="3044" max="3044" width="11.6640625" style="10" customWidth="1"/>
    <col min="3045" max="3046" width="7" style="10" customWidth="1"/>
    <col min="3047" max="3047" width="8.109375" style="10" bestFit="1" customWidth="1"/>
    <col min="3048" max="3049" width="10.44140625" style="10" bestFit="1" customWidth="1"/>
    <col min="3050" max="3050" width="9.33203125" style="10" bestFit="1" customWidth="1"/>
    <col min="3051" max="3294" width="8.88671875" style="10"/>
    <col min="3295" max="3299" width="5.5546875" style="10" customWidth="1"/>
    <col min="3300" max="3300" width="11.6640625" style="10" customWidth="1"/>
    <col min="3301" max="3302" width="7" style="10" customWidth="1"/>
    <col min="3303" max="3303" width="8.109375" style="10" bestFit="1" customWidth="1"/>
    <col min="3304" max="3305" width="10.44140625" style="10" bestFit="1" customWidth="1"/>
    <col min="3306" max="3306" width="9.33203125" style="10" bestFit="1" customWidth="1"/>
    <col min="3307" max="3550" width="8.88671875" style="10"/>
    <col min="3551" max="3555" width="5.5546875" style="10" customWidth="1"/>
    <col min="3556" max="3556" width="11.6640625" style="10" customWidth="1"/>
    <col min="3557" max="3558" width="7" style="10" customWidth="1"/>
    <col min="3559" max="3559" width="8.109375" style="10" bestFit="1" customWidth="1"/>
    <col min="3560" max="3561" width="10.44140625" style="10" bestFit="1" customWidth="1"/>
    <col min="3562" max="3562" width="9.33203125" style="10" bestFit="1" customWidth="1"/>
    <col min="3563" max="3806" width="8.88671875" style="10"/>
    <col min="3807" max="3811" width="5.5546875" style="10" customWidth="1"/>
    <col min="3812" max="3812" width="11.6640625" style="10" customWidth="1"/>
    <col min="3813" max="3814" width="7" style="10" customWidth="1"/>
    <col min="3815" max="3815" width="8.109375" style="10" bestFit="1" customWidth="1"/>
    <col min="3816" max="3817" width="10.44140625" style="10" bestFit="1" customWidth="1"/>
    <col min="3818" max="3818" width="9.33203125" style="10" bestFit="1" customWidth="1"/>
    <col min="3819" max="4062" width="8.88671875" style="10"/>
    <col min="4063" max="4067" width="5.5546875" style="10" customWidth="1"/>
    <col min="4068" max="4068" width="11.6640625" style="10" customWidth="1"/>
    <col min="4069" max="4070" width="7" style="10" customWidth="1"/>
    <col min="4071" max="4071" width="8.109375" style="10" bestFit="1" customWidth="1"/>
    <col min="4072" max="4073" width="10.44140625" style="10" bestFit="1" customWidth="1"/>
    <col min="4074" max="4074" width="9.33203125" style="10" bestFit="1" customWidth="1"/>
    <col min="4075" max="4318" width="8.88671875" style="10"/>
    <col min="4319" max="4323" width="5.5546875" style="10" customWidth="1"/>
    <col min="4324" max="4324" width="11.6640625" style="10" customWidth="1"/>
    <col min="4325" max="4326" width="7" style="10" customWidth="1"/>
    <col min="4327" max="4327" width="8.109375" style="10" bestFit="1" customWidth="1"/>
    <col min="4328" max="4329" width="10.44140625" style="10" bestFit="1" customWidth="1"/>
    <col min="4330" max="4330" width="9.33203125" style="10" bestFit="1" customWidth="1"/>
    <col min="4331" max="4574" width="8.88671875" style="10"/>
    <col min="4575" max="4579" width="5.5546875" style="10" customWidth="1"/>
    <col min="4580" max="4580" width="11.6640625" style="10" customWidth="1"/>
    <col min="4581" max="4582" width="7" style="10" customWidth="1"/>
    <col min="4583" max="4583" width="8.109375" style="10" bestFit="1" customWidth="1"/>
    <col min="4584" max="4585" width="10.44140625" style="10" bestFit="1" customWidth="1"/>
    <col min="4586" max="4586" width="9.33203125" style="10" bestFit="1" customWidth="1"/>
    <col min="4587" max="4830" width="8.88671875" style="10"/>
    <col min="4831" max="4835" width="5.5546875" style="10" customWidth="1"/>
    <col min="4836" max="4836" width="11.6640625" style="10" customWidth="1"/>
    <col min="4837" max="4838" width="7" style="10" customWidth="1"/>
    <col min="4839" max="4839" width="8.109375" style="10" bestFit="1" customWidth="1"/>
    <col min="4840" max="4841" width="10.44140625" style="10" bestFit="1" customWidth="1"/>
    <col min="4842" max="4842" width="9.33203125" style="10" bestFit="1" customWidth="1"/>
    <col min="4843" max="5086" width="8.88671875" style="10"/>
    <col min="5087" max="5091" width="5.5546875" style="10" customWidth="1"/>
    <col min="5092" max="5092" width="11.6640625" style="10" customWidth="1"/>
    <col min="5093" max="5094" width="7" style="10" customWidth="1"/>
    <col min="5095" max="5095" width="8.109375" style="10" bestFit="1" customWidth="1"/>
    <col min="5096" max="5097" width="10.44140625" style="10" bestFit="1" customWidth="1"/>
    <col min="5098" max="5098" width="9.33203125" style="10" bestFit="1" customWidth="1"/>
    <col min="5099" max="5342" width="8.88671875" style="10"/>
    <col min="5343" max="5347" width="5.5546875" style="10" customWidth="1"/>
    <col min="5348" max="5348" width="11.6640625" style="10" customWidth="1"/>
    <col min="5349" max="5350" width="7" style="10" customWidth="1"/>
    <col min="5351" max="5351" width="8.109375" style="10" bestFit="1" customWidth="1"/>
    <col min="5352" max="5353" width="10.44140625" style="10" bestFit="1" customWidth="1"/>
    <col min="5354" max="5354" width="9.33203125" style="10" bestFit="1" customWidth="1"/>
    <col min="5355" max="5598" width="8.88671875" style="10"/>
    <col min="5599" max="5603" width="5.5546875" style="10" customWidth="1"/>
    <col min="5604" max="5604" width="11.6640625" style="10" customWidth="1"/>
    <col min="5605" max="5606" width="7" style="10" customWidth="1"/>
    <col min="5607" max="5607" width="8.109375" style="10" bestFit="1" customWidth="1"/>
    <col min="5608" max="5609" width="10.44140625" style="10" bestFit="1" customWidth="1"/>
    <col min="5610" max="5610" width="9.33203125" style="10" bestFit="1" customWidth="1"/>
    <col min="5611" max="5854" width="8.88671875" style="10"/>
    <col min="5855" max="5859" width="5.5546875" style="10" customWidth="1"/>
    <col min="5860" max="5860" width="11.6640625" style="10" customWidth="1"/>
    <col min="5861" max="5862" width="7" style="10" customWidth="1"/>
    <col min="5863" max="5863" width="8.109375" style="10" bestFit="1" customWidth="1"/>
    <col min="5864" max="5865" width="10.44140625" style="10" bestFit="1" customWidth="1"/>
    <col min="5866" max="5866" width="9.33203125" style="10" bestFit="1" customWidth="1"/>
    <col min="5867" max="6110" width="8.88671875" style="10"/>
    <col min="6111" max="6115" width="5.5546875" style="10" customWidth="1"/>
    <col min="6116" max="6116" width="11.6640625" style="10" customWidth="1"/>
    <col min="6117" max="6118" width="7" style="10" customWidth="1"/>
    <col min="6119" max="6119" width="8.109375" style="10" bestFit="1" customWidth="1"/>
    <col min="6120" max="6121" width="10.44140625" style="10" bestFit="1" customWidth="1"/>
    <col min="6122" max="6122" width="9.33203125" style="10" bestFit="1" customWidth="1"/>
    <col min="6123" max="6366" width="8.88671875" style="10"/>
    <col min="6367" max="6371" width="5.5546875" style="10" customWidth="1"/>
    <col min="6372" max="6372" width="11.6640625" style="10" customWidth="1"/>
    <col min="6373" max="6374" width="7" style="10" customWidth="1"/>
    <col min="6375" max="6375" width="8.109375" style="10" bestFit="1" customWidth="1"/>
    <col min="6376" max="6377" width="10.44140625" style="10" bestFit="1" customWidth="1"/>
    <col min="6378" max="6378" width="9.33203125" style="10" bestFit="1" customWidth="1"/>
    <col min="6379" max="6622" width="8.88671875" style="10"/>
    <col min="6623" max="6627" width="5.5546875" style="10" customWidth="1"/>
    <col min="6628" max="6628" width="11.6640625" style="10" customWidth="1"/>
    <col min="6629" max="6630" width="7" style="10" customWidth="1"/>
    <col min="6631" max="6631" width="8.109375" style="10" bestFit="1" customWidth="1"/>
    <col min="6632" max="6633" width="10.44140625" style="10" bestFit="1" customWidth="1"/>
    <col min="6634" max="6634" width="9.33203125" style="10" bestFit="1" customWidth="1"/>
    <col min="6635" max="6878" width="8.88671875" style="10"/>
    <col min="6879" max="6883" width="5.5546875" style="10" customWidth="1"/>
    <col min="6884" max="6884" width="11.6640625" style="10" customWidth="1"/>
    <col min="6885" max="6886" width="7" style="10" customWidth="1"/>
    <col min="6887" max="6887" width="8.109375" style="10" bestFit="1" customWidth="1"/>
    <col min="6888" max="6889" width="10.44140625" style="10" bestFit="1" customWidth="1"/>
    <col min="6890" max="6890" width="9.33203125" style="10" bestFit="1" customWidth="1"/>
    <col min="6891" max="7134" width="8.88671875" style="10"/>
    <col min="7135" max="7139" width="5.5546875" style="10" customWidth="1"/>
    <col min="7140" max="7140" width="11.6640625" style="10" customWidth="1"/>
    <col min="7141" max="7142" width="7" style="10" customWidth="1"/>
    <col min="7143" max="7143" width="8.109375" style="10" bestFit="1" customWidth="1"/>
    <col min="7144" max="7145" width="10.44140625" style="10" bestFit="1" customWidth="1"/>
    <col min="7146" max="7146" width="9.33203125" style="10" bestFit="1" customWidth="1"/>
    <col min="7147" max="7390" width="8.88671875" style="10"/>
    <col min="7391" max="7395" width="5.5546875" style="10" customWidth="1"/>
    <col min="7396" max="7396" width="11.6640625" style="10" customWidth="1"/>
    <col min="7397" max="7398" width="7" style="10" customWidth="1"/>
    <col min="7399" max="7399" width="8.109375" style="10" bestFit="1" customWidth="1"/>
    <col min="7400" max="7401" width="10.44140625" style="10" bestFit="1" customWidth="1"/>
    <col min="7402" max="7402" width="9.33203125" style="10" bestFit="1" customWidth="1"/>
    <col min="7403" max="7646" width="8.88671875" style="10"/>
    <col min="7647" max="7651" width="5.5546875" style="10" customWidth="1"/>
    <col min="7652" max="7652" width="11.6640625" style="10" customWidth="1"/>
    <col min="7653" max="7654" width="7" style="10" customWidth="1"/>
    <col min="7655" max="7655" width="8.109375" style="10" bestFit="1" customWidth="1"/>
    <col min="7656" max="7657" width="10.44140625" style="10" bestFit="1" customWidth="1"/>
    <col min="7658" max="7658" width="9.33203125" style="10" bestFit="1" customWidth="1"/>
    <col min="7659" max="7902" width="8.88671875" style="10"/>
    <col min="7903" max="7907" width="5.5546875" style="10" customWidth="1"/>
    <col min="7908" max="7908" width="11.6640625" style="10" customWidth="1"/>
    <col min="7909" max="7910" width="7" style="10" customWidth="1"/>
    <col min="7911" max="7911" width="8.109375" style="10" bestFit="1" customWidth="1"/>
    <col min="7912" max="7913" width="10.44140625" style="10" bestFit="1" customWidth="1"/>
    <col min="7914" max="7914" width="9.33203125" style="10" bestFit="1" customWidth="1"/>
    <col min="7915" max="8158" width="8.88671875" style="10"/>
    <col min="8159" max="8163" width="5.5546875" style="10" customWidth="1"/>
    <col min="8164" max="8164" width="11.6640625" style="10" customWidth="1"/>
    <col min="8165" max="8166" width="7" style="10" customWidth="1"/>
    <col min="8167" max="8167" width="8.109375" style="10" bestFit="1" customWidth="1"/>
    <col min="8168" max="8169" width="10.44140625" style="10" bestFit="1" customWidth="1"/>
    <col min="8170" max="8170" width="9.33203125" style="10" bestFit="1" customWidth="1"/>
    <col min="8171" max="8414" width="8.88671875" style="10"/>
    <col min="8415" max="8419" width="5.5546875" style="10" customWidth="1"/>
    <col min="8420" max="8420" width="11.6640625" style="10" customWidth="1"/>
    <col min="8421" max="8422" width="7" style="10" customWidth="1"/>
    <col min="8423" max="8423" width="8.109375" style="10" bestFit="1" customWidth="1"/>
    <col min="8424" max="8425" width="10.44140625" style="10" bestFit="1" customWidth="1"/>
    <col min="8426" max="8426" width="9.33203125" style="10" bestFit="1" customWidth="1"/>
    <col min="8427" max="8670" width="8.88671875" style="10"/>
    <col min="8671" max="8675" width="5.5546875" style="10" customWidth="1"/>
    <col min="8676" max="8676" width="11.6640625" style="10" customWidth="1"/>
    <col min="8677" max="8678" width="7" style="10" customWidth="1"/>
    <col min="8679" max="8679" width="8.109375" style="10" bestFit="1" customWidth="1"/>
    <col min="8680" max="8681" width="10.44140625" style="10" bestFit="1" customWidth="1"/>
    <col min="8682" max="8682" width="9.33203125" style="10" bestFit="1" customWidth="1"/>
    <col min="8683" max="8926" width="8.88671875" style="10"/>
    <col min="8927" max="8931" width="5.5546875" style="10" customWidth="1"/>
    <col min="8932" max="8932" width="11.6640625" style="10" customWidth="1"/>
    <col min="8933" max="8934" width="7" style="10" customWidth="1"/>
    <col min="8935" max="8935" width="8.109375" style="10" bestFit="1" customWidth="1"/>
    <col min="8936" max="8937" width="10.44140625" style="10" bestFit="1" customWidth="1"/>
    <col min="8938" max="8938" width="9.33203125" style="10" bestFit="1" customWidth="1"/>
    <col min="8939" max="9182" width="8.88671875" style="10"/>
    <col min="9183" max="9187" width="5.5546875" style="10" customWidth="1"/>
    <col min="9188" max="9188" width="11.6640625" style="10" customWidth="1"/>
    <col min="9189" max="9190" width="7" style="10" customWidth="1"/>
    <col min="9191" max="9191" width="8.109375" style="10" bestFit="1" customWidth="1"/>
    <col min="9192" max="9193" width="10.44140625" style="10" bestFit="1" customWidth="1"/>
    <col min="9194" max="9194" width="9.33203125" style="10" bestFit="1" customWidth="1"/>
    <col min="9195" max="9433" width="8.88671875" style="10"/>
    <col min="9434" max="16384" width="7" style="10" customWidth="1"/>
  </cols>
  <sheetData>
    <row r="1" spans="1:17" ht="12" customHeight="1" x14ac:dyDescent="0.2"/>
    <row r="2" spans="1:17" s="12" customFormat="1" x14ac:dyDescent="0.2"/>
    <row r="3" spans="1:17" ht="15" customHeight="1" x14ac:dyDescent="0.2"/>
    <row r="4" spans="1:17" ht="15" customHeight="1" thickBot="1" x14ac:dyDescent="0.25">
      <c r="B4" s="13"/>
      <c r="E4" s="14"/>
      <c r="F4" s="14"/>
    </row>
    <row r="5" spans="1:17" s="23" customFormat="1" ht="25.5" customHeight="1" x14ac:dyDescent="0.2">
      <c r="A5" s="15" t="s">
        <v>2</v>
      </c>
      <c r="B5" s="16" t="s">
        <v>3</v>
      </c>
      <c r="C5" s="17" t="s">
        <v>4</v>
      </c>
      <c r="D5" s="18" t="s">
        <v>37</v>
      </c>
      <c r="E5" s="19" t="s">
        <v>38</v>
      </c>
      <c r="F5" s="20" t="s">
        <v>39</v>
      </c>
      <c r="G5" s="21" t="s">
        <v>40</v>
      </c>
      <c r="H5" s="22"/>
      <c r="I5" s="19" t="s">
        <v>37</v>
      </c>
      <c r="J5" s="19" t="s">
        <v>38</v>
      </c>
      <c r="K5" s="20" t="s">
        <v>39</v>
      </c>
      <c r="L5" s="21" t="s">
        <v>40</v>
      </c>
      <c r="M5" s="22"/>
    </row>
    <row r="6" spans="1:17" s="23" customFormat="1" ht="25.5" customHeight="1" x14ac:dyDescent="0.2">
      <c r="A6" s="24"/>
      <c r="B6" s="25"/>
      <c r="C6" s="26"/>
      <c r="D6" s="27"/>
      <c r="E6" s="28"/>
      <c r="F6" s="29"/>
      <c r="G6" s="30"/>
      <c r="H6" s="31"/>
      <c r="I6" s="28"/>
      <c r="J6" s="28"/>
      <c r="K6" s="29"/>
      <c r="L6" s="30"/>
      <c r="M6" s="31"/>
    </row>
    <row r="7" spans="1:17" s="38" customFormat="1" ht="22.5" customHeight="1" x14ac:dyDescent="0.2">
      <c r="A7" s="32">
        <v>1</v>
      </c>
      <c r="B7" s="33" t="s">
        <v>28</v>
      </c>
      <c r="C7" s="32" t="str">
        <f>IFERROR(VLOOKUP(B7,'بيانات الموظفين'!$B$7:$C$49,2,0),0)</f>
        <v>الشيخ زايد</v>
      </c>
      <c r="D7" s="34">
        <v>0.5</v>
      </c>
      <c r="E7" s="35">
        <v>0.91666666666666663</v>
      </c>
      <c r="F7" s="11">
        <f>IFERROR(IF(E7&gt;D7,E7-D7,1-D7+E7),"")</f>
        <v>0.41666666666666663</v>
      </c>
      <c r="G7" s="36">
        <f>IF(F7&gt;0,VLOOKUP($B7,'بيانات الموظفين'!$B$7:$T$49,7,0),"")</f>
        <v>120</v>
      </c>
      <c r="H7" s="37"/>
      <c r="I7" s="34"/>
      <c r="J7" s="35"/>
      <c r="K7" s="11">
        <f>IFERROR(IF(J7&gt;I7,J7-I7,1-I7+J7),"")</f>
        <v>1</v>
      </c>
      <c r="L7" s="36">
        <f>IF(K7&gt;0,VLOOKUP($B7,'بيانات الموظفين'!$B$7:$T$49,7,0),"")</f>
        <v>120</v>
      </c>
      <c r="M7" s="37"/>
    </row>
    <row r="8" spans="1:17" s="38" customFormat="1" ht="22.5" customHeight="1" x14ac:dyDescent="0.2">
      <c r="A8" s="32">
        <v>2</v>
      </c>
      <c r="B8" s="33" t="s">
        <v>30</v>
      </c>
      <c r="C8" s="32" t="str">
        <f>IFERROR(VLOOKUP(B8,'بيانات الموظفين'!$B$7:$C$49,2,0),0)</f>
        <v>الشيخ زايد</v>
      </c>
      <c r="D8" s="34"/>
      <c r="E8" s="35"/>
      <c r="F8" s="11">
        <f t="shared" ref="F8:F71" si="0">IFERROR(IF(E8&gt;D8,E8-D8,1-D8+E8),"")</f>
        <v>1</v>
      </c>
      <c r="G8" s="36">
        <f>IF(F8&gt;0,VLOOKUP($B8,'بيانات الموظفين'!$B$7:$T$49,7,0),"")</f>
        <v>150</v>
      </c>
      <c r="H8" s="37"/>
      <c r="I8" s="34"/>
      <c r="J8" s="35"/>
      <c r="K8" s="11">
        <f t="shared" ref="K8:K71" si="1">IFERROR(IF(J8&gt;I8,J8-I8,1-I8+J8),"")</f>
        <v>1</v>
      </c>
      <c r="L8" s="36">
        <f>IF(K8&gt;0,VLOOKUP($B8,'بيانات الموظفين'!$B$7:$T$49,7,0),"")</f>
        <v>150</v>
      </c>
      <c r="M8" s="37"/>
    </row>
    <row r="9" spans="1:17" s="38" customFormat="1" ht="22.5" customHeight="1" x14ac:dyDescent="0.2">
      <c r="A9" s="32">
        <v>3</v>
      </c>
      <c r="B9" s="33" t="s">
        <v>33</v>
      </c>
      <c r="C9" s="32" t="str">
        <f>IFERROR(VLOOKUP(B9,'بيانات الموظفين'!$B$7:$C$49,2,0),0)</f>
        <v>الشيخ زايد</v>
      </c>
      <c r="D9" s="34"/>
      <c r="E9" s="35"/>
      <c r="F9" s="11">
        <f t="shared" si="0"/>
        <v>1</v>
      </c>
      <c r="G9" s="36">
        <f>IF(F9&gt;0,VLOOKUP($B9,'بيانات الموظفين'!$B$7:$T$49,7,0),"")</f>
        <v>140</v>
      </c>
      <c r="H9" s="37"/>
      <c r="I9" s="34"/>
      <c r="J9" s="35"/>
      <c r="K9" s="11">
        <f t="shared" si="1"/>
        <v>1</v>
      </c>
      <c r="L9" s="36">
        <f>IF(K9&gt;0,VLOOKUP($B9,'بيانات الموظفين'!$B$7:$T$49,7,0),"")</f>
        <v>140</v>
      </c>
      <c r="M9" s="37"/>
    </row>
    <row r="10" spans="1:17" s="38" customFormat="1" ht="22.5" customHeight="1" x14ac:dyDescent="0.2">
      <c r="A10" s="32">
        <v>4</v>
      </c>
      <c r="B10" s="33" t="s">
        <v>34</v>
      </c>
      <c r="C10" s="32" t="str">
        <f>IFERROR(VLOOKUP(B10,'بيانات الموظفين'!$B$7:$C$49,2,0),0)</f>
        <v>الشيخ زايد</v>
      </c>
      <c r="D10" s="34"/>
      <c r="E10" s="35"/>
      <c r="F10" s="11">
        <f t="shared" si="0"/>
        <v>1</v>
      </c>
      <c r="G10" s="36">
        <f>IF(F10&gt;0,VLOOKUP($B10,'بيانات الموظفين'!$B$7:$T$49,7,0),"")</f>
        <v>130</v>
      </c>
      <c r="H10" s="37"/>
      <c r="I10" s="34"/>
      <c r="J10" s="35"/>
      <c r="K10" s="11">
        <f t="shared" si="1"/>
        <v>1</v>
      </c>
      <c r="L10" s="36">
        <f>IF(K10&gt;0,VLOOKUP($B10,'بيانات الموظفين'!$B$7:$T$49,7,0),"")</f>
        <v>130</v>
      </c>
      <c r="M10" s="37"/>
      <c r="Q10" s="39"/>
    </row>
    <row r="11" spans="1:17" s="38" customFormat="1" ht="22.5" customHeight="1" x14ac:dyDescent="0.2">
      <c r="A11" s="32">
        <v>5</v>
      </c>
      <c r="B11" s="33" t="s">
        <v>31</v>
      </c>
      <c r="C11" s="32" t="str">
        <f>IFERROR(VLOOKUP(B11,'بيانات الموظفين'!$B$7:$C$49,2,0),0)</f>
        <v>الشيخ زايد</v>
      </c>
      <c r="D11" s="34"/>
      <c r="E11" s="35"/>
      <c r="F11" s="11">
        <f t="shared" si="0"/>
        <v>1</v>
      </c>
      <c r="G11" s="36">
        <f>IF(F11&gt;0,VLOOKUP($B11,'بيانات الموظفين'!$B$7:$T$49,7,0),"")</f>
        <v>130</v>
      </c>
      <c r="H11" s="37"/>
      <c r="I11" s="34"/>
      <c r="J11" s="35"/>
      <c r="K11" s="11">
        <f t="shared" si="1"/>
        <v>1</v>
      </c>
      <c r="L11" s="36">
        <f>IF(K11&gt;0,VLOOKUP($B11,'بيانات الموظفين'!$B$7:$T$49,7,0),"")</f>
        <v>130</v>
      </c>
      <c r="M11" s="37"/>
      <c r="Q11" s="39"/>
    </row>
    <row r="12" spans="1:17" s="38" customFormat="1" ht="22.5" customHeight="1" x14ac:dyDescent="0.2">
      <c r="A12" s="32">
        <v>6</v>
      </c>
      <c r="B12" s="33" t="s">
        <v>32</v>
      </c>
      <c r="C12" s="32" t="str">
        <f>IFERROR(VLOOKUP(B12,'بيانات الموظفين'!$B$7:$C$49,2,0),0)</f>
        <v>الشيخ زايد</v>
      </c>
      <c r="D12" s="34"/>
      <c r="E12" s="35"/>
      <c r="F12" s="11">
        <f t="shared" si="0"/>
        <v>1</v>
      </c>
      <c r="G12" s="36">
        <f>IF(F12&gt;0,VLOOKUP($B12,'بيانات الموظفين'!$B$7:$T$49,7,0),"")</f>
        <v>0</v>
      </c>
      <c r="H12" s="37"/>
      <c r="I12" s="34"/>
      <c r="J12" s="35"/>
      <c r="K12" s="11">
        <f t="shared" si="1"/>
        <v>1</v>
      </c>
      <c r="L12" s="36">
        <f>IF(K12&gt;0,VLOOKUP($B12,'بيانات الموظفين'!$B$7:$T$49,5,0),"")</f>
        <v>0</v>
      </c>
      <c r="M12" s="37"/>
      <c r="Q12" s="39"/>
    </row>
    <row r="13" spans="1:17" s="38" customFormat="1" ht="22.5" customHeight="1" x14ac:dyDescent="0.2">
      <c r="A13" s="32">
        <v>7</v>
      </c>
      <c r="B13" s="33" t="s">
        <v>35</v>
      </c>
      <c r="C13" s="32" t="str">
        <f>IFERROR(VLOOKUP(B13,'بيانات الموظفين'!$B$7:$C$49,2,0),0)</f>
        <v>الشيخ زايد</v>
      </c>
      <c r="D13" s="34"/>
      <c r="E13" s="35"/>
      <c r="F13" s="11">
        <f t="shared" si="0"/>
        <v>1</v>
      </c>
      <c r="G13" s="36">
        <f>IF(F13&gt;0,VLOOKUP($B13,'بيانات الموظفين'!$B$7:$T$49,7,0),"")</f>
        <v>0</v>
      </c>
      <c r="H13" s="37"/>
      <c r="I13" s="34"/>
      <c r="J13" s="35"/>
      <c r="K13" s="11">
        <f t="shared" si="1"/>
        <v>1</v>
      </c>
      <c r="L13" s="36">
        <f>IF(K13&gt;0,VLOOKUP($B13,'بيانات الموظفين'!$B$7:$T$49,5,0),"")</f>
        <v>0</v>
      </c>
      <c r="M13" s="37"/>
    </row>
    <row r="14" spans="1:17" s="38" customFormat="1" ht="22.5" customHeight="1" x14ac:dyDescent="0.2">
      <c r="A14" s="32">
        <v>8</v>
      </c>
      <c r="B14" s="33"/>
      <c r="C14" s="32">
        <f>IFERROR(VLOOKUP(B14,'بيانات الموظفين'!$B$7:$C$49,2,0),0)</f>
        <v>0</v>
      </c>
      <c r="D14" s="34"/>
      <c r="E14" s="35"/>
      <c r="F14" s="11">
        <f t="shared" si="0"/>
        <v>1</v>
      </c>
      <c r="G14" s="36" t="e">
        <f>IF(F14&gt;0,VLOOKUP($B14,'بيانات الموظفين'!$B$7:$T$49,5,0),"")</f>
        <v>#N/A</v>
      </c>
      <c r="H14" s="37"/>
      <c r="I14" s="34"/>
      <c r="J14" s="35"/>
      <c r="K14" s="11">
        <f t="shared" si="1"/>
        <v>1</v>
      </c>
      <c r="L14" s="36" t="e">
        <f>IF(K14&gt;0,VLOOKUP($B14,'بيانات الموظفين'!$B$7:$T$49,5,0),"")</f>
        <v>#N/A</v>
      </c>
      <c r="M14" s="37"/>
    </row>
    <row r="15" spans="1:17" s="38" customFormat="1" ht="22.5" customHeight="1" x14ac:dyDescent="0.2">
      <c r="A15" s="32">
        <v>9</v>
      </c>
      <c r="B15" s="33"/>
      <c r="C15" s="32">
        <f>IFERROR(VLOOKUP(B15,'بيانات الموظفين'!$B$7:$C$49,2,0),0)</f>
        <v>0</v>
      </c>
      <c r="D15" s="34"/>
      <c r="E15" s="35"/>
      <c r="F15" s="11">
        <f t="shared" si="0"/>
        <v>1</v>
      </c>
      <c r="G15" s="36" t="e">
        <f>IF(F15&gt;0,VLOOKUP($B15,'بيانات الموظفين'!$B$7:$T$49,5,0),"")</f>
        <v>#N/A</v>
      </c>
      <c r="H15" s="37"/>
      <c r="I15" s="34"/>
      <c r="J15" s="35"/>
      <c r="K15" s="11">
        <f t="shared" si="1"/>
        <v>1</v>
      </c>
      <c r="L15" s="36" t="e">
        <f>IF(K15&gt;0,VLOOKUP($B15,'بيانات الموظفين'!$B$7:$T$49,5,0),"")</f>
        <v>#N/A</v>
      </c>
      <c r="M15" s="37"/>
    </row>
    <row r="16" spans="1:17" s="38" customFormat="1" ht="22.5" customHeight="1" x14ac:dyDescent="0.2">
      <c r="A16" s="32">
        <v>10</v>
      </c>
      <c r="B16" s="33"/>
      <c r="C16" s="32">
        <f>IFERROR(VLOOKUP(B16,'بيانات الموظفين'!$B$7:$C$49,2,0),0)</f>
        <v>0</v>
      </c>
      <c r="D16" s="34"/>
      <c r="E16" s="35"/>
      <c r="F16" s="11">
        <f t="shared" si="0"/>
        <v>1</v>
      </c>
      <c r="G16" s="36" t="e">
        <f>IF(F16&gt;0,VLOOKUP($B16,'بيانات الموظفين'!$B$7:$T$49,5,0),"")</f>
        <v>#N/A</v>
      </c>
      <c r="H16" s="37"/>
      <c r="I16" s="34"/>
      <c r="J16" s="35"/>
      <c r="K16" s="11">
        <f t="shared" si="1"/>
        <v>1</v>
      </c>
      <c r="L16" s="36" t="e">
        <f>IF(K16&gt;0,VLOOKUP($B16,'بيانات الموظفين'!$B$7:$T$49,5,0),"")</f>
        <v>#N/A</v>
      </c>
      <c r="M16" s="37"/>
    </row>
    <row r="17" spans="1:13" s="38" customFormat="1" ht="22.5" customHeight="1" x14ac:dyDescent="0.2">
      <c r="A17" s="32">
        <v>11</v>
      </c>
      <c r="B17" s="33"/>
      <c r="C17" s="32">
        <f>IFERROR(VLOOKUP(B17,'بيانات الموظفين'!$B$7:$C$49,2,0),0)</f>
        <v>0</v>
      </c>
      <c r="D17" s="34"/>
      <c r="E17" s="35"/>
      <c r="F17" s="11">
        <f t="shared" si="0"/>
        <v>1</v>
      </c>
      <c r="G17" s="36" t="e">
        <f>IF(F17&gt;0,VLOOKUP($B17,'بيانات الموظفين'!$B$7:$T$49,5,0),"")</f>
        <v>#N/A</v>
      </c>
      <c r="H17" s="37"/>
      <c r="I17" s="34"/>
      <c r="J17" s="35"/>
      <c r="K17" s="11">
        <f t="shared" si="1"/>
        <v>1</v>
      </c>
      <c r="L17" s="36" t="e">
        <f>IF(K17&gt;0,VLOOKUP($B17,'بيانات الموظفين'!$B$7:$T$49,5,0),"")</f>
        <v>#N/A</v>
      </c>
      <c r="M17" s="37"/>
    </row>
    <row r="18" spans="1:13" s="38" customFormat="1" ht="22.5" customHeight="1" x14ac:dyDescent="0.2">
      <c r="A18" s="32">
        <v>12</v>
      </c>
      <c r="B18" s="33"/>
      <c r="C18" s="32">
        <f>IFERROR(VLOOKUP(B18,'بيانات الموظفين'!$B$7:$C$49,2,0),0)</f>
        <v>0</v>
      </c>
      <c r="D18" s="34"/>
      <c r="E18" s="35"/>
      <c r="F18" s="11">
        <f t="shared" si="0"/>
        <v>1</v>
      </c>
      <c r="G18" s="36" t="e">
        <f>IF(F18&gt;0,VLOOKUP($B18,'بيانات الموظفين'!$B$7:$T$49,5,0),"")</f>
        <v>#N/A</v>
      </c>
      <c r="H18" s="37"/>
      <c r="I18" s="34"/>
      <c r="J18" s="35"/>
      <c r="K18" s="11">
        <f t="shared" si="1"/>
        <v>1</v>
      </c>
      <c r="L18" s="36" t="e">
        <f>IF(K18&gt;0,VLOOKUP($B18,'بيانات الموظفين'!$B$7:$T$49,5,0),"")</f>
        <v>#N/A</v>
      </c>
      <c r="M18" s="37"/>
    </row>
    <row r="19" spans="1:13" s="38" customFormat="1" ht="22.5" customHeight="1" x14ac:dyDescent="0.2">
      <c r="A19" s="32">
        <v>13</v>
      </c>
      <c r="B19" s="33"/>
      <c r="C19" s="32">
        <f>IFERROR(VLOOKUP(B19,'بيانات الموظفين'!$B$7:$C$49,2,0),0)</f>
        <v>0</v>
      </c>
      <c r="D19" s="34"/>
      <c r="E19" s="35"/>
      <c r="F19" s="11">
        <f t="shared" si="0"/>
        <v>1</v>
      </c>
      <c r="G19" s="36" t="e">
        <f>IF(F19&gt;0,VLOOKUP($B19,'بيانات الموظفين'!$B$7:$T$49,5,0),"")</f>
        <v>#N/A</v>
      </c>
      <c r="H19" s="37"/>
      <c r="I19" s="34"/>
      <c r="J19" s="35"/>
      <c r="K19" s="11">
        <f t="shared" si="1"/>
        <v>1</v>
      </c>
      <c r="L19" s="36" t="e">
        <f>IF(K19&gt;0,VLOOKUP($B19,'بيانات الموظفين'!$B$7:$T$49,5,0),"")</f>
        <v>#N/A</v>
      </c>
      <c r="M19" s="37"/>
    </row>
    <row r="20" spans="1:13" s="38" customFormat="1" ht="22.5" customHeight="1" x14ac:dyDescent="0.2">
      <c r="A20" s="32">
        <v>14</v>
      </c>
      <c r="B20" s="33"/>
      <c r="C20" s="32">
        <f>IFERROR(VLOOKUP(B20,'بيانات الموظفين'!$B$7:$C$49,2,0),0)</f>
        <v>0</v>
      </c>
      <c r="D20" s="34"/>
      <c r="E20" s="35"/>
      <c r="F20" s="11">
        <f t="shared" si="0"/>
        <v>1</v>
      </c>
      <c r="G20" s="36" t="e">
        <f>IF(F20&gt;0,VLOOKUP($B20,'بيانات الموظفين'!$B$7:$T$49,5,0),"")</f>
        <v>#N/A</v>
      </c>
      <c r="H20" s="37"/>
      <c r="I20" s="34"/>
      <c r="J20" s="35"/>
      <c r="K20" s="11">
        <f t="shared" si="1"/>
        <v>1</v>
      </c>
      <c r="L20" s="36" t="e">
        <f>IF(K20&gt;0,VLOOKUP($B20,'بيانات الموظفين'!$B$7:$T$49,5,0),"")</f>
        <v>#N/A</v>
      </c>
      <c r="M20" s="37"/>
    </row>
    <row r="21" spans="1:13" s="38" customFormat="1" ht="22.5" customHeight="1" x14ac:dyDescent="0.2">
      <c r="A21" s="32">
        <v>15</v>
      </c>
      <c r="B21" s="33"/>
      <c r="C21" s="32">
        <f>IFERROR(VLOOKUP(B21,'بيانات الموظفين'!$B$7:$C$49,2,0),0)</f>
        <v>0</v>
      </c>
      <c r="D21" s="34"/>
      <c r="E21" s="35"/>
      <c r="F21" s="11">
        <f t="shared" si="0"/>
        <v>1</v>
      </c>
      <c r="G21" s="36" t="e">
        <f>IF(F21&gt;0,VLOOKUP($B21,'بيانات الموظفين'!$B$7:$T$49,5,0),"")</f>
        <v>#N/A</v>
      </c>
      <c r="H21" s="37"/>
      <c r="I21" s="34"/>
      <c r="J21" s="35"/>
      <c r="K21" s="11">
        <f t="shared" si="1"/>
        <v>1</v>
      </c>
      <c r="L21" s="36" t="e">
        <f>IF(K21&gt;0,VLOOKUP($B21,'بيانات الموظفين'!$B$7:$T$49,5,0),"")</f>
        <v>#N/A</v>
      </c>
      <c r="M21" s="37"/>
    </row>
    <row r="22" spans="1:13" s="38" customFormat="1" ht="22.5" customHeight="1" x14ac:dyDescent="0.2">
      <c r="A22" s="32">
        <v>16</v>
      </c>
      <c r="B22" s="33"/>
      <c r="C22" s="32">
        <f>IFERROR(VLOOKUP(B22,'بيانات الموظفين'!$B$7:$C$49,2,0),0)</f>
        <v>0</v>
      </c>
      <c r="D22" s="34"/>
      <c r="E22" s="35"/>
      <c r="F22" s="11">
        <f t="shared" si="0"/>
        <v>1</v>
      </c>
      <c r="G22" s="36" t="e">
        <f>IF(F22&gt;0,VLOOKUP($B22,'بيانات الموظفين'!$B$7:$T$49,5,0),"")</f>
        <v>#N/A</v>
      </c>
      <c r="H22" s="37"/>
      <c r="I22" s="34"/>
      <c r="J22" s="35"/>
      <c r="K22" s="11">
        <f t="shared" si="1"/>
        <v>1</v>
      </c>
      <c r="L22" s="36" t="e">
        <f>IF(K22&gt;0,VLOOKUP($B22,'بيانات الموظفين'!$B$7:$T$49,5,0),"")</f>
        <v>#N/A</v>
      </c>
      <c r="M22" s="37"/>
    </row>
    <row r="23" spans="1:13" s="38" customFormat="1" ht="22.5" customHeight="1" x14ac:dyDescent="0.2">
      <c r="A23" s="32">
        <v>17</v>
      </c>
      <c r="B23" s="33"/>
      <c r="C23" s="32">
        <f>IFERROR(VLOOKUP(B23,'بيانات الموظفين'!$B$7:$C$49,2,0),0)</f>
        <v>0</v>
      </c>
      <c r="D23" s="34"/>
      <c r="E23" s="35"/>
      <c r="F23" s="11">
        <f t="shared" si="0"/>
        <v>1</v>
      </c>
      <c r="G23" s="36" t="e">
        <f>IF(F23&gt;0,VLOOKUP($B23,'بيانات الموظفين'!$B$7:$T$49,5,0),"")</f>
        <v>#N/A</v>
      </c>
      <c r="H23" s="37"/>
      <c r="I23" s="34"/>
      <c r="J23" s="35"/>
      <c r="K23" s="11">
        <f t="shared" si="1"/>
        <v>1</v>
      </c>
      <c r="L23" s="36" t="e">
        <f>IF(K23&gt;0,VLOOKUP($B23,'بيانات الموظفين'!$B$7:$T$49,5,0),"")</f>
        <v>#N/A</v>
      </c>
      <c r="M23" s="37"/>
    </row>
    <row r="24" spans="1:13" s="38" customFormat="1" ht="22.5" customHeight="1" x14ac:dyDescent="0.2">
      <c r="A24" s="32">
        <v>18</v>
      </c>
      <c r="B24" s="33"/>
      <c r="C24" s="32">
        <f>IFERROR(VLOOKUP(B24,'بيانات الموظفين'!$B$7:$C$49,2,0),0)</f>
        <v>0</v>
      </c>
      <c r="D24" s="34"/>
      <c r="E24" s="35"/>
      <c r="F24" s="11">
        <f t="shared" si="0"/>
        <v>1</v>
      </c>
      <c r="G24" s="36" t="e">
        <f>IF(F24&gt;0,VLOOKUP($B24,'بيانات الموظفين'!$B$7:$T$49,5,0),"")</f>
        <v>#N/A</v>
      </c>
      <c r="H24" s="37"/>
      <c r="I24" s="34"/>
      <c r="J24" s="35"/>
      <c r="K24" s="11">
        <f t="shared" si="1"/>
        <v>1</v>
      </c>
      <c r="L24" s="36" t="e">
        <f>IF(K24&gt;0,VLOOKUP($B24,'بيانات الموظفين'!$B$7:$T$49,5,0),"")</f>
        <v>#N/A</v>
      </c>
      <c r="M24" s="37"/>
    </row>
    <row r="25" spans="1:13" s="38" customFormat="1" ht="22.5" customHeight="1" x14ac:dyDescent="0.2">
      <c r="A25" s="32">
        <v>19</v>
      </c>
      <c r="B25" s="33"/>
      <c r="C25" s="32">
        <f>IFERROR(VLOOKUP(B25,'بيانات الموظفين'!$B$7:$C$49,2,0),0)</f>
        <v>0</v>
      </c>
      <c r="D25" s="34"/>
      <c r="E25" s="35"/>
      <c r="F25" s="11">
        <f t="shared" si="0"/>
        <v>1</v>
      </c>
      <c r="G25" s="36" t="e">
        <f>IF(F25&gt;0,VLOOKUP($B25,'بيانات الموظفين'!$B$7:$T$49,5,0),"")</f>
        <v>#N/A</v>
      </c>
      <c r="H25" s="37"/>
      <c r="I25" s="34"/>
      <c r="J25" s="35"/>
      <c r="K25" s="11">
        <f t="shared" si="1"/>
        <v>1</v>
      </c>
      <c r="L25" s="36" t="e">
        <f>IF(K25&gt;0,VLOOKUP($B25,'بيانات الموظفين'!$B$7:$T$49,5,0),"")</f>
        <v>#N/A</v>
      </c>
      <c r="M25" s="37"/>
    </row>
    <row r="26" spans="1:13" s="38" customFormat="1" ht="22.5" customHeight="1" x14ac:dyDescent="0.2">
      <c r="A26" s="32">
        <v>20</v>
      </c>
      <c r="B26" s="33"/>
      <c r="C26" s="32">
        <f>IFERROR(VLOOKUP(B26,'بيانات الموظفين'!$B$7:$C$49,2,0),0)</f>
        <v>0</v>
      </c>
      <c r="D26" s="34"/>
      <c r="E26" s="35"/>
      <c r="F26" s="11">
        <f t="shared" si="0"/>
        <v>1</v>
      </c>
      <c r="G26" s="36" t="e">
        <f>IF(F26&gt;0,VLOOKUP($B26,'بيانات الموظفين'!$B$7:$T$49,5,0),"")</f>
        <v>#N/A</v>
      </c>
      <c r="H26" s="37"/>
      <c r="I26" s="34"/>
      <c r="J26" s="35"/>
      <c r="K26" s="11">
        <f t="shared" si="1"/>
        <v>1</v>
      </c>
      <c r="L26" s="36" t="e">
        <f>IF(K26&gt;0,VLOOKUP($B26,'بيانات الموظفين'!$B$7:$T$49,5,0),"")</f>
        <v>#N/A</v>
      </c>
      <c r="M26" s="37"/>
    </row>
    <row r="27" spans="1:13" s="38" customFormat="1" ht="22.5" customHeight="1" x14ac:dyDescent="0.2">
      <c r="A27" s="32">
        <v>21</v>
      </c>
      <c r="B27" s="33"/>
      <c r="C27" s="32">
        <f>IFERROR(VLOOKUP(B27,'بيانات الموظفين'!$B$7:$C$49,2,0),0)</f>
        <v>0</v>
      </c>
      <c r="D27" s="34"/>
      <c r="E27" s="35"/>
      <c r="F27" s="11">
        <f t="shared" si="0"/>
        <v>1</v>
      </c>
      <c r="G27" s="36" t="e">
        <f>IF(F27&gt;0,VLOOKUP($B27,'بيانات الموظفين'!$B$7:$T$49,5,0),"")</f>
        <v>#N/A</v>
      </c>
      <c r="H27" s="37"/>
      <c r="I27" s="34"/>
      <c r="J27" s="35"/>
      <c r="K27" s="11">
        <f t="shared" si="1"/>
        <v>1</v>
      </c>
      <c r="L27" s="36" t="e">
        <f>IF(K27&gt;0,VLOOKUP($B27,'بيانات الموظفين'!$B$7:$T$49,5,0),"")</f>
        <v>#N/A</v>
      </c>
      <c r="M27" s="37"/>
    </row>
    <row r="28" spans="1:13" s="38" customFormat="1" ht="22.5" customHeight="1" x14ac:dyDescent="0.2">
      <c r="A28" s="32">
        <v>22</v>
      </c>
      <c r="B28" s="33"/>
      <c r="C28" s="32">
        <f>IFERROR(VLOOKUP(B28,'بيانات الموظفين'!$B$7:$C$49,2,0),0)</f>
        <v>0</v>
      </c>
      <c r="D28" s="34"/>
      <c r="E28" s="35"/>
      <c r="F28" s="11">
        <f t="shared" si="0"/>
        <v>1</v>
      </c>
      <c r="G28" s="36" t="e">
        <f>IF(F28&gt;0,VLOOKUP($B28,'بيانات الموظفين'!$B$7:$T$49,5,0),"")</f>
        <v>#N/A</v>
      </c>
      <c r="H28" s="37"/>
      <c r="I28" s="34"/>
      <c r="J28" s="35"/>
      <c r="K28" s="11">
        <f t="shared" si="1"/>
        <v>1</v>
      </c>
      <c r="L28" s="36" t="e">
        <f>IF(K28&gt;0,VLOOKUP($B28,'بيانات الموظفين'!$B$7:$T$49,5,0),"")</f>
        <v>#N/A</v>
      </c>
      <c r="M28" s="37"/>
    </row>
    <row r="29" spans="1:13" s="38" customFormat="1" ht="22.5" customHeight="1" x14ac:dyDescent="0.2">
      <c r="A29" s="32">
        <v>23</v>
      </c>
      <c r="B29" s="33"/>
      <c r="C29" s="32">
        <f>IFERROR(VLOOKUP(B29,'بيانات الموظفين'!$B$7:$C$49,2,0),0)</f>
        <v>0</v>
      </c>
      <c r="D29" s="34"/>
      <c r="E29" s="35"/>
      <c r="F29" s="11">
        <f t="shared" si="0"/>
        <v>1</v>
      </c>
      <c r="G29" s="36" t="e">
        <f>IF(F29&gt;0,VLOOKUP($B29,'بيانات الموظفين'!$B$7:$T$49,5,0),"")</f>
        <v>#N/A</v>
      </c>
      <c r="H29" s="37"/>
      <c r="I29" s="34"/>
      <c r="J29" s="35"/>
      <c r="K29" s="11">
        <f t="shared" si="1"/>
        <v>1</v>
      </c>
      <c r="L29" s="36" t="e">
        <f>IF(K29&gt;0,VLOOKUP($B29,'بيانات الموظفين'!$B$7:$T$49,5,0),"")</f>
        <v>#N/A</v>
      </c>
      <c r="M29" s="37"/>
    </row>
    <row r="30" spans="1:13" s="38" customFormat="1" ht="22.5" customHeight="1" x14ac:dyDescent="0.2">
      <c r="A30" s="32">
        <v>24</v>
      </c>
      <c r="B30" s="33"/>
      <c r="C30" s="32">
        <f>IFERROR(VLOOKUP(B30,'بيانات الموظفين'!$B$7:$C$49,2,0),0)</f>
        <v>0</v>
      </c>
      <c r="D30" s="34"/>
      <c r="E30" s="35"/>
      <c r="F30" s="11">
        <f t="shared" si="0"/>
        <v>1</v>
      </c>
      <c r="G30" s="36" t="e">
        <f>IF(F30&gt;0,VLOOKUP($B30,'بيانات الموظفين'!$B$7:$T$49,5,0),"")</f>
        <v>#N/A</v>
      </c>
      <c r="H30" s="37"/>
      <c r="I30" s="34"/>
      <c r="J30" s="35"/>
      <c r="K30" s="11">
        <f t="shared" si="1"/>
        <v>1</v>
      </c>
      <c r="L30" s="36" t="e">
        <f>IF(K30&gt;0,VLOOKUP($B30,'بيانات الموظفين'!$B$7:$T$49,5,0),"")</f>
        <v>#N/A</v>
      </c>
      <c r="M30" s="37"/>
    </row>
    <row r="31" spans="1:13" s="38" customFormat="1" ht="22.5" customHeight="1" x14ac:dyDescent="0.2">
      <c r="A31" s="32">
        <v>25</v>
      </c>
      <c r="B31" s="33"/>
      <c r="C31" s="32">
        <f>IFERROR(VLOOKUP(B31,'بيانات الموظفين'!$B$7:$C$49,2,0),0)</f>
        <v>0</v>
      </c>
      <c r="D31" s="34"/>
      <c r="E31" s="35"/>
      <c r="F31" s="11">
        <f t="shared" si="0"/>
        <v>1</v>
      </c>
      <c r="G31" s="36" t="e">
        <f>IF(F31&gt;0,VLOOKUP($B31,'بيانات الموظفين'!$B$7:$T$49,5,0),"")</f>
        <v>#N/A</v>
      </c>
      <c r="H31" s="37"/>
      <c r="I31" s="34"/>
      <c r="J31" s="35"/>
      <c r="K31" s="11">
        <f t="shared" si="1"/>
        <v>1</v>
      </c>
      <c r="L31" s="36" t="e">
        <f>IF(K31&gt;0,VLOOKUP($B31,'بيانات الموظفين'!$B$7:$T$49,5,0),"")</f>
        <v>#N/A</v>
      </c>
      <c r="M31" s="37"/>
    </row>
    <row r="32" spans="1:13" s="38" customFormat="1" ht="22.5" customHeight="1" x14ac:dyDescent="0.2">
      <c r="A32" s="32">
        <v>26</v>
      </c>
      <c r="B32" s="33"/>
      <c r="C32" s="32">
        <f>IFERROR(VLOOKUP(B32,'بيانات الموظفين'!$B$7:$C$49,2,0),0)</f>
        <v>0</v>
      </c>
      <c r="D32" s="34"/>
      <c r="E32" s="35"/>
      <c r="F32" s="11">
        <f t="shared" si="0"/>
        <v>1</v>
      </c>
      <c r="G32" s="36" t="e">
        <f>IF(F32&gt;0,VLOOKUP($B32,'بيانات الموظفين'!$B$7:$T$49,5,0),"")</f>
        <v>#N/A</v>
      </c>
      <c r="H32" s="37"/>
      <c r="I32" s="34"/>
      <c r="J32" s="35"/>
      <c r="K32" s="11">
        <f t="shared" si="1"/>
        <v>1</v>
      </c>
      <c r="L32" s="36" t="e">
        <f>IF(K32&gt;0,VLOOKUP($B32,'بيانات الموظفين'!$B$7:$T$49,5,0),"")</f>
        <v>#N/A</v>
      </c>
      <c r="M32" s="37"/>
    </row>
    <row r="33" spans="1:13" s="38" customFormat="1" ht="22.5" customHeight="1" x14ac:dyDescent="0.2">
      <c r="A33" s="32">
        <v>27</v>
      </c>
      <c r="B33" s="33"/>
      <c r="C33" s="32">
        <f>IFERROR(VLOOKUP(B33,'بيانات الموظفين'!$B$7:$C$49,2,0),0)</f>
        <v>0</v>
      </c>
      <c r="D33" s="34"/>
      <c r="E33" s="35"/>
      <c r="F33" s="11">
        <f t="shared" si="0"/>
        <v>1</v>
      </c>
      <c r="G33" s="36" t="e">
        <f>IF(F33&gt;0,VLOOKUP($B33,'بيانات الموظفين'!$B$7:$T$49,5,0),"")</f>
        <v>#N/A</v>
      </c>
      <c r="H33" s="37"/>
      <c r="I33" s="34"/>
      <c r="J33" s="35"/>
      <c r="K33" s="11">
        <f t="shared" si="1"/>
        <v>1</v>
      </c>
      <c r="L33" s="36" t="e">
        <f>IF(K33&gt;0,VLOOKUP($B33,'بيانات الموظفين'!$B$7:$T$49,5,0),"")</f>
        <v>#N/A</v>
      </c>
      <c r="M33" s="37"/>
    </row>
    <row r="34" spans="1:13" s="38" customFormat="1" ht="22.5" customHeight="1" x14ac:dyDescent="0.2">
      <c r="A34" s="32">
        <v>28</v>
      </c>
      <c r="B34" s="33"/>
      <c r="C34" s="32">
        <f>IFERROR(VLOOKUP(B34,'بيانات الموظفين'!$B$7:$C$49,2,0),0)</f>
        <v>0</v>
      </c>
      <c r="D34" s="34"/>
      <c r="E34" s="35"/>
      <c r="F34" s="11">
        <f t="shared" si="0"/>
        <v>1</v>
      </c>
      <c r="G34" s="36" t="e">
        <f>IF(F34&gt;0,VLOOKUP($B34,'بيانات الموظفين'!$B$7:$T$49,5,0),"")</f>
        <v>#N/A</v>
      </c>
      <c r="H34" s="37"/>
      <c r="I34" s="34"/>
      <c r="J34" s="35"/>
      <c r="K34" s="11">
        <f t="shared" si="1"/>
        <v>1</v>
      </c>
      <c r="L34" s="36" t="e">
        <f>IF(K34&gt;0,VLOOKUP($B34,'بيانات الموظفين'!$B$7:$T$49,5,0),"")</f>
        <v>#N/A</v>
      </c>
      <c r="M34" s="37"/>
    </row>
    <row r="35" spans="1:13" s="38" customFormat="1" ht="22.5" customHeight="1" x14ac:dyDescent="0.2">
      <c r="A35" s="32">
        <v>29</v>
      </c>
      <c r="B35" s="33"/>
      <c r="C35" s="32">
        <f>IFERROR(VLOOKUP(B35,'بيانات الموظفين'!$B$7:$C$49,2,0),0)</f>
        <v>0</v>
      </c>
      <c r="D35" s="34"/>
      <c r="E35" s="35"/>
      <c r="F35" s="11">
        <f t="shared" si="0"/>
        <v>1</v>
      </c>
      <c r="G35" s="36" t="e">
        <f>IF(F35&gt;0,VLOOKUP($B35,'بيانات الموظفين'!$B$7:$T$49,5,0),"")</f>
        <v>#N/A</v>
      </c>
      <c r="H35" s="37"/>
      <c r="I35" s="34"/>
      <c r="J35" s="35"/>
      <c r="K35" s="11">
        <f t="shared" si="1"/>
        <v>1</v>
      </c>
      <c r="L35" s="36" t="e">
        <f>IF(K35&gt;0,VLOOKUP($B35,'بيانات الموظفين'!$B$7:$T$49,5,0),"")</f>
        <v>#N/A</v>
      </c>
      <c r="M35" s="37"/>
    </row>
    <row r="36" spans="1:13" s="38" customFormat="1" ht="22.5" customHeight="1" x14ac:dyDescent="0.2">
      <c r="A36" s="32">
        <v>30</v>
      </c>
      <c r="B36" s="33"/>
      <c r="C36" s="32">
        <f>IFERROR(VLOOKUP(B36,'بيانات الموظفين'!$B$7:$C$49,2,0),0)</f>
        <v>0</v>
      </c>
      <c r="D36" s="34"/>
      <c r="E36" s="35"/>
      <c r="F36" s="11">
        <f t="shared" si="0"/>
        <v>1</v>
      </c>
      <c r="G36" s="36" t="e">
        <f>IF(F36&gt;0,VLOOKUP($B36,'بيانات الموظفين'!$B$7:$T$49,5,0),"")</f>
        <v>#N/A</v>
      </c>
      <c r="H36" s="37"/>
      <c r="I36" s="34"/>
      <c r="J36" s="35"/>
      <c r="K36" s="11">
        <f t="shared" si="1"/>
        <v>1</v>
      </c>
      <c r="L36" s="36" t="e">
        <f>IF(K36&gt;0,VLOOKUP($B36,'بيانات الموظفين'!$B$7:$T$49,5,0),"")</f>
        <v>#N/A</v>
      </c>
      <c r="M36" s="37"/>
    </row>
    <row r="37" spans="1:13" s="38" customFormat="1" ht="22.5" customHeight="1" x14ac:dyDescent="0.2">
      <c r="A37" s="32">
        <v>31</v>
      </c>
      <c r="B37" s="33"/>
      <c r="C37" s="32">
        <f>IFERROR(VLOOKUP(B37,'بيانات الموظفين'!$B$7:$C$49,2,0),0)</f>
        <v>0</v>
      </c>
      <c r="D37" s="34"/>
      <c r="E37" s="35"/>
      <c r="F37" s="11">
        <f t="shared" si="0"/>
        <v>1</v>
      </c>
      <c r="G37" s="36" t="e">
        <f>IF(F37&gt;0,VLOOKUP($B37,'بيانات الموظفين'!$B$7:$T$49,5,0),"")</f>
        <v>#N/A</v>
      </c>
      <c r="H37" s="37"/>
      <c r="I37" s="34"/>
      <c r="J37" s="35"/>
      <c r="K37" s="11">
        <f t="shared" si="1"/>
        <v>1</v>
      </c>
      <c r="L37" s="36" t="e">
        <f>IF(K37&gt;0,VLOOKUP($B37,'بيانات الموظفين'!$B$7:$T$49,5,0),"")</f>
        <v>#N/A</v>
      </c>
      <c r="M37" s="37"/>
    </row>
    <row r="38" spans="1:13" s="38" customFormat="1" ht="22.5" customHeight="1" x14ac:dyDescent="0.2">
      <c r="A38" s="32">
        <v>32</v>
      </c>
      <c r="B38" s="33"/>
      <c r="C38" s="32">
        <f>IFERROR(VLOOKUP(B38,'بيانات الموظفين'!$B$7:$C$49,2,0),0)</f>
        <v>0</v>
      </c>
      <c r="D38" s="34"/>
      <c r="E38" s="35"/>
      <c r="F38" s="11">
        <f t="shared" si="0"/>
        <v>1</v>
      </c>
      <c r="G38" s="36" t="e">
        <f>IF(F38&gt;0,VLOOKUP($B38,'بيانات الموظفين'!$B$7:$T$49,5,0),"")</f>
        <v>#N/A</v>
      </c>
      <c r="H38" s="37"/>
      <c r="I38" s="34"/>
      <c r="J38" s="35"/>
      <c r="K38" s="11">
        <f t="shared" si="1"/>
        <v>1</v>
      </c>
      <c r="L38" s="36" t="e">
        <f>IF(K38&gt;0,VLOOKUP($B38,'بيانات الموظفين'!$B$7:$T$49,5,0),"")</f>
        <v>#N/A</v>
      </c>
      <c r="M38" s="37"/>
    </row>
    <row r="39" spans="1:13" s="38" customFormat="1" ht="22.5" customHeight="1" x14ac:dyDescent="0.2">
      <c r="A39" s="32">
        <v>33</v>
      </c>
      <c r="B39" s="33"/>
      <c r="C39" s="32">
        <f>IFERROR(VLOOKUP(B39,'بيانات الموظفين'!$B$7:$C$49,2,0),0)</f>
        <v>0</v>
      </c>
      <c r="D39" s="34"/>
      <c r="E39" s="35"/>
      <c r="F39" s="11">
        <f t="shared" si="0"/>
        <v>1</v>
      </c>
      <c r="G39" s="36" t="e">
        <f>IF(F39&gt;0,VLOOKUP($B39,'بيانات الموظفين'!$B$7:$T$49,5,0),"")</f>
        <v>#N/A</v>
      </c>
      <c r="H39" s="37"/>
      <c r="I39" s="34"/>
      <c r="J39" s="35"/>
      <c r="K39" s="11">
        <f t="shared" si="1"/>
        <v>1</v>
      </c>
      <c r="L39" s="36" t="e">
        <f>IF(K39&gt;0,VLOOKUP($B39,'بيانات الموظفين'!$B$7:$T$49,5,0),"")</f>
        <v>#N/A</v>
      </c>
      <c r="M39" s="37"/>
    </row>
    <row r="40" spans="1:13" s="38" customFormat="1" ht="22.5" customHeight="1" x14ac:dyDescent="0.2">
      <c r="A40" s="32">
        <v>34</v>
      </c>
      <c r="B40" s="33"/>
      <c r="C40" s="32">
        <f>IFERROR(VLOOKUP(B40,'بيانات الموظفين'!$B$7:$C$49,2,0),0)</f>
        <v>0</v>
      </c>
      <c r="D40" s="34"/>
      <c r="E40" s="35"/>
      <c r="F40" s="11">
        <f t="shared" si="0"/>
        <v>1</v>
      </c>
      <c r="G40" s="36" t="e">
        <f>IF(F40&gt;0,VLOOKUP($B40,'بيانات الموظفين'!$B$7:$T$49,5,0),"")</f>
        <v>#N/A</v>
      </c>
      <c r="H40" s="37"/>
      <c r="I40" s="34"/>
      <c r="J40" s="35"/>
      <c r="K40" s="11">
        <f t="shared" si="1"/>
        <v>1</v>
      </c>
      <c r="L40" s="36" t="e">
        <f>IF(K40&gt;0,VLOOKUP($B40,'بيانات الموظفين'!$B$7:$T$49,5,0),"")</f>
        <v>#N/A</v>
      </c>
      <c r="M40" s="37"/>
    </row>
    <row r="41" spans="1:13" s="38" customFormat="1" ht="22.5" customHeight="1" x14ac:dyDescent="0.2">
      <c r="A41" s="32">
        <v>35</v>
      </c>
      <c r="B41" s="33"/>
      <c r="C41" s="32">
        <f>IFERROR(VLOOKUP(B41,'بيانات الموظفين'!$B$7:$C$49,2,0),0)</f>
        <v>0</v>
      </c>
      <c r="D41" s="34"/>
      <c r="E41" s="35"/>
      <c r="F41" s="11">
        <f t="shared" si="0"/>
        <v>1</v>
      </c>
      <c r="G41" s="36" t="e">
        <f>IF(F41&gt;0,VLOOKUP($B41,'بيانات الموظفين'!$B$7:$T$49,5,0),"")</f>
        <v>#N/A</v>
      </c>
      <c r="H41" s="37"/>
      <c r="I41" s="34"/>
      <c r="J41" s="35"/>
      <c r="K41" s="11">
        <f t="shared" si="1"/>
        <v>1</v>
      </c>
      <c r="L41" s="36" t="e">
        <f>IF(K41&gt;0,VLOOKUP($B41,'بيانات الموظفين'!$B$7:$T$49,5,0),"")</f>
        <v>#N/A</v>
      </c>
      <c r="M41" s="37"/>
    </row>
    <row r="42" spans="1:13" s="38" customFormat="1" ht="22.5" customHeight="1" x14ac:dyDescent="0.2">
      <c r="A42" s="32">
        <v>36</v>
      </c>
      <c r="B42" s="33"/>
      <c r="C42" s="32">
        <f>IFERROR(VLOOKUP(B42,'بيانات الموظفين'!$B$7:$C$49,2,0),0)</f>
        <v>0</v>
      </c>
      <c r="D42" s="34"/>
      <c r="E42" s="35"/>
      <c r="F42" s="11">
        <f t="shared" si="0"/>
        <v>1</v>
      </c>
      <c r="G42" s="36" t="e">
        <f>IF(F42&gt;0,VLOOKUP($B42,'بيانات الموظفين'!$B$7:$T$49,5,0),"")</f>
        <v>#N/A</v>
      </c>
      <c r="H42" s="37"/>
      <c r="I42" s="34"/>
      <c r="J42" s="35"/>
      <c r="K42" s="11">
        <f t="shared" si="1"/>
        <v>1</v>
      </c>
      <c r="L42" s="36" t="e">
        <f>IF(K42&gt;0,VLOOKUP($B42,'بيانات الموظفين'!$B$7:$T$49,5,0),"")</f>
        <v>#N/A</v>
      </c>
      <c r="M42" s="37"/>
    </row>
    <row r="43" spans="1:13" s="38" customFormat="1" ht="22.5" customHeight="1" x14ac:dyDescent="0.2">
      <c r="A43" s="32">
        <v>37</v>
      </c>
      <c r="B43" s="33"/>
      <c r="C43" s="32">
        <f>IFERROR(VLOOKUP(B43,'بيانات الموظفين'!$B$7:$C$49,2,0),0)</f>
        <v>0</v>
      </c>
      <c r="D43" s="34"/>
      <c r="E43" s="35"/>
      <c r="F43" s="11">
        <f t="shared" si="0"/>
        <v>1</v>
      </c>
      <c r="G43" s="36" t="e">
        <f>IF(F43&gt;0,VLOOKUP($B43,'بيانات الموظفين'!$B$7:$T$49,5,0),"")</f>
        <v>#N/A</v>
      </c>
      <c r="H43" s="37"/>
      <c r="I43" s="34"/>
      <c r="J43" s="35"/>
      <c r="K43" s="11">
        <f t="shared" si="1"/>
        <v>1</v>
      </c>
      <c r="L43" s="36" t="e">
        <f>IF(K43&gt;0,VLOOKUP($B43,'بيانات الموظفين'!$B$7:$T$49,5,0),"")</f>
        <v>#N/A</v>
      </c>
      <c r="M43" s="37"/>
    </row>
    <row r="44" spans="1:13" s="38" customFormat="1" ht="22.5" customHeight="1" x14ac:dyDescent="0.2">
      <c r="A44" s="32">
        <v>38</v>
      </c>
      <c r="B44" s="33"/>
      <c r="C44" s="32">
        <f>IFERROR(VLOOKUP(B44,'بيانات الموظفين'!$B$7:$C$49,2,0),0)</f>
        <v>0</v>
      </c>
      <c r="D44" s="34"/>
      <c r="E44" s="35"/>
      <c r="F44" s="11">
        <f t="shared" si="0"/>
        <v>1</v>
      </c>
      <c r="G44" s="36" t="e">
        <f>IF(F44&gt;0,VLOOKUP($B44,'بيانات الموظفين'!$B$7:$T$49,5,0),"")</f>
        <v>#N/A</v>
      </c>
      <c r="H44" s="37"/>
      <c r="I44" s="34"/>
      <c r="J44" s="35"/>
      <c r="K44" s="11">
        <f t="shared" si="1"/>
        <v>1</v>
      </c>
      <c r="L44" s="36" t="e">
        <f>IF(K44&gt;0,VLOOKUP($B44,'بيانات الموظفين'!$B$7:$T$49,5,0),"")</f>
        <v>#N/A</v>
      </c>
      <c r="M44" s="37"/>
    </row>
    <row r="45" spans="1:13" s="38" customFormat="1" ht="22.5" customHeight="1" x14ac:dyDescent="0.2">
      <c r="A45" s="32">
        <v>39</v>
      </c>
      <c r="B45" s="33"/>
      <c r="C45" s="32">
        <f>IFERROR(VLOOKUP(B45,'بيانات الموظفين'!$B$7:$C$49,2,0),0)</f>
        <v>0</v>
      </c>
      <c r="D45" s="34"/>
      <c r="E45" s="35"/>
      <c r="F45" s="11">
        <f t="shared" si="0"/>
        <v>1</v>
      </c>
      <c r="G45" s="36" t="e">
        <f>IF(F45&gt;0,VLOOKUP($B45,'بيانات الموظفين'!$B$7:$T$49,5,0),"")</f>
        <v>#N/A</v>
      </c>
      <c r="H45" s="37"/>
      <c r="I45" s="34"/>
      <c r="J45" s="35"/>
      <c r="K45" s="11">
        <f t="shared" si="1"/>
        <v>1</v>
      </c>
      <c r="L45" s="36" t="e">
        <f>IF(K45&gt;0,VLOOKUP($B45,'بيانات الموظفين'!$B$7:$T$49,5,0),"")</f>
        <v>#N/A</v>
      </c>
      <c r="M45" s="37"/>
    </row>
    <row r="46" spans="1:13" s="38" customFormat="1" ht="22.5" customHeight="1" x14ac:dyDescent="0.2">
      <c r="A46" s="32">
        <v>40</v>
      </c>
      <c r="B46" s="33"/>
      <c r="C46" s="32">
        <f>IFERROR(VLOOKUP(B46,'بيانات الموظفين'!$B$7:$C$49,2,0),0)</f>
        <v>0</v>
      </c>
      <c r="D46" s="34"/>
      <c r="E46" s="35"/>
      <c r="F46" s="11">
        <f t="shared" si="0"/>
        <v>1</v>
      </c>
      <c r="G46" s="36" t="e">
        <f>IF(F46&gt;0,VLOOKUP($B46,'بيانات الموظفين'!$B$7:$T$49,5,0),"")</f>
        <v>#N/A</v>
      </c>
      <c r="H46" s="37"/>
      <c r="I46" s="34"/>
      <c r="J46" s="35"/>
      <c r="K46" s="11">
        <f t="shared" si="1"/>
        <v>1</v>
      </c>
      <c r="L46" s="36" t="e">
        <f>IF(K46&gt;0,VLOOKUP($B46,'بيانات الموظفين'!$B$7:$T$49,5,0),"")</f>
        <v>#N/A</v>
      </c>
      <c r="M46" s="37"/>
    </row>
    <row r="47" spans="1:13" s="38" customFormat="1" ht="22.5" customHeight="1" x14ac:dyDescent="0.2">
      <c r="A47" s="32">
        <v>41</v>
      </c>
      <c r="B47" s="33"/>
      <c r="C47" s="32">
        <f>IFERROR(VLOOKUP(B47,'بيانات الموظفين'!$B$7:$C$49,2,0),0)</f>
        <v>0</v>
      </c>
      <c r="D47" s="34"/>
      <c r="E47" s="35"/>
      <c r="F47" s="11">
        <f t="shared" si="0"/>
        <v>1</v>
      </c>
      <c r="G47" s="36" t="e">
        <f>IF(F47&gt;0,VLOOKUP($B47,'بيانات الموظفين'!$B$7:$T$49,5,0),"")</f>
        <v>#N/A</v>
      </c>
      <c r="H47" s="37"/>
      <c r="I47" s="34"/>
      <c r="J47" s="35"/>
      <c r="K47" s="11">
        <f t="shared" si="1"/>
        <v>1</v>
      </c>
      <c r="L47" s="36" t="e">
        <f>IF(K47&gt;0,VLOOKUP($B47,'بيانات الموظفين'!$B$7:$T$49,5,0),"")</f>
        <v>#N/A</v>
      </c>
      <c r="M47" s="37"/>
    </row>
    <row r="48" spans="1:13" s="38" customFormat="1" ht="22.5" customHeight="1" x14ac:dyDescent="0.2">
      <c r="A48" s="32">
        <v>42</v>
      </c>
      <c r="B48" s="33"/>
      <c r="C48" s="32">
        <f>IFERROR(VLOOKUP(B48,'بيانات الموظفين'!$B$7:$C$49,2,0),0)</f>
        <v>0</v>
      </c>
      <c r="D48" s="34"/>
      <c r="E48" s="35"/>
      <c r="F48" s="11">
        <f t="shared" si="0"/>
        <v>1</v>
      </c>
      <c r="G48" s="36" t="e">
        <f>IF(F48&gt;0,VLOOKUP($B48,'بيانات الموظفين'!$B$7:$T$49,5,0),"")</f>
        <v>#N/A</v>
      </c>
      <c r="H48" s="37"/>
      <c r="I48" s="34"/>
      <c r="J48" s="35"/>
      <c r="K48" s="11">
        <f t="shared" si="1"/>
        <v>1</v>
      </c>
      <c r="L48" s="36" t="e">
        <f>IF(K48&gt;0,VLOOKUP($B48,'بيانات الموظفين'!$B$7:$T$49,5,0),"")</f>
        <v>#N/A</v>
      </c>
      <c r="M48" s="37"/>
    </row>
    <row r="49" spans="1:13" s="38" customFormat="1" ht="22.5" customHeight="1" x14ac:dyDescent="0.2">
      <c r="A49" s="32">
        <v>43</v>
      </c>
      <c r="B49" s="33"/>
      <c r="C49" s="32">
        <f>IFERROR(VLOOKUP(B49,'بيانات الموظفين'!$B$7:$C$49,2,0),0)</f>
        <v>0</v>
      </c>
      <c r="D49" s="34"/>
      <c r="E49" s="35"/>
      <c r="F49" s="11">
        <f t="shared" si="0"/>
        <v>1</v>
      </c>
      <c r="G49" s="36" t="e">
        <f>IF(F49&gt;0,VLOOKUP($B49,'بيانات الموظفين'!$B$7:$T$49,5,0),"")</f>
        <v>#N/A</v>
      </c>
      <c r="H49" s="37"/>
      <c r="I49" s="34"/>
      <c r="J49" s="35"/>
      <c r="K49" s="11">
        <f t="shared" si="1"/>
        <v>1</v>
      </c>
      <c r="L49" s="36" t="e">
        <f>IF(K49&gt;0,VLOOKUP($B49,'بيانات الموظفين'!$B$7:$T$49,5,0),"")</f>
        <v>#N/A</v>
      </c>
      <c r="M49" s="37"/>
    </row>
    <row r="50" spans="1:13" s="38" customFormat="1" ht="22.5" customHeight="1" x14ac:dyDescent="0.2">
      <c r="A50" s="32">
        <v>44</v>
      </c>
      <c r="B50" s="33"/>
      <c r="C50" s="32">
        <f>IFERROR(VLOOKUP(B50,'بيانات الموظفين'!$B$7:$C$49,2,0),0)</f>
        <v>0</v>
      </c>
      <c r="D50" s="34"/>
      <c r="E50" s="35"/>
      <c r="F50" s="11">
        <f t="shared" si="0"/>
        <v>1</v>
      </c>
      <c r="G50" s="36" t="e">
        <f>IF(F50&gt;0,VLOOKUP($B50,'بيانات الموظفين'!$B$7:$T$49,5,0),"")</f>
        <v>#N/A</v>
      </c>
      <c r="H50" s="37"/>
      <c r="I50" s="34"/>
      <c r="J50" s="35"/>
      <c r="K50" s="11">
        <f t="shared" si="1"/>
        <v>1</v>
      </c>
      <c r="L50" s="36" t="e">
        <f>IF(K50&gt;0,VLOOKUP($B50,'بيانات الموظفين'!$B$7:$T$49,5,0),"")</f>
        <v>#N/A</v>
      </c>
      <c r="M50" s="37"/>
    </row>
    <row r="51" spans="1:13" s="38" customFormat="1" ht="22.5" customHeight="1" x14ac:dyDescent="0.2">
      <c r="A51" s="32">
        <v>45</v>
      </c>
      <c r="B51" s="33"/>
      <c r="C51" s="32">
        <f>IFERROR(VLOOKUP(B51,'بيانات الموظفين'!$B$7:$C$49,2,0),0)</f>
        <v>0</v>
      </c>
      <c r="D51" s="34"/>
      <c r="E51" s="35"/>
      <c r="F51" s="11">
        <f t="shared" si="0"/>
        <v>1</v>
      </c>
      <c r="G51" s="36" t="e">
        <f>IF(F51&gt;0,VLOOKUP($B51,'بيانات الموظفين'!$B$7:$T$49,5,0),"")</f>
        <v>#N/A</v>
      </c>
      <c r="H51" s="37"/>
      <c r="I51" s="34"/>
      <c r="J51" s="35"/>
      <c r="K51" s="11">
        <f t="shared" si="1"/>
        <v>1</v>
      </c>
      <c r="L51" s="36" t="e">
        <f>IF(K51&gt;0,VLOOKUP($B51,'بيانات الموظفين'!$B$7:$T$49,5,0),"")</f>
        <v>#N/A</v>
      </c>
      <c r="M51" s="37"/>
    </row>
    <row r="52" spans="1:13" s="38" customFormat="1" ht="22.5" customHeight="1" x14ac:dyDescent="0.2">
      <c r="A52" s="32">
        <v>46</v>
      </c>
      <c r="B52" s="33"/>
      <c r="C52" s="32">
        <f>IFERROR(VLOOKUP(B52,'بيانات الموظفين'!$B$7:$C$49,2,0),0)</f>
        <v>0</v>
      </c>
      <c r="D52" s="34"/>
      <c r="E52" s="35"/>
      <c r="F52" s="11">
        <f t="shared" si="0"/>
        <v>1</v>
      </c>
      <c r="G52" s="36" t="e">
        <f>IF(F52&gt;0,VLOOKUP($B52,'بيانات الموظفين'!$B$7:$T$49,5,0),"")</f>
        <v>#N/A</v>
      </c>
      <c r="H52" s="37"/>
      <c r="I52" s="34"/>
      <c r="J52" s="35"/>
      <c r="K52" s="11">
        <f t="shared" si="1"/>
        <v>1</v>
      </c>
      <c r="L52" s="36" t="e">
        <f>IF(K52&gt;0,VLOOKUP($B52,'بيانات الموظفين'!$B$7:$T$49,5,0),"")</f>
        <v>#N/A</v>
      </c>
      <c r="M52" s="37"/>
    </row>
    <row r="53" spans="1:13" s="38" customFormat="1" ht="22.5" customHeight="1" x14ac:dyDescent="0.2">
      <c r="A53" s="32">
        <v>47</v>
      </c>
      <c r="B53" s="33"/>
      <c r="C53" s="32">
        <f>IFERROR(VLOOKUP(B53,'بيانات الموظفين'!$B$7:$C$49,2,0),0)</f>
        <v>0</v>
      </c>
      <c r="D53" s="34"/>
      <c r="E53" s="35"/>
      <c r="F53" s="11">
        <f t="shared" si="0"/>
        <v>1</v>
      </c>
      <c r="G53" s="36" t="e">
        <f>IF(F53&gt;0,VLOOKUP($B53,'بيانات الموظفين'!$B$7:$T$49,5,0),"")</f>
        <v>#N/A</v>
      </c>
      <c r="H53" s="37"/>
      <c r="I53" s="34"/>
      <c r="J53" s="35"/>
      <c r="K53" s="11">
        <f t="shared" si="1"/>
        <v>1</v>
      </c>
      <c r="L53" s="36" t="e">
        <f>IF(K53&gt;0,VLOOKUP($B53,'بيانات الموظفين'!$B$7:$T$49,5,0),"")</f>
        <v>#N/A</v>
      </c>
      <c r="M53" s="37"/>
    </row>
    <row r="54" spans="1:13" s="38" customFormat="1" ht="22.5" customHeight="1" x14ac:dyDescent="0.2">
      <c r="A54" s="32">
        <v>48</v>
      </c>
      <c r="B54" s="33"/>
      <c r="C54" s="32">
        <f>IFERROR(VLOOKUP(B54,'بيانات الموظفين'!$B$7:$C$49,2,0),0)</f>
        <v>0</v>
      </c>
      <c r="D54" s="34"/>
      <c r="E54" s="35"/>
      <c r="F54" s="11">
        <f t="shared" si="0"/>
        <v>1</v>
      </c>
      <c r="G54" s="36" t="e">
        <f>IF(F54&gt;0,VLOOKUP($B54,'بيانات الموظفين'!$B$7:$T$49,5,0),"")</f>
        <v>#N/A</v>
      </c>
      <c r="H54" s="37"/>
      <c r="I54" s="34"/>
      <c r="J54" s="35"/>
      <c r="K54" s="11">
        <f t="shared" si="1"/>
        <v>1</v>
      </c>
      <c r="L54" s="36" t="e">
        <f>IF(K54&gt;0,VLOOKUP($B54,'بيانات الموظفين'!$B$7:$T$49,5,0),"")</f>
        <v>#N/A</v>
      </c>
      <c r="M54" s="37"/>
    </row>
    <row r="55" spans="1:13" s="38" customFormat="1" ht="22.5" customHeight="1" x14ac:dyDescent="0.2">
      <c r="A55" s="32">
        <v>49</v>
      </c>
      <c r="B55" s="33"/>
      <c r="C55" s="32">
        <f>IFERROR(VLOOKUP(B55,'بيانات الموظفين'!$B$7:$C$49,2,0),0)</f>
        <v>0</v>
      </c>
      <c r="D55" s="34"/>
      <c r="E55" s="35"/>
      <c r="F55" s="11">
        <f t="shared" si="0"/>
        <v>1</v>
      </c>
      <c r="G55" s="36" t="e">
        <f>IF(F55&gt;0,VLOOKUP($B55,'بيانات الموظفين'!$B$7:$T$49,5,0),"")</f>
        <v>#N/A</v>
      </c>
      <c r="H55" s="37"/>
      <c r="I55" s="34"/>
      <c r="J55" s="35"/>
      <c r="K55" s="11">
        <f t="shared" si="1"/>
        <v>1</v>
      </c>
      <c r="L55" s="36" t="e">
        <f>IF(K55&gt;0,VLOOKUP($B55,'بيانات الموظفين'!$B$7:$T$49,5,0),"")</f>
        <v>#N/A</v>
      </c>
      <c r="M55" s="37"/>
    </row>
    <row r="56" spans="1:13" s="38" customFormat="1" ht="22.5" customHeight="1" x14ac:dyDescent="0.2">
      <c r="A56" s="32">
        <v>50</v>
      </c>
      <c r="B56" s="33"/>
      <c r="C56" s="32">
        <f>IFERROR(VLOOKUP(B56,'بيانات الموظفين'!$B$7:$C$49,2,0),0)</f>
        <v>0</v>
      </c>
      <c r="D56" s="34"/>
      <c r="E56" s="35"/>
      <c r="F56" s="11">
        <f t="shared" si="0"/>
        <v>1</v>
      </c>
      <c r="G56" s="36" t="e">
        <f>IF(F56&gt;0,VLOOKUP($B56,'بيانات الموظفين'!$B$7:$T$49,5,0),"")</f>
        <v>#N/A</v>
      </c>
      <c r="H56" s="37"/>
      <c r="I56" s="34"/>
      <c r="J56" s="35"/>
      <c r="K56" s="11">
        <f t="shared" si="1"/>
        <v>1</v>
      </c>
      <c r="L56" s="36" t="e">
        <f>IF(K56&gt;0,VLOOKUP($B56,'بيانات الموظفين'!$B$7:$T$49,5,0),"")</f>
        <v>#N/A</v>
      </c>
      <c r="M56" s="37"/>
    </row>
    <row r="57" spans="1:13" s="38" customFormat="1" ht="22.5" customHeight="1" x14ac:dyDescent="0.2">
      <c r="A57" s="32">
        <v>51</v>
      </c>
      <c r="B57" s="33"/>
      <c r="C57" s="32">
        <f>IFERROR(VLOOKUP(B57,'بيانات الموظفين'!$B$7:$C$49,2,0),0)</f>
        <v>0</v>
      </c>
      <c r="D57" s="34"/>
      <c r="E57" s="35"/>
      <c r="F57" s="11">
        <f t="shared" si="0"/>
        <v>1</v>
      </c>
      <c r="G57" s="36" t="e">
        <f>IF(F57&gt;0,VLOOKUP($B57,'بيانات الموظفين'!$B$7:$T$49,5,0),"")</f>
        <v>#N/A</v>
      </c>
      <c r="H57" s="37"/>
      <c r="I57" s="34"/>
      <c r="J57" s="35"/>
      <c r="K57" s="11">
        <f t="shared" si="1"/>
        <v>1</v>
      </c>
      <c r="L57" s="36" t="e">
        <f>IF(K57&gt;0,VLOOKUP($B57,'بيانات الموظفين'!$B$7:$T$49,5,0),"")</f>
        <v>#N/A</v>
      </c>
      <c r="M57" s="37"/>
    </row>
    <row r="58" spans="1:13" s="38" customFormat="1" ht="22.5" customHeight="1" x14ac:dyDescent="0.2">
      <c r="A58" s="32">
        <v>52</v>
      </c>
      <c r="B58" s="33"/>
      <c r="C58" s="32">
        <f>IFERROR(VLOOKUP(B58,'بيانات الموظفين'!$B$7:$C$49,2,0),0)</f>
        <v>0</v>
      </c>
      <c r="D58" s="34"/>
      <c r="E58" s="35"/>
      <c r="F58" s="11">
        <f t="shared" si="0"/>
        <v>1</v>
      </c>
      <c r="G58" s="36" t="e">
        <f>IF(F58&gt;0,VLOOKUP($B58,'بيانات الموظفين'!$B$7:$T$49,5,0),"")</f>
        <v>#N/A</v>
      </c>
      <c r="H58" s="37"/>
      <c r="I58" s="34"/>
      <c r="J58" s="35"/>
      <c r="K58" s="11">
        <f t="shared" si="1"/>
        <v>1</v>
      </c>
      <c r="L58" s="36" t="e">
        <f>IF(K58&gt;0,VLOOKUP($B58,'بيانات الموظفين'!$B$7:$T$49,5,0),"")</f>
        <v>#N/A</v>
      </c>
      <c r="M58" s="37"/>
    </row>
    <row r="59" spans="1:13" s="38" customFormat="1" ht="22.5" customHeight="1" x14ac:dyDescent="0.2">
      <c r="A59" s="32">
        <v>53</v>
      </c>
      <c r="B59" s="33"/>
      <c r="C59" s="32">
        <f>IFERROR(VLOOKUP(B59,'بيانات الموظفين'!$B$7:$C$49,2,0),0)</f>
        <v>0</v>
      </c>
      <c r="D59" s="34"/>
      <c r="E59" s="35"/>
      <c r="F59" s="11">
        <f t="shared" si="0"/>
        <v>1</v>
      </c>
      <c r="G59" s="36" t="e">
        <f>IF(F59&gt;0,VLOOKUP($B59,'بيانات الموظفين'!$B$7:$T$49,5,0),"")</f>
        <v>#N/A</v>
      </c>
      <c r="H59" s="37"/>
      <c r="I59" s="34"/>
      <c r="J59" s="35"/>
      <c r="K59" s="11">
        <f t="shared" si="1"/>
        <v>1</v>
      </c>
      <c r="L59" s="36" t="e">
        <f>IF(K59&gt;0,VLOOKUP($B59,'بيانات الموظفين'!$B$7:$T$49,5,0),"")</f>
        <v>#N/A</v>
      </c>
      <c r="M59" s="37"/>
    </row>
    <row r="60" spans="1:13" s="38" customFormat="1" ht="22.5" customHeight="1" x14ac:dyDescent="0.2">
      <c r="A60" s="32">
        <v>54</v>
      </c>
      <c r="B60" s="33"/>
      <c r="C60" s="32">
        <f>IFERROR(VLOOKUP(B60,'بيانات الموظفين'!$B$7:$C$49,2,0),0)</f>
        <v>0</v>
      </c>
      <c r="D60" s="34"/>
      <c r="E60" s="35"/>
      <c r="F60" s="11">
        <f t="shared" si="0"/>
        <v>1</v>
      </c>
      <c r="G60" s="36" t="e">
        <f>IF(F60&gt;0,VLOOKUP($B60,'بيانات الموظفين'!$B$7:$T$49,5,0),"")</f>
        <v>#N/A</v>
      </c>
      <c r="H60" s="37"/>
      <c r="I60" s="34"/>
      <c r="J60" s="35"/>
      <c r="K60" s="11">
        <f t="shared" si="1"/>
        <v>1</v>
      </c>
      <c r="L60" s="36" t="e">
        <f>IF(K60&gt;0,VLOOKUP($B60,'بيانات الموظفين'!$B$7:$T$49,5,0),"")</f>
        <v>#N/A</v>
      </c>
      <c r="M60" s="37"/>
    </row>
    <row r="61" spans="1:13" s="38" customFormat="1" ht="22.5" customHeight="1" x14ac:dyDescent="0.2">
      <c r="A61" s="32">
        <v>55</v>
      </c>
      <c r="B61" s="33"/>
      <c r="C61" s="32">
        <f>IFERROR(VLOOKUP(B61,'بيانات الموظفين'!$B$7:$C$49,2,0),0)</f>
        <v>0</v>
      </c>
      <c r="D61" s="34"/>
      <c r="E61" s="35"/>
      <c r="F61" s="11">
        <f t="shared" si="0"/>
        <v>1</v>
      </c>
      <c r="G61" s="36" t="e">
        <f>IF(F61&gt;0,VLOOKUP($B61,'بيانات الموظفين'!$B$7:$T$49,5,0),"")</f>
        <v>#N/A</v>
      </c>
      <c r="H61" s="37"/>
      <c r="I61" s="34"/>
      <c r="J61" s="35"/>
      <c r="K61" s="11">
        <f t="shared" si="1"/>
        <v>1</v>
      </c>
      <c r="L61" s="36" t="e">
        <f>IF(K61&gt;0,VLOOKUP($B61,'بيانات الموظفين'!$B$7:$T$49,5,0),"")</f>
        <v>#N/A</v>
      </c>
      <c r="M61" s="37"/>
    </row>
    <row r="62" spans="1:13" s="38" customFormat="1" ht="22.5" customHeight="1" x14ac:dyDescent="0.2">
      <c r="A62" s="32">
        <v>56</v>
      </c>
      <c r="B62" s="33"/>
      <c r="C62" s="32">
        <f>IFERROR(VLOOKUP(B62,'بيانات الموظفين'!$B$7:$C$49,2,0),0)</f>
        <v>0</v>
      </c>
      <c r="D62" s="34"/>
      <c r="E62" s="35"/>
      <c r="F62" s="11">
        <f t="shared" si="0"/>
        <v>1</v>
      </c>
      <c r="G62" s="36" t="e">
        <f>IF(F62&gt;0,VLOOKUP($B62,'بيانات الموظفين'!$B$7:$T$49,5,0),"")</f>
        <v>#N/A</v>
      </c>
      <c r="H62" s="37"/>
      <c r="I62" s="34"/>
      <c r="J62" s="35"/>
      <c r="K62" s="11">
        <f t="shared" si="1"/>
        <v>1</v>
      </c>
      <c r="L62" s="36" t="e">
        <f>IF(K62&gt;0,VLOOKUP($B62,'بيانات الموظفين'!$B$7:$T$49,5,0),"")</f>
        <v>#N/A</v>
      </c>
      <c r="M62" s="37"/>
    </row>
    <row r="63" spans="1:13" s="38" customFormat="1" ht="22.5" customHeight="1" x14ac:dyDescent="0.2">
      <c r="A63" s="32">
        <v>57</v>
      </c>
      <c r="B63" s="33"/>
      <c r="C63" s="32">
        <f>IFERROR(VLOOKUP(B63,'بيانات الموظفين'!$B$7:$C$49,2,0),0)</f>
        <v>0</v>
      </c>
      <c r="D63" s="34"/>
      <c r="E63" s="35"/>
      <c r="F63" s="11">
        <f t="shared" si="0"/>
        <v>1</v>
      </c>
      <c r="G63" s="36" t="e">
        <f>IF(F63&gt;0,VLOOKUP($B63,'بيانات الموظفين'!$B$7:$T$49,5,0),"")</f>
        <v>#N/A</v>
      </c>
      <c r="H63" s="37"/>
      <c r="I63" s="34"/>
      <c r="J63" s="35"/>
      <c r="K63" s="11">
        <f t="shared" si="1"/>
        <v>1</v>
      </c>
      <c r="L63" s="36" t="e">
        <f>IF(K63&gt;0,VLOOKUP($B63,'بيانات الموظفين'!$B$7:$T$49,5,0),"")</f>
        <v>#N/A</v>
      </c>
      <c r="M63" s="37"/>
    </row>
    <row r="64" spans="1:13" s="38" customFormat="1" ht="22.5" customHeight="1" x14ac:dyDescent="0.2">
      <c r="A64" s="32">
        <v>58</v>
      </c>
      <c r="B64" s="33"/>
      <c r="C64" s="32">
        <f>IFERROR(VLOOKUP(B64,'بيانات الموظفين'!$B$7:$C$49,2,0),0)</f>
        <v>0</v>
      </c>
      <c r="D64" s="34"/>
      <c r="E64" s="35"/>
      <c r="F64" s="11">
        <f t="shared" si="0"/>
        <v>1</v>
      </c>
      <c r="G64" s="36" t="e">
        <f>IF(F64&gt;0,VLOOKUP($B64,'بيانات الموظفين'!$B$7:$T$49,5,0),"")</f>
        <v>#N/A</v>
      </c>
      <c r="H64" s="37"/>
      <c r="I64" s="34"/>
      <c r="J64" s="35"/>
      <c r="K64" s="11">
        <f t="shared" si="1"/>
        <v>1</v>
      </c>
      <c r="L64" s="36" t="e">
        <f>IF(K64&gt;0,VLOOKUP($B64,'بيانات الموظفين'!$B$7:$T$49,5,0),"")</f>
        <v>#N/A</v>
      </c>
      <c r="M64" s="37"/>
    </row>
    <row r="65" spans="1:13" s="38" customFormat="1" ht="22.5" customHeight="1" x14ac:dyDescent="0.2">
      <c r="A65" s="32">
        <v>59</v>
      </c>
      <c r="B65" s="33"/>
      <c r="C65" s="32">
        <f>IFERROR(VLOOKUP(B65,'بيانات الموظفين'!$B$7:$C$49,2,0),0)</f>
        <v>0</v>
      </c>
      <c r="D65" s="34"/>
      <c r="E65" s="35"/>
      <c r="F65" s="11">
        <f t="shared" si="0"/>
        <v>1</v>
      </c>
      <c r="G65" s="36" t="e">
        <f>IF(F65&gt;0,VLOOKUP($B65,'بيانات الموظفين'!$B$7:$T$49,5,0),"")</f>
        <v>#N/A</v>
      </c>
      <c r="H65" s="37"/>
      <c r="I65" s="34"/>
      <c r="J65" s="35"/>
      <c r="K65" s="11">
        <f t="shared" si="1"/>
        <v>1</v>
      </c>
      <c r="L65" s="36" t="e">
        <f>IF(K65&gt;0,VLOOKUP($B65,'بيانات الموظفين'!$B$7:$T$49,5,0),"")</f>
        <v>#N/A</v>
      </c>
      <c r="M65" s="37"/>
    </row>
    <row r="66" spans="1:13" s="38" customFormat="1" ht="22.5" customHeight="1" x14ac:dyDescent="0.2">
      <c r="A66" s="32">
        <v>60</v>
      </c>
      <c r="B66" s="33"/>
      <c r="C66" s="32">
        <f>IFERROR(VLOOKUP(B66,'بيانات الموظفين'!$B$7:$C$49,2,0),0)</f>
        <v>0</v>
      </c>
      <c r="D66" s="34"/>
      <c r="E66" s="35"/>
      <c r="F66" s="11">
        <f t="shared" si="0"/>
        <v>1</v>
      </c>
      <c r="G66" s="36" t="e">
        <f>IF(F66&gt;0,VLOOKUP($B66,'بيانات الموظفين'!$B$7:$T$49,5,0),"")</f>
        <v>#N/A</v>
      </c>
      <c r="H66" s="37"/>
      <c r="I66" s="34"/>
      <c r="J66" s="35"/>
      <c r="K66" s="11">
        <f t="shared" si="1"/>
        <v>1</v>
      </c>
      <c r="L66" s="36" t="e">
        <f>IF(K66&gt;0,VLOOKUP($B66,'بيانات الموظفين'!$B$7:$T$49,5,0),"")</f>
        <v>#N/A</v>
      </c>
      <c r="M66" s="37"/>
    </row>
    <row r="67" spans="1:13" s="38" customFormat="1" ht="22.5" customHeight="1" x14ac:dyDescent="0.2">
      <c r="A67" s="32">
        <v>61</v>
      </c>
      <c r="B67" s="33"/>
      <c r="C67" s="32">
        <f>IFERROR(VLOOKUP(B67,'بيانات الموظفين'!$B$7:$C$49,2,0),0)</f>
        <v>0</v>
      </c>
      <c r="D67" s="34"/>
      <c r="E67" s="35"/>
      <c r="F67" s="11">
        <f t="shared" si="0"/>
        <v>1</v>
      </c>
      <c r="G67" s="36" t="e">
        <f>IF(F67&gt;0,VLOOKUP($B67,'بيانات الموظفين'!$B$7:$T$49,5,0),"")</f>
        <v>#N/A</v>
      </c>
      <c r="H67" s="37"/>
      <c r="I67" s="34"/>
      <c r="J67" s="35"/>
      <c r="K67" s="11">
        <f t="shared" si="1"/>
        <v>1</v>
      </c>
      <c r="L67" s="36" t="e">
        <f>IF(K67&gt;0,VLOOKUP($B67,'بيانات الموظفين'!$B$7:$T$49,5,0),"")</f>
        <v>#N/A</v>
      </c>
      <c r="M67" s="37"/>
    </row>
    <row r="68" spans="1:13" s="38" customFormat="1" ht="22.5" customHeight="1" x14ac:dyDescent="0.2">
      <c r="A68" s="32">
        <v>62</v>
      </c>
      <c r="B68" s="33"/>
      <c r="C68" s="32">
        <f>IFERROR(VLOOKUP(B68,'بيانات الموظفين'!$B$7:$C$49,2,0),0)</f>
        <v>0</v>
      </c>
      <c r="D68" s="34"/>
      <c r="E68" s="35"/>
      <c r="F68" s="11">
        <f t="shared" si="0"/>
        <v>1</v>
      </c>
      <c r="G68" s="36" t="e">
        <f>IF(F68&gt;0,VLOOKUP($B68,'بيانات الموظفين'!$B$7:$T$49,5,0),"")</f>
        <v>#N/A</v>
      </c>
      <c r="H68" s="37"/>
      <c r="I68" s="34"/>
      <c r="J68" s="35"/>
      <c r="K68" s="11">
        <f t="shared" si="1"/>
        <v>1</v>
      </c>
      <c r="L68" s="36" t="e">
        <f>IF(K68&gt;0,VLOOKUP($B68,'بيانات الموظفين'!$B$7:$T$49,5,0),"")</f>
        <v>#N/A</v>
      </c>
      <c r="M68" s="37"/>
    </row>
    <row r="69" spans="1:13" s="38" customFormat="1" ht="22.5" customHeight="1" x14ac:dyDescent="0.2">
      <c r="A69" s="32">
        <v>63</v>
      </c>
      <c r="B69" s="33"/>
      <c r="C69" s="32">
        <f>IFERROR(VLOOKUP(B69,'بيانات الموظفين'!$B$7:$C$49,2,0),0)</f>
        <v>0</v>
      </c>
      <c r="D69" s="34"/>
      <c r="E69" s="35"/>
      <c r="F69" s="11">
        <f t="shared" si="0"/>
        <v>1</v>
      </c>
      <c r="G69" s="36" t="e">
        <f>IF(F69&gt;0,VLOOKUP($B69,'بيانات الموظفين'!$B$7:$T$49,5,0),"")</f>
        <v>#N/A</v>
      </c>
      <c r="H69" s="37"/>
      <c r="I69" s="34"/>
      <c r="J69" s="35"/>
      <c r="K69" s="11">
        <f t="shared" si="1"/>
        <v>1</v>
      </c>
      <c r="L69" s="36" t="e">
        <f>IF(K69&gt;0,VLOOKUP($B69,'بيانات الموظفين'!$B$7:$T$49,5,0),"")</f>
        <v>#N/A</v>
      </c>
      <c r="M69" s="37"/>
    </row>
    <row r="70" spans="1:13" s="38" customFormat="1" ht="22.5" customHeight="1" x14ac:dyDescent="0.2">
      <c r="A70" s="32">
        <v>64</v>
      </c>
      <c r="B70" s="33"/>
      <c r="C70" s="32">
        <f>IFERROR(VLOOKUP(B70,'بيانات الموظفين'!$B$7:$C$49,2,0),0)</f>
        <v>0</v>
      </c>
      <c r="D70" s="34"/>
      <c r="E70" s="35"/>
      <c r="F70" s="11">
        <f t="shared" si="0"/>
        <v>1</v>
      </c>
      <c r="G70" s="36" t="e">
        <f>IF(F70&gt;0,VLOOKUP($B70,'بيانات الموظفين'!$B$7:$T$49,5,0),"")</f>
        <v>#N/A</v>
      </c>
      <c r="H70" s="37"/>
      <c r="I70" s="34"/>
      <c r="J70" s="35"/>
      <c r="K70" s="11">
        <f t="shared" si="1"/>
        <v>1</v>
      </c>
      <c r="L70" s="36" t="e">
        <f>IF(K70&gt;0,VLOOKUP($B70,'بيانات الموظفين'!$B$7:$T$49,5,0),"")</f>
        <v>#N/A</v>
      </c>
      <c r="M70" s="37"/>
    </row>
    <row r="71" spans="1:13" s="38" customFormat="1" ht="22.5" customHeight="1" x14ac:dyDescent="0.2">
      <c r="A71" s="32">
        <v>65</v>
      </c>
      <c r="B71" s="33"/>
      <c r="C71" s="32">
        <f>IFERROR(VLOOKUP(B71,'بيانات الموظفين'!$B$7:$C$49,2,0),0)</f>
        <v>0</v>
      </c>
      <c r="D71" s="34"/>
      <c r="E71" s="35"/>
      <c r="F71" s="11">
        <f t="shared" si="0"/>
        <v>1</v>
      </c>
      <c r="G71" s="36" t="e">
        <f>IF(F71&gt;0,VLOOKUP($B71,'بيانات الموظفين'!$B$7:$T$49,5,0),"")</f>
        <v>#N/A</v>
      </c>
      <c r="H71" s="37"/>
      <c r="I71" s="34"/>
      <c r="J71" s="35"/>
      <c r="K71" s="11">
        <f t="shared" si="1"/>
        <v>1</v>
      </c>
      <c r="L71" s="36" t="e">
        <f>IF(K71&gt;0,VLOOKUP($B71,'بيانات الموظفين'!$B$7:$T$49,5,0),"")</f>
        <v>#N/A</v>
      </c>
      <c r="M71" s="37"/>
    </row>
    <row r="72" spans="1:13" s="38" customFormat="1" ht="22.5" customHeight="1" x14ac:dyDescent="0.2">
      <c r="A72" s="32">
        <v>66</v>
      </c>
      <c r="B72" s="33"/>
      <c r="C72" s="32">
        <f>IFERROR(VLOOKUP(B72,'بيانات الموظفين'!$B$7:$C$49,2,0),0)</f>
        <v>0</v>
      </c>
      <c r="D72" s="34"/>
      <c r="E72" s="35"/>
      <c r="F72" s="11">
        <f t="shared" ref="F72:F95" si="2">IFERROR(IF(E72&gt;D72,E72-D72,1-D72+E72),"")</f>
        <v>1</v>
      </c>
      <c r="G72" s="36" t="e">
        <f>IF(F72&gt;0,VLOOKUP($B72,'بيانات الموظفين'!$B$7:$T$49,5,0),"")</f>
        <v>#N/A</v>
      </c>
      <c r="H72" s="37"/>
      <c r="I72" s="34"/>
      <c r="J72" s="35"/>
      <c r="K72" s="11">
        <f t="shared" ref="K72:K95" si="3">IFERROR(IF(J72&gt;I72,J72-I72,1-I72+J72),"")</f>
        <v>1</v>
      </c>
      <c r="L72" s="36" t="e">
        <f>IF(K72&gt;0,VLOOKUP($B72,'بيانات الموظفين'!$B$7:$T$49,5,0),"")</f>
        <v>#N/A</v>
      </c>
      <c r="M72" s="37"/>
    </row>
    <row r="73" spans="1:13" s="38" customFormat="1" ht="22.5" customHeight="1" x14ac:dyDescent="0.2">
      <c r="A73" s="32">
        <v>67</v>
      </c>
      <c r="B73" s="33"/>
      <c r="C73" s="32">
        <f>IFERROR(VLOOKUP(B73,'بيانات الموظفين'!$B$7:$C$49,2,0),0)</f>
        <v>0</v>
      </c>
      <c r="D73" s="34"/>
      <c r="E73" s="35"/>
      <c r="F73" s="11">
        <f t="shared" si="2"/>
        <v>1</v>
      </c>
      <c r="G73" s="36" t="e">
        <f>IF(F73&gt;0,VLOOKUP($B73,'بيانات الموظفين'!$B$7:$T$49,5,0),"")</f>
        <v>#N/A</v>
      </c>
      <c r="H73" s="37"/>
      <c r="I73" s="34"/>
      <c r="J73" s="35"/>
      <c r="K73" s="11">
        <f t="shared" si="3"/>
        <v>1</v>
      </c>
      <c r="L73" s="36" t="e">
        <f>IF(K73&gt;0,VLOOKUP($B73,'بيانات الموظفين'!$B$7:$T$49,5,0),"")</f>
        <v>#N/A</v>
      </c>
      <c r="M73" s="37"/>
    </row>
    <row r="74" spans="1:13" s="38" customFormat="1" ht="22.5" customHeight="1" x14ac:dyDescent="0.2">
      <c r="A74" s="32">
        <v>68</v>
      </c>
      <c r="B74" s="33"/>
      <c r="C74" s="32">
        <f>IFERROR(VLOOKUP(B74,'بيانات الموظفين'!$B$7:$C$49,2,0),0)</f>
        <v>0</v>
      </c>
      <c r="D74" s="34"/>
      <c r="E74" s="35"/>
      <c r="F74" s="11">
        <f t="shared" si="2"/>
        <v>1</v>
      </c>
      <c r="G74" s="36" t="e">
        <f>IF(F74&gt;0,VLOOKUP($B74,'بيانات الموظفين'!$B$7:$T$49,5,0),"")</f>
        <v>#N/A</v>
      </c>
      <c r="H74" s="37"/>
      <c r="I74" s="34"/>
      <c r="J74" s="35"/>
      <c r="K74" s="11">
        <f t="shared" si="3"/>
        <v>1</v>
      </c>
      <c r="L74" s="36" t="e">
        <f>IF(K74&gt;0,VLOOKUP($B74,'بيانات الموظفين'!$B$7:$T$49,5,0),"")</f>
        <v>#N/A</v>
      </c>
      <c r="M74" s="37"/>
    </row>
    <row r="75" spans="1:13" s="38" customFormat="1" ht="22.5" customHeight="1" x14ac:dyDescent="0.2">
      <c r="A75" s="32">
        <v>69</v>
      </c>
      <c r="B75" s="33"/>
      <c r="C75" s="32">
        <f>IFERROR(VLOOKUP(B75,'بيانات الموظفين'!$B$7:$C$49,2,0),0)</f>
        <v>0</v>
      </c>
      <c r="D75" s="34"/>
      <c r="E75" s="35"/>
      <c r="F75" s="11">
        <f t="shared" si="2"/>
        <v>1</v>
      </c>
      <c r="G75" s="36" t="e">
        <f>IF(F75&gt;0,VLOOKUP($B75,'بيانات الموظفين'!$B$7:$T$49,5,0),"")</f>
        <v>#N/A</v>
      </c>
      <c r="H75" s="37"/>
      <c r="I75" s="34"/>
      <c r="J75" s="35"/>
      <c r="K75" s="11">
        <f t="shared" si="3"/>
        <v>1</v>
      </c>
      <c r="L75" s="36" t="e">
        <f>IF(K75&gt;0,VLOOKUP($B75,'بيانات الموظفين'!$B$7:$T$49,5,0),"")</f>
        <v>#N/A</v>
      </c>
      <c r="M75" s="37"/>
    </row>
    <row r="76" spans="1:13" s="38" customFormat="1" ht="22.5" customHeight="1" x14ac:dyDescent="0.2">
      <c r="A76" s="32">
        <v>70</v>
      </c>
      <c r="B76" s="33"/>
      <c r="C76" s="32">
        <f>IFERROR(VLOOKUP(B76,'بيانات الموظفين'!$B$7:$C$49,2,0),0)</f>
        <v>0</v>
      </c>
      <c r="D76" s="34"/>
      <c r="E76" s="35"/>
      <c r="F76" s="11">
        <f t="shared" si="2"/>
        <v>1</v>
      </c>
      <c r="G76" s="36" t="e">
        <f>IF(F76&gt;0,VLOOKUP($B76,'بيانات الموظفين'!$B$7:$T$49,5,0),"")</f>
        <v>#N/A</v>
      </c>
      <c r="H76" s="37"/>
      <c r="I76" s="34"/>
      <c r="J76" s="35"/>
      <c r="K76" s="11">
        <f t="shared" si="3"/>
        <v>1</v>
      </c>
      <c r="L76" s="36" t="e">
        <f>IF(K76&gt;0,VLOOKUP($B76,'بيانات الموظفين'!$B$7:$T$49,5,0),"")</f>
        <v>#N/A</v>
      </c>
      <c r="M76" s="37"/>
    </row>
    <row r="77" spans="1:13" s="38" customFormat="1" ht="22.5" customHeight="1" x14ac:dyDescent="0.2">
      <c r="A77" s="32">
        <v>71</v>
      </c>
      <c r="B77" s="33"/>
      <c r="C77" s="32">
        <f>IFERROR(VLOOKUP(B77,'بيانات الموظفين'!$B$7:$C$49,2,0),0)</f>
        <v>0</v>
      </c>
      <c r="D77" s="34"/>
      <c r="E77" s="35"/>
      <c r="F77" s="11">
        <f t="shared" si="2"/>
        <v>1</v>
      </c>
      <c r="G77" s="36" t="e">
        <f>IF(F77&gt;0,VLOOKUP($B77,'بيانات الموظفين'!$B$7:$T$49,5,0),"")</f>
        <v>#N/A</v>
      </c>
      <c r="H77" s="37"/>
      <c r="I77" s="34"/>
      <c r="J77" s="35"/>
      <c r="K77" s="11">
        <f t="shared" si="3"/>
        <v>1</v>
      </c>
      <c r="L77" s="36" t="e">
        <f>IF(K77&gt;0,VLOOKUP($B77,'بيانات الموظفين'!$B$7:$T$49,5,0),"")</f>
        <v>#N/A</v>
      </c>
      <c r="M77" s="37"/>
    </row>
    <row r="78" spans="1:13" s="38" customFormat="1" ht="22.5" customHeight="1" x14ac:dyDescent="0.2">
      <c r="A78" s="32">
        <v>72</v>
      </c>
      <c r="B78" s="33"/>
      <c r="C78" s="32">
        <f>IFERROR(VLOOKUP(B78,'بيانات الموظفين'!$B$7:$C$49,2,0),0)</f>
        <v>0</v>
      </c>
      <c r="D78" s="34"/>
      <c r="E78" s="35"/>
      <c r="F78" s="11">
        <f t="shared" si="2"/>
        <v>1</v>
      </c>
      <c r="G78" s="36" t="e">
        <f>IF(F78&gt;0,VLOOKUP($B78,'بيانات الموظفين'!$B$7:$T$49,5,0),"")</f>
        <v>#N/A</v>
      </c>
      <c r="H78" s="37"/>
      <c r="I78" s="34"/>
      <c r="J78" s="35"/>
      <c r="K78" s="11">
        <f t="shared" si="3"/>
        <v>1</v>
      </c>
      <c r="L78" s="36" t="e">
        <f>IF(K78&gt;0,VLOOKUP($B78,'بيانات الموظفين'!$B$7:$T$49,5,0),"")</f>
        <v>#N/A</v>
      </c>
      <c r="M78" s="37"/>
    </row>
    <row r="79" spans="1:13" s="38" customFormat="1" ht="22.5" customHeight="1" x14ac:dyDescent="0.2">
      <c r="A79" s="32">
        <v>73</v>
      </c>
      <c r="B79" s="33"/>
      <c r="C79" s="32">
        <f>IFERROR(VLOOKUP(B79,'بيانات الموظفين'!$B$7:$C$49,2,0),0)</f>
        <v>0</v>
      </c>
      <c r="D79" s="34"/>
      <c r="E79" s="35"/>
      <c r="F79" s="11">
        <f t="shared" si="2"/>
        <v>1</v>
      </c>
      <c r="G79" s="36" t="e">
        <f>IF(F79&gt;0,VLOOKUP($B79,'بيانات الموظفين'!$B$7:$T$49,5,0),"")</f>
        <v>#N/A</v>
      </c>
      <c r="H79" s="37"/>
      <c r="I79" s="34"/>
      <c r="J79" s="35"/>
      <c r="K79" s="11">
        <f t="shared" si="3"/>
        <v>1</v>
      </c>
      <c r="L79" s="36" t="e">
        <f>IF(K79&gt;0,VLOOKUP($B79,'بيانات الموظفين'!$B$7:$T$49,5,0),"")</f>
        <v>#N/A</v>
      </c>
      <c r="M79" s="37"/>
    </row>
    <row r="80" spans="1:13" s="38" customFormat="1" ht="22.5" customHeight="1" x14ac:dyDescent="0.2">
      <c r="A80" s="32">
        <v>74</v>
      </c>
      <c r="B80" s="33"/>
      <c r="C80" s="32">
        <f>IFERROR(VLOOKUP(B80,'بيانات الموظفين'!$B$7:$C$49,2,0),0)</f>
        <v>0</v>
      </c>
      <c r="D80" s="34"/>
      <c r="E80" s="35"/>
      <c r="F80" s="11">
        <f t="shared" si="2"/>
        <v>1</v>
      </c>
      <c r="G80" s="36" t="e">
        <f>IF(F80&gt;0,VLOOKUP($B80,'بيانات الموظفين'!$B$7:$T$49,5,0),"")</f>
        <v>#N/A</v>
      </c>
      <c r="H80" s="37"/>
      <c r="I80" s="34"/>
      <c r="J80" s="35"/>
      <c r="K80" s="11">
        <f t="shared" si="3"/>
        <v>1</v>
      </c>
      <c r="L80" s="36" t="e">
        <f>IF(K80&gt;0,VLOOKUP($B80,'بيانات الموظفين'!$B$7:$T$49,5,0),"")</f>
        <v>#N/A</v>
      </c>
      <c r="M80" s="37"/>
    </row>
    <row r="81" spans="1:13" s="38" customFormat="1" ht="22.5" customHeight="1" x14ac:dyDescent="0.2">
      <c r="A81" s="32">
        <v>75</v>
      </c>
      <c r="B81" s="33"/>
      <c r="C81" s="32">
        <f>IFERROR(VLOOKUP(B81,'بيانات الموظفين'!$B$7:$C$49,2,0),0)</f>
        <v>0</v>
      </c>
      <c r="D81" s="34"/>
      <c r="E81" s="35"/>
      <c r="F81" s="11">
        <f t="shared" si="2"/>
        <v>1</v>
      </c>
      <c r="G81" s="36" t="e">
        <f>IF(F81&gt;0,VLOOKUP($B81,'بيانات الموظفين'!$B$7:$T$49,5,0),"")</f>
        <v>#N/A</v>
      </c>
      <c r="H81" s="37"/>
      <c r="I81" s="34"/>
      <c r="J81" s="35"/>
      <c r="K81" s="11">
        <f t="shared" si="3"/>
        <v>1</v>
      </c>
      <c r="L81" s="36" t="e">
        <f>IF(K81&gt;0,VLOOKUP($B81,'بيانات الموظفين'!$B$7:$T$49,5,0),"")</f>
        <v>#N/A</v>
      </c>
      <c r="M81" s="37"/>
    </row>
    <row r="82" spans="1:13" s="38" customFormat="1" ht="22.5" customHeight="1" x14ac:dyDescent="0.2">
      <c r="A82" s="32">
        <v>76</v>
      </c>
      <c r="B82" s="33"/>
      <c r="C82" s="32">
        <f>IFERROR(VLOOKUP(B82,'بيانات الموظفين'!$B$7:$C$49,2,0),0)</f>
        <v>0</v>
      </c>
      <c r="D82" s="34"/>
      <c r="E82" s="35"/>
      <c r="F82" s="11">
        <f t="shared" si="2"/>
        <v>1</v>
      </c>
      <c r="G82" s="36" t="e">
        <f>IF(F82&gt;0,VLOOKUP($B82,'بيانات الموظفين'!$B$7:$T$49,5,0),"")</f>
        <v>#N/A</v>
      </c>
      <c r="H82" s="37"/>
      <c r="I82" s="34"/>
      <c r="J82" s="35"/>
      <c r="K82" s="11">
        <f t="shared" si="3"/>
        <v>1</v>
      </c>
      <c r="L82" s="36" t="e">
        <f>IF(K82&gt;0,VLOOKUP($B82,'بيانات الموظفين'!$B$7:$T$49,5,0),"")</f>
        <v>#N/A</v>
      </c>
      <c r="M82" s="37"/>
    </row>
    <row r="83" spans="1:13" s="38" customFormat="1" ht="22.5" customHeight="1" x14ac:dyDescent="0.2">
      <c r="A83" s="32">
        <v>77</v>
      </c>
      <c r="B83" s="33"/>
      <c r="C83" s="32">
        <f>IFERROR(VLOOKUP(B83,'بيانات الموظفين'!$B$7:$C$49,2,0),0)</f>
        <v>0</v>
      </c>
      <c r="D83" s="34"/>
      <c r="E83" s="35"/>
      <c r="F83" s="11">
        <f t="shared" si="2"/>
        <v>1</v>
      </c>
      <c r="G83" s="36" t="e">
        <f>IF(F83&gt;0,VLOOKUP($B83,'بيانات الموظفين'!$B$7:$T$49,5,0),"")</f>
        <v>#N/A</v>
      </c>
      <c r="H83" s="37"/>
      <c r="I83" s="34"/>
      <c r="J83" s="35"/>
      <c r="K83" s="11">
        <f t="shared" si="3"/>
        <v>1</v>
      </c>
      <c r="L83" s="36" t="e">
        <f>IF(K83&gt;0,VLOOKUP($B83,'بيانات الموظفين'!$B$7:$T$49,5,0),"")</f>
        <v>#N/A</v>
      </c>
      <c r="M83" s="37"/>
    </row>
    <row r="84" spans="1:13" s="38" customFormat="1" ht="22.5" customHeight="1" x14ac:dyDescent="0.2">
      <c r="A84" s="32">
        <v>78</v>
      </c>
      <c r="B84" s="33"/>
      <c r="C84" s="32">
        <f>IFERROR(VLOOKUP(B84,'بيانات الموظفين'!$B$7:$C$49,2,0),0)</f>
        <v>0</v>
      </c>
      <c r="D84" s="34"/>
      <c r="E84" s="35"/>
      <c r="F84" s="11">
        <f t="shared" si="2"/>
        <v>1</v>
      </c>
      <c r="G84" s="36" t="e">
        <f>IF(F84&gt;0,VLOOKUP($B84,'بيانات الموظفين'!$B$7:$T$49,5,0),"")</f>
        <v>#N/A</v>
      </c>
      <c r="H84" s="37"/>
      <c r="I84" s="34"/>
      <c r="J84" s="35"/>
      <c r="K84" s="11">
        <f t="shared" si="3"/>
        <v>1</v>
      </c>
      <c r="L84" s="36" t="e">
        <f>IF(K84&gt;0,VLOOKUP($B84,'بيانات الموظفين'!$B$7:$T$49,5,0),"")</f>
        <v>#N/A</v>
      </c>
      <c r="M84" s="37"/>
    </row>
    <row r="85" spans="1:13" s="38" customFormat="1" ht="22.5" customHeight="1" x14ac:dyDescent="0.2">
      <c r="A85" s="32">
        <v>79</v>
      </c>
      <c r="B85" s="33"/>
      <c r="C85" s="32">
        <f>IFERROR(VLOOKUP(B85,'بيانات الموظفين'!$B$7:$C$49,2,0),0)</f>
        <v>0</v>
      </c>
      <c r="D85" s="34"/>
      <c r="E85" s="35"/>
      <c r="F85" s="11">
        <f t="shared" si="2"/>
        <v>1</v>
      </c>
      <c r="G85" s="36" t="e">
        <f>IF(F85&gt;0,VLOOKUP($B85,'بيانات الموظفين'!$B$7:$T$49,5,0),"")</f>
        <v>#N/A</v>
      </c>
      <c r="H85" s="37"/>
      <c r="I85" s="34"/>
      <c r="J85" s="35"/>
      <c r="K85" s="11">
        <f t="shared" si="3"/>
        <v>1</v>
      </c>
      <c r="L85" s="36" t="e">
        <f>IF(K85&gt;0,VLOOKUP($B85,'بيانات الموظفين'!$B$7:$T$49,5,0),"")</f>
        <v>#N/A</v>
      </c>
      <c r="M85" s="37"/>
    </row>
    <row r="86" spans="1:13" s="40" customFormat="1" ht="22.5" customHeight="1" x14ac:dyDescent="0.2">
      <c r="A86" s="32">
        <v>80</v>
      </c>
      <c r="B86" s="33"/>
      <c r="C86" s="32">
        <f>IFERROR(VLOOKUP(B86,'بيانات الموظفين'!$B$7:$C$49,2,0),0)</f>
        <v>0</v>
      </c>
      <c r="D86" s="34"/>
      <c r="E86" s="35"/>
      <c r="F86" s="11">
        <f t="shared" si="2"/>
        <v>1</v>
      </c>
      <c r="G86" s="36" t="e">
        <f>IF(F86&gt;0,VLOOKUP($B86,'بيانات الموظفين'!$B$7:$T$49,5,0),"")</f>
        <v>#N/A</v>
      </c>
      <c r="H86" s="37"/>
      <c r="I86" s="34"/>
      <c r="J86" s="35"/>
      <c r="K86" s="11">
        <f t="shared" si="3"/>
        <v>1</v>
      </c>
      <c r="L86" s="36" t="e">
        <f>IF(K86&gt;0,VLOOKUP($B86,'بيانات الموظفين'!$B$7:$T$49,5,0),"")</f>
        <v>#N/A</v>
      </c>
      <c r="M86" s="37"/>
    </row>
    <row r="87" spans="1:13" s="40" customFormat="1" ht="22.5" customHeight="1" x14ac:dyDescent="0.2">
      <c r="A87" s="32">
        <v>81</v>
      </c>
      <c r="B87" s="33"/>
      <c r="C87" s="32">
        <f>IFERROR(VLOOKUP(B87,'بيانات الموظفين'!$B$7:$C$49,2,0),0)</f>
        <v>0</v>
      </c>
      <c r="D87" s="34"/>
      <c r="E87" s="35"/>
      <c r="F87" s="11">
        <f t="shared" si="2"/>
        <v>1</v>
      </c>
      <c r="G87" s="36" t="e">
        <f>IF(F87&gt;0,VLOOKUP($B87,'بيانات الموظفين'!$B$7:$T$49,5,0),"")</f>
        <v>#N/A</v>
      </c>
      <c r="H87" s="37"/>
      <c r="I87" s="34"/>
      <c r="J87" s="35"/>
      <c r="K87" s="11">
        <f t="shared" si="3"/>
        <v>1</v>
      </c>
      <c r="L87" s="36" t="e">
        <f>IF(K87&gt;0,VLOOKUP($B87,'بيانات الموظفين'!$B$7:$T$49,5,0),"")</f>
        <v>#N/A</v>
      </c>
      <c r="M87" s="37"/>
    </row>
    <row r="88" spans="1:13" s="40" customFormat="1" ht="22.5" customHeight="1" x14ac:dyDescent="0.2">
      <c r="A88" s="32">
        <v>82</v>
      </c>
      <c r="B88" s="33"/>
      <c r="C88" s="32">
        <f>IFERROR(VLOOKUP(B88,'بيانات الموظفين'!$B$7:$C$49,2,0),0)</f>
        <v>0</v>
      </c>
      <c r="D88" s="34"/>
      <c r="E88" s="35"/>
      <c r="F88" s="11">
        <f t="shared" si="2"/>
        <v>1</v>
      </c>
      <c r="G88" s="36" t="e">
        <f>IF(F88&gt;0,VLOOKUP($B88,'بيانات الموظفين'!$B$7:$T$49,5,0),"")</f>
        <v>#N/A</v>
      </c>
      <c r="H88" s="37"/>
      <c r="I88" s="34"/>
      <c r="J88" s="35"/>
      <c r="K88" s="11">
        <f t="shared" si="3"/>
        <v>1</v>
      </c>
      <c r="L88" s="36" t="e">
        <f>IF(K88&gt;0,VLOOKUP($B88,'بيانات الموظفين'!$B$7:$T$49,5,0),"")</f>
        <v>#N/A</v>
      </c>
      <c r="M88" s="37"/>
    </row>
    <row r="89" spans="1:13" s="40" customFormat="1" ht="22.5" customHeight="1" x14ac:dyDescent="0.2">
      <c r="A89" s="32">
        <v>83</v>
      </c>
      <c r="B89" s="33"/>
      <c r="C89" s="32">
        <f>IFERROR(VLOOKUP(B89,'بيانات الموظفين'!$B$7:$C$49,2,0),0)</f>
        <v>0</v>
      </c>
      <c r="D89" s="34"/>
      <c r="E89" s="35"/>
      <c r="F89" s="11">
        <f t="shared" si="2"/>
        <v>1</v>
      </c>
      <c r="G89" s="36" t="e">
        <f>IF(F89&gt;0,VLOOKUP($B89,'بيانات الموظفين'!$B$7:$T$49,5,0),"")</f>
        <v>#N/A</v>
      </c>
      <c r="H89" s="37"/>
      <c r="I89" s="34"/>
      <c r="J89" s="35"/>
      <c r="K89" s="11">
        <f t="shared" si="3"/>
        <v>1</v>
      </c>
      <c r="L89" s="36" t="e">
        <f>IF(K89&gt;0,VLOOKUP($B89,'بيانات الموظفين'!$B$7:$T$49,5,0),"")</f>
        <v>#N/A</v>
      </c>
      <c r="M89" s="37"/>
    </row>
    <row r="90" spans="1:13" s="40" customFormat="1" ht="22.5" customHeight="1" x14ac:dyDescent="0.2">
      <c r="A90" s="32">
        <v>84</v>
      </c>
      <c r="B90" s="33"/>
      <c r="C90" s="32">
        <f>IFERROR(VLOOKUP(B90,'بيانات الموظفين'!$B$7:$C$49,2,0),0)</f>
        <v>0</v>
      </c>
      <c r="D90" s="34"/>
      <c r="E90" s="35"/>
      <c r="F90" s="11">
        <f t="shared" si="2"/>
        <v>1</v>
      </c>
      <c r="G90" s="36" t="e">
        <f>IF(F90&gt;0,VLOOKUP($B90,'بيانات الموظفين'!$B$7:$T$49,5,0),"")</f>
        <v>#N/A</v>
      </c>
      <c r="H90" s="37"/>
      <c r="I90" s="34"/>
      <c r="J90" s="35"/>
      <c r="K90" s="11">
        <f t="shared" si="3"/>
        <v>1</v>
      </c>
      <c r="L90" s="36" t="e">
        <f>IF(K90&gt;0,VLOOKUP($B90,'بيانات الموظفين'!$B$7:$T$49,5,0),"")</f>
        <v>#N/A</v>
      </c>
      <c r="M90" s="37"/>
    </row>
    <row r="91" spans="1:13" s="40" customFormat="1" ht="22.5" customHeight="1" x14ac:dyDescent="0.2">
      <c r="A91" s="32">
        <v>85</v>
      </c>
      <c r="B91" s="33"/>
      <c r="C91" s="32">
        <f>IFERROR(VLOOKUP(B91,'بيانات الموظفين'!$B$7:$C$49,2,0),0)</f>
        <v>0</v>
      </c>
      <c r="D91" s="34"/>
      <c r="E91" s="35"/>
      <c r="F91" s="11">
        <f t="shared" si="2"/>
        <v>1</v>
      </c>
      <c r="G91" s="36" t="e">
        <f>IF(F91&gt;0,VLOOKUP($B91,'بيانات الموظفين'!$B$7:$T$49,5,0),"")</f>
        <v>#N/A</v>
      </c>
      <c r="H91" s="37"/>
      <c r="I91" s="34"/>
      <c r="J91" s="35"/>
      <c r="K91" s="11">
        <f t="shared" si="3"/>
        <v>1</v>
      </c>
      <c r="L91" s="36" t="e">
        <f>IF(K91&gt;0,VLOOKUP($B91,'بيانات الموظفين'!$B$7:$T$49,5,0),"")</f>
        <v>#N/A</v>
      </c>
      <c r="M91" s="37"/>
    </row>
    <row r="92" spans="1:13" s="40" customFormat="1" ht="22.5" customHeight="1" x14ac:dyDescent="0.2">
      <c r="A92" s="32">
        <v>86</v>
      </c>
      <c r="B92" s="33"/>
      <c r="C92" s="32">
        <f>IFERROR(VLOOKUP(B92,'بيانات الموظفين'!$B$7:$C$49,2,0),0)</f>
        <v>0</v>
      </c>
      <c r="D92" s="34"/>
      <c r="E92" s="35"/>
      <c r="F92" s="11">
        <f t="shared" si="2"/>
        <v>1</v>
      </c>
      <c r="G92" s="36" t="e">
        <f>IF(F92&gt;0,VLOOKUP($B92,'بيانات الموظفين'!$B$7:$T$49,5,0),"")</f>
        <v>#N/A</v>
      </c>
      <c r="H92" s="37"/>
      <c r="I92" s="34"/>
      <c r="J92" s="35"/>
      <c r="K92" s="11">
        <f t="shared" si="3"/>
        <v>1</v>
      </c>
      <c r="L92" s="36" t="e">
        <f>IF(K92&gt;0,VLOOKUP($B92,'بيانات الموظفين'!$B$7:$T$49,5,0),"")</f>
        <v>#N/A</v>
      </c>
      <c r="M92" s="37"/>
    </row>
    <row r="93" spans="1:13" s="40" customFormat="1" ht="22.5" customHeight="1" x14ac:dyDescent="0.2">
      <c r="A93" s="32">
        <v>87</v>
      </c>
      <c r="B93" s="33"/>
      <c r="C93" s="32">
        <f>IFERROR(VLOOKUP(B93,'بيانات الموظفين'!$B$7:$C$49,2,0),0)</f>
        <v>0</v>
      </c>
      <c r="D93" s="34"/>
      <c r="E93" s="35"/>
      <c r="F93" s="11">
        <f t="shared" si="2"/>
        <v>1</v>
      </c>
      <c r="G93" s="36" t="e">
        <f>IF(F93&gt;0,VLOOKUP($B93,'بيانات الموظفين'!$B$7:$T$49,5,0),"")</f>
        <v>#N/A</v>
      </c>
      <c r="H93" s="37"/>
      <c r="I93" s="34"/>
      <c r="J93" s="35"/>
      <c r="K93" s="11">
        <f t="shared" si="3"/>
        <v>1</v>
      </c>
      <c r="L93" s="36" t="e">
        <f>IF(K93&gt;0,VLOOKUP($B93,'بيانات الموظفين'!$B$7:$T$49,5,0),"")</f>
        <v>#N/A</v>
      </c>
      <c r="M93" s="37"/>
    </row>
    <row r="94" spans="1:13" s="40" customFormat="1" ht="22.5" customHeight="1" x14ac:dyDescent="0.2">
      <c r="A94" s="32">
        <v>88</v>
      </c>
      <c r="B94" s="33"/>
      <c r="C94" s="32">
        <f>IFERROR(VLOOKUP(B94,'بيانات الموظفين'!$B$7:$C$49,2,0),0)</f>
        <v>0</v>
      </c>
      <c r="D94" s="34"/>
      <c r="E94" s="35"/>
      <c r="F94" s="11">
        <f t="shared" si="2"/>
        <v>1</v>
      </c>
      <c r="G94" s="36" t="e">
        <f>IF(F94&gt;0,VLOOKUP($B94,'بيانات الموظفين'!$B$7:$T$49,5,0),"")</f>
        <v>#N/A</v>
      </c>
      <c r="H94" s="37"/>
      <c r="I94" s="34"/>
      <c r="J94" s="35"/>
      <c r="K94" s="11">
        <f t="shared" si="3"/>
        <v>1</v>
      </c>
      <c r="L94" s="36" t="e">
        <f>IF(K94&gt;0,VLOOKUP($B94,'بيانات الموظفين'!$B$7:$T$49,5,0),"")</f>
        <v>#N/A</v>
      </c>
      <c r="M94" s="37"/>
    </row>
    <row r="95" spans="1:13" s="40" customFormat="1" ht="22.5" customHeight="1" x14ac:dyDescent="0.2">
      <c r="A95" s="32">
        <v>89</v>
      </c>
      <c r="B95" s="33"/>
      <c r="C95" s="32">
        <f>IFERROR(VLOOKUP(B95,'بيانات الموظفين'!$B$7:$C$49,2,0),0)</f>
        <v>0</v>
      </c>
      <c r="D95" s="34"/>
      <c r="E95" s="35"/>
      <c r="F95" s="11">
        <f t="shared" si="2"/>
        <v>1</v>
      </c>
      <c r="G95" s="36" t="e">
        <f>IF(F95&gt;0,VLOOKUP($B95,'بيانات الموظفين'!$B$7:$T$49,5,0),"")</f>
        <v>#N/A</v>
      </c>
      <c r="H95" s="37"/>
      <c r="I95" s="34"/>
      <c r="J95" s="35"/>
      <c r="K95" s="11">
        <f t="shared" si="3"/>
        <v>1</v>
      </c>
      <c r="L95" s="36" t="e">
        <f>IF(K95&gt;0,VLOOKUP($B95,'بيانات الموظفين'!$B$7:$T$49,5,0),"")</f>
        <v>#N/A</v>
      </c>
      <c r="M95" s="37"/>
    </row>
    <row r="96" spans="1:13" s="47" customFormat="1" ht="39" customHeight="1" thickBot="1" x14ac:dyDescent="0.3">
      <c r="A96" s="41"/>
      <c r="B96" s="42" t="s">
        <v>41</v>
      </c>
      <c r="C96" s="43">
        <v>0</v>
      </c>
      <c r="D96" s="44">
        <v>0</v>
      </c>
      <c r="E96" s="44">
        <v>0</v>
      </c>
      <c r="F96" s="44">
        <v>0</v>
      </c>
      <c r="G96" s="45" t="e">
        <f>SUM(G7:G95)</f>
        <v>#N/A</v>
      </c>
      <c r="H96" s="46"/>
      <c r="I96" s="44"/>
      <c r="J96" s="44"/>
      <c r="K96" s="44"/>
      <c r="L96" s="45" t="e">
        <f>SUM(L7:L95)</f>
        <v>#N/A</v>
      </c>
      <c r="M96" s="46"/>
    </row>
    <row r="97" spans="4:10" x14ac:dyDescent="0.2">
      <c r="D97" s="48"/>
      <c r="E97" s="48"/>
      <c r="I97" s="48"/>
      <c r="J97" s="48"/>
    </row>
    <row r="98" spans="4:10" x14ac:dyDescent="0.2">
      <c r="D98" s="48"/>
      <c r="E98" s="48"/>
      <c r="I98" s="48"/>
      <c r="J98" s="48"/>
    </row>
    <row r="99" spans="4:10" x14ac:dyDescent="0.2">
      <c r="D99" s="48"/>
      <c r="E99" s="48"/>
      <c r="I99" s="48"/>
      <c r="J99" s="48"/>
    </row>
    <row r="100" spans="4:10" x14ac:dyDescent="0.2">
      <c r="D100" s="48"/>
      <c r="E100" s="48"/>
      <c r="I100" s="48"/>
      <c r="J100" s="48"/>
    </row>
    <row r="101" spans="4:10" x14ac:dyDescent="0.2">
      <c r="D101" s="48"/>
      <c r="E101" s="48"/>
      <c r="I101" s="48"/>
      <c r="J101" s="48"/>
    </row>
    <row r="102" spans="4:10" x14ac:dyDescent="0.2">
      <c r="D102" s="48"/>
      <c r="E102" s="48"/>
      <c r="I102" s="48"/>
      <c r="J102" s="48"/>
    </row>
    <row r="103" spans="4:10" x14ac:dyDescent="0.2">
      <c r="D103" s="48"/>
      <c r="E103" s="48"/>
      <c r="I103" s="48"/>
      <c r="J103" s="48"/>
    </row>
    <row r="104" spans="4:10" x14ac:dyDescent="0.2">
      <c r="D104" s="48"/>
      <c r="E104" s="48"/>
      <c r="I104" s="48"/>
      <c r="J104" s="48"/>
    </row>
  </sheetData>
  <mergeCells count="11">
    <mergeCell ref="G5:G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conditionalFormatting sqref="F95">
    <cfRule type="cellIs" dxfId="85" priority="85" operator="equal">
      <formula>0</formula>
    </cfRule>
  </conditionalFormatting>
  <conditionalFormatting sqref="F10:F94">
    <cfRule type="cellIs" dxfId="84" priority="86" operator="equal">
      <formula>0</formula>
    </cfRule>
  </conditionalFormatting>
  <conditionalFormatting sqref="F41">
    <cfRule type="containsErrors" dxfId="83" priority="83">
      <formula>ISERROR(F41)</formula>
    </cfRule>
    <cfRule type="cellIs" dxfId="82" priority="84" operator="equal">
      <formula>0</formula>
    </cfRule>
  </conditionalFormatting>
  <conditionalFormatting sqref="F10:F38">
    <cfRule type="containsErrors" dxfId="81" priority="81">
      <formula>ISERROR(F10)</formula>
    </cfRule>
    <cfRule type="cellIs" dxfId="80" priority="82" operator="equal">
      <formula>0</formula>
    </cfRule>
  </conditionalFormatting>
  <conditionalFormatting sqref="F10:F95">
    <cfRule type="containsErrors" dxfId="79" priority="79">
      <formula>ISERROR(F10)</formula>
    </cfRule>
    <cfRule type="containsErrors" dxfId="78" priority="80">
      <formula>ISERROR(F10)</formula>
    </cfRule>
  </conditionalFormatting>
  <conditionalFormatting sqref="F10:F95">
    <cfRule type="cellIs" dxfId="77" priority="78" operator="equal">
      <formula>0</formula>
    </cfRule>
  </conditionalFormatting>
  <conditionalFormatting sqref="F10:F95">
    <cfRule type="containsErrors" dxfId="76" priority="76">
      <formula>ISERROR(F10)</formula>
    </cfRule>
    <cfRule type="cellIs" dxfId="75" priority="77" operator="equal">
      <formula>0</formula>
    </cfRule>
  </conditionalFormatting>
  <conditionalFormatting sqref="F10:F95">
    <cfRule type="containsErrors" dxfId="74" priority="74">
      <formula>ISERROR(F10)</formula>
    </cfRule>
    <cfRule type="containsErrors" dxfId="73" priority="75">
      <formula>ISERROR(F10)</formula>
    </cfRule>
  </conditionalFormatting>
  <conditionalFormatting sqref="G96">
    <cfRule type="containsErrors" dxfId="72" priority="72">
      <formula>ISERROR(G96)</formula>
    </cfRule>
    <cfRule type="containsErrors" dxfId="71" priority="73">
      <formula>ISERROR(G96)</formula>
    </cfRule>
  </conditionalFormatting>
  <conditionalFormatting sqref="C7:C95">
    <cfRule type="cellIs" dxfId="70" priority="71" operator="equal">
      <formula>0</formula>
    </cfRule>
  </conditionalFormatting>
  <conditionalFormatting sqref="L96">
    <cfRule type="containsErrors" dxfId="69" priority="69">
      <formula>ISERROR(L96)</formula>
    </cfRule>
    <cfRule type="containsErrors" dxfId="68" priority="70">
      <formula>ISERROR(L96)</formula>
    </cfRule>
  </conditionalFormatting>
  <conditionalFormatting sqref="F8">
    <cfRule type="cellIs" dxfId="67" priority="68" operator="equal">
      <formula>0</formula>
    </cfRule>
  </conditionalFormatting>
  <conditionalFormatting sqref="F8">
    <cfRule type="containsErrors" dxfId="66" priority="66">
      <formula>ISERROR(F8)</formula>
    </cfRule>
    <cfRule type="cellIs" dxfId="65" priority="67" operator="equal">
      <formula>0</formula>
    </cfRule>
  </conditionalFormatting>
  <conditionalFormatting sqref="F8">
    <cfRule type="containsErrors" dxfId="64" priority="64">
      <formula>ISERROR(F8)</formula>
    </cfRule>
    <cfRule type="containsErrors" dxfId="63" priority="65">
      <formula>ISERROR(F8)</formula>
    </cfRule>
  </conditionalFormatting>
  <conditionalFormatting sqref="F9">
    <cfRule type="cellIs" dxfId="62" priority="63" operator="equal">
      <formula>0</formula>
    </cfRule>
  </conditionalFormatting>
  <conditionalFormatting sqref="F9">
    <cfRule type="containsErrors" dxfId="61" priority="61">
      <formula>ISERROR(F9)</formula>
    </cfRule>
    <cfRule type="cellIs" dxfId="60" priority="62" operator="equal">
      <formula>0</formula>
    </cfRule>
  </conditionalFormatting>
  <conditionalFormatting sqref="F9">
    <cfRule type="containsErrors" dxfId="59" priority="59">
      <formula>ISERROR(F9)</formula>
    </cfRule>
    <cfRule type="containsErrors" dxfId="58" priority="60">
      <formula>ISERROR(F9)</formula>
    </cfRule>
  </conditionalFormatting>
  <conditionalFormatting sqref="F8:F95">
    <cfRule type="cellIs" dxfId="57" priority="57" operator="equal">
      <formula>1</formula>
    </cfRule>
    <cfRule type="cellIs" dxfId="56" priority="58" operator="equal">
      <formula>0</formula>
    </cfRule>
  </conditionalFormatting>
  <conditionalFormatting sqref="F7:F95">
    <cfRule type="cellIs" dxfId="55" priority="56" operator="equal">
      <formula>1</formula>
    </cfRule>
  </conditionalFormatting>
  <conditionalFormatting sqref="G7:G95">
    <cfRule type="containsErrors" dxfId="54" priority="54">
      <formula>ISERROR(G7)</formula>
    </cfRule>
    <cfRule type="cellIs" dxfId="53" priority="55" operator="equal">
      <formula>0</formula>
    </cfRule>
  </conditionalFormatting>
  <conditionalFormatting sqref="G7:G95">
    <cfRule type="containsErrors" dxfId="52" priority="52">
      <formula>ISERROR(G7)</formula>
    </cfRule>
    <cfRule type="cellIs" dxfId="51" priority="53" operator="equal">
      <formula>0</formula>
    </cfRule>
  </conditionalFormatting>
  <conditionalFormatting sqref="G7:G95">
    <cfRule type="containsErrors" dxfId="50" priority="50">
      <formula>ISERROR(G7)</formula>
    </cfRule>
    <cfRule type="cellIs" dxfId="49" priority="51" operator="equal">
      <formula>0</formula>
    </cfRule>
  </conditionalFormatting>
  <conditionalFormatting sqref="G7:G95">
    <cfRule type="cellIs" dxfId="48" priority="49" operator="equal">
      <formula>"0 ج.م.‏"</formula>
    </cfRule>
  </conditionalFormatting>
  <conditionalFormatting sqref="K95">
    <cfRule type="cellIs" dxfId="47" priority="47" operator="equal">
      <formula>0</formula>
    </cfRule>
  </conditionalFormatting>
  <conditionalFormatting sqref="K10:K94">
    <cfRule type="cellIs" dxfId="46" priority="48" operator="equal">
      <formula>0</formula>
    </cfRule>
  </conditionalFormatting>
  <conditionalFormatting sqref="K41">
    <cfRule type="containsErrors" dxfId="45" priority="45">
      <formula>ISERROR(K41)</formula>
    </cfRule>
    <cfRule type="cellIs" dxfId="44" priority="46" operator="equal">
      <formula>0</formula>
    </cfRule>
  </conditionalFormatting>
  <conditionalFormatting sqref="K10:K38">
    <cfRule type="containsErrors" dxfId="43" priority="43">
      <formula>ISERROR(K10)</formula>
    </cfRule>
    <cfRule type="cellIs" dxfId="42" priority="44" operator="equal">
      <formula>0</formula>
    </cfRule>
  </conditionalFormatting>
  <conditionalFormatting sqref="K10:K95">
    <cfRule type="containsErrors" dxfId="41" priority="41">
      <formula>ISERROR(K10)</formula>
    </cfRule>
    <cfRule type="containsErrors" dxfId="40" priority="42">
      <formula>ISERROR(K10)</formula>
    </cfRule>
  </conditionalFormatting>
  <conditionalFormatting sqref="K10:K95">
    <cfRule type="cellIs" dxfId="39" priority="40" operator="equal">
      <formula>0</formula>
    </cfRule>
  </conditionalFormatting>
  <conditionalFormatting sqref="K10:K95">
    <cfRule type="containsErrors" dxfId="38" priority="38">
      <formula>ISERROR(K10)</formula>
    </cfRule>
    <cfRule type="cellIs" dxfId="37" priority="39" operator="equal">
      <formula>0</formula>
    </cfRule>
  </conditionalFormatting>
  <conditionalFormatting sqref="K10:K95">
    <cfRule type="containsErrors" dxfId="36" priority="36">
      <formula>ISERROR(K10)</formula>
    </cfRule>
    <cfRule type="containsErrors" dxfId="35" priority="37">
      <formula>ISERROR(K10)</formula>
    </cfRule>
  </conditionalFormatting>
  <conditionalFormatting sqref="K8">
    <cfRule type="cellIs" dxfId="34" priority="35" operator="equal">
      <formula>0</formula>
    </cfRule>
  </conditionalFormatting>
  <conditionalFormatting sqref="K8">
    <cfRule type="containsErrors" dxfId="33" priority="33">
      <formula>ISERROR(K8)</formula>
    </cfRule>
    <cfRule type="cellIs" dxfId="32" priority="34" operator="equal">
      <formula>0</formula>
    </cfRule>
  </conditionalFormatting>
  <conditionalFormatting sqref="K8">
    <cfRule type="containsErrors" dxfId="31" priority="31">
      <formula>ISERROR(K8)</formula>
    </cfRule>
    <cfRule type="containsErrors" dxfId="30" priority="32">
      <formula>ISERROR(K8)</formula>
    </cfRule>
  </conditionalFormatting>
  <conditionalFormatting sqref="K9">
    <cfRule type="cellIs" dxfId="29" priority="30" operator="equal">
      <formula>0</formula>
    </cfRule>
  </conditionalFormatting>
  <conditionalFormatting sqref="K9">
    <cfRule type="containsErrors" dxfId="28" priority="28">
      <formula>ISERROR(K9)</formula>
    </cfRule>
    <cfRule type="cellIs" dxfId="27" priority="29" operator="equal">
      <formula>0</formula>
    </cfRule>
  </conditionalFormatting>
  <conditionalFormatting sqref="K9">
    <cfRule type="containsErrors" dxfId="26" priority="26">
      <formula>ISERROR(K9)</formula>
    </cfRule>
    <cfRule type="containsErrors" dxfId="25" priority="27">
      <formula>ISERROR(K9)</formula>
    </cfRule>
  </conditionalFormatting>
  <conditionalFormatting sqref="K8:K95">
    <cfRule type="cellIs" dxfId="24" priority="24" operator="equal">
      <formula>1</formula>
    </cfRule>
    <cfRule type="cellIs" dxfId="23" priority="25" operator="equal">
      <formula>0</formula>
    </cfRule>
  </conditionalFormatting>
  <conditionalFormatting sqref="K7:K95">
    <cfRule type="cellIs" dxfId="22" priority="23" operator="equal">
      <formula>1</formula>
    </cfRule>
  </conditionalFormatting>
  <conditionalFormatting sqref="L12:L95">
    <cfRule type="containsErrors" dxfId="21" priority="21">
      <formula>ISERROR(L12)</formula>
    </cfRule>
    <cfRule type="cellIs" dxfId="20" priority="22" operator="equal">
      <formula>0</formula>
    </cfRule>
  </conditionalFormatting>
  <conditionalFormatting sqref="L12:L95">
    <cfRule type="containsErrors" dxfId="19" priority="19">
      <formula>ISERROR(L12)</formula>
    </cfRule>
    <cfRule type="cellIs" dxfId="18" priority="20" operator="equal">
      <formula>0</formula>
    </cfRule>
  </conditionalFormatting>
  <conditionalFormatting sqref="L12:L95">
    <cfRule type="containsErrors" dxfId="17" priority="17">
      <formula>ISERROR(L12)</formula>
    </cfRule>
    <cfRule type="cellIs" dxfId="16" priority="18" operator="equal">
      <formula>0</formula>
    </cfRule>
  </conditionalFormatting>
  <conditionalFormatting sqref="L12:L95">
    <cfRule type="cellIs" dxfId="15" priority="16" operator="equal">
      <formula>"0 ج.م.‏"</formula>
    </cfRule>
  </conditionalFormatting>
  <conditionalFormatting sqref="L7:L11">
    <cfRule type="containsErrors" dxfId="13" priority="6">
      <formula>ISERROR(L7)</formula>
    </cfRule>
    <cfRule type="cellIs" dxfId="12" priority="7" operator="equal">
      <formula>0</formula>
    </cfRule>
  </conditionalFormatting>
  <conditionalFormatting sqref="L7:L11">
    <cfRule type="containsErrors" dxfId="4" priority="4">
      <formula>ISERROR(L7)</formula>
    </cfRule>
    <cfRule type="cellIs" dxfId="3" priority="5" operator="equal">
      <formula>0</formula>
    </cfRule>
  </conditionalFormatting>
  <conditionalFormatting sqref="L7:L11">
    <cfRule type="containsErrors" dxfId="2" priority="2">
      <formula>ISERROR(L7)</formula>
    </cfRule>
    <cfRule type="cellIs" dxfId="1" priority="3" operator="equal">
      <formula>0</formula>
    </cfRule>
  </conditionalFormatting>
  <conditionalFormatting sqref="L7:L11">
    <cfRule type="cellIs" dxfId="0" priority="1" operator="equal">
      <formula>"0 ج.م.‏"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'بيانات الموظفين'!$B$7:$B$49</xm:f>
          </x14:formula1>
          <xm:sqref>B7:B95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 الموظفين</vt:lpstr>
      <vt:lpstr>حضور وانصراف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Mahmoud</dc:creator>
  <cp:lastModifiedBy>A Mahmoud</cp:lastModifiedBy>
  <dcterms:created xsi:type="dcterms:W3CDTF">2022-01-29T18:28:52Z</dcterms:created>
  <dcterms:modified xsi:type="dcterms:W3CDTF">2022-01-29T18:41:36Z</dcterms:modified>
</cp:coreProperties>
</file>