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A\Desktop\"/>
    </mc:Choice>
  </mc:AlternateContent>
  <xr:revisionPtr revIDLastSave="0" documentId="8_{252F4901-CFC1-48B9-A9A1-ECCE35A79AFC}" xr6:coauthVersionLast="47" xr6:coauthVersionMax="47" xr10:uidLastSave="{00000000-0000-0000-0000-000000000000}"/>
  <bookViews>
    <workbookView xWindow="-120" yWindow="-120" windowWidth="20730" windowHeight="11040" xr2:uid="{4BDAA930-6CA6-4DB2-A616-F4656236F9F0}"/>
  </bookViews>
  <sheets>
    <sheet name="ورقة1" sheetId="1" r:id="rId1"/>
  </sheets>
  <definedNames>
    <definedName name="_xlnm.Print_Area" localSheetId="0">ورقة1!$A$2:$S$12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I8" i="1" s="1"/>
  <c r="K8" i="1" s="1"/>
  <c r="G9" i="1"/>
  <c r="G10" i="1"/>
  <c r="I10" i="1" s="1"/>
  <c r="K10" i="1" s="1"/>
  <c r="A9" i="1"/>
  <c r="A10" i="1"/>
  <c r="J7" i="1"/>
  <c r="I9" i="1"/>
  <c r="I11" i="1"/>
  <c r="I12" i="1"/>
  <c r="H7" i="1"/>
  <c r="K12" i="1"/>
  <c r="K9" i="1"/>
  <c r="K11" i="1"/>
  <c r="F7" i="1"/>
  <c r="F8" i="1"/>
  <c r="P7" i="1"/>
  <c r="A8" i="1" s="1"/>
  <c r="Q7" i="1"/>
  <c r="S7" i="1"/>
  <c r="S8" i="1" s="1"/>
  <c r="S9" i="1" s="1"/>
  <c r="S10" i="1" s="1"/>
  <c r="S11" i="1" s="1"/>
  <c r="S12" i="1" s="1"/>
  <c r="D2" i="1"/>
  <c r="H8" i="1" l="1"/>
  <c r="J8" i="1" s="1"/>
  <c r="L8" i="1" s="1"/>
  <c r="M8" i="1" s="1"/>
  <c r="N8" i="1" s="1"/>
  <c r="G7" i="1"/>
  <c r="I7" i="1" s="1"/>
  <c r="K7" i="1" s="1"/>
  <c r="L7" i="1" s="1"/>
  <c r="M7" i="1" s="1"/>
  <c r="N7" i="1" s="1"/>
  <c r="B10" i="1"/>
  <c r="H10" i="1" s="1"/>
  <c r="B9" i="1"/>
  <c r="F9" i="1" s="1"/>
  <c r="B12" i="1"/>
  <c r="H12" i="1" s="1"/>
  <c r="B11" i="1"/>
  <c r="H11" i="1" s="1"/>
  <c r="H9" i="1" l="1"/>
  <c r="J9" i="1" s="1"/>
  <c r="L9" i="1" s="1"/>
  <c r="M9" i="1" s="1"/>
  <c r="N9" i="1" s="1"/>
  <c r="F12" i="1"/>
  <c r="J12" i="1"/>
  <c r="L12" i="1" s="1"/>
  <c r="M12" i="1" s="1"/>
  <c r="F11" i="1"/>
  <c r="J11" i="1"/>
  <c r="L11" i="1" s="1"/>
  <c r="M11" i="1" s="1"/>
  <c r="F10" i="1"/>
  <c r="J10" i="1"/>
  <c r="L10" i="1" s="1"/>
  <c r="M10" i="1" s="1"/>
  <c r="O7" i="1"/>
  <c r="O8" i="1" s="1"/>
  <c r="N12" i="1" l="1"/>
  <c r="O9" i="1"/>
  <c r="N10" i="1"/>
  <c r="N11" i="1"/>
  <c r="O10" i="1" l="1"/>
  <c r="O11" i="1" s="1"/>
  <c r="O12" i="1" s="1"/>
</calcChain>
</file>

<file path=xl/sharedStrings.xml><?xml version="1.0" encoding="utf-8"?>
<sst xmlns="http://schemas.openxmlformats.org/spreadsheetml/2006/main" count="32" uniqueCount="28">
  <si>
    <t>الدخول</t>
  </si>
  <si>
    <t>تاريخ</t>
  </si>
  <si>
    <t>الوقت</t>
  </si>
  <si>
    <t>عدد البلتات</t>
  </si>
  <si>
    <t>الرصيد السابق</t>
  </si>
  <si>
    <t>ساعة</t>
  </si>
  <si>
    <t>جنيها</t>
  </si>
  <si>
    <t>يوم</t>
  </si>
  <si>
    <t>قيمة تخزين البالتة اليوم (24 ساعة )</t>
  </si>
  <si>
    <t>رصيد البلتات</t>
  </si>
  <si>
    <t>الخروج</t>
  </si>
  <si>
    <t>عدد الأيام</t>
  </si>
  <si>
    <t>تاريخ اليوم</t>
  </si>
  <si>
    <t>تاريخ الدخول</t>
  </si>
  <si>
    <t>القيمة</t>
  </si>
  <si>
    <t>اجمالى البلتات</t>
  </si>
  <si>
    <t>عدد الساعات</t>
  </si>
  <si>
    <t>اجمالى القيمة</t>
  </si>
  <si>
    <t>عدد الساعات البلتات السابقة</t>
  </si>
  <si>
    <t>اجمالى عدد الساعات</t>
  </si>
  <si>
    <t>اجمالى الأيام</t>
  </si>
  <si>
    <t>عدد الساعات  الكميات الجديدة ناقص مدة السماح</t>
  </si>
  <si>
    <t>عدد الأيام للبلتات للرصيد السابق</t>
  </si>
  <si>
    <t xml:space="preserve">عدد الأيام للبلتات  الجديدة </t>
  </si>
  <si>
    <t>ساعات التخزين بدون تكليف لمدة 3 أيام الأولى للبلته</t>
  </si>
  <si>
    <t>تاريخ  الرصيد  السابق</t>
  </si>
  <si>
    <t xml:space="preserve">      محطة                (                       )</t>
  </si>
  <si>
    <t xml:space="preserve">بــيـان بالـتـبـريــد الــخــاص بالـبـلـيـتـات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</si>
</sst>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hh:mm"/>
  </numFmts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1" fontId="4" fillId="7" borderId="4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11" borderId="4" xfId="0" applyNumberFormat="1" applyFont="1" applyFill="1" applyBorder="1" applyAlignment="1">
      <alignment horizontal="center" vertical="center"/>
    </xf>
    <xf numFmtId="20" fontId="3" fillId="11" borderId="4" xfId="0" applyNumberFormat="1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10" borderId="5" xfId="0" applyNumberFormat="1" applyFont="1" applyFill="1" applyBorder="1" applyAlignment="1">
      <alignment horizontal="center" vertical="center"/>
    </xf>
    <xf numFmtId="14" fontId="3" fillId="1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1" fontId="4" fillId="7" borderId="5" xfId="0" applyNumberFormat="1" applyFont="1" applyFill="1" applyBorder="1" applyAlignment="1">
      <alignment horizontal="center" vertical="center"/>
    </xf>
    <xf numFmtId="1" fontId="4" fillId="6" borderId="5" xfId="0" applyNumberFormat="1" applyFont="1" applyFill="1" applyBorder="1" applyAlignment="1">
      <alignment horizontal="center" vertical="center"/>
    </xf>
    <xf numFmtId="14" fontId="3" fillId="11" borderId="5" xfId="0" applyNumberFormat="1" applyFont="1" applyFill="1" applyBorder="1" applyAlignment="1">
      <alignment horizontal="center" vertical="center"/>
    </xf>
    <xf numFmtId="164" fontId="3" fillId="11" borderId="5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textRotation="135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36AF-095D-45F8-B13A-7A329C1F8581}">
  <dimension ref="A1:S12"/>
  <sheetViews>
    <sheetView rightToLeft="1" tabSelected="1" zoomScale="82" zoomScaleNormal="82" workbookViewId="0">
      <pane xSplit="1" ySplit="6" topLeftCell="B8" activePane="bottomRight" state="frozen"/>
      <selection pane="topRight" activeCell="B1" sqref="B1"/>
      <selection pane="bottomLeft" activeCell="A7" sqref="A7"/>
      <selection pane="bottomRight" activeCell="A13" sqref="A13:XFD45"/>
    </sheetView>
  </sheetViews>
  <sheetFormatPr defaultRowHeight="15" x14ac:dyDescent="0.2"/>
  <cols>
    <col min="1" max="1" width="13.5" style="1" bestFit="1" customWidth="1"/>
    <col min="2" max="2" width="5.75" style="1" bestFit="1" customWidth="1"/>
    <col min="3" max="3" width="13.875" style="1" customWidth="1"/>
    <col min="4" max="4" width="7.5" style="1" customWidth="1"/>
    <col min="5" max="5" width="7.875" style="1" bestFit="1" customWidth="1"/>
    <col min="6" max="6" width="7.25" style="1" customWidth="1"/>
    <col min="7" max="7" width="12.125" style="4" customWidth="1"/>
    <col min="8" max="8" width="12" style="1" customWidth="1"/>
    <col min="9" max="9" width="7.125" style="1" bestFit="1" customWidth="1"/>
    <col min="10" max="10" width="6.75" style="1" bestFit="1" customWidth="1"/>
    <col min="11" max="11" width="10.5" style="1" bestFit="1" customWidth="1"/>
    <col min="12" max="12" width="14.75" style="1" customWidth="1"/>
    <col min="13" max="13" width="7.875" style="1" customWidth="1"/>
    <col min="14" max="14" width="11" style="1" customWidth="1"/>
    <col min="15" max="15" width="11.125" style="1" customWidth="1"/>
    <col min="16" max="16" width="12.5" style="1" customWidth="1"/>
    <col min="17" max="17" width="9.75" style="1" customWidth="1"/>
    <col min="18" max="18" width="10.5" style="1" customWidth="1"/>
    <col min="19" max="19" width="13.75" style="1" customWidth="1"/>
  </cols>
  <sheetData>
    <row r="1" spans="1:19" ht="15.75" thickBot="1" x14ac:dyDescent="0.25">
      <c r="I1" s="1">
        <v>0</v>
      </c>
    </row>
    <row r="2" spans="1:19" ht="20.25" customHeight="1" thickBot="1" x14ac:dyDescent="0.25">
      <c r="A2" s="2"/>
      <c r="B2" s="21">
        <v>72</v>
      </c>
      <c r="C2" s="10" t="s">
        <v>5</v>
      </c>
      <c r="D2" s="21">
        <f>+B2/24</f>
        <v>3</v>
      </c>
      <c r="E2" s="20" t="s">
        <v>7</v>
      </c>
      <c r="F2" s="59" t="s">
        <v>24</v>
      </c>
      <c r="G2" s="59"/>
      <c r="H2" s="59"/>
      <c r="I2" s="59"/>
      <c r="J2" s="51" t="s">
        <v>27</v>
      </c>
      <c r="K2" s="52"/>
      <c r="L2" s="52"/>
      <c r="M2" s="52"/>
      <c r="N2" s="52"/>
      <c r="O2" s="52"/>
      <c r="P2" s="52"/>
      <c r="Q2" s="52"/>
      <c r="R2" s="53" t="s">
        <v>26</v>
      </c>
      <c r="S2" s="54"/>
    </row>
    <row r="3" spans="1:19" ht="20.25" customHeight="1" thickBot="1" x14ac:dyDescent="0.25">
      <c r="B3" s="21">
        <v>20</v>
      </c>
      <c r="C3" s="9" t="s">
        <v>6</v>
      </c>
      <c r="D3" s="21">
        <v>24</v>
      </c>
      <c r="E3" s="59" t="s">
        <v>8</v>
      </c>
      <c r="F3" s="59"/>
      <c r="G3" s="59"/>
      <c r="H3" s="59"/>
      <c r="I3" s="59"/>
      <c r="J3" s="51"/>
      <c r="K3" s="52"/>
      <c r="L3" s="52"/>
      <c r="M3" s="52"/>
      <c r="N3" s="52"/>
      <c r="O3" s="52"/>
      <c r="P3" s="52"/>
      <c r="Q3" s="52"/>
      <c r="R3" s="55"/>
      <c r="S3" s="56"/>
    </row>
    <row r="4" spans="1:19" ht="15.75" thickBot="1" x14ac:dyDescent="0.25">
      <c r="F4" s="3"/>
      <c r="G4" s="3"/>
      <c r="H4" s="3"/>
      <c r="I4" s="3"/>
      <c r="J4" s="3"/>
      <c r="L4" s="3"/>
      <c r="M4" s="3"/>
      <c r="N4" s="3"/>
      <c r="O4" s="3"/>
      <c r="P4" s="3"/>
      <c r="Q4" s="3"/>
    </row>
    <row r="5" spans="1:19" ht="39.75" customHeight="1" thickBot="1" x14ac:dyDescent="0.25">
      <c r="A5" s="61" t="s">
        <v>4</v>
      </c>
      <c r="B5" s="61"/>
      <c r="C5" s="62" t="s">
        <v>0</v>
      </c>
      <c r="D5" s="62"/>
      <c r="E5" s="62"/>
      <c r="F5" s="62"/>
      <c r="G5" s="62"/>
      <c r="H5" s="64" t="s">
        <v>11</v>
      </c>
      <c r="I5" s="64"/>
      <c r="J5" s="57" t="s">
        <v>16</v>
      </c>
      <c r="K5" s="57"/>
      <c r="L5" s="57"/>
      <c r="M5" s="58" t="s">
        <v>20</v>
      </c>
      <c r="N5" s="60" t="s">
        <v>14</v>
      </c>
      <c r="O5" s="60"/>
      <c r="P5" s="63" t="s">
        <v>10</v>
      </c>
      <c r="Q5" s="63"/>
      <c r="R5" s="63"/>
      <c r="S5" s="50" t="s">
        <v>9</v>
      </c>
    </row>
    <row r="6" spans="1:19" s="8" customFormat="1" ht="62.25" customHeight="1" thickBot="1" x14ac:dyDescent="0.25">
      <c r="A6" s="7" t="s">
        <v>25</v>
      </c>
      <c r="B6" s="25" t="s">
        <v>4</v>
      </c>
      <c r="C6" s="26" t="s">
        <v>13</v>
      </c>
      <c r="D6" s="26" t="s">
        <v>2</v>
      </c>
      <c r="E6" s="26" t="s">
        <v>3</v>
      </c>
      <c r="F6" s="26" t="s">
        <v>15</v>
      </c>
      <c r="G6" s="26" t="s">
        <v>12</v>
      </c>
      <c r="H6" s="6" t="s">
        <v>22</v>
      </c>
      <c r="I6" s="6" t="s">
        <v>23</v>
      </c>
      <c r="J6" s="5" t="s">
        <v>18</v>
      </c>
      <c r="K6" s="5" t="s">
        <v>21</v>
      </c>
      <c r="L6" s="5" t="s">
        <v>19</v>
      </c>
      <c r="M6" s="58"/>
      <c r="N6" s="49" t="s">
        <v>14</v>
      </c>
      <c r="O6" s="49" t="s">
        <v>17</v>
      </c>
      <c r="P6" s="24" t="s">
        <v>1</v>
      </c>
      <c r="Q6" s="24" t="s">
        <v>2</v>
      </c>
      <c r="R6" s="24" t="s">
        <v>3</v>
      </c>
      <c r="S6" s="50"/>
    </row>
    <row r="7" spans="1:19" ht="21.75" customHeight="1" x14ac:dyDescent="0.2">
      <c r="A7" s="31"/>
      <c r="B7" s="22"/>
      <c r="C7" s="35">
        <v>44597</v>
      </c>
      <c r="D7" s="36">
        <v>0.3125</v>
      </c>
      <c r="E7" s="37">
        <v>15</v>
      </c>
      <c r="F7" s="37">
        <f>+E7</f>
        <v>15</v>
      </c>
      <c r="G7" s="38">
        <f ca="1">IFERROR(IF(P7&lt;&gt;"",P7,""),"")</f>
        <v>44611.437940162039</v>
      </c>
      <c r="H7" s="39">
        <f>IFERROR(IF(B7&gt;=1,G7-A7,0),0)</f>
        <v>0</v>
      </c>
      <c r="I7" s="40">
        <f ca="1">IFERROR(IF(E7&gt;=1,G7-C7,0),0)</f>
        <v>14.437940162039013</v>
      </c>
      <c r="J7" s="41">
        <f>IFERROR(IF(B7&gt;=1,H7*$D$3,0),0)</f>
        <v>0</v>
      </c>
      <c r="K7" s="42">
        <f ca="1">IFERROR(IF(E7&gt;=1,I7*$D$3-$B$2,0),0)</f>
        <v>274.5105638889363</v>
      </c>
      <c r="L7" s="43">
        <f ca="1">+K7+J7</f>
        <v>274.5105638889363</v>
      </c>
      <c r="M7" s="44">
        <f ca="1">+L7/24</f>
        <v>11.437940162039013</v>
      </c>
      <c r="N7" s="43">
        <f ca="1">+M7*$B$3*F7</f>
        <v>3431.3820486117038</v>
      </c>
      <c r="O7" s="43">
        <f ca="1">+N7</f>
        <v>3431.3820486117038</v>
      </c>
      <c r="P7" s="45">
        <f ca="1">NOW()+1</f>
        <v>44611.437940162039</v>
      </c>
      <c r="Q7" s="46">
        <f>+D7</f>
        <v>0.3125</v>
      </c>
      <c r="R7" s="47">
        <v>9</v>
      </c>
      <c r="S7" s="48">
        <f>0+E7-R7</f>
        <v>6</v>
      </c>
    </row>
    <row r="8" spans="1:19" ht="21.75" customHeight="1" x14ac:dyDescent="0.2">
      <c r="A8" s="32">
        <f ca="1">+P7</f>
        <v>44611.437940162039</v>
      </c>
      <c r="B8" s="23">
        <v>6</v>
      </c>
      <c r="C8" s="33">
        <v>44609</v>
      </c>
      <c r="D8" s="34">
        <v>0.3125</v>
      </c>
      <c r="E8" s="19">
        <v>20</v>
      </c>
      <c r="F8" s="19">
        <f>+E8+B8</f>
        <v>26</v>
      </c>
      <c r="G8" s="30">
        <f t="shared" ref="G8:G10" si="0">IFERROR(IF(P8&lt;&gt;"",P8,""),"")</f>
        <v>44613</v>
      </c>
      <c r="H8" s="14">
        <f t="shared" ref="H8:H12" ca="1" si="1">IFERROR(IF(B8&gt;=1,G8-A8,0),0)</f>
        <v>1.5620598379609874</v>
      </c>
      <c r="I8" s="15">
        <f t="shared" ref="I8:I12" si="2">IFERROR(IF(E8&gt;=1,G8-C8,0),0)</f>
        <v>4</v>
      </c>
      <c r="J8" s="16">
        <f t="shared" ref="J8:J12" ca="1" si="3">IFERROR(IF(B8&lt;&gt;"",H8*$D$3,""),"")</f>
        <v>37.489436111063696</v>
      </c>
      <c r="K8" s="17">
        <f t="shared" ref="K8:K12" si="4">IFERROR(IF(E8&lt;&gt;"",I8*$D$3-$B$2,0),"")</f>
        <v>24</v>
      </c>
      <c r="L8" s="13">
        <f t="shared" ref="L8:L12" ca="1" si="5">+K8+J8</f>
        <v>61.489436111063696</v>
      </c>
      <c r="M8" s="18">
        <f t="shared" ref="M8:M12" ca="1" si="6">+L8/24</f>
        <v>2.5620598379609874</v>
      </c>
      <c r="N8" s="13">
        <f t="shared" ref="N8:N12" ca="1" si="7">+M8*$B$3*F8</f>
        <v>1332.2711157397134</v>
      </c>
      <c r="O8" s="13">
        <f ca="1">+O7+N8</f>
        <v>4763.6531643514172</v>
      </c>
      <c r="P8" s="27">
        <v>44613</v>
      </c>
      <c r="Q8" s="28">
        <v>0.3125</v>
      </c>
      <c r="R8" s="11">
        <v>25</v>
      </c>
      <c r="S8" s="12">
        <f t="shared" ref="S8:S12" si="8">+S7+E8-R8</f>
        <v>1</v>
      </c>
    </row>
    <row r="9" spans="1:19" ht="21.75" customHeight="1" x14ac:dyDescent="0.2">
      <c r="A9" s="32">
        <f t="shared" ref="A9:A10" si="9">+P8</f>
        <v>44613</v>
      </c>
      <c r="B9" s="23">
        <f>+S8</f>
        <v>1</v>
      </c>
      <c r="C9" s="33">
        <v>44613</v>
      </c>
      <c r="D9" s="34">
        <v>0.3125</v>
      </c>
      <c r="E9" s="19"/>
      <c r="F9" s="19">
        <f t="shared" ref="F9:F12" si="10">+E9+B9</f>
        <v>1</v>
      </c>
      <c r="G9" s="30">
        <f t="shared" si="0"/>
        <v>44614</v>
      </c>
      <c r="H9" s="14">
        <f t="shared" si="1"/>
        <v>1</v>
      </c>
      <c r="I9" s="15">
        <f t="shared" si="2"/>
        <v>0</v>
      </c>
      <c r="J9" s="16">
        <f t="shared" si="3"/>
        <v>24</v>
      </c>
      <c r="K9" s="17">
        <f t="shared" si="4"/>
        <v>0</v>
      </c>
      <c r="L9" s="13">
        <f t="shared" si="5"/>
        <v>24</v>
      </c>
      <c r="M9" s="18">
        <f t="shared" si="6"/>
        <v>1</v>
      </c>
      <c r="N9" s="13">
        <f t="shared" si="7"/>
        <v>20</v>
      </c>
      <c r="O9" s="13">
        <f t="shared" ref="O9:O12" ca="1" si="11">+O8+N9</f>
        <v>4783.6531643514172</v>
      </c>
      <c r="P9" s="27">
        <v>44614</v>
      </c>
      <c r="Q9" s="28">
        <v>0.3125</v>
      </c>
      <c r="R9" s="11">
        <v>1</v>
      </c>
      <c r="S9" s="12">
        <f t="shared" si="8"/>
        <v>0</v>
      </c>
    </row>
    <row r="10" spans="1:19" ht="21.75" customHeight="1" x14ac:dyDescent="0.2">
      <c r="A10" s="32">
        <f t="shared" si="9"/>
        <v>44614</v>
      </c>
      <c r="B10" s="23">
        <f t="shared" ref="B10:B12" si="12">+S9</f>
        <v>0</v>
      </c>
      <c r="C10" s="33">
        <v>44615</v>
      </c>
      <c r="D10" s="34">
        <v>0.4375</v>
      </c>
      <c r="E10" s="19">
        <v>30</v>
      </c>
      <c r="F10" s="19">
        <f t="shared" si="10"/>
        <v>30</v>
      </c>
      <c r="G10" s="30">
        <f t="shared" si="0"/>
        <v>44619</v>
      </c>
      <c r="H10" s="14">
        <f t="shared" si="1"/>
        <v>0</v>
      </c>
      <c r="I10" s="15">
        <f t="shared" si="2"/>
        <v>4</v>
      </c>
      <c r="J10" s="16">
        <f t="shared" si="3"/>
        <v>0</v>
      </c>
      <c r="K10" s="17">
        <f t="shared" si="4"/>
        <v>24</v>
      </c>
      <c r="L10" s="13">
        <f t="shared" si="5"/>
        <v>24</v>
      </c>
      <c r="M10" s="18">
        <f t="shared" si="6"/>
        <v>1</v>
      </c>
      <c r="N10" s="13">
        <f t="shared" si="7"/>
        <v>600</v>
      </c>
      <c r="O10" s="13">
        <f t="shared" ca="1" si="11"/>
        <v>5383.6531643514172</v>
      </c>
      <c r="P10" s="27">
        <v>44619</v>
      </c>
      <c r="Q10" s="28">
        <v>0.4375</v>
      </c>
      <c r="R10" s="11">
        <v>30</v>
      </c>
      <c r="S10" s="12">
        <f t="shared" si="8"/>
        <v>0</v>
      </c>
    </row>
    <row r="11" spans="1:19" ht="21.75" customHeight="1" x14ac:dyDescent="0.2">
      <c r="A11" s="32"/>
      <c r="B11" s="23">
        <f t="shared" si="12"/>
        <v>0</v>
      </c>
      <c r="C11" s="33">
        <v>44621</v>
      </c>
      <c r="D11" s="34">
        <v>0.47916666666666669</v>
      </c>
      <c r="E11" s="19">
        <v>115</v>
      </c>
      <c r="F11" s="19">
        <f t="shared" si="10"/>
        <v>115</v>
      </c>
      <c r="G11" s="30">
        <v>44625</v>
      </c>
      <c r="H11" s="14">
        <f t="shared" si="1"/>
        <v>0</v>
      </c>
      <c r="I11" s="15">
        <f t="shared" si="2"/>
        <v>4</v>
      </c>
      <c r="J11" s="16">
        <f t="shared" si="3"/>
        <v>0</v>
      </c>
      <c r="K11" s="17">
        <f t="shared" si="4"/>
        <v>24</v>
      </c>
      <c r="L11" s="13">
        <f t="shared" si="5"/>
        <v>24</v>
      </c>
      <c r="M11" s="18">
        <f t="shared" si="6"/>
        <v>1</v>
      </c>
      <c r="N11" s="13">
        <f t="shared" si="7"/>
        <v>2300</v>
      </c>
      <c r="O11" s="13">
        <f t="shared" ca="1" si="11"/>
        <v>7683.6531643514172</v>
      </c>
      <c r="P11" s="27">
        <v>44625</v>
      </c>
      <c r="Q11" s="28">
        <v>0.4375</v>
      </c>
      <c r="R11" s="11">
        <v>115</v>
      </c>
      <c r="S11" s="12">
        <f t="shared" si="8"/>
        <v>0</v>
      </c>
    </row>
    <row r="12" spans="1:19" ht="21.75" customHeight="1" x14ac:dyDescent="0.2">
      <c r="A12" s="32"/>
      <c r="B12" s="23">
        <f t="shared" si="12"/>
        <v>0</v>
      </c>
      <c r="C12" s="33"/>
      <c r="D12" s="33"/>
      <c r="E12" s="19"/>
      <c r="F12" s="19">
        <f t="shared" si="10"/>
        <v>0</v>
      </c>
      <c r="G12" s="30"/>
      <c r="H12" s="14">
        <f t="shared" si="1"/>
        <v>0</v>
      </c>
      <c r="I12" s="15">
        <f t="shared" si="2"/>
        <v>0</v>
      </c>
      <c r="J12" s="16">
        <f t="shared" si="3"/>
        <v>0</v>
      </c>
      <c r="K12" s="17">
        <f t="shared" si="4"/>
        <v>0</v>
      </c>
      <c r="L12" s="13">
        <f t="shared" si="5"/>
        <v>0</v>
      </c>
      <c r="M12" s="18">
        <f t="shared" si="6"/>
        <v>0</v>
      </c>
      <c r="N12" s="13">
        <f t="shared" si="7"/>
        <v>0</v>
      </c>
      <c r="O12" s="13">
        <f t="shared" ca="1" si="11"/>
        <v>7683.6531643514172</v>
      </c>
      <c r="P12" s="27"/>
      <c r="Q12" s="29"/>
      <c r="R12" s="11"/>
      <c r="S12" s="12">
        <f t="shared" si="8"/>
        <v>0</v>
      </c>
    </row>
  </sheetData>
  <mergeCells count="12">
    <mergeCell ref="F2:I2"/>
    <mergeCell ref="E3:I3"/>
    <mergeCell ref="N5:O5"/>
    <mergeCell ref="A5:B5"/>
    <mergeCell ref="C5:G5"/>
    <mergeCell ref="H5:I5"/>
    <mergeCell ref="S5:S6"/>
    <mergeCell ref="J2:Q3"/>
    <mergeCell ref="R2:S3"/>
    <mergeCell ref="J5:L5"/>
    <mergeCell ref="M5:M6"/>
    <mergeCell ref="P5:R5"/>
  </mergeCells>
  <pageMargins left="0" right="0" top="0" bottom="0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</dc:creator>
  <cp:lastModifiedBy>REDA</cp:lastModifiedBy>
  <cp:lastPrinted>2022-02-16T19:30:27Z</cp:lastPrinted>
  <dcterms:created xsi:type="dcterms:W3CDTF">2022-02-16T15:49:28Z</dcterms:created>
  <dcterms:modified xsi:type="dcterms:W3CDTF">2022-02-18T08:53:51Z</dcterms:modified>
</cp:coreProperties>
</file>