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0490" windowHeight="6765" activeTab="2"/>
  </bookViews>
  <sheets>
    <sheet name="SSS1" sheetId="1" r:id="rId1"/>
    <sheet name="SSS2" sheetId="2" r:id="rId2"/>
    <sheet name="ورقة1" sheetId="3" r:id="rId3"/>
  </sheets>
  <definedNames>
    <definedName name="_xlnm._FilterDatabase" localSheetId="1" hidden="1">'SSS2'!$A$1:$D$100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3" l="1"/>
  <c r="H3" i="3"/>
  <c r="H4" i="3"/>
  <c r="H6" i="3"/>
  <c r="E3" i="3" a="1"/>
  <c r="E3" i="3" s="1"/>
  <c r="G3" i="3" s="1" a="1"/>
  <c r="G3" i="3" s="1"/>
  <c r="G2" i="3" a="1"/>
  <c r="G2" i="3" s="1"/>
  <c r="H2" i="3" s="1"/>
  <c r="F2" i="3" a="1"/>
  <c r="F2" i="3" s="1"/>
  <c r="G2" i="2" a="1"/>
  <c r="G2" i="2" s="1"/>
  <c r="F2" i="2" a="1"/>
  <c r="F2" i="2" s="1"/>
  <c r="G6" i="2" a="1"/>
  <c r="G6" i="2" s="1"/>
  <c r="F6" i="2" a="1"/>
  <c r="F6" i="2" s="1"/>
  <c r="F3" i="3" l="1" a="1"/>
  <c r="F3" i="3" s="1"/>
  <c r="E4" i="3" a="1"/>
  <c r="E4" i="3" s="1"/>
  <c r="E3" i="2" a="1"/>
  <c r="E3" i="2" s="1"/>
  <c r="G4" i="3" l="1" a="1"/>
  <c r="G4" i="3" s="1"/>
  <c r="F4" i="3" a="1"/>
  <c r="F4" i="3" s="1"/>
  <c r="E5" i="3" a="1"/>
  <c r="E5" i="3" s="1"/>
  <c r="G3" i="2"/>
  <c r="F3" i="2"/>
  <c r="E4" i="2" a="1"/>
  <c r="E4" i="2" s="1"/>
  <c r="F4" i="2" s="1"/>
  <c r="E6" i="3" l="1" a="1"/>
  <c r="E6" i="3" s="1"/>
  <c r="E7" i="3" s="1" a="1"/>
  <c r="E7" i="3" s="1"/>
  <c r="F5" i="3" a="1"/>
  <c r="F5" i="3" s="1"/>
  <c r="G5" i="3" a="1"/>
  <c r="G5" i="3" s="1"/>
  <c r="E5" i="2" a="1"/>
  <c r="E5" i="2" s="1"/>
  <c r="F7" i="3" l="1" a="1"/>
  <c r="F7" i="3" s="1"/>
  <c r="G7" i="3" a="1"/>
  <c r="G7" i="3" s="1"/>
  <c r="F6" i="3" a="1"/>
  <c r="F6" i="3" s="1"/>
  <c r="G6" i="3" a="1"/>
  <c r="G6" i="3" s="1"/>
  <c r="E6" i="2" a="1"/>
  <c r="E6" i="2" s="1"/>
  <c r="N3" i="1"/>
  <c r="M9" i="1"/>
  <c r="N9" i="1"/>
  <c r="N8" i="1"/>
  <c r="M8" i="1"/>
  <c r="N7" i="1"/>
  <c r="N6" i="1"/>
  <c r="N5" i="1"/>
  <c r="N4" i="1"/>
  <c r="M7" i="1"/>
  <c r="M6" i="1"/>
  <c r="M5" i="1"/>
  <c r="M4" i="1"/>
  <c r="M3" i="1"/>
  <c r="E7" i="2" l="1" a="1"/>
  <c r="E7" i="2" s="1"/>
  <c r="E8" i="2" l="1" a="1"/>
  <c r="E8" i="2" s="1"/>
  <c r="G9" i="2" l="1" a="1"/>
  <c r="G9" i="2" s="1"/>
  <c r="E9" i="2" a="1"/>
  <c r="E9" i="2" s="1"/>
  <c r="E10" i="2" l="1" a="1"/>
  <c r="E10" i="2" s="1"/>
  <c r="E11" i="2" l="1" a="1"/>
  <c r="E11" i="2" s="1"/>
  <c r="E12" i="2" s="1" a="1"/>
  <c r="E12" i="2" s="1"/>
  <c r="E13" i="2" s="1" a="1"/>
  <c r="E13" i="2" s="1"/>
  <c r="E14" i="2" s="1" a="1"/>
  <c r="E14" i="2" s="1"/>
  <c r="E15" i="2" l="1" a="1"/>
  <c r="E15" i="2" s="1"/>
  <c r="E16" i="2" s="1" a="1"/>
  <c r="E16" i="2" s="1"/>
  <c r="E17" i="2" s="1" a="1"/>
  <c r="E17" i="2" s="1"/>
  <c r="E18" i="2" l="1" a="1"/>
  <c r="E18" i="2" s="1"/>
  <c r="E19" i="2" s="1" a="1"/>
  <c r="E19" i="2" s="1"/>
  <c r="E20" i="2" s="1" a="1"/>
  <c r="E20" i="2" s="1"/>
  <c r="E21" i="2" s="1" a="1"/>
  <c r="E21" i="2" s="1"/>
  <c r="E22" i="2" s="1" a="1"/>
  <c r="E22" i="2" s="1"/>
  <c r="E23" i="2" s="1" a="1"/>
  <c r="E23" i="2" s="1"/>
  <c r="E24" i="2" s="1" a="1"/>
  <c r="E24" i="2" s="1"/>
  <c r="E25" i="2" s="1" a="1"/>
  <c r="E25" i="2" s="1"/>
  <c r="E26" i="2" s="1" a="1"/>
  <c r="E26" i="2" s="1"/>
  <c r="E27" i="2" s="1" a="1"/>
  <c r="E27" i="2" s="1"/>
  <c r="E28" i="2" s="1" a="1"/>
  <c r="E28" i="2" s="1"/>
  <c r="E29" i="2" s="1" a="1"/>
  <c r="E29" i="2" s="1"/>
  <c r="E30" i="2" s="1" a="1"/>
  <c r="E30" i="2" s="1"/>
  <c r="E31" i="2" s="1" a="1"/>
  <c r="E31" i="2" s="1"/>
  <c r="G4" i="2" l="1" a="1"/>
  <c r="G4" i="2" s="1"/>
  <c r="E32" i="2" a="1"/>
  <c r="E32" i="2" s="1"/>
  <c r="E33" i="2" s="1" a="1"/>
  <c r="E33" i="2" s="1"/>
  <c r="E34" i="2" l="1" a="1"/>
  <c r="E34" i="2" s="1"/>
  <c r="E35" i="2" s="1" a="1"/>
  <c r="E35" i="2" s="1"/>
  <c r="E36" i="2" l="1" a="1"/>
  <c r="E36" i="2" s="1"/>
  <c r="E37" i="2" s="1" a="1"/>
  <c r="E37" i="2" s="1"/>
  <c r="E38" i="2" s="1" a="1"/>
  <c r="E38" i="2" s="1"/>
  <c r="E39" i="2" s="1" a="1"/>
  <c r="E39" i="2" s="1"/>
  <c r="E40" i="2" s="1" a="1"/>
  <c r="E40" i="2" s="1"/>
  <c r="E41" i="2" s="1" a="1"/>
  <c r="E41" i="2" s="1"/>
  <c r="E42" i="2" s="1" a="1"/>
  <c r="E42" i="2" s="1"/>
  <c r="E43" i="2" s="1" a="1"/>
  <c r="E43" i="2" s="1"/>
  <c r="E44" i="2" s="1" a="1"/>
  <c r="E44" i="2" s="1"/>
  <c r="E45" i="2" s="1" a="1"/>
  <c r="E45" i="2" s="1"/>
  <c r="E46" i="2" s="1" a="1"/>
  <c r="E46" i="2" s="1"/>
  <c r="E47" i="2" s="1" a="1"/>
  <c r="E47" i="2" s="1"/>
  <c r="E48" i="2" s="1" a="1"/>
  <c r="E48" i="2" s="1"/>
  <c r="E49" i="2" s="1" a="1"/>
  <c r="E49" i="2" s="1"/>
  <c r="E50" i="2" s="1" a="1"/>
  <c r="E50" i="2" s="1"/>
  <c r="E51" i="2" s="1" a="1"/>
  <c r="E51" i="2" s="1"/>
  <c r="E52" i="2" s="1" a="1"/>
  <c r="E52" i="2" s="1"/>
  <c r="E53" i="2" s="1" a="1"/>
  <c r="E53" i="2" s="1"/>
  <c r="E54" i="2" s="1" a="1"/>
  <c r="E54" i="2" s="1"/>
  <c r="E55" i="2" s="1" a="1"/>
  <c r="E55" i="2" s="1"/>
  <c r="E56" i="2" s="1" a="1"/>
  <c r="E56" i="2" s="1"/>
  <c r="E57" i="2" s="1" a="1"/>
  <c r="E57" i="2" s="1"/>
  <c r="E58" i="2" s="1" a="1"/>
  <c r="E58" i="2" s="1"/>
  <c r="E59" i="2" s="1" a="1"/>
  <c r="E59" i="2" s="1"/>
  <c r="E60" i="2" s="1" a="1"/>
  <c r="E60" i="2" s="1"/>
  <c r="E61" i="2" s="1" a="1"/>
  <c r="E61" i="2" s="1"/>
  <c r="E62" i="2" s="1" a="1"/>
  <c r="E62" i="2" s="1"/>
  <c r="E63" i="2" s="1" a="1"/>
  <c r="E63" i="2" s="1"/>
  <c r="E64" i="2" s="1" a="1"/>
  <c r="E64" i="2" s="1"/>
  <c r="E65" i="2" s="1" a="1"/>
  <c r="E65" i="2" s="1"/>
  <c r="E66" i="2" s="1" a="1"/>
  <c r="E66" i="2" s="1"/>
  <c r="E67" i="2" s="1" a="1"/>
  <c r="E67" i="2" s="1"/>
  <c r="E68" i="2" s="1" a="1"/>
  <c r="E68" i="2" s="1"/>
  <c r="E69" i="2" s="1" a="1"/>
  <c r="E69" i="2" s="1"/>
  <c r="E70" i="2" s="1" a="1"/>
  <c r="E70" i="2" s="1"/>
  <c r="E71" i="2" s="1" a="1"/>
  <c r="E71" i="2" s="1"/>
  <c r="E72" i="2" s="1" a="1"/>
  <c r="E72" i="2" s="1"/>
  <c r="E73" i="2" s="1" a="1"/>
  <c r="E73" i="2" s="1"/>
  <c r="E74" i="2" s="1" a="1"/>
  <c r="E74" i="2" s="1"/>
  <c r="E75" i="2" s="1" a="1"/>
  <c r="E75" i="2" s="1"/>
  <c r="E76" i="2" s="1" a="1"/>
  <c r="E76" i="2" s="1"/>
  <c r="E77" i="2" s="1" a="1"/>
  <c r="E77" i="2" s="1"/>
  <c r="E78" i="2" s="1" a="1"/>
  <c r="E78" i="2" s="1"/>
  <c r="E79" i="2" s="1" a="1"/>
  <c r="E79" i="2" s="1"/>
  <c r="E80" i="2" s="1" a="1"/>
  <c r="E80" i="2" s="1"/>
  <c r="E81" i="2" s="1" a="1"/>
  <c r="E81" i="2" s="1"/>
  <c r="E82" i="2" s="1" a="1"/>
  <c r="E82" i="2" s="1"/>
  <c r="E83" i="2" s="1" a="1"/>
  <c r="E83" i="2" s="1"/>
  <c r="E84" i="2" s="1" a="1"/>
  <c r="E84" i="2" s="1"/>
  <c r="E85" i="2" s="1" a="1"/>
  <c r="E85" i="2" s="1"/>
  <c r="E86" i="2" s="1" a="1"/>
  <c r="E86" i="2" s="1"/>
  <c r="E87" i="2" s="1" a="1"/>
  <c r="E87" i="2" s="1"/>
  <c r="E88" i="2" s="1" a="1"/>
  <c r="E88" i="2" s="1"/>
  <c r="E89" i="2" s="1" a="1"/>
  <c r="E89" i="2" s="1"/>
  <c r="E90" i="2" s="1" a="1"/>
  <c r="E90" i="2" s="1"/>
  <c r="E91" i="2" s="1" a="1"/>
  <c r="E91" i="2" s="1"/>
  <c r="E92" i="2" s="1" a="1"/>
  <c r="E92" i="2" s="1"/>
  <c r="E93" i="2" s="1" a="1"/>
  <c r="E93" i="2" s="1"/>
  <c r="E94" i="2" s="1" a="1"/>
  <c r="E94" i="2" s="1"/>
  <c r="E95" i="2" s="1" a="1"/>
  <c r="E95" i="2" s="1"/>
  <c r="E96" i="2" s="1" a="1"/>
  <c r="E96" i="2" s="1"/>
  <c r="E97" i="2" s="1" a="1"/>
  <c r="E97" i="2" s="1"/>
  <c r="E98" i="2" s="1" a="1"/>
  <c r="E98" i="2" s="1"/>
  <c r="E99" i="2" s="1" a="1"/>
  <c r="E99" i="2" s="1"/>
  <c r="E100" i="2" s="1" a="1"/>
  <c r="E100" i="2" s="1"/>
</calcChain>
</file>

<file path=xl/sharedStrings.xml><?xml version="1.0" encoding="utf-8"?>
<sst xmlns="http://schemas.openxmlformats.org/spreadsheetml/2006/main" count="311" uniqueCount="70">
  <si>
    <t>21:18:16</t>
  </si>
  <si>
    <t>21:11:56</t>
  </si>
  <si>
    <t>21:00:05</t>
  </si>
  <si>
    <t>20:58:19</t>
  </si>
  <si>
    <t>18:32:44</t>
  </si>
  <si>
    <t>18:31:34</t>
  </si>
  <si>
    <t>18:30:52</t>
  </si>
  <si>
    <t>15:10:49</t>
  </si>
  <si>
    <t>13:06:45</t>
  </si>
  <si>
    <t>09:46:20</t>
  </si>
  <si>
    <t>08:31:52</t>
  </si>
  <si>
    <t>08:26:49</t>
  </si>
  <si>
    <t>الاسم</t>
  </si>
  <si>
    <t>الوقت</t>
  </si>
  <si>
    <t>التاريخ</t>
  </si>
  <si>
    <t>موظف1</t>
  </si>
  <si>
    <t>موظف2</t>
  </si>
  <si>
    <t>موظف3</t>
  </si>
  <si>
    <t>موظف4</t>
  </si>
  <si>
    <t>موظف5</t>
  </si>
  <si>
    <t>موظف6</t>
  </si>
  <si>
    <t>موظف7</t>
  </si>
  <si>
    <t>موظف8</t>
  </si>
  <si>
    <t>موظف9</t>
  </si>
  <si>
    <t>موظف10</t>
  </si>
  <si>
    <t>موظف11</t>
  </si>
  <si>
    <t>موظف12</t>
  </si>
  <si>
    <t>موظف13</t>
  </si>
  <si>
    <t>01/03/2022</t>
  </si>
  <si>
    <t>02/03/2022</t>
  </si>
  <si>
    <t>فترة صباحية</t>
  </si>
  <si>
    <t>فترة مسائية</t>
  </si>
  <si>
    <t>08.00.00</t>
  </si>
  <si>
    <t>22.00.00</t>
  </si>
  <si>
    <t>لم يحضر</t>
  </si>
  <si>
    <t>حضور</t>
  </si>
  <si>
    <t>المواعيد قابلة للتعديل</t>
  </si>
  <si>
    <t>09.00.00</t>
  </si>
  <si>
    <t>09.30.00</t>
  </si>
  <si>
    <t>03/03/2022</t>
  </si>
  <si>
    <t>04/03/2022</t>
  </si>
  <si>
    <t>05/03/2022</t>
  </si>
  <si>
    <t>06/03/2022</t>
  </si>
  <si>
    <t>07/03/2022</t>
  </si>
  <si>
    <t>.</t>
  </si>
  <si>
    <t>08:00:00</t>
  </si>
  <si>
    <t>15:00:00</t>
  </si>
  <si>
    <t>15:01:00</t>
  </si>
  <si>
    <t>22:00:00</t>
  </si>
  <si>
    <t>فترة كاملة</t>
  </si>
  <si>
    <t>08/03/2022</t>
  </si>
  <si>
    <t>09/03/2022</t>
  </si>
  <si>
    <t>المبلغ</t>
  </si>
  <si>
    <t>فترة كامله</t>
  </si>
  <si>
    <t>100</t>
  </si>
  <si>
    <t>200</t>
  </si>
  <si>
    <t>300</t>
  </si>
  <si>
    <t>400</t>
  </si>
  <si>
    <t>500</t>
  </si>
  <si>
    <t>600</t>
  </si>
  <si>
    <t>700</t>
  </si>
  <si>
    <t>800</t>
  </si>
  <si>
    <t>900</t>
  </si>
  <si>
    <t>1000</t>
  </si>
  <si>
    <t>1100</t>
  </si>
  <si>
    <t>1200</t>
  </si>
  <si>
    <t>1300</t>
  </si>
  <si>
    <t>وقت الحضور</t>
  </si>
  <si>
    <t>وقت الخروج</t>
  </si>
  <si>
    <t>حالة الدوام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</si>
</sst>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h:mm:ss\ AM/PM"/>
  </numFmts>
  <fonts count="9" x14ac:knownFonts="1">
    <font>
      <sz val="11"/>
      <color indexed="8"/>
      <name val="Calibri"/>
      <family val="2"/>
      <scheme val="minor"/>
    </font>
    <font>
      <b/>
      <sz val="16"/>
      <name val="Calibri"/>
      <family val="2"/>
    </font>
    <font>
      <sz val="16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6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22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3" borderId="23" xfId="0" applyNumberFormat="1" applyFont="1" applyFill="1" applyBorder="1" applyAlignment="1">
      <alignment horizontal="center" vertical="center"/>
    </xf>
    <xf numFmtId="49" fontId="5" fillId="3" borderId="24" xfId="0" applyNumberFormat="1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49" fontId="5" fillId="3" borderId="7" xfId="0" applyNumberFormat="1" applyFont="1" applyFill="1" applyBorder="1" applyAlignment="1">
      <alignment horizontal="center" vertical="center"/>
    </xf>
    <xf numFmtId="49" fontId="5" fillId="3" borderId="27" xfId="0" applyNumberFormat="1" applyFont="1" applyFill="1" applyBorder="1" applyAlignment="1">
      <alignment horizontal="center" vertical="center"/>
    </xf>
    <xf numFmtId="49" fontId="5" fillId="3" borderId="8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20" fontId="0" fillId="0" borderId="1" xfId="0" applyNumberFormat="1" applyBorder="1"/>
    <xf numFmtId="19" fontId="0" fillId="0" borderId="1" xfId="0" applyNumberFormat="1" applyBorder="1" applyAlignment="1">
      <alignment horizontal="center" vertical="center"/>
    </xf>
    <xf numFmtId="20" fontId="0" fillId="0" borderId="0" xfId="0" applyNumberFormat="1" applyBorder="1"/>
    <xf numFmtId="49" fontId="8" fillId="4" borderId="1" xfId="0" applyNumberFormat="1" applyFont="1" applyFill="1" applyBorder="1" applyAlignment="1">
      <alignment horizontal="center" vertical="center"/>
    </xf>
    <xf numFmtId="49" fontId="8" fillId="5" borderId="1" xfId="0" applyNumberFormat="1" applyFont="1" applyFill="1" applyBorder="1" applyAlignment="1">
      <alignment horizontal="center" vertical="center"/>
    </xf>
    <xf numFmtId="0" fontId="6" fillId="3" borderId="16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18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49" fontId="6" fillId="3" borderId="3" xfId="0" applyNumberFormat="1" applyFont="1" applyFill="1" applyBorder="1" applyAlignment="1">
      <alignment horizontal="center" vertical="center"/>
    </xf>
    <xf numFmtId="49" fontId="6" fillId="3" borderId="4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8" xfId="0" applyFont="1" applyFill="1" applyBorder="1" applyAlignment="1">
      <alignment horizontal="center" vertical="center"/>
    </xf>
    <xf numFmtId="0" fontId="5" fillId="3" borderId="29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6" fontId="2" fillId="0" borderId="1" xfId="0" applyNumberFormat="1" applyFont="1" applyBorder="1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rightToLeft="1" workbookViewId="0">
      <selection activeCell="E7" sqref="E7"/>
    </sheetView>
  </sheetViews>
  <sheetFormatPr defaultRowHeight="21" x14ac:dyDescent="0.25"/>
  <cols>
    <col min="1" max="1" width="29.42578125" style="3" bestFit="1" customWidth="1"/>
    <col min="2" max="2" width="17.140625" style="3" customWidth="1"/>
    <col min="3" max="3" width="26.7109375" style="3" customWidth="1"/>
    <col min="5" max="6" width="11.5703125" bestFit="1" customWidth="1"/>
    <col min="7" max="7" width="11.7109375" bestFit="1" customWidth="1"/>
    <col min="9" max="12" width="9.5703125" customWidth="1"/>
    <col min="13" max="13" width="10.140625" bestFit="1" customWidth="1"/>
    <col min="14" max="14" width="9.28515625" bestFit="1" customWidth="1"/>
  </cols>
  <sheetData>
    <row r="1" spans="1:14" x14ac:dyDescent="0.25">
      <c r="A1" s="1" t="s">
        <v>12</v>
      </c>
      <c r="B1" s="1" t="s">
        <v>14</v>
      </c>
      <c r="C1" s="1" t="s">
        <v>13</v>
      </c>
      <c r="E1" s="4" t="s">
        <v>32</v>
      </c>
      <c r="F1" s="4" t="s">
        <v>37</v>
      </c>
      <c r="G1" s="10" t="s">
        <v>30</v>
      </c>
      <c r="H1" s="9"/>
      <c r="I1" s="51" t="s">
        <v>28</v>
      </c>
      <c r="J1" s="52"/>
      <c r="K1" s="51" t="s">
        <v>29</v>
      </c>
      <c r="L1" s="52"/>
      <c r="M1" s="51" t="s">
        <v>28</v>
      </c>
      <c r="N1" s="52"/>
    </row>
    <row r="2" spans="1:14" ht="21.75" thickBot="1" x14ac:dyDescent="0.3">
      <c r="A2" s="2" t="s">
        <v>15</v>
      </c>
      <c r="B2" s="17" t="s">
        <v>28</v>
      </c>
      <c r="C2" s="2" t="s">
        <v>0</v>
      </c>
      <c r="E2" s="19" t="s">
        <v>38</v>
      </c>
      <c r="F2" s="19" t="s">
        <v>33</v>
      </c>
      <c r="G2" s="20" t="s">
        <v>31</v>
      </c>
      <c r="H2" s="11"/>
      <c r="I2" s="12" t="s">
        <v>30</v>
      </c>
      <c r="J2" s="13" t="s">
        <v>31</v>
      </c>
      <c r="K2" s="12" t="s">
        <v>30</v>
      </c>
      <c r="L2" s="13" t="s">
        <v>31</v>
      </c>
      <c r="M2" s="12" t="s">
        <v>30</v>
      </c>
      <c r="N2" s="13" t="s">
        <v>31</v>
      </c>
    </row>
    <row r="3" spans="1:14" x14ac:dyDescent="0.25">
      <c r="A3" s="2" t="s">
        <v>16</v>
      </c>
      <c r="B3" s="17" t="s">
        <v>28</v>
      </c>
      <c r="C3" s="2" t="s">
        <v>1</v>
      </c>
      <c r="E3" s="42" t="s">
        <v>36</v>
      </c>
      <c r="F3" s="43"/>
      <c r="G3" s="44"/>
      <c r="H3" s="14" t="s">
        <v>15</v>
      </c>
      <c r="I3" s="5" t="s">
        <v>34</v>
      </c>
      <c r="J3" s="13" t="s">
        <v>35</v>
      </c>
      <c r="K3" s="5" t="s">
        <v>34</v>
      </c>
      <c r="L3" s="6" t="s">
        <v>34</v>
      </c>
      <c r="M3" s="5" t="str">
        <f t="shared" ref="M3:M9" si="0">IF((H3=A2)*AND(C2&lt;F$1),"حضر","لم يحضر")</f>
        <v>لم يحضر</v>
      </c>
      <c r="N3" s="13" t="str">
        <f>IF((H3=A2)*AND(C2&gt;F$1),"حضر","لم يحضر")</f>
        <v>حضر</v>
      </c>
    </row>
    <row r="4" spans="1:14" x14ac:dyDescent="0.25">
      <c r="A4" s="2" t="s">
        <v>17</v>
      </c>
      <c r="B4" s="17" t="s">
        <v>28</v>
      </c>
      <c r="C4" s="2" t="s">
        <v>10</v>
      </c>
      <c r="E4" s="45"/>
      <c r="F4" s="46"/>
      <c r="G4" s="47"/>
      <c r="H4" s="15" t="s">
        <v>16</v>
      </c>
      <c r="I4" s="5" t="s">
        <v>34</v>
      </c>
      <c r="J4" s="13" t="s">
        <v>35</v>
      </c>
      <c r="K4" s="5" t="s">
        <v>34</v>
      </c>
      <c r="L4" s="6" t="s">
        <v>34</v>
      </c>
      <c r="M4" s="5" t="str">
        <f t="shared" si="0"/>
        <v>لم يحضر</v>
      </c>
      <c r="N4" s="13" t="str">
        <f t="shared" ref="N4:N9" si="1">IF((H4=A3)*AND(C3&gt;F$1),"حضر","لم يحضر")</f>
        <v>حضر</v>
      </c>
    </row>
    <row r="5" spans="1:14" x14ac:dyDescent="0.25">
      <c r="A5" s="2" t="s">
        <v>18</v>
      </c>
      <c r="B5" s="17" t="s">
        <v>28</v>
      </c>
      <c r="C5" s="2" t="s">
        <v>11</v>
      </c>
      <c r="E5" s="45"/>
      <c r="F5" s="46"/>
      <c r="G5" s="47"/>
      <c r="H5" s="15" t="s">
        <v>17</v>
      </c>
      <c r="I5" s="12" t="s">
        <v>35</v>
      </c>
      <c r="J5" s="6" t="s">
        <v>34</v>
      </c>
      <c r="K5" s="5" t="s">
        <v>34</v>
      </c>
      <c r="L5" s="6" t="s">
        <v>34</v>
      </c>
      <c r="M5" s="5" t="str">
        <f t="shared" si="0"/>
        <v>حضر</v>
      </c>
      <c r="N5" s="6" t="str">
        <f t="shared" si="1"/>
        <v>لم يحضر</v>
      </c>
    </row>
    <row r="6" spans="1:14" ht="21.75" thickBot="1" x14ac:dyDescent="0.3">
      <c r="A6" s="2" t="s">
        <v>19</v>
      </c>
      <c r="B6" s="17" t="s">
        <v>28</v>
      </c>
      <c r="C6" s="2" t="s">
        <v>2</v>
      </c>
      <c r="E6" s="48"/>
      <c r="F6" s="49"/>
      <c r="G6" s="50"/>
      <c r="H6" s="15" t="s">
        <v>18</v>
      </c>
      <c r="I6" s="12" t="s">
        <v>35</v>
      </c>
      <c r="J6" s="6" t="s">
        <v>34</v>
      </c>
      <c r="K6" s="5" t="s">
        <v>34</v>
      </c>
      <c r="L6" s="6" t="s">
        <v>34</v>
      </c>
      <c r="M6" s="5" t="str">
        <f t="shared" si="0"/>
        <v>حضر</v>
      </c>
      <c r="N6" s="6" t="str">
        <f t="shared" si="1"/>
        <v>لم يحضر</v>
      </c>
    </row>
    <row r="7" spans="1:14" x14ac:dyDescent="0.25">
      <c r="A7" s="2" t="s">
        <v>20</v>
      </c>
      <c r="B7" s="17" t="s">
        <v>28</v>
      </c>
      <c r="C7" s="2" t="s">
        <v>9</v>
      </c>
      <c r="H7" s="15" t="s">
        <v>19</v>
      </c>
      <c r="I7" s="5" t="s">
        <v>34</v>
      </c>
      <c r="J7" s="13" t="s">
        <v>35</v>
      </c>
      <c r="K7" s="5" t="s">
        <v>34</v>
      </c>
      <c r="L7" s="6" t="s">
        <v>34</v>
      </c>
      <c r="M7" s="5" t="str">
        <f t="shared" si="0"/>
        <v>لم يحضر</v>
      </c>
      <c r="N7" s="13" t="str">
        <f t="shared" si="1"/>
        <v>حضر</v>
      </c>
    </row>
    <row r="8" spans="1:14" x14ac:dyDescent="0.25">
      <c r="A8" s="2" t="s">
        <v>21</v>
      </c>
      <c r="B8" s="17" t="s">
        <v>28</v>
      </c>
      <c r="C8" s="2" t="s">
        <v>3</v>
      </c>
      <c r="H8" s="15" t="s">
        <v>20</v>
      </c>
      <c r="I8" s="12" t="s">
        <v>35</v>
      </c>
      <c r="J8" s="6" t="s">
        <v>34</v>
      </c>
      <c r="K8" s="5" t="s">
        <v>34</v>
      </c>
      <c r="L8" s="6" t="s">
        <v>34</v>
      </c>
      <c r="M8" s="5" t="str">
        <f t="shared" si="0"/>
        <v>لم يحضر</v>
      </c>
      <c r="N8" s="13" t="str">
        <f t="shared" si="1"/>
        <v>حضر</v>
      </c>
    </row>
    <row r="9" spans="1:14" x14ac:dyDescent="0.25">
      <c r="A9" s="2" t="s">
        <v>22</v>
      </c>
      <c r="B9" s="2" t="s">
        <v>29</v>
      </c>
      <c r="C9" s="2" t="s">
        <v>4</v>
      </c>
      <c r="H9" s="15" t="s">
        <v>21</v>
      </c>
      <c r="I9" s="5" t="s">
        <v>34</v>
      </c>
      <c r="J9" s="13" t="s">
        <v>35</v>
      </c>
      <c r="K9" s="5" t="s">
        <v>34</v>
      </c>
      <c r="L9" s="6" t="s">
        <v>34</v>
      </c>
      <c r="M9" s="5" t="str">
        <f t="shared" si="0"/>
        <v>لم يحضر</v>
      </c>
      <c r="N9" s="13" t="str">
        <f t="shared" si="1"/>
        <v>حضر</v>
      </c>
    </row>
    <row r="10" spans="1:14" x14ac:dyDescent="0.25">
      <c r="A10" s="2" t="s">
        <v>23</v>
      </c>
      <c r="B10" s="2" t="s">
        <v>29</v>
      </c>
      <c r="C10" s="2" t="s">
        <v>5</v>
      </c>
      <c r="H10" s="15" t="s">
        <v>22</v>
      </c>
      <c r="I10" s="5" t="s">
        <v>34</v>
      </c>
      <c r="J10" s="6" t="s">
        <v>34</v>
      </c>
      <c r="K10" s="5" t="s">
        <v>34</v>
      </c>
      <c r="L10" s="13" t="s">
        <v>35</v>
      </c>
    </row>
    <row r="11" spans="1:14" x14ac:dyDescent="0.25">
      <c r="A11" s="2" t="s">
        <v>24</v>
      </c>
      <c r="B11" s="2" t="s">
        <v>29</v>
      </c>
      <c r="C11" s="2" t="s">
        <v>6</v>
      </c>
      <c r="H11" s="15" t="s">
        <v>23</v>
      </c>
      <c r="I11" s="5" t="s">
        <v>34</v>
      </c>
      <c r="J11" s="6" t="s">
        <v>34</v>
      </c>
      <c r="K11" s="5" t="s">
        <v>34</v>
      </c>
      <c r="L11" s="13" t="s">
        <v>35</v>
      </c>
    </row>
    <row r="12" spans="1:14" x14ac:dyDescent="0.25">
      <c r="A12" s="2" t="s">
        <v>25</v>
      </c>
      <c r="B12" s="2" t="s">
        <v>29</v>
      </c>
      <c r="C12" s="2" t="s">
        <v>8</v>
      </c>
      <c r="H12" s="15" t="s">
        <v>24</v>
      </c>
      <c r="I12" s="5" t="s">
        <v>34</v>
      </c>
      <c r="J12" s="6" t="s">
        <v>34</v>
      </c>
      <c r="K12" s="5" t="s">
        <v>34</v>
      </c>
      <c r="L12" s="13" t="s">
        <v>35</v>
      </c>
    </row>
    <row r="13" spans="1:14" x14ac:dyDescent="0.25">
      <c r="A13" s="2" t="s">
        <v>26</v>
      </c>
      <c r="B13" s="2" t="s">
        <v>29</v>
      </c>
      <c r="C13" s="2" t="s">
        <v>11</v>
      </c>
      <c r="H13" s="15" t="s">
        <v>25</v>
      </c>
      <c r="I13" s="5" t="s">
        <v>34</v>
      </c>
      <c r="J13" s="6" t="s">
        <v>34</v>
      </c>
      <c r="K13" s="5" t="s">
        <v>34</v>
      </c>
      <c r="L13" s="13" t="s">
        <v>35</v>
      </c>
    </row>
    <row r="14" spans="1:14" x14ac:dyDescent="0.25">
      <c r="A14" s="2" t="s">
        <v>27</v>
      </c>
      <c r="B14" s="2" t="s">
        <v>29</v>
      </c>
      <c r="C14" s="2" t="s">
        <v>7</v>
      </c>
      <c r="H14" s="15" t="s">
        <v>26</v>
      </c>
      <c r="I14" s="5" t="s">
        <v>34</v>
      </c>
      <c r="J14" s="6" t="s">
        <v>34</v>
      </c>
      <c r="K14" s="12" t="s">
        <v>35</v>
      </c>
      <c r="L14" s="6" t="s">
        <v>34</v>
      </c>
    </row>
    <row r="15" spans="1:14" ht="21.75" thickBot="1" x14ac:dyDescent="0.3">
      <c r="H15" s="16" t="s">
        <v>27</v>
      </c>
      <c r="I15" s="7" t="s">
        <v>34</v>
      </c>
      <c r="J15" s="8" t="s">
        <v>34</v>
      </c>
      <c r="K15" s="7" t="s">
        <v>34</v>
      </c>
      <c r="L15" s="18" t="s">
        <v>35</v>
      </c>
    </row>
  </sheetData>
  <mergeCells count="4">
    <mergeCell ref="E3:G6"/>
    <mergeCell ref="I1:J1"/>
    <mergeCell ref="K1:L1"/>
    <mergeCell ref="M1:N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rightToLeft="1" topLeftCell="B1" workbookViewId="0">
      <selection activeCell="I1" sqref="I1:K3"/>
    </sheetView>
  </sheetViews>
  <sheetFormatPr defaultRowHeight="21" x14ac:dyDescent="0.25"/>
  <cols>
    <col min="1" max="1" width="29.42578125" style="3" bestFit="1" customWidth="1"/>
    <col min="2" max="2" width="15.42578125" style="3" customWidth="1"/>
    <col min="3" max="3" width="17.140625" style="3" customWidth="1"/>
    <col min="4" max="7" width="26.7109375" style="3" customWidth="1"/>
    <col min="9" max="9" width="12" bestFit="1" customWidth="1"/>
    <col min="10" max="10" width="11.5703125" bestFit="1" customWidth="1"/>
    <col min="11" max="11" width="11.7109375" bestFit="1" customWidth="1"/>
    <col min="13" max="13" width="14.7109375" bestFit="1" customWidth="1"/>
    <col min="14" max="17" width="9.5703125" customWidth="1"/>
    <col min="18" max="18" width="10.140625" bestFit="1" customWidth="1"/>
    <col min="19" max="19" width="10.140625" customWidth="1"/>
  </cols>
  <sheetData>
    <row r="1" spans="1:22" x14ac:dyDescent="0.25">
      <c r="A1" s="1" t="s">
        <v>12</v>
      </c>
      <c r="B1" s="1" t="s">
        <v>52</v>
      </c>
      <c r="C1" s="1" t="s">
        <v>14</v>
      </c>
      <c r="D1" s="1" t="s">
        <v>13</v>
      </c>
      <c r="E1" s="1" t="s">
        <v>12</v>
      </c>
      <c r="F1" s="34"/>
      <c r="G1" s="34"/>
      <c r="I1" s="25" t="s">
        <v>45</v>
      </c>
      <c r="J1" s="26" t="s">
        <v>46</v>
      </c>
      <c r="K1" s="27" t="s">
        <v>30</v>
      </c>
      <c r="M1" s="21"/>
      <c r="N1" s="56" t="s">
        <v>15</v>
      </c>
      <c r="O1" s="56"/>
      <c r="P1" s="56"/>
      <c r="Q1" s="53" t="s">
        <v>16</v>
      </c>
      <c r="R1" s="54"/>
      <c r="S1" s="55"/>
      <c r="T1" s="53" t="s">
        <v>17</v>
      </c>
      <c r="U1" s="54"/>
      <c r="V1" s="55"/>
    </row>
    <row r="2" spans="1:22" x14ac:dyDescent="0.25">
      <c r="A2" s="2" t="s">
        <v>15</v>
      </c>
      <c r="B2" s="2" t="s">
        <v>54</v>
      </c>
      <c r="C2" s="17" t="s">
        <v>28</v>
      </c>
      <c r="D2" s="36">
        <v>0.35546296296296293</v>
      </c>
      <c r="E2" s="37" t="s">
        <v>15</v>
      </c>
      <c r="F2" s="36">
        <f t="array" ref="F2">MIN(IF(A2:A8=E2,IF(ISNUMBER(SEARCH(C2,C2:C8)),D2:D8)))</f>
        <v>0.35546296296296293</v>
      </c>
      <c r="G2" s="36">
        <f t="array" ref="G2">MAX(IF(A2:A8=E2,IF(ISNUMBER(SEARCH(C2,C2:C8)),D2:D8)))</f>
        <v>0.58216435185185189</v>
      </c>
      <c r="I2" s="28" t="s">
        <v>47</v>
      </c>
      <c r="J2" s="24" t="s">
        <v>33</v>
      </c>
      <c r="K2" s="29" t="s">
        <v>31</v>
      </c>
      <c r="M2" s="21"/>
      <c r="N2" s="21" t="s">
        <v>30</v>
      </c>
      <c r="O2" s="21" t="s">
        <v>31</v>
      </c>
      <c r="P2" s="21" t="s">
        <v>49</v>
      </c>
      <c r="Q2" s="21" t="s">
        <v>30</v>
      </c>
      <c r="R2" s="21" t="s">
        <v>31</v>
      </c>
      <c r="S2" s="21" t="s">
        <v>53</v>
      </c>
      <c r="T2" s="21" t="s">
        <v>30</v>
      </c>
      <c r="U2" s="21" t="s">
        <v>31</v>
      </c>
      <c r="V2" s="21" t="s">
        <v>53</v>
      </c>
    </row>
    <row r="3" spans="1:22" ht="21.75" thickBot="1" x14ac:dyDescent="0.3">
      <c r="A3" s="2" t="s">
        <v>15</v>
      </c>
      <c r="B3" s="2" t="s">
        <v>55</v>
      </c>
      <c r="C3" s="17" t="s">
        <v>28</v>
      </c>
      <c r="D3" s="36">
        <v>0.40717592592592594</v>
      </c>
      <c r="E3" s="39" t="str">
        <f t="array" ref="E3">T(INDEX(A$1:A$65537,MIN(IF(COUNTIF($E$1:E2,$A$2:$A$200),2^15,ROW($A$2:$A$200)))))</f>
        <v>موظف2</v>
      </c>
      <c r="F3" s="36">
        <f>MIN(IF(E2:E13=Q1,D2:D13))</f>
        <v>0.35195601851851849</v>
      </c>
      <c r="G3" s="36">
        <f>MAX(IF(E2:E31=Q1,D2:D31))</f>
        <v>0.97695601851851854</v>
      </c>
      <c r="I3" s="30" t="s">
        <v>45</v>
      </c>
      <c r="J3" s="31" t="s">
        <v>48</v>
      </c>
      <c r="K3" s="32" t="s">
        <v>49</v>
      </c>
      <c r="M3" s="17" t="s">
        <v>28</v>
      </c>
      <c r="N3" s="22" t="s">
        <v>34</v>
      </c>
      <c r="O3" s="22" t="s">
        <v>34</v>
      </c>
      <c r="P3" s="33" t="s">
        <v>35</v>
      </c>
      <c r="Q3" s="22" t="s">
        <v>34</v>
      </c>
      <c r="R3" s="33" t="s">
        <v>35</v>
      </c>
      <c r="S3" s="22" t="s">
        <v>34</v>
      </c>
    </row>
    <row r="4" spans="1:22" x14ac:dyDescent="0.25">
      <c r="A4" s="2" t="s">
        <v>16</v>
      </c>
      <c r="B4" s="2" t="s">
        <v>56</v>
      </c>
      <c r="C4" s="17" t="s">
        <v>28</v>
      </c>
      <c r="D4" s="36">
        <v>0.35546296296296293</v>
      </c>
      <c r="E4" s="39" t="str">
        <f t="array" ref="E4">T(INDEX(A$1:A$65537,MIN(IF(COUNTIF($E$1:E3,$A$2:$A$200),2^15,ROW($A$2:$A$200)))))</f>
        <v>موظف3</v>
      </c>
      <c r="F4" s="36">
        <f>MIN(IF(E3:E14=T1,D3:D31))</f>
        <v>0.35195601851851849</v>
      </c>
      <c r="G4" s="36">
        <f t="array" ref="G4">MAX(IF(E2:E31=T1,D2:D31))</f>
        <v>0.35546296296296293</v>
      </c>
      <c r="I4" s="42" t="s">
        <v>36</v>
      </c>
      <c r="J4" s="43"/>
      <c r="K4" s="44"/>
      <c r="M4" s="23" t="s">
        <v>29</v>
      </c>
      <c r="N4" s="22" t="s">
        <v>34</v>
      </c>
      <c r="O4" s="33" t="s">
        <v>35</v>
      </c>
      <c r="P4" s="22" t="s">
        <v>34</v>
      </c>
      <c r="Q4" s="33" t="s">
        <v>35</v>
      </c>
      <c r="R4" s="22" t="s">
        <v>34</v>
      </c>
      <c r="S4" s="22" t="s">
        <v>34</v>
      </c>
    </row>
    <row r="5" spans="1:22" x14ac:dyDescent="0.25">
      <c r="A5" s="2" t="s">
        <v>17</v>
      </c>
      <c r="B5" s="2" t="s">
        <v>57</v>
      </c>
      <c r="C5" s="17" t="s">
        <v>28</v>
      </c>
      <c r="D5" s="36">
        <v>0.58339120370370368</v>
      </c>
      <c r="E5" s="39" t="str">
        <f t="array" ref="E5">T(INDEX(A$1:A$65537,MIN(IF(COUNTIF($E$1:E4,$A$2:$A$200),2^15,ROW($A$2:$A$200)))))</f>
        <v>موظف4</v>
      </c>
      <c r="F5" s="35"/>
      <c r="G5" s="35"/>
      <c r="I5" s="45"/>
      <c r="J5" s="46"/>
      <c r="K5" s="47"/>
      <c r="M5" s="23" t="s">
        <v>39</v>
      </c>
      <c r="N5" s="22"/>
      <c r="O5" s="22"/>
      <c r="P5" s="22"/>
      <c r="Q5" s="22"/>
      <c r="R5" s="22"/>
      <c r="S5" s="22"/>
    </row>
    <row r="6" spans="1:22" x14ac:dyDescent="0.25">
      <c r="A6" s="2" t="s">
        <v>16</v>
      </c>
      <c r="B6" s="2" t="s">
        <v>58</v>
      </c>
      <c r="C6" s="17" t="s">
        <v>28</v>
      </c>
      <c r="D6" s="36">
        <v>0.62853009259259263</v>
      </c>
      <c r="E6" s="39" t="str">
        <f t="array" ref="E6">T(INDEX(A$1:A$65537,MIN(IF(COUNTIF($E$1:E5,$A$2:$A$200),2^15,ROW($A$2:$A$200)))))</f>
        <v>موظف5</v>
      </c>
      <c r="F6" s="36">
        <f t="array" ref="F6">MIN(IF(A2:A8=E2,IF(ISNUMBER(SEARCH(C2,C2:C8)),D2:D8)))</f>
        <v>0.35546296296296293</v>
      </c>
      <c r="G6" s="36">
        <f t="array" ref="G6">MAX(IF(A2:A8=E2,IF(ISNUMBER(SEARCH(C2,C2:C8)),D2:D8)))</f>
        <v>0.58216435185185189</v>
      </c>
      <c r="I6" s="45"/>
      <c r="J6" s="46"/>
      <c r="K6" s="47"/>
      <c r="M6" s="23" t="s">
        <v>40</v>
      </c>
      <c r="N6" s="22"/>
      <c r="O6" s="22"/>
      <c r="P6" s="22"/>
      <c r="Q6" s="22"/>
      <c r="R6" s="22"/>
      <c r="S6" s="22"/>
    </row>
    <row r="7" spans="1:22" ht="21.75" thickBot="1" x14ac:dyDescent="0.3">
      <c r="A7" s="2" t="s">
        <v>16</v>
      </c>
      <c r="B7" s="2" t="s">
        <v>59</v>
      </c>
      <c r="C7" s="17" t="s">
        <v>28</v>
      </c>
      <c r="D7" s="36">
        <v>0.91666666666666663</v>
      </c>
      <c r="E7" s="39" t="str">
        <f t="array" ref="E7">T(INDEX(A$1:A$65537,MIN(IF(COUNTIF($E$1:E6,$A$2:$A$200),2^15,ROW($A$2:$A$200)))))</f>
        <v>موظف6</v>
      </c>
      <c r="F7" s="35"/>
      <c r="G7" s="35"/>
      <c r="I7" s="48"/>
      <c r="J7" s="49"/>
      <c r="K7" s="50"/>
      <c r="M7" s="23" t="s">
        <v>41</v>
      </c>
      <c r="N7" s="22"/>
      <c r="O7" s="22"/>
      <c r="P7" s="22"/>
      <c r="Q7" s="22"/>
      <c r="R7" s="22"/>
      <c r="S7" s="22"/>
    </row>
    <row r="8" spans="1:22" x14ac:dyDescent="0.25">
      <c r="A8" s="2" t="s">
        <v>15</v>
      </c>
      <c r="B8" s="2" t="s">
        <v>60</v>
      </c>
      <c r="C8" s="17" t="s">
        <v>28</v>
      </c>
      <c r="D8" s="36">
        <v>0.58216435185185189</v>
      </c>
      <c r="E8" s="39" t="str">
        <f t="array" ref="E8">T(INDEX(A$1:A$65537,MIN(IF(COUNTIF($E$1:E7,$A$2:$A$200),2^15,ROW($A$2:$A$200)))))</f>
        <v>موظف7</v>
      </c>
      <c r="F8" s="35"/>
      <c r="G8" s="35"/>
      <c r="M8" s="23" t="s">
        <v>42</v>
      </c>
      <c r="N8" s="22"/>
      <c r="O8" s="22"/>
      <c r="P8" s="22"/>
      <c r="Q8" s="22"/>
      <c r="R8" s="22"/>
      <c r="S8" s="22"/>
    </row>
    <row r="9" spans="1:22" x14ac:dyDescent="0.25">
      <c r="A9" s="2" t="s">
        <v>15</v>
      </c>
      <c r="B9" s="2" t="s">
        <v>61</v>
      </c>
      <c r="C9" s="40" t="s">
        <v>29</v>
      </c>
      <c r="D9" s="36">
        <v>0.69851851851851843</v>
      </c>
      <c r="E9" s="39" t="str">
        <f t="array" ref="E9">T(INDEX(A$1:A$65537,MIN(IF(COUNTIF($E$1:E8,$A$2:$A$200),2^15,ROW($A$2:$A$200)))))</f>
        <v/>
      </c>
      <c r="F9" s="35"/>
      <c r="G9" s="38">
        <f t="array" ref="G9">MIN(IF($E$2:$E$8=$N1,IF(($C$2:$C$8)=M$3,$D$2:$D$8)))</f>
        <v>0.35546296296296293</v>
      </c>
      <c r="M9" s="23" t="s">
        <v>43</v>
      </c>
      <c r="N9" s="22"/>
      <c r="O9" s="22"/>
      <c r="P9" s="22"/>
      <c r="Q9" s="22"/>
      <c r="R9" s="22"/>
      <c r="S9" s="22"/>
    </row>
    <row r="10" spans="1:22" x14ac:dyDescent="0.25">
      <c r="A10" s="2" t="s">
        <v>15</v>
      </c>
      <c r="B10" s="2" t="s">
        <v>62</v>
      </c>
      <c r="C10" s="40" t="s">
        <v>29</v>
      </c>
      <c r="D10" s="36">
        <v>0.89692129629629624</v>
      </c>
      <c r="E10" s="39" t="str">
        <f t="array" ref="E10">T(INDEX(A$1:A$65537,MIN(IF(COUNTIF($E$1:E9,$A$2:$A$200),2^15,ROW($A$2:$A$200)))))</f>
        <v/>
      </c>
      <c r="F10" s="35"/>
      <c r="G10" s="35"/>
      <c r="M10" s="23" t="s">
        <v>50</v>
      </c>
      <c r="N10" s="22"/>
      <c r="O10" s="22"/>
      <c r="P10" s="22"/>
      <c r="Q10" s="22"/>
      <c r="R10" s="22"/>
      <c r="S10" s="22"/>
    </row>
    <row r="11" spans="1:22" x14ac:dyDescent="0.25">
      <c r="A11" s="2" t="s">
        <v>15</v>
      </c>
      <c r="B11" s="2" t="s">
        <v>63</v>
      </c>
      <c r="C11" s="40" t="s">
        <v>29</v>
      </c>
      <c r="D11" s="36">
        <v>0.89643518518518517</v>
      </c>
      <c r="E11" s="39" t="str">
        <f t="array" ref="E11">T(INDEX(A$1:A$65537,MIN(IF(COUNTIF($E$1:E10,$A$2:$A$200),2^15,ROW($A$2:$A$200)))))</f>
        <v/>
      </c>
      <c r="F11" s="35"/>
      <c r="G11" s="35"/>
      <c r="M11" s="23" t="s">
        <v>51</v>
      </c>
      <c r="N11" s="22"/>
      <c r="O11" s="22"/>
      <c r="P11" s="22"/>
      <c r="Q11" s="22"/>
      <c r="R11" s="22"/>
      <c r="S11" s="22"/>
    </row>
    <row r="12" spans="1:22" x14ac:dyDescent="0.25">
      <c r="A12" s="2" t="s">
        <v>16</v>
      </c>
      <c r="B12" s="2" t="s">
        <v>64</v>
      </c>
      <c r="C12" s="40" t="s">
        <v>29</v>
      </c>
      <c r="D12" s="36">
        <v>0.37968750000000001</v>
      </c>
      <c r="E12" s="39" t="str">
        <f t="array" ref="E12">T(INDEX(A$1:A$65537,MIN(IF(COUNTIF($E$1:E11,$A$2:$A$200),2^15,ROW($A$2:$A$200)))))</f>
        <v/>
      </c>
      <c r="F12" s="35"/>
      <c r="G12" s="35"/>
      <c r="M12" s="23" t="s">
        <v>44</v>
      </c>
      <c r="N12" s="22"/>
      <c r="O12" s="22"/>
      <c r="P12" s="22"/>
      <c r="Q12" s="22"/>
      <c r="R12" s="22"/>
      <c r="S12" s="22"/>
    </row>
    <row r="13" spans="1:22" x14ac:dyDescent="0.25">
      <c r="A13" s="2" t="s">
        <v>16</v>
      </c>
      <c r="B13" s="2" t="s">
        <v>65</v>
      </c>
      <c r="C13" s="40" t="s">
        <v>29</v>
      </c>
      <c r="D13" s="36">
        <v>0.35195601851851849</v>
      </c>
      <c r="E13" s="39" t="str">
        <f t="array" ref="E13">T(INDEX(A$1:A$65537,MIN(IF(COUNTIF($E$1:E12,$A$2:$A$200),2^15,ROW($A$2:$A$200)))))</f>
        <v/>
      </c>
      <c r="F13" s="35"/>
      <c r="G13" s="35"/>
      <c r="M13" s="21" t="s">
        <v>44</v>
      </c>
      <c r="N13" s="22"/>
      <c r="O13" s="22"/>
      <c r="P13" s="22"/>
      <c r="Q13" s="22"/>
      <c r="R13" s="22"/>
      <c r="S13" s="22"/>
    </row>
    <row r="14" spans="1:22" x14ac:dyDescent="0.25">
      <c r="A14" s="2" t="s">
        <v>16</v>
      </c>
      <c r="B14" s="2" t="s">
        <v>66</v>
      </c>
      <c r="C14" s="40" t="s">
        <v>29</v>
      </c>
      <c r="D14" s="36">
        <v>0.59084490740740747</v>
      </c>
      <c r="E14" s="39" t="str">
        <f t="array" ref="E14">T(INDEX(A$1:A$65537,MIN(IF(COUNTIF($E$1:E13,$A$2:$A$200),2^15,ROW($A$2:$A$200)))))</f>
        <v/>
      </c>
      <c r="F14" s="35"/>
      <c r="G14" s="35"/>
      <c r="M14" s="21" t="s">
        <v>44</v>
      </c>
      <c r="N14" s="22"/>
      <c r="O14" s="22"/>
      <c r="P14" s="22"/>
      <c r="Q14" s="22"/>
      <c r="R14" s="22"/>
      <c r="S14" s="22"/>
    </row>
    <row r="15" spans="1:22" x14ac:dyDescent="0.25">
      <c r="A15" s="2" t="s">
        <v>15</v>
      </c>
      <c r="B15" s="2" t="s">
        <v>61</v>
      </c>
      <c r="C15" s="41" t="s">
        <v>39</v>
      </c>
      <c r="D15" s="36">
        <v>0.36518518518518522</v>
      </c>
      <c r="E15" s="39" t="str">
        <f t="array" ref="E15">T(INDEX(A$1:A$65537,MIN(IF(COUNTIF($E$1:E14,$A$2:$A$200),2^15,ROW($A$2:$A$200)))))</f>
        <v/>
      </c>
      <c r="F15" s="35"/>
      <c r="G15" s="35"/>
      <c r="M15" s="21" t="s">
        <v>44</v>
      </c>
      <c r="N15" s="22"/>
      <c r="O15" s="22"/>
      <c r="P15" s="22"/>
      <c r="Q15" s="22"/>
      <c r="R15" s="22"/>
      <c r="S15" s="22"/>
    </row>
    <row r="16" spans="1:22" x14ac:dyDescent="0.25">
      <c r="A16" s="2" t="s">
        <v>15</v>
      </c>
      <c r="B16" s="2" t="s">
        <v>62</v>
      </c>
      <c r="C16" s="41" t="s">
        <v>39</v>
      </c>
      <c r="D16" s="36">
        <v>0.89692129629629624</v>
      </c>
      <c r="E16" s="39" t="str">
        <f t="array" ref="E16">T(INDEX(A$1:A$65537,MIN(IF(COUNTIF($E$1:E15,$A$2:$A$200),2^15,ROW($A$2:$A$200)))))</f>
        <v/>
      </c>
      <c r="F16" s="35"/>
      <c r="G16" s="35"/>
      <c r="M16" s="21" t="s">
        <v>44</v>
      </c>
      <c r="N16" s="22"/>
      <c r="O16" s="22"/>
      <c r="P16" s="22"/>
      <c r="Q16" s="22"/>
      <c r="R16" s="22"/>
      <c r="S16" s="22"/>
    </row>
    <row r="17" spans="1:19" x14ac:dyDescent="0.25">
      <c r="A17" s="2" t="s">
        <v>15</v>
      </c>
      <c r="B17" s="2" t="s">
        <v>63</v>
      </c>
      <c r="C17" s="41" t="s">
        <v>39</v>
      </c>
      <c r="D17" s="36">
        <v>0.9381018518518518</v>
      </c>
      <c r="E17" s="39" t="str">
        <f t="array" ref="E17">T(INDEX(A$1:A$65537,MIN(IF(COUNTIF($E$1:E16,$A$2:$A$200),2^15,ROW($A$2:$A$200)))))</f>
        <v/>
      </c>
      <c r="F17" s="35"/>
      <c r="G17" s="35"/>
      <c r="M17" s="21" t="s">
        <v>44</v>
      </c>
      <c r="N17" s="22"/>
      <c r="O17" s="22"/>
      <c r="P17" s="22"/>
      <c r="Q17" s="22"/>
      <c r="R17" s="22"/>
      <c r="S17" s="22"/>
    </row>
    <row r="18" spans="1:19" x14ac:dyDescent="0.25">
      <c r="A18" s="2" t="s">
        <v>16</v>
      </c>
      <c r="B18" s="2" t="s">
        <v>65</v>
      </c>
      <c r="C18" s="40" t="s">
        <v>39</v>
      </c>
      <c r="D18" s="36">
        <v>0.35195601851851849</v>
      </c>
      <c r="E18" s="39" t="str">
        <f t="array" ref="E18">T(INDEX(A$1:A$65537,MIN(IF(COUNTIF($E$1:E17,$A$2:$A$200),2^15,ROW($A$2:$A$200)))))</f>
        <v/>
      </c>
      <c r="F18" s="35"/>
      <c r="G18" s="35"/>
      <c r="M18" s="21" t="s">
        <v>44</v>
      </c>
      <c r="N18" s="22"/>
      <c r="O18" s="22"/>
      <c r="P18" s="22"/>
      <c r="Q18" s="22"/>
      <c r="R18" s="22"/>
      <c r="S18" s="22"/>
    </row>
    <row r="19" spans="1:19" x14ac:dyDescent="0.25">
      <c r="A19" s="2" t="s">
        <v>16</v>
      </c>
      <c r="B19" s="2" t="s">
        <v>65</v>
      </c>
      <c r="C19" s="40" t="s">
        <v>39</v>
      </c>
      <c r="D19" s="36">
        <v>0.89362268518518517</v>
      </c>
      <c r="E19" s="39" t="str">
        <f t="array" ref="E19">T(INDEX(A$1:A$65537,MIN(IF(COUNTIF($E$1:E18,$A$2:$A$200),2^15,ROW($A$2:$A$200)))))</f>
        <v/>
      </c>
      <c r="F19" s="35"/>
      <c r="G19" s="35"/>
      <c r="M19" s="21"/>
      <c r="N19" s="22"/>
      <c r="O19" s="22"/>
      <c r="P19" s="22"/>
      <c r="Q19" s="22"/>
      <c r="R19" s="22"/>
      <c r="S19" s="22"/>
    </row>
    <row r="20" spans="1:19" x14ac:dyDescent="0.25">
      <c r="A20" s="2" t="s">
        <v>16</v>
      </c>
      <c r="B20" s="2" t="s">
        <v>65</v>
      </c>
      <c r="C20" s="40" t="s">
        <v>40</v>
      </c>
      <c r="D20" s="36">
        <v>0.64362268518518517</v>
      </c>
      <c r="E20" s="39" t="str">
        <f t="array" ref="E20">T(INDEX(A$1:A$65537,MIN(IF(COUNTIF($E$1:E19,$A$2:$A$200),2^15,ROW($A$2:$A$200)))))</f>
        <v/>
      </c>
      <c r="F20" s="35"/>
      <c r="G20" s="35"/>
    </row>
    <row r="21" spans="1:19" x14ac:dyDescent="0.25">
      <c r="A21" s="2" t="s">
        <v>16</v>
      </c>
      <c r="B21" s="2" t="s">
        <v>65</v>
      </c>
      <c r="C21" s="40" t="s">
        <v>40</v>
      </c>
      <c r="D21" s="36">
        <v>0.97695601851851854</v>
      </c>
      <c r="E21" s="39" t="str">
        <f t="array" ref="E21">T(INDEX(A$1:A$65537,MIN(IF(COUNTIF($E$1:E20,$A$2:$A$200),2^15,ROW($A$2:$A$200)))))</f>
        <v/>
      </c>
      <c r="F21" s="35"/>
      <c r="G21" s="35"/>
    </row>
    <row r="22" spans="1:19" x14ac:dyDescent="0.25">
      <c r="A22" s="2" t="s">
        <v>17</v>
      </c>
      <c r="B22" s="2" t="s">
        <v>65</v>
      </c>
      <c r="C22" s="40" t="s">
        <v>28</v>
      </c>
      <c r="D22" s="36">
        <v>0.35474537037037041</v>
      </c>
      <c r="E22" s="39" t="str">
        <f t="array" ref="E22">T(INDEX(A$1:A$65537,MIN(IF(COUNTIF($E$1:E21,$A$2:$A$200),2^15,ROW($A$2:$A$200)))))</f>
        <v/>
      </c>
      <c r="F22" s="35"/>
      <c r="G22" s="35"/>
    </row>
    <row r="23" spans="1:19" x14ac:dyDescent="0.25">
      <c r="A23" s="2" t="s">
        <v>17</v>
      </c>
      <c r="B23" s="2" t="s">
        <v>65</v>
      </c>
      <c r="C23" s="40" t="s">
        <v>28</v>
      </c>
      <c r="D23" s="36">
        <v>0.625</v>
      </c>
      <c r="E23" s="39" t="str">
        <f t="array" ref="E23">T(INDEX(A$1:A$65537,MIN(IF(COUNTIF($E$1:E22,$A$2:$A$200),2^15,ROW($A$2:$A$200)))))</f>
        <v/>
      </c>
      <c r="F23" s="35"/>
      <c r="G23" s="35"/>
    </row>
    <row r="24" spans="1:19" x14ac:dyDescent="0.25">
      <c r="A24" s="2" t="s">
        <v>18</v>
      </c>
      <c r="B24" s="2" t="s">
        <v>65</v>
      </c>
      <c r="C24" s="40" t="s">
        <v>29</v>
      </c>
      <c r="D24" s="36">
        <v>0.64362268518518517</v>
      </c>
      <c r="E24" s="39" t="str">
        <f t="array" ref="E24">T(INDEX(A$1:A$65537,MIN(IF(COUNTIF($E$1:E23,$A$2:$A$200),2^15,ROW($A$2:$A$200)))))</f>
        <v/>
      </c>
      <c r="F24" s="35"/>
      <c r="G24" s="35"/>
    </row>
    <row r="25" spans="1:19" x14ac:dyDescent="0.25">
      <c r="A25" s="2" t="s">
        <v>18</v>
      </c>
      <c r="B25" s="2" t="s">
        <v>65</v>
      </c>
      <c r="C25" s="40" t="s">
        <v>29</v>
      </c>
      <c r="D25" s="36">
        <v>0.91666666666666663</v>
      </c>
      <c r="E25" s="39" t="str">
        <f t="array" ref="E25">T(INDEX(A$1:A$65537,MIN(IF(COUNTIF($E$1:E24,$A$2:$A$200),2^15,ROW($A$2:$A$200)))))</f>
        <v/>
      </c>
    </row>
    <row r="26" spans="1:19" x14ac:dyDescent="0.25">
      <c r="A26" s="2" t="s">
        <v>19</v>
      </c>
      <c r="B26" s="2"/>
      <c r="C26" s="40" t="s">
        <v>39</v>
      </c>
      <c r="D26" s="36">
        <v>0.35195601851851849</v>
      </c>
      <c r="E26" s="39" t="str">
        <f t="array" ref="E26">T(INDEX(A$1:A$65537,MIN(IF(COUNTIF($E$1:E25,$A$2:$A$200),2^15,ROW($A$2:$A$200)))))</f>
        <v/>
      </c>
    </row>
    <row r="27" spans="1:19" x14ac:dyDescent="0.25">
      <c r="A27" s="2" t="s">
        <v>19</v>
      </c>
      <c r="B27" s="2"/>
      <c r="C27" s="40" t="s">
        <v>39</v>
      </c>
      <c r="D27" s="36">
        <v>0.95833333333333337</v>
      </c>
      <c r="E27" s="39" t="str">
        <f t="array" ref="E27">T(INDEX(A$1:A$65537,MIN(IF(COUNTIF($E$1:E26,$A$2:$A$200),2^15,ROW($A$2:$A$200)))))</f>
        <v/>
      </c>
    </row>
    <row r="28" spans="1:19" x14ac:dyDescent="0.25">
      <c r="A28" s="2" t="s">
        <v>20</v>
      </c>
      <c r="B28" s="2"/>
      <c r="C28" s="40" t="s">
        <v>40</v>
      </c>
      <c r="D28" s="36">
        <v>0.64362268518518517</v>
      </c>
      <c r="E28" s="39" t="str">
        <f t="array" ref="E28">T(INDEX(A$1:A$65537,MIN(IF(COUNTIF($E$1:E27,$A$2:$A$200),2^15,ROW($A$2:$A$200)))))</f>
        <v/>
      </c>
    </row>
    <row r="29" spans="1:19" x14ac:dyDescent="0.25">
      <c r="A29" s="2" t="s">
        <v>20</v>
      </c>
      <c r="B29" s="2"/>
      <c r="C29" s="40" t="s">
        <v>40</v>
      </c>
      <c r="D29" s="36">
        <v>0.95833333333333337</v>
      </c>
      <c r="E29" s="39" t="str">
        <f t="array" ref="E29">T(INDEX(A$1:A$65537,MIN(IF(COUNTIF($E$1:E28,$A$2:$A$200),2^15,ROW($A$2:$A$200)))))</f>
        <v/>
      </c>
    </row>
    <row r="30" spans="1:19" x14ac:dyDescent="0.25">
      <c r="A30" s="2" t="s">
        <v>21</v>
      </c>
      <c r="B30" s="2"/>
      <c r="C30" s="40" t="s">
        <v>41</v>
      </c>
      <c r="D30" s="36">
        <v>0.62847222222222221</v>
      </c>
      <c r="E30" s="39" t="str">
        <f t="array" ref="E30">T(INDEX(A$1:A$65537,MIN(IF(COUNTIF($E$1:E29,$A$2:$A$200),2^15,ROW($A$2:$A$200)))))</f>
        <v/>
      </c>
    </row>
    <row r="31" spans="1:19" x14ac:dyDescent="0.25">
      <c r="A31" s="2" t="s">
        <v>21</v>
      </c>
      <c r="B31" s="2"/>
      <c r="C31" s="40" t="s">
        <v>41</v>
      </c>
      <c r="D31" s="36">
        <v>0.95833333333333337</v>
      </c>
      <c r="E31" s="39" t="str">
        <f t="array" ref="E31">T(INDEX(A$1:A$65537,MIN(IF(COUNTIF($E$1:E30,$A$2:$A$200),2^15,ROW($A$2:$A$200)))))</f>
        <v/>
      </c>
    </row>
    <row r="32" spans="1:19" x14ac:dyDescent="0.25">
      <c r="E32" s="39" t="str">
        <f t="array" ref="E32">T(INDEX(A$1:A$65537,MIN(IF(COUNTIF($E$1:E31,$A$2:$A$200),2^15,ROW($A$2:$A$200)))))</f>
        <v/>
      </c>
    </row>
    <row r="33" spans="5:5" x14ac:dyDescent="0.25">
      <c r="E33" s="39" t="str">
        <f t="array" ref="E33">T(INDEX(A$1:A$65537,MIN(IF(COUNTIF($E$1:E32,$A$2:$A$200),2^15,ROW($A$2:$A$200)))))</f>
        <v/>
      </c>
    </row>
    <row r="34" spans="5:5" x14ac:dyDescent="0.25">
      <c r="E34" s="39" t="str">
        <f t="array" ref="E34">T(INDEX(A$1:A$65537,MIN(IF(COUNTIF($E$1:E33,$A$2:$A$200),2^15,ROW($A$2:$A$200)))))</f>
        <v/>
      </c>
    </row>
    <row r="35" spans="5:5" x14ac:dyDescent="0.25">
      <c r="E35" s="39" t="str">
        <f t="array" ref="E35">T(INDEX(A$1:A$65537,MIN(IF(COUNTIF($E$1:E34,$A$2:$A$200),2^15,ROW($A$2:$A$200)))))</f>
        <v/>
      </c>
    </row>
    <row r="36" spans="5:5" x14ac:dyDescent="0.25">
      <c r="E36" s="39" t="str">
        <f t="array" ref="E36">T(INDEX(A$1:A$65537,MIN(IF(COUNTIF($E$1:E35,$A$2:$A$200),2^15,ROW($A$2:$A$200)))))</f>
        <v/>
      </c>
    </row>
    <row r="37" spans="5:5" x14ac:dyDescent="0.25">
      <c r="E37" s="39" t="str">
        <f t="array" ref="E37">T(INDEX(A$1:A$65537,MIN(IF(COUNTIF($E$1:E36,$A$2:$A$200),2^15,ROW($A$2:$A$200)))))</f>
        <v/>
      </c>
    </row>
    <row r="38" spans="5:5" x14ac:dyDescent="0.25">
      <c r="E38" s="39" t="str">
        <f t="array" ref="E38">T(INDEX(A$1:A$65537,MIN(IF(COUNTIF($E$1:E37,$A$2:$A$200),2^15,ROW($A$2:$A$200)))))</f>
        <v/>
      </c>
    </row>
    <row r="39" spans="5:5" x14ac:dyDescent="0.25">
      <c r="E39" s="39" t="str">
        <f t="array" ref="E39">T(INDEX(A$1:A$65537,MIN(IF(COUNTIF($E$1:E38,$A$2:$A$200),2^15,ROW($A$2:$A$200)))))</f>
        <v/>
      </c>
    </row>
    <row r="40" spans="5:5" x14ac:dyDescent="0.25">
      <c r="E40" s="39" t="str">
        <f t="array" ref="E40">T(INDEX(A$1:A$65537,MIN(IF(COUNTIF($E$1:E39,$A$2:$A$200),2^15,ROW($A$2:$A$200)))))</f>
        <v/>
      </c>
    </row>
    <row r="41" spans="5:5" x14ac:dyDescent="0.25">
      <c r="E41" s="39" t="str">
        <f t="array" ref="E41">T(INDEX(A$1:A$65537,MIN(IF(COUNTIF($E$1:E40,$A$2:$A$200),2^15,ROW($A$2:$A$200)))))</f>
        <v/>
      </c>
    </row>
    <row r="42" spans="5:5" x14ac:dyDescent="0.25">
      <c r="E42" s="39" t="str">
        <f t="array" ref="E42">T(INDEX(A$1:A$65537,MIN(IF(COUNTIF($E$1:E41,$A$2:$A$200),2^15,ROW($A$2:$A$200)))))</f>
        <v/>
      </c>
    </row>
    <row r="43" spans="5:5" x14ac:dyDescent="0.25">
      <c r="E43" s="39" t="str">
        <f t="array" ref="E43">T(INDEX(A$1:A$65537,MIN(IF(COUNTIF($E$1:E42,$A$2:$A$200),2^15,ROW($A$2:$A$200)))))</f>
        <v/>
      </c>
    </row>
    <row r="44" spans="5:5" x14ac:dyDescent="0.25">
      <c r="E44" s="39" t="str">
        <f t="array" ref="E44">T(INDEX(A$1:A$65537,MIN(IF(COUNTIF($E$1:E43,$A$2:$A$200),2^15,ROW($A$2:$A$200)))))</f>
        <v/>
      </c>
    </row>
    <row r="45" spans="5:5" x14ac:dyDescent="0.25">
      <c r="E45" s="39" t="str">
        <f t="array" ref="E45">T(INDEX(A$1:A$65537,MIN(IF(COUNTIF($E$1:E44,$A$2:$A$200),2^15,ROW($A$2:$A$200)))))</f>
        <v/>
      </c>
    </row>
    <row r="46" spans="5:5" x14ac:dyDescent="0.25">
      <c r="E46" s="39" t="str">
        <f t="array" ref="E46">T(INDEX(A$1:A$65537,MIN(IF(COUNTIF($E$1:E45,$A$2:$A$200),2^15,ROW($A$2:$A$200)))))</f>
        <v/>
      </c>
    </row>
    <row r="47" spans="5:5" x14ac:dyDescent="0.25">
      <c r="E47" s="39" t="str">
        <f t="array" ref="E47">T(INDEX(A$1:A$65537,MIN(IF(COUNTIF($E$1:E46,$A$2:$A$200),2^15,ROW($A$2:$A$200)))))</f>
        <v/>
      </c>
    </row>
    <row r="48" spans="5:5" x14ac:dyDescent="0.25">
      <c r="E48" s="39" t="str">
        <f t="array" ref="E48">T(INDEX(A$1:A$65537,MIN(IF(COUNTIF($E$1:E47,$A$2:$A$200),2^15,ROW($A$2:$A$200)))))</f>
        <v/>
      </c>
    </row>
    <row r="49" spans="5:5" x14ac:dyDescent="0.25">
      <c r="E49" s="39" t="str">
        <f t="array" ref="E49">T(INDEX(A$1:A$65537,MIN(IF(COUNTIF($E$1:E48,$A$2:$A$200),2^15,ROW($A$2:$A$200)))))</f>
        <v/>
      </c>
    </row>
    <row r="50" spans="5:5" x14ac:dyDescent="0.25">
      <c r="E50" s="39" t="str">
        <f t="array" ref="E50">T(INDEX(A$1:A$65537,MIN(IF(COUNTIF($E$1:E49,$A$2:$A$200),2^15,ROW($A$2:$A$200)))))</f>
        <v/>
      </c>
    </row>
    <row r="51" spans="5:5" x14ac:dyDescent="0.25">
      <c r="E51" s="39" t="str">
        <f t="array" ref="E51">T(INDEX(A$1:A$65537,MIN(IF(COUNTIF($E$1:E50,$A$2:$A$200),2^15,ROW($A$2:$A$200)))))</f>
        <v/>
      </c>
    </row>
    <row r="52" spans="5:5" x14ac:dyDescent="0.25">
      <c r="E52" s="39" t="str">
        <f t="array" ref="E52">T(INDEX(A$1:A$65537,MIN(IF(COUNTIF($E$1:E51,$A$2:$A$200),2^15,ROW($A$2:$A$200)))))</f>
        <v/>
      </c>
    </row>
    <row r="53" spans="5:5" x14ac:dyDescent="0.25">
      <c r="E53" s="39" t="str">
        <f t="array" ref="E53">T(INDEX(A$1:A$65537,MIN(IF(COUNTIF($E$1:E52,$A$2:$A$200),2^15,ROW($A$2:$A$200)))))</f>
        <v/>
      </c>
    </row>
    <row r="54" spans="5:5" x14ac:dyDescent="0.25">
      <c r="E54" s="39" t="str">
        <f t="array" ref="E54">T(INDEX(A$1:A$65537,MIN(IF(COUNTIF($E$1:E53,$A$2:$A$200),2^15,ROW($A$2:$A$200)))))</f>
        <v/>
      </c>
    </row>
    <row r="55" spans="5:5" x14ac:dyDescent="0.25">
      <c r="E55" s="39" t="str">
        <f t="array" ref="E55">T(INDEX(A$1:A$65537,MIN(IF(COUNTIF($E$1:E54,$A$2:$A$200),2^15,ROW($A$2:$A$200)))))</f>
        <v/>
      </c>
    </row>
    <row r="56" spans="5:5" x14ac:dyDescent="0.25">
      <c r="E56" s="39" t="str">
        <f t="array" ref="E56">T(INDEX(A$1:A$65537,MIN(IF(COUNTIF($E$1:E55,$A$2:$A$200),2^15,ROW($A$2:$A$200)))))</f>
        <v/>
      </c>
    </row>
    <row r="57" spans="5:5" x14ac:dyDescent="0.25">
      <c r="E57" s="39" t="str">
        <f t="array" ref="E57">T(INDEX(A$1:A$65537,MIN(IF(COUNTIF($E$1:E56,$A$2:$A$200),2^15,ROW($A$2:$A$200)))))</f>
        <v/>
      </c>
    </row>
    <row r="58" spans="5:5" x14ac:dyDescent="0.25">
      <c r="E58" s="39" t="str">
        <f t="array" ref="E58">T(INDEX(A$1:A$65537,MIN(IF(COUNTIF($E$1:E57,$A$2:$A$200),2^15,ROW($A$2:$A$200)))))</f>
        <v/>
      </c>
    </row>
    <row r="59" spans="5:5" x14ac:dyDescent="0.25">
      <c r="E59" s="39" t="str">
        <f t="array" ref="E59">T(INDEX(A$1:A$65537,MIN(IF(COUNTIF($E$1:E58,$A$2:$A$200),2^15,ROW($A$2:$A$200)))))</f>
        <v/>
      </c>
    </row>
    <row r="60" spans="5:5" x14ac:dyDescent="0.25">
      <c r="E60" s="39" t="str">
        <f t="array" ref="E60">T(INDEX(A$1:A$65537,MIN(IF(COUNTIF($E$1:E59,$A$2:$A$200),2^15,ROW($A$2:$A$200)))))</f>
        <v/>
      </c>
    </row>
    <row r="61" spans="5:5" x14ac:dyDescent="0.25">
      <c r="E61" s="39" t="str">
        <f t="array" ref="E61">T(INDEX(A$1:A$65537,MIN(IF(COUNTIF($E$1:E60,$A$2:$A$200),2^15,ROW($A$2:$A$200)))))</f>
        <v/>
      </c>
    </row>
    <row r="62" spans="5:5" x14ac:dyDescent="0.25">
      <c r="E62" s="39" t="str">
        <f t="array" ref="E62">T(INDEX(A$1:A$65537,MIN(IF(COUNTIF($E$1:E61,$A$2:$A$200),2^15,ROW($A$2:$A$200)))))</f>
        <v/>
      </c>
    </row>
    <row r="63" spans="5:5" x14ac:dyDescent="0.25">
      <c r="E63" s="39" t="str">
        <f t="array" ref="E63">T(INDEX(A$1:A$65537,MIN(IF(COUNTIF($E$1:E62,$A$2:$A$200),2^15,ROW($A$2:$A$200)))))</f>
        <v/>
      </c>
    </row>
    <row r="64" spans="5:5" x14ac:dyDescent="0.25">
      <c r="E64" s="39" t="str">
        <f t="array" ref="E64">T(INDEX(A$1:A$65537,MIN(IF(COUNTIF($E$1:E63,$A$2:$A$200),2^15,ROW($A$2:$A$200)))))</f>
        <v/>
      </c>
    </row>
    <row r="65" spans="5:5" x14ac:dyDescent="0.25">
      <c r="E65" s="39" t="str">
        <f t="array" ref="E65">T(INDEX(A$1:A$65537,MIN(IF(COUNTIF($E$1:E64,$A$2:$A$200),2^15,ROW($A$2:$A$200)))))</f>
        <v/>
      </c>
    </row>
    <row r="66" spans="5:5" x14ac:dyDescent="0.25">
      <c r="E66" s="39" t="str">
        <f t="array" ref="E66">T(INDEX(A$1:A$65537,MIN(IF(COUNTIF($E$1:E65,$A$2:$A$200),2^15,ROW($A$2:$A$200)))))</f>
        <v/>
      </c>
    </row>
    <row r="67" spans="5:5" x14ac:dyDescent="0.25">
      <c r="E67" s="39" t="str">
        <f t="array" ref="E67">T(INDEX(A$1:A$65537,MIN(IF(COUNTIF($E$1:E66,$A$2:$A$200),2^15,ROW($A$2:$A$200)))))</f>
        <v/>
      </c>
    </row>
    <row r="68" spans="5:5" x14ac:dyDescent="0.25">
      <c r="E68" s="39" t="str">
        <f t="array" ref="E68">T(INDEX(A$1:A$65537,MIN(IF(COUNTIF($E$1:E67,$A$2:$A$200),2^15,ROW($A$2:$A$200)))))</f>
        <v/>
      </c>
    </row>
    <row r="69" spans="5:5" x14ac:dyDescent="0.25">
      <c r="E69" s="39" t="str">
        <f t="array" ref="E69">T(INDEX(A$1:A$65537,MIN(IF(COUNTIF($E$1:E68,$A$2:$A$200),2^15,ROW($A$2:$A$200)))))</f>
        <v/>
      </c>
    </row>
    <row r="70" spans="5:5" x14ac:dyDescent="0.25">
      <c r="E70" s="39" t="str">
        <f t="array" ref="E70">T(INDEX(A$1:A$65537,MIN(IF(COUNTIF($E$1:E69,$A$2:$A$200),2^15,ROW($A$2:$A$200)))))</f>
        <v/>
      </c>
    </row>
    <row r="71" spans="5:5" x14ac:dyDescent="0.25">
      <c r="E71" s="39" t="str">
        <f t="array" ref="E71">T(INDEX(A$1:A$65537,MIN(IF(COUNTIF($E$1:E70,$A$2:$A$200),2^15,ROW($A$2:$A$200)))))</f>
        <v/>
      </c>
    </row>
    <row r="72" spans="5:5" x14ac:dyDescent="0.25">
      <c r="E72" s="39" t="str">
        <f t="array" ref="E72">T(INDEX(A$1:A$65537,MIN(IF(COUNTIF($E$1:E71,$A$2:$A$200),2^15,ROW($A$2:$A$200)))))</f>
        <v/>
      </c>
    </row>
    <row r="73" spans="5:5" x14ac:dyDescent="0.25">
      <c r="E73" s="39" t="str">
        <f t="array" ref="E73">T(INDEX(A$1:A$65537,MIN(IF(COUNTIF($E$1:E72,$A$2:$A$200),2^15,ROW($A$2:$A$200)))))</f>
        <v/>
      </c>
    </row>
    <row r="74" spans="5:5" x14ac:dyDescent="0.25">
      <c r="E74" s="39" t="str">
        <f t="array" ref="E74">T(INDEX(A$1:A$65537,MIN(IF(COUNTIF($E$1:E73,$A$2:$A$200),2^15,ROW($A$2:$A$200)))))</f>
        <v/>
      </c>
    </row>
    <row r="75" spans="5:5" x14ac:dyDescent="0.25">
      <c r="E75" s="39" t="str">
        <f t="array" ref="E75">T(INDEX(A$1:A$65537,MIN(IF(COUNTIF($E$1:E74,$A$2:$A$200),2^15,ROW($A$2:$A$200)))))</f>
        <v/>
      </c>
    </row>
    <row r="76" spans="5:5" x14ac:dyDescent="0.25">
      <c r="E76" s="39" t="str">
        <f t="array" ref="E76">T(INDEX(A$1:A$65537,MIN(IF(COUNTIF($E$1:E75,$A$2:$A$200),2^15,ROW($A$2:$A$200)))))</f>
        <v/>
      </c>
    </row>
    <row r="77" spans="5:5" x14ac:dyDescent="0.25">
      <c r="E77" s="39" t="str">
        <f t="array" ref="E77">T(INDEX(A$1:A$65537,MIN(IF(COUNTIF($E$1:E76,$A$2:$A$200),2^15,ROW($A$2:$A$200)))))</f>
        <v/>
      </c>
    </row>
    <row r="78" spans="5:5" x14ac:dyDescent="0.25">
      <c r="E78" s="39" t="str">
        <f t="array" ref="E78">T(INDEX(A$1:A$65537,MIN(IF(COUNTIF($E$1:E77,$A$2:$A$200),2^15,ROW($A$2:$A$200)))))</f>
        <v/>
      </c>
    </row>
    <row r="79" spans="5:5" x14ac:dyDescent="0.25">
      <c r="E79" s="39" t="str">
        <f t="array" ref="E79">T(INDEX(A$1:A$65537,MIN(IF(COUNTIF($E$1:E78,$A$2:$A$200),2^15,ROW($A$2:$A$200)))))</f>
        <v/>
      </c>
    </row>
    <row r="80" spans="5:5" x14ac:dyDescent="0.25">
      <c r="E80" s="39" t="str">
        <f t="array" ref="E80">T(INDEX(A$1:A$65537,MIN(IF(COUNTIF($E$1:E79,$A$2:$A$200),2^15,ROW($A$2:$A$200)))))</f>
        <v/>
      </c>
    </row>
    <row r="81" spans="5:5" x14ac:dyDescent="0.25">
      <c r="E81" s="39" t="str">
        <f t="array" ref="E81">T(INDEX(A$1:A$65537,MIN(IF(COUNTIF($E$1:E80,$A$2:$A$200),2^15,ROW($A$2:$A$200)))))</f>
        <v/>
      </c>
    </row>
    <row r="82" spans="5:5" x14ac:dyDescent="0.25">
      <c r="E82" s="39" t="str">
        <f t="array" ref="E82">T(INDEX(A$1:A$65537,MIN(IF(COUNTIF($E$1:E81,$A$2:$A$200),2^15,ROW($A$2:$A$200)))))</f>
        <v/>
      </c>
    </row>
    <row r="83" spans="5:5" x14ac:dyDescent="0.25">
      <c r="E83" s="39" t="str">
        <f t="array" ref="E83">T(INDEX(A$1:A$65537,MIN(IF(COUNTIF($E$1:E82,$A$2:$A$200),2^15,ROW($A$2:$A$200)))))</f>
        <v/>
      </c>
    </row>
    <row r="84" spans="5:5" x14ac:dyDescent="0.25">
      <c r="E84" s="39" t="str">
        <f t="array" ref="E84">T(INDEX(A$1:A$65537,MIN(IF(COUNTIF($E$1:E83,$A$2:$A$200),2^15,ROW($A$2:$A$200)))))</f>
        <v/>
      </c>
    </row>
    <row r="85" spans="5:5" x14ac:dyDescent="0.25">
      <c r="E85" s="39" t="str">
        <f t="array" ref="E85">T(INDEX(A$1:A$65537,MIN(IF(COUNTIF($E$1:E84,$A$2:$A$200),2^15,ROW($A$2:$A$200)))))</f>
        <v/>
      </c>
    </row>
    <row r="86" spans="5:5" x14ac:dyDescent="0.25">
      <c r="E86" s="39" t="str">
        <f t="array" ref="E86">T(INDEX(A$1:A$65537,MIN(IF(COUNTIF($E$1:E85,$A$2:$A$200),2^15,ROW($A$2:$A$200)))))</f>
        <v/>
      </c>
    </row>
    <row r="87" spans="5:5" x14ac:dyDescent="0.25">
      <c r="E87" s="39" t="str">
        <f t="array" ref="E87">T(INDEX(A$1:A$65537,MIN(IF(COUNTIF($E$1:E86,$A$2:$A$200),2^15,ROW($A$2:$A$200)))))</f>
        <v/>
      </c>
    </row>
    <row r="88" spans="5:5" x14ac:dyDescent="0.25">
      <c r="E88" s="39" t="str">
        <f t="array" ref="E88">T(INDEX(A$1:A$65537,MIN(IF(COUNTIF($E$1:E87,$A$2:$A$200),2^15,ROW($A$2:$A$200)))))</f>
        <v/>
      </c>
    </row>
    <row r="89" spans="5:5" x14ac:dyDescent="0.25">
      <c r="E89" s="39" t="str">
        <f t="array" ref="E89">T(INDEX(A$1:A$65537,MIN(IF(COUNTIF($E$1:E88,$A$2:$A$200),2^15,ROW($A$2:$A$200)))))</f>
        <v/>
      </c>
    </row>
    <row r="90" spans="5:5" x14ac:dyDescent="0.25">
      <c r="E90" s="39" t="str">
        <f t="array" ref="E90">T(INDEX(A$1:A$65537,MIN(IF(COUNTIF($E$1:E89,$A$2:$A$200),2^15,ROW($A$2:$A$200)))))</f>
        <v/>
      </c>
    </row>
    <row r="91" spans="5:5" x14ac:dyDescent="0.25">
      <c r="E91" s="39" t="str">
        <f t="array" ref="E91">T(INDEX(A$1:A$65537,MIN(IF(COUNTIF($E$1:E90,$A$2:$A$200),2^15,ROW($A$2:$A$200)))))</f>
        <v/>
      </c>
    </row>
    <row r="92" spans="5:5" x14ac:dyDescent="0.25">
      <c r="E92" s="39" t="str">
        <f t="array" ref="E92">T(INDEX(A$1:A$65537,MIN(IF(COUNTIF($E$1:E91,$A$2:$A$200),2^15,ROW($A$2:$A$200)))))</f>
        <v/>
      </c>
    </row>
    <row r="93" spans="5:5" x14ac:dyDescent="0.25">
      <c r="E93" s="39" t="str">
        <f t="array" ref="E93">T(INDEX(A$1:A$65537,MIN(IF(COUNTIF($E$1:E92,$A$2:$A$200),2^15,ROW($A$2:$A$200)))))</f>
        <v/>
      </c>
    </row>
    <row r="94" spans="5:5" x14ac:dyDescent="0.25">
      <c r="E94" s="39" t="str">
        <f t="array" ref="E94">T(INDEX(A$1:A$65537,MIN(IF(COUNTIF($E$1:E93,$A$2:$A$200),2^15,ROW($A$2:$A$200)))))</f>
        <v/>
      </c>
    </row>
    <row r="95" spans="5:5" x14ac:dyDescent="0.25">
      <c r="E95" s="39" t="str">
        <f t="array" ref="E95">T(INDEX(A$1:A$65537,MIN(IF(COUNTIF($E$1:E94,$A$2:$A$200),2^15,ROW($A$2:$A$200)))))</f>
        <v/>
      </c>
    </row>
    <row r="96" spans="5:5" x14ac:dyDescent="0.25">
      <c r="E96" s="39" t="str">
        <f t="array" ref="E96">T(INDEX(A$1:A$65537,MIN(IF(COUNTIF($E$1:E95,$A$2:$A$200),2^15,ROW($A$2:$A$200)))))</f>
        <v/>
      </c>
    </row>
    <row r="97" spans="5:5" x14ac:dyDescent="0.25">
      <c r="E97" s="39" t="str">
        <f t="array" ref="E97">T(INDEX(A$1:A$65537,MIN(IF(COUNTIF($E$1:E96,$A$2:$A$200),2^15,ROW($A$2:$A$200)))))</f>
        <v/>
      </c>
    </row>
    <row r="98" spans="5:5" x14ac:dyDescent="0.25">
      <c r="E98" s="39" t="str">
        <f t="array" ref="E98">T(INDEX(A$1:A$65537,MIN(IF(COUNTIF($E$1:E97,$A$2:$A$200),2^15,ROW($A$2:$A$200)))))</f>
        <v/>
      </c>
    </row>
    <row r="99" spans="5:5" x14ac:dyDescent="0.25">
      <c r="E99" s="39" t="str">
        <f t="array" ref="E99">T(INDEX(A$1:A$65537,MIN(IF(COUNTIF($E$1:E98,$A$2:$A$200),2^15,ROW($A$2:$A$200)))))</f>
        <v/>
      </c>
    </row>
    <row r="100" spans="5:5" x14ac:dyDescent="0.25">
      <c r="E100" s="39" t="str">
        <f t="array" ref="E100">T(INDEX(A$1:A$65537,MIN(IF(COUNTIF($E$1:E99,$A$2:$A$200),2^15,ROW($A$2:$A$200)))))</f>
        <v/>
      </c>
    </row>
  </sheetData>
  <autoFilter ref="A1:D100"/>
  <mergeCells count="4">
    <mergeCell ref="I4:K7"/>
    <mergeCell ref="Q1:S1"/>
    <mergeCell ref="N1:P1"/>
    <mergeCell ref="T1:V1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rightToLeft="1" tabSelected="1" workbookViewId="0">
      <selection activeCell="G18" sqref="G18"/>
    </sheetView>
  </sheetViews>
  <sheetFormatPr defaultRowHeight="15" x14ac:dyDescent="0.25"/>
  <cols>
    <col min="3" max="3" width="16.28515625" bestFit="1" customWidth="1"/>
    <col min="4" max="4" width="17.5703125" bestFit="1" customWidth="1"/>
    <col min="6" max="7" width="17.7109375" bestFit="1" customWidth="1"/>
    <col min="8" max="8" width="12.7109375" bestFit="1" customWidth="1"/>
    <col min="14" max="14" width="10.85546875" bestFit="1" customWidth="1"/>
  </cols>
  <sheetData>
    <row r="1" spans="1:14" ht="21" x14ac:dyDescent="0.25">
      <c r="A1" s="1" t="s">
        <v>12</v>
      </c>
      <c r="B1" s="1" t="s">
        <v>52</v>
      </c>
      <c r="C1" s="1" t="s">
        <v>14</v>
      </c>
      <c r="D1" s="1" t="s">
        <v>13</v>
      </c>
      <c r="E1" s="1" t="s">
        <v>12</v>
      </c>
      <c r="F1" s="1" t="s">
        <v>67</v>
      </c>
      <c r="G1" s="1" t="s">
        <v>68</v>
      </c>
      <c r="H1" s="1" t="s">
        <v>69</v>
      </c>
      <c r="L1" s="25" t="s">
        <v>45</v>
      </c>
      <c r="M1" s="26" t="s">
        <v>46</v>
      </c>
      <c r="N1" s="27" t="s">
        <v>30</v>
      </c>
    </row>
    <row r="2" spans="1:14" ht="21" x14ac:dyDescent="0.25">
      <c r="A2" s="2" t="s">
        <v>15</v>
      </c>
      <c r="B2" s="2" t="s">
        <v>54</v>
      </c>
      <c r="C2" s="17" t="s">
        <v>28</v>
      </c>
      <c r="D2" s="36">
        <v>0.35546296296296293</v>
      </c>
      <c r="E2" s="37" t="s">
        <v>15</v>
      </c>
      <c r="F2" s="36">
        <f t="array" ref="F2">MIN(IF(A2:A8=E2,IF(ISNUMBER(SEARCH(C2,C2:C8)),D2:D8)))</f>
        <v>0.35546296296296293</v>
      </c>
      <c r="G2" s="57">
        <f t="array" ref="G2">MAX(IF(A2:A8=E2,IF(ISNUMBER(SEARCH(C2,C2:C8)),D2:D8)))</f>
        <v>0.62592592592592589</v>
      </c>
      <c r="H2" s="58" t="str">
        <f>IF(G2&lt;=M$1,"صباحي",IF(G2&lt;=M$2,"مسائي",IF(G2&gt;M$2,"A")))</f>
        <v>صباحي</v>
      </c>
      <c r="L2" s="28" t="s">
        <v>47</v>
      </c>
      <c r="M2" s="24" t="s">
        <v>33</v>
      </c>
      <c r="N2" s="29" t="s">
        <v>31</v>
      </c>
    </row>
    <row r="3" spans="1:14" ht="21.75" thickBot="1" x14ac:dyDescent="0.3">
      <c r="A3" s="2" t="s">
        <v>15</v>
      </c>
      <c r="B3" s="2" t="s">
        <v>55</v>
      </c>
      <c r="C3" s="17" t="s">
        <v>28</v>
      </c>
      <c r="D3" s="36">
        <v>0.62592592592592589</v>
      </c>
      <c r="E3" s="37" t="str">
        <f t="array" ref="E3">T(INDEX(A$1:A$65537,MIN(IF(COUNTIF($E$1:E2,$A$2:$A$200),2^15,ROW($A$2:$A$200)))))</f>
        <v>موظف2</v>
      </c>
      <c r="F3" s="36">
        <f t="array" ref="F3">MIN(IF(A3:A9=E3,IF(ISNUMBER(SEARCH(C3,C3:C9)),D3:D9)))</f>
        <v>0.64712962962962961</v>
      </c>
      <c r="G3" s="57">
        <f t="array" ref="G3">MAX(IF(A2:A8=E3,IF(ISNUMBER(SEARCH(C2,C2:C8)),D2:D8)))</f>
        <v>0.91527777777777775</v>
      </c>
      <c r="H3" s="58" t="str">
        <f>IF(G3&gt;=M$2,"صباحي",IF(G3&lt;=M$3,"مسائي","A"))</f>
        <v>مسائي</v>
      </c>
      <c r="L3" s="30" t="s">
        <v>45</v>
      </c>
      <c r="M3" s="31" t="s">
        <v>48</v>
      </c>
      <c r="N3" s="32" t="s">
        <v>49</v>
      </c>
    </row>
    <row r="4" spans="1:14" ht="21" x14ac:dyDescent="0.25">
      <c r="A4" s="2" t="s">
        <v>16</v>
      </c>
      <c r="B4" s="2" t="s">
        <v>56</v>
      </c>
      <c r="C4" s="17" t="s">
        <v>28</v>
      </c>
      <c r="D4" s="36">
        <v>0.64712962962962961</v>
      </c>
      <c r="E4" s="37" t="str">
        <f t="array" ref="E4">T(INDEX(A$1:A$65537,MIN(IF(COUNTIF($E$1:E3,$A$2:$A$200),2^15,ROW($A$2:$A$200)))))</f>
        <v>موظف3</v>
      </c>
      <c r="F4" s="36">
        <f t="array" ref="F4">MIN(IF(A4:A10=E4,IF(ISNUMBER(SEARCH(C4,C4:C10)),D4:D10)))</f>
        <v>0.62853009259259263</v>
      </c>
      <c r="G4" s="57">
        <f t="array" ref="G4">MAX(IF(A4:A10=E4,IF(ISNUMBER(SEARCH(C4,C4:C10)),D4:D10)))</f>
        <v>0.91666666666666663</v>
      </c>
      <c r="H4" s="58" t="str">
        <f>IF(G4&gt;=M$2,"صباحي",IF(G4&lt;=M$3,"مسائي","A"))</f>
        <v>مسائي</v>
      </c>
    </row>
    <row r="5" spans="1:14" ht="21" x14ac:dyDescent="0.25">
      <c r="A5" s="2" t="s">
        <v>16</v>
      </c>
      <c r="B5" s="2" t="s">
        <v>57</v>
      </c>
      <c r="C5" s="17" t="s">
        <v>28</v>
      </c>
      <c r="D5" s="36">
        <v>0.91527777777777775</v>
      </c>
      <c r="E5" s="37" t="str">
        <f t="array" ref="E5">T(INDEX(A$1:A$65537,MIN(IF(COUNTIF($E$1:E4,$A$2:$A$200),2^15,ROW($A$2:$A$200)))))</f>
        <v>موظف4</v>
      </c>
      <c r="F5" s="36">
        <f t="array" ref="F5">MIN(IF(A5:A11=E5,IF(ISNUMBER(SEARCH(C5,C5:C11)),D5:D11)))</f>
        <v>0.33333333333333331</v>
      </c>
      <c r="G5" s="57">
        <f t="array" ref="G5">MAX(IF(A5:A11=E5,IF(ISNUMBER(SEARCH(C5,C5:C11)),D5:D11)))</f>
        <v>0.95833333333333337</v>
      </c>
      <c r="H5" s="58" t="str">
        <f>IF(G5&gt;=M3,"صباحي",IF(G5&lt;=M4,"مسائي","فترة كاملة"))</f>
        <v>فترة كاملة</v>
      </c>
    </row>
    <row r="6" spans="1:14" ht="21" x14ac:dyDescent="0.25">
      <c r="A6" s="2" t="s">
        <v>17</v>
      </c>
      <c r="B6" s="2" t="s">
        <v>58</v>
      </c>
      <c r="C6" s="17" t="s">
        <v>28</v>
      </c>
      <c r="D6" s="36">
        <v>0.62853009259259263</v>
      </c>
      <c r="E6" s="37" t="str">
        <f t="array" ref="E6">T(INDEX(A$1:A$65537,MIN(IF(COUNTIF($E$1:E5,$A$2:$A$200),2^15,ROW($A$2:$A$200)))))</f>
        <v>موظف5</v>
      </c>
      <c r="F6" s="36">
        <f t="array" ref="F6">MIN(IF(A6:A12=E6,IF(ISNUMBER(SEARCH(C6,C6:C12)),D6:D12)))</f>
        <v>0.33333333333333331</v>
      </c>
      <c r="G6" s="57">
        <f t="array" ref="G6">MAX(IF(A6:A12=E6,IF(ISNUMBER(SEARCH(C6,C6:C12)),D6:D12)))</f>
        <v>0.95833333333333337</v>
      </c>
      <c r="H6" s="58" t="str">
        <f>IF(G6&gt;=M1,"صباحي",IF(G6&lt;=M2,"مسائي","A"))</f>
        <v>مسائي</v>
      </c>
    </row>
    <row r="7" spans="1:14" ht="21" x14ac:dyDescent="0.25">
      <c r="A7" s="2" t="s">
        <v>17</v>
      </c>
      <c r="B7" s="2" t="s">
        <v>59</v>
      </c>
      <c r="C7" s="17" t="s">
        <v>28</v>
      </c>
      <c r="D7" s="36">
        <v>0.91666666666666663</v>
      </c>
      <c r="E7" s="37" t="str">
        <f t="array" ref="E7">T(INDEX(A$1:A$65537,MIN(IF(COUNTIF($E$1:E6,$A$2:$A$200),2^15,ROW($A$2:$A$200)))))</f>
        <v/>
      </c>
      <c r="F7" s="36">
        <f t="array" ref="F7">MIN(IF(A7:A13=E7,IF(ISNUMBER(SEARCH(C7,C7:C13)),D7:D13)))</f>
        <v>0</v>
      </c>
      <c r="G7" s="36">
        <f t="array" ref="G7">MAX(IF(A7:A13=E7,IF(ISNUMBER(SEARCH(C7,C7:C13)),D7:D13)))</f>
        <v>0</v>
      </c>
      <c r="H7" s="58"/>
    </row>
    <row r="8" spans="1:14" ht="21" x14ac:dyDescent="0.25">
      <c r="A8" s="2" t="s">
        <v>18</v>
      </c>
      <c r="B8" s="2" t="s">
        <v>59</v>
      </c>
      <c r="C8" s="17" t="s">
        <v>28</v>
      </c>
      <c r="D8" s="36">
        <v>0.33333333333333331</v>
      </c>
    </row>
    <row r="9" spans="1:14" ht="21" x14ac:dyDescent="0.25">
      <c r="A9" s="2" t="s">
        <v>18</v>
      </c>
      <c r="B9" s="2" t="s">
        <v>59</v>
      </c>
      <c r="C9" s="17" t="s">
        <v>28</v>
      </c>
      <c r="D9" s="36">
        <v>0.95833333333333337</v>
      </c>
    </row>
    <row r="10" spans="1:14" ht="21" x14ac:dyDescent="0.25">
      <c r="A10" s="2" t="s">
        <v>19</v>
      </c>
      <c r="B10" s="2" t="s">
        <v>59</v>
      </c>
      <c r="C10" s="17" t="s">
        <v>28</v>
      </c>
      <c r="D10" s="36">
        <v>0.33333333333333331</v>
      </c>
    </row>
    <row r="11" spans="1:14" ht="21" x14ac:dyDescent="0.25">
      <c r="A11" s="2" t="s">
        <v>19</v>
      </c>
      <c r="B11" s="2" t="s">
        <v>59</v>
      </c>
      <c r="C11" s="17" t="s">
        <v>28</v>
      </c>
      <c r="D11" s="36">
        <v>0.95833333333333337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SSS1</vt:lpstr>
      <vt:lpstr>SSS2</vt:lpstr>
      <vt:lpstr>ورقة1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2022-03-14T20:10:11Z</dcterms:created>
  <dcterms:modified xsi:type="dcterms:W3CDTF">2022-03-21T13:17:16Z</dcterms:modified>
</cp:coreProperties>
</file>