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9200" windowHeight="7245" activeTab="2"/>
  </bookViews>
  <sheets>
    <sheet name="Attendance 2" sheetId="9" r:id="rId1"/>
    <sheet name="Sheet1" sheetId="10" r:id="rId2"/>
    <sheet name="FINGER " sheetId="1" r:id="rId3"/>
    <sheet name="Vacation" sheetId="5" r:id="rId4"/>
    <sheet name="Medical leaves" sheetId="4" r:id="rId5"/>
    <sheet name="Unpaid" sheetId="6" r:id="rId6"/>
    <sheet name="Holiday" sheetId="3" r:id="rId7"/>
  </sheets>
  <externalReferences>
    <externalReference r:id="rId8"/>
  </externalReferences>
  <definedNames>
    <definedName name="_xlnm._FilterDatabase" localSheetId="2" hidden="1">'FINGER '!$A$2:$N$120</definedName>
    <definedName name="holidays">[1]Data!$G$2:$G$22</definedName>
  </definedNames>
  <calcPr calcId="152511"/>
  <pivotCaches>
    <pivotCache cacheId="9" r:id="rId9"/>
  </pivotCaches>
</workbook>
</file>

<file path=xl/calcChain.xml><?xml version="1.0" encoding="utf-8"?>
<calcChain xmlns="http://schemas.openxmlformats.org/spreadsheetml/2006/main">
  <c r="L4" i="1" l="1" a="1"/>
  <c r="L4" i="1" s="1"/>
  <c r="L5" i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5" i="1" a="1"/>
  <c r="L25" i="1" s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L43" i="1" a="1"/>
  <c r="L43" i="1" s="1"/>
  <c r="L44" i="1" a="1"/>
  <c r="L44" i="1" s="1"/>
  <c r="L45" i="1" a="1"/>
  <c r="L45" i="1" s="1"/>
  <c r="L46" i="1" a="1"/>
  <c r="L46" i="1" s="1"/>
  <c r="L47" i="1" a="1"/>
  <c r="L47" i="1" s="1"/>
  <c r="L48" i="1" a="1"/>
  <c r="L48" i="1" s="1"/>
  <c r="L49" i="1" a="1"/>
  <c r="L49" i="1" s="1"/>
  <c r="L50" i="1" a="1"/>
  <c r="L50" i="1" s="1"/>
  <c r="L51" i="1" a="1"/>
  <c r="L51" i="1" s="1"/>
  <c r="L52" i="1" a="1"/>
  <c r="L52" i="1" s="1"/>
  <c r="L53" i="1" a="1"/>
  <c r="L53" i="1" s="1"/>
  <c r="L54" i="1" a="1"/>
  <c r="L54" i="1" s="1"/>
  <c r="L55" i="1" a="1"/>
  <c r="L55" i="1" s="1"/>
  <c r="L56" i="1" a="1"/>
  <c r="L56" i="1" s="1"/>
  <c r="L57" i="1" a="1"/>
  <c r="L57" i="1" s="1"/>
  <c r="L58" i="1" a="1"/>
  <c r="L58" i="1" s="1"/>
  <c r="L59" i="1" a="1"/>
  <c r="L59" i="1" s="1"/>
  <c r="L60" i="1" a="1"/>
  <c r="L60" i="1" s="1"/>
  <c r="L61" i="1" a="1"/>
  <c r="L61" i="1" s="1"/>
  <c r="L62" i="1" a="1"/>
  <c r="L62" i="1" s="1"/>
  <c r="L63" i="1" a="1"/>
  <c r="L63" i="1" s="1"/>
  <c r="L64" i="1" a="1"/>
  <c r="L64" i="1" s="1"/>
  <c r="L65" i="1" a="1"/>
  <c r="L65" i="1" s="1"/>
  <c r="L66" i="1" a="1"/>
  <c r="L66" i="1" s="1"/>
  <c r="L67" i="1" a="1"/>
  <c r="L67" i="1" s="1"/>
  <c r="L68" i="1" a="1"/>
  <c r="L68" i="1" s="1"/>
  <c r="L69" i="1" a="1"/>
  <c r="L69" i="1" s="1"/>
  <c r="L70" i="1" a="1"/>
  <c r="L70" i="1" s="1"/>
  <c r="L71" i="1" a="1"/>
  <c r="L71" i="1" s="1"/>
  <c r="L72" i="1" a="1"/>
  <c r="L72" i="1" s="1"/>
  <c r="L73" i="1" a="1"/>
  <c r="L73" i="1" s="1"/>
  <c r="L74" i="1" a="1"/>
  <c r="L74" i="1" s="1"/>
  <c r="L75" i="1" a="1"/>
  <c r="L75" i="1" s="1"/>
  <c r="L76" i="1" a="1"/>
  <c r="L76" i="1" s="1"/>
  <c r="L77" i="1" a="1"/>
  <c r="L77" i="1" s="1"/>
  <c r="L78" i="1" a="1"/>
  <c r="L78" i="1" s="1"/>
  <c r="L79" i="1" a="1"/>
  <c r="L79" i="1" s="1"/>
  <c r="L80" i="1" a="1"/>
  <c r="L80" i="1" s="1"/>
  <c r="L81" i="1" a="1"/>
  <c r="L81" i="1" s="1"/>
  <c r="L82" i="1" a="1"/>
  <c r="L82" i="1" s="1"/>
  <c r="L83" i="1" a="1"/>
  <c r="L83" i="1" s="1"/>
  <c r="L84" i="1" a="1"/>
  <c r="L84" i="1" s="1"/>
  <c r="L85" i="1" a="1"/>
  <c r="L85" i="1" s="1"/>
  <c r="L86" i="1" a="1"/>
  <c r="L86" i="1" s="1"/>
  <c r="L87" i="1" a="1"/>
  <c r="L87" i="1" s="1"/>
  <c r="L88" i="1" a="1"/>
  <c r="L88" i="1" s="1"/>
  <c r="L89" i="1" a="1"/>
  <c r="L89" i="1" s="1"/>
  <c r="L90" i="1" a="1"/>
  <c r="L90" i="1" s="1"/>
  <c r="L91" i="1" a="1"/>
  <c r="L91" i="1" s="1"/>
  <c r="L92" i="1" a="1"/>
  <c r="L92" i="1" s="1"/>
  <c r="L93" i="1" a="1"/>
  <c r="L93" i="1" s="1"/>
  <c r="L94" i="1" a="1"/>
  <c r="L94" i="1" s="1"/>
  <c r="L95" i="1" a="1"/>
  <c r="L95" i="1" s="1"/>
  <c r="L96" i="1" a="1"/>
  <c r="L96" i="1" s="1"/>
  <c r="L3" i="1" a="1"/>
  <c r="L3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 s="1"/>
  <c r="K57" i="1" a="1"/>
  <c r="K57" i="1" s="1"/>
  <c r="K58" i="1" a="1"/>
  <c r="K58" i="1" s="1"/>
  <c r="K59" i="1" a="1"/>
  <c r="K59" i="1" s="1"/>
  <c r="K60" i="1" a="1"/>
  <c r="K60" i="1" s="1"/>
  <c r="K61" i="1" a="1"/>
  <c r="K61" i="1" s="1"/>
  <c r="K62" i="1" a="1"/>
  <c r="K62" i="1" s="1"/>
  <c r="K63" i="1" a="1"/>
  <c r="K63" i="1" s="1"/>
  <c r="K64" i="1" a="1"/>
  <c r="K64" i="1" s="1"/>
  <c r="K65" i="1" a="1"/>
  <c r="K65" i="1" s="1"/>
  <c r="K66" i="1" a="1"/>
  <c r="K66" i="1" s="1"/>
  <c r="K67" i="1" a="1"/>
  <c r="K67" i="1" s="1"/>
  <c r="K68" i="1" a="1"/>
  <c r="K68" i="1" s="1"/>
  <c r="K69" i="1" a="1"/>
  <c r="K69" i="1" s="1"/>
  <c r="K70" i="1" a="1"/>
  <c r="K70" i="1" s="1"/>
  <c r="K71" i="1" a="1"/>
  <c r="K71" i="1" s="1"/>
  <c r="K72" i="1" a="1"/>
  <c r="K72" i="1" s="1"/>
  <c r="K73" i="1" a="1"/>
  <c r="K73" i="1" s="1"/>
  <c r="K74" i="1" a="1"/>
  <c r="K74" i="1" s="1"/>
  <c r="K75" i="1" a="1"/>
  <c r="K75" i="1" s="1"/>
  <c r="K76" i="1" a="1"/>
  <c r="K76" i="1" s="1"/>
  <c r="K77" i="1" a="1"/>
  <c r="K77" i="1" s="1"/>
  <c r="K78" i="1" a="1"/>
  <c r="K78" i="1" s="1"/>
  <c r="K79" i="1" a="1"/>
  <c r="K79" i="1" s="1"/>
  <c r="K80" i="1" a="1"/>
  <c r="K80" i="1" s="1"/>
  <c r="K81" i="1" a="1"/>
  <c r="K81" i="1" s="1"/>
  <c r="K82" i="1" a="1"/>
  <c r="K82" i="1" s="1"/>
  <c r="K83" i="1" a="1"/>
  <c r="K83" i="1" s="1"/>
  <c r="K84" i="1" a="1"/>
  <c r="K84" i="1" s="1"/>
  <c r="K85" i="1" a="1"/>
  <c r="K85" i="1" s="1"/>
  <c r="K86" i="1" a="1"/>
  <c r="K86" i="1" s="1"/>
  <c r="K87" i="1" a="1"/>
  <c r="K87" i="1" s="1"/>
  <c r="K88" i="1" a="1"/>
  <c r="K88" i="1" s="1"/>
  <c r="K89" i="1" a="1"/>
  <c r="K89" i="1" s="1"/>
  <c r="K90" i="1" a="1"/>
  <c r="K90" i="1" s="1"/>
  <c r="K91" i="1" a="1"/>
  <c r="K91" i="1" s="1"/>
  <c r="K92" i="1" a="1"/>
  <c r="K92" i="1" s="1"/>
  <c r="K93" i="1" a="1"/>
  <c r="K93" i="1" s="1"/>
  <c r="K94" i="1" a="1"/>
  <c r="K94" i="1" s="1"/>
  <c r="K95" i="1" a="1"/>
  <c r="K95" i="1" s="1"/>
  <c r="K3" i="1" a="1"/>
  <c r="K3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  <c r="H52" i="1" a="1"/>
  <c r="H52" i="1" s="1"/>
  <c r="H53" i="1" a="1"/>
  <c r="H53" i="1" s="1"/>
  <c r="H54" i="1" a="1"/>
  <c r="H54" i="1" s="1"/>
  <c r="H55" i="1" a="1"/>
  <c r="H55" i="1" s="1"/>
  <c r="H56" i="1" a="1"/>
  <c r="H56" i="1" s="1"/>
  <c r="H57" i="1" a="1"/>
  <c r="H57" i="1" s="1"/>
  <c r="H58" i="1" a="1"/>
  <c r="H58" i="1" s="1"/>
  <c r="H59" i="1" a="1"/>
  <c r="H59" i="1" s="1"/>
  <c r="H60" i="1" a="1"/>
  <c r="H60" i="1" s="1"/>
  <c r="H61" i="1" a="1"/>
  <c r="H61" i="1" s="1"/>
  <c r="H62" i="1" a="1"/>
  <c r="H62" i="1" s="1"/>
  <c r="H63" i="1" a="1"/>
  <c r="H63" i="1" s="1"/>
  <c r="H64" i="1" a="1"/>
  <c r="H64" i="1" s="1"/>
  <c r="H65" i="1" a="1"/>
  <c r="H65" i="1" s="1"/>
  <c r="H66" i="1" a="1"/>
  <c r="H66" i="1" s="1"/>
  <c r="H67" i="1" a="1"/>
  <c r="H67" i="1" s="1"/>
  <c r="H68" i="1" a="1"/>
  <c r="H68" i="1" s="1"/>
  <c r="H69" i="1" a="1"/>
  <c r="H69" i="1" s="1"/>
  <c r="H70" i="1" a="1"/>
  <c r="H70" i="1" s="1"/>
  <c r="H71" i="1" a="1"/>
  <c r="H71" i="1" s="1"/>
  <c r="H72" i="1" a="1"/>
  <c r="H72" i="1" s="1"/>
  <c r="H73" i="1" a="1"/>
  <c r="H73" i="1" s="1"/>
  <c r="H74" i="1" a="1"/>
  <c r="H74" i="1" s="1"/>
  <c r="H75" i="1" a="1"/>
  <c r="H75" i="1" s="1"/>
  <c r="H76" i="1" a="1"/>
  <c r="H76" i="1" s="1"/>
  <c r="H77" i="1" a="1"/>
  <c r="H77" i="1" s="1"/>
  <c r="H78" i="1" a="1"/>
  <c r="H78" i="1" s="1"/>
  <c r="H79" i="1" a="1"/>
  <c r="H79" i="1" s="1"/>
  <c r="H80" i="1" a="1"/>
  <c r="H80" i="1" s="1"/>
  <c r="H81" i="1" a="1"/>
  <c r="H81" i="1" s="1"/>
  <c r="H82" i="1" a="1"/>
  <c r="H82" i="1" s="1"/>
  <c r="H83" i="1" a="1"/>
  <c r="H83" i="1" s="1"/>
  <c r="H84" i="1" a="1"/>
  <c r="H84" i="1" s="1"/>
  <c r="H85" i="1" a="1"/>
  <c r="H85" i="1" s="1"/>
  <c r="H86" i="1" a="1"/>
  <c r="H86" i="1" s="1"/>
  <c r="H87" i="1" a="1"/>
  <c r="H87" i="1" s="1"/>
  <c r="H88" i="1" a="1"/>
  <c r="H88" i="1" s="1"/>
  <c r="H89" i="1" a="1"/>
  <c r="H89" i="1" s="1"/>
  <c r="H90" i="1" a="1"/>
  <c r="H90" i="1" s="1"/>
  <c r="H91" i="1" a="1"/>
  <c r="H91" i="1" s="1"/>
  <c r="H92" i="1" a="1"/>
  <c r="H92" i="1" s="1"/>
  <c r="H93" i="1" a="1"/>
  <c r="H93" i="1" s="1"/>
  <c r="H94" i="1" a="1"/>
  <c r="H94" i="1" s="1"/>
  <c r="H95" i="1" a="1"/>
  <c r="H95" i="1" s="1"/>
  <c r="H4" i="1" a="1"/>
  <c r="H4" i="1" s="1"/>
  <c r="H5" i="1" a="1"/>
  <c r="H5" i="1" s="1"/>
  <c r="H6" i="1" a="1"/>
  <c r="H6" i="1" s="1"/>
  <c r="H3" i="1" a="1"/>
  <c r="H3" i="1" s="1"/>
  <c r="H104" i="1" a="1"/>
  <c r="H104" i="1" s="1"/>
  <c r="H105" i="1" a="1"/>
  <c r="H105" i="1" s="1"/>
  <c r="H106" i="1" a="1"/>
  <c r="H106" i="1" s="1"/>
  <c r="H107" i="1" a="1"/>
  <c r="H107" i="1" s="1"/>
  <c r="H108" i="1" a="1"/>
  <c r="H108" i="1" s="1"/>
  <c r="H109" i="1" a="1"/>
  <c r="H109" i="1" s="1"/>
  <c r="I50" i="1" a="1"/>
  <c r="I50" i="1" s="1"/>
  <c r="I95" i="1" a="1"/>
  <c r="I95" i="1" s="1"/>
  <c r="I94" i="1" a="1"/>
  <c r="I94" i="1" s="1"/>
  <c r="I93" i="1" a="1"/>
  <c r="I93" i="1" s="1"/>
  <c r="I92" i="1" a="1"/>
  <c r="I92" i="1" s="1"/>
  <c r="I91" i="1" a="1"/>
  <c r="I91" i="1" s="1"/>
  <c r="I90" i="1" a="1"/>
  <c r="I90" i="1" s="1"/>
  <c r="I89" i="1" a="1"/>
  <c r="I89" i="1" s="1"/>
  <c r="I88" i="1" a="1"/>
  <c r="I88" i="1" s="1"/>
  <c r="I87" i="1" a="1"/>
  <c r="I87" i="1" s="1"/>
  <c r="I86" i="1" a="1"/>
  <c r="I86" i="1" s="1"/>
  <c r="I85" i="1" a="1"/>
  <c r="I85" i="1" s="1"/>
  <c r="I84" i="1" a="1"/>
  <c r="I84" i="1" s="1"/>
  <c r="I83" i="1" a="1"/>
  <c r="I83" i="1" s="1"/>
  <c r="I82" i="1" a="1"/>
  <c r="I82" i="1" s="1"/>
  <c r="I81" i="1" a="1"/>
  <c r="I81" i="1" s="1"/>
  <c r="I80" i="1" a="1"/>
  <c r="I80" i="1" s="1"/>
  <c r="I79" i="1" a="1"/>
  <c r="I79" i="1" s="1"/>
  <c r="I78" i="1" a="1"/>
  <c r="I78" i="1" s="1"/>
  <c r="I77" i="1" a="1"/>
  <c r="I77" i="1" s="1"/>
  <c r="I45" i="1" a="1"/>
  <c r="I45" i="1" s="1"/>
  <c r="I44" i="1" a="1"/>
  <c r="I44" i="1" s="1"/>
  <c r="I43" i="1" a="1"/>
  <c r="I43" i="1" s="1"/>
  <c r="I42" i="1" a="1"/>
  <c r="I42" i="1" s="1"/>
  <c r="I41" i="1" a="1"/>
  <c r="I41" i="1" s="1"/>
  <c r="I40" i="1" a="1"/>
  <c r="I40" i="1" s="1"/>
  <c r="I39" i="1" a="1"/>
  <c r="I39" i="1" s="1"/>
  <c r="I38" i="1" a="1"/>
  <c r="I38" i="1" s="1"/>
  <c r="I37" i="1" a="1"/>
  <c r="I37" i="1" s="1"/>
  <c r="I36" i="1" a="1"/>
  <c r="I36" i="1" s="1"/>
  <c r="I35" i="1" a="1"/>
  <c r="I35" i="1" s="1"/>
  <c r="I4" i="1" l="1" a="1"/>
  <c r="I4" i="1" s="1"/>
  <c r="I5" i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46" i="1" a="1"/>
  <c r="I46" i="1" s="1"/>
  <c r="I47" i="1" a="1"/>
  <c r="I47" i="1" s="1"/>
  <c r="I48" i="1" a="1"/>
  <c r="I48" i="1" s="1"/>
  <c r="I49" i="1" a="1"/>
  <c r="I49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101" i="1" a="1"/>
  <c r="I101" i="1" s="1"/>
  <c r="I102" i="1" a="1"/>
  <c r="I102" i="1" s="1"/>
  <c r="I103" i="1" a="1"/>
  <c r="I103" i="1" s="1"/>
  <c r="I104" i="1" a="1"/>
  <c r="I104" i="1" s="1"/>
  <c r="I105" i="1" a="1"/>
  <c r="I105" i="1" s="1"/>
  <c r="I106" i="1" a="1"/>
  <c r="I106" i="1" s="1"/>
  <c r="I107" i="1" a="1"/>
  <c r="I107" i="1" s="1"/>
  <c r="I108" i="1" a="1"/>
  <c r="I108" i="1" s="1"/>
  <c r="I109" i="1" a="1"/>
  <c r="I109" i="1" s="1"/>
  <c r="I110" i="1" a="1"/>
  <c r="I110" i="1" s="1"/>
  <c r="I111" i="1" a="1"/>
  <c r="I111" i="1" s="1"/>
  <c r="I112" i="1" a="1"/>
  <c r="I112" i="1" s="1"/>
  <c r="I113" i="1" a="1"/>
  <c r="I113" i="1" s="1"/>
  <c r="I114" i="1" a="1"/>
  <c r="I114" i="1" s="1"/>
  <c r="I3" i="1" l="1" a="1"/>
  <c r="I3" i="1" s="1"/>
  <c r="E5" i="9" l="1"/>
  <c r="D5" i="9"/>
  <c r="E4" i="9"/>
  <c r="F4" i="9" s="1"/>
  <c r="A8" i="9"/>
  <c r="A7" i="9"/>
  <c r="A6" i="9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D95" i="1"/>
  <c r="M95" i="1" s="1"/>
  <c r="D94" i="1"/>
  <c r="M94" i="1" s="1"/>
  <c r="D93" i="1"/>
  <c r="M93" i="1" s="1"/>
  <c r="D92" i="1"/>
  <c r="M92" i="1" s="1"/>
  <c r="D91" i="1"/>
  <c r="M91" i="1" s="1"/>
  <c r="D90" i="1"/>
  <c r="M90" i="1" s="1"/>
  <c r="D89" i="1"/>
  <c r="M89" i="1" s="1"/>
  <c r="D88" i="1"/>
  <c r="M88" i="1" s="1"/>
  <c r="D87" i="1"/>
  <c r="M87" i="1" s="1"/>
  <c r="D86" i="1"/>
  <c r="M86" i="1" s="1"/>
  <c r="D85" i="1"/>
  <c r="M85" i="1" s="1"/>
  <c r="D84" i="1"/>
  <c r="M84" i="1" s="1"/>
  <c r="D83" i="1"/>
  <c r="M83" i="1" s="1"/>
  <c r="D82" i="1"/>
  <c r="M82" i="1" s="1"/>
  <c r="D81" i="1"/>
  <c r="M81" i="1" s="1"/>
  <c r="D80" i="1"/>
  <c r="M80" i="1" s="1"/>
  <c r="D79" i="1"/>
  <c r="M79" i="1" s="1"/>
  <c r="D78" i="1"/>
  <c r="M78" i="1" s="1"/>
  <c r="D77" i="1"/>
  <c r="M77" i="1" s="1"/>
  <c r="D76" i="1"/>
  <c r="M76" i="1" s="1"/>
  <c r="D75" i="1"/>
  <c r="M75" i="1" s="1"/>
  <c r="D74" i="1"/>
  <c r="M74" i="1" s="1"/>
  <c r="D73" i="1"/>
  <c r="M73" i="1" s="1"/>
  <c r="D72" i="1"/>
  <c r="M72" i="1" s="1"/>
  <c r="D71" i="1"/>
  <c r="M71" i="1" s="1"/>
  <c r="D70" i="1"/>
  <c r="M70" i="1" s="1"/>
  <c r="D69" i="1"/>
  <c r="M69" i="1" s="1"/>
  <c r="D68" i="1"/>
  <c r="M68" i="1" s="1"/>
  <c r="D67" i="1"/>
  <c r="M67" i="1" s="1"/>
  <c r="D66" i="1"/>
  <c r="M66" i="1" s="1"/>
  <c r="D65" i="1"/>
  <c r="M65" i="1" s="1"/>
  <c r="D64" i="1"/>
  <c r="M64" i="1" s="1"/>
  <c r="D63" i="1"/>
  <c r="M63" i="1" s="1"/>
  <c r="D62" i="1"/>
  <c r="M62" i="1" s="1"/>
  <c r="D61" i="1"/>
  <c r="M61" i="1" s="1"/>
  <c r="D60" i="1"/>
  <c r="M60" i="1" s="1"/>
  <c r="D59" i="1"/>
  <c r="M59" i="1" s="1"/>
  <c r="D58" i="1"/>
  <c r="M58" i="1" s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D33" i="1"/>
  <c r="M33" i="1" s="1"/>
  <c r="D17" i="1"/>
  <c r="M17" i="1" s="1"/>
  <c r="D18" i="1"/>
  <c r="M18" i="1" s="1"/>
  <c r="D19" i="1"/>
  <c r="M19" i="1" s="1"/>
  <c r="D20" i="1"/>
  <c r="M20" i="1" s="1"/>
  <c r="D21" i="1"/>
  <c r="M21" i="1" s="1"/>
  <c r="D22" i="1"/>
  <c r="M22" i="1" s="1"/>
  <c r="D23" i="1"/>
  <c r="M23" i="1" s="1"/>
  <c r="D24" i="1"/>
  <c r="M24" i="1" s="1"/>
  <c r="D25" i="1"/>
  <c r="M25" i="1" s="1"/>
  <c r="D26" i="1"/>
  <c r="M26" i="1" s="1"/>
  <c r="D27" i="1"/>
  <c r="M27" i="1" s="1"/>
  <c r="D28" i="1"/>
  <c r="M28" i="1" s="1"/>
  <c r="D29" i="1"/>
  <c r="M29" i="1" s="1"/>
  <c r="D30" i="1"/>
  <c r="M30" i="1" s="1"/>
  <c r="D31" i="1"/>
  <c r="M31" i="1" s="1"/>
  <c r="D32" i="1"/>
  <c r="M32" i="1" s="1"/>
  <c r="D15" i="1"/>
  <c r="M15" i="1" s="1"/>
  <c r="D16" i="1"/>
  <c r="M16" i="1" s="1"/>
  <c r="D57" i="1"/>
  <c r="M57" i="1" s="1"/>
  <c r="D56" i="1"/>
  <c r="M56" i="1" s="1"/>
  <c r="D55" i="1"/>
  <c r="M55" i="1" s="1"/>
  <c r="D54" i="1"/>
  <c r="M54" i="1" s="1"/>
  <c r="D53" i="1"/>
  <c r="M53" i="1" s="1"/>
  <c r="D52" i="1"/>
  <c r="M52" i="1" s="1"/>
  <c r="D51" i="1"/>
  <c r="M51" i="1" s="1"/>
  <c r="D50" i="1"/>
  <c r="M50" i="1" s="1"/>
  <c r="D49" i="1"/>
  <c r="M49" i="1" s="1"/>
  <c r="D48" i="1"/>
  <c r="M48" i="1" s="1"/>
  <c r="D47" i="1"/>
  <c r="M47" i="1" s="1"/>
  <c r="D46" i="1"/>
  <c r="M46" i="1" s="1"/>
  <c r="D45" i="1"/>
  <c r="M45" i="1" s="1"/>
  <c r="D44" i="1"/>
  <c r="M44" i="1" s="1"/>
  <c r="D43" i="1"/>
  <c r="M43" i="1" s="1"/>
  <c r="D42" i="1"/>
  <c r="M42" i="1" s="1"/>
  <c r="D41" i="1"/>
  <c r="M41" i="1" s="1"/>
  <c r="D40" i="1"/>
  <c r="M40" i="1" s="1"/>
  <c r="D39" i="1"/>
  <c r="M39" i="1" s="1"/>
  <c r="D38" i="1"/>
  <c r="M38" i="1" s="1"/>
  <c r="D37" i="1"/>
  <c r="M37" i="1" s="1"/>
  <c r="D36" i="1"/>
  <c r="M36" i="1" s="1"/>
  <c r="D35" i="1"/>
  <c r="M35" i="1" s="1"/>
  <c r="N35" i="1" s="1"/>
  <c r="D34" i="1"/>
  <c r="M34" i="1" s="1"/>
  <c r="N31" i="1" l="1"/>
  <c r="N29" i="1"/>
  <c r="N27" i="1"/>
  <c r="N25" i="1"/>
  <c r="N23" i="1"/>
  <c r="N19" i="1"/>
  <c r="N17" i="1"/>
  <c r="N15" i="1"/>
  <c r="N94" i="1"/>
  <c r="N92" i="1"/>
  <c r="N90" i="1"/>
  <c r="N88" i="1"/>
  <c r="N86" i="1"/>
  <c r="N84" i="1"/>
  <c r="N82" i="1"/>
  <c r="N80" i="1"/>
  <c r="N78" i="1"/>
  <c r="N76" i="1"/>
  <c r="N74" i="1"/>
  <c r="N72" i="1"/>
  <c r="N70" i="1"/>
  <c r="N68" i="1"/>
  <c r="N66" i="1"/>
  <c r="N64" i="1"/>
  <c r="N62" i="1"/>
  <c r="N60" i="1"/>
  <c r="N58" i="1"/>
  <c r="N56" i="1"/>
  <c r="N54" i="1"/>
  <c r="N52" i="1"/>
  <c r="N50" i="1"/>
  <c r="N48" i="1"/>
  <c r="N46" i="1"/>
  <c r="N44" i="1"/>
  <c r="N42" i="1"/>
  <c r="N40" i="1"/>
  <c r="N38" i="1"/>
  <c r="N36" i="1"/>
  <c r="N33" i="1"/>
  <c r="N57" i="1"/>
  <c r="N55" i="1"/>
  <c r="N53" i="1"/>
  <c r="N51" i="1"/>
  <c r="N49" i="1"/>
  <c r="N47" i="1"/>
  <c r="N45" i="1"/>
  <c r="N43" i="1"/>
  <c r="N41" i="1"/>
  <c r="N39" i="1"/>
  <c r="N37" i="1"/>
  <c r="N34" i="1"/>
  <c r="N32" i="1"/>
  <c r="N30" i="1"/>
  <c r="N28" i="1"/>
  <c r="N26" i="1"/>
  <c r="N24" i="1"/>
  <c r="N22" i="1"/>
  <c r="N20" i="1"/>
  <c r="N18" i="1"/>
  <c r="N16" i="1"/>
  <c r="N95" i="1"/>
  <c r="N93" i="1"/>
  <c r="N91" i="1"/>
  <c r="N89" i="1"/>
  <c r="N87" i="1"/>
  <c r="N85" i="1"/>
  <c r="N83" i="1"/>
  <c r="N81" i="1"/>
  <c r="N79" i="1"/>
  <c r="N77" i="1"/>
  <c r="N75" i="1"/>
  <c r="N73" i="1"/>
  <c r="N71" i="1"/>
  <c r="N69" i="1"/>
  <c r="N67" i="1"/>
  <c r="N65" i="1"/>
  <c r="N63" i="1"/>
  <c r="N61" i="1"/>
  <c r="N59" i="1"/>
  <c r="N21" i="1"/>
  <c r="F5" i="9"/>
  <c r="G4" i="9"/>
  <c r="H4" i="9" l="1"/>
  <c r="G5" i="9"/>
  <c r="I4" i="9" l="1"/>
  <c r="H5" i="9"/>
  <c r="J4" i="9" l="1"/>
  <c r="I5" i="9"/>
  <c r="K4" i="9" l="1"/>
  <c r="J5" i="9"/>
  <c r="L4" i="9" l="1"/>
  <c r="K5" i="9"/>
  <c r="M4" i="9" l="1"/>
  <c r="L5" i="9"/>
  <c r="N4" i="9" l="1"/>
  <c r="M5" i="9"/>
  <c r="O4" i="9" l="1"/>
  <c r="N5" i="9"/>
  <c r="P4" i="9" l="1"/>
  <c r="O5" i="9"/>
  <c r="Q4" i="9" l="1"/>
  <c r="P5" i="9"/>
  <c r="R4" i="9" l="1"/>
  <c r="Q5" i="9"/>
  <c r="S4" i="9" l="1"/>
  <c r="R5" i="9"/>
  <c r="T4" i="9" l="1"/>
  <c r="S5" i="9"/>
  <c r="U4" i="9" l="1"/>
  <c r="T5" i="9"/>
  <c r="V4" i="9" l="1"/>
  <c r="U5" i="9"/>
  <c r="W4" i="9" l="1"/>
  <c r="V5" i="9"/>
  <c r="X4" i="9" l="1"/>
  <c r="W5" i="9"/>
  <c r="Y4" i="9" l="1"/>
  <c r="X5" i="9"/>
  <c r="Z4" i="9" l="1"/>
  <c r="Y5" i="9"/>
  <c r="AA4" i="9" l="1"/>
  <c r="Z5" i="9"/>
  <c r="AB4" i="9" l="1"/>
  <c r="AA5" i="9"/>
  <c r="AC4" i="9" l="1"/>
  <c r="AB5" i="9"/>
  <c r="AD4" i="9" l="1"/>
  <c r="AC5" i="9"/>
  <c r="AE4" i="9" l="1"/>
  <c r="AD5" i="9"/>
  <c r="AF4" i="9" l="1"/>
  <c r="AE5" i="9"/>
  <c r="AG4" i="9" l="1"/>
  <c r="AF5" i="9"/>
  <c r="AH4" i="9" l="1"/>
  <c r="AH5" i="9" s="1"/>
  <c r="AG5" i="9"/>
  <c r="G4" i="1" l="1"/>
  <c r="N4" i="1" s="1"/>
  <c r="G5" i="1"/>
  <c r="N5" i="1" s="1"/>
  <c r="G6" i="1"/>
  <c r="N6" i="1" s="1"/>
  <c r="G7" i="1"/>
  <c r="N7" i="1" s="1"/>
  <c r="G8" i="1"/>
  <c r="N8" i="1" s="1"/>
  <c r="G9" i="1"/>
  <c r="G10" i="1"/>
  <c r="G11" i="1"/>
  <c r="G13" i="1"/>
  <c r="G14" i="1"/>
  <c r="G3" i="1"/>
  <c r="D4" i="1" l="1"/>
  <c r="M4" i="1" s="1"/>
  <c r="D5" i="1"/>
  <c r="M5" i="1" s="1"/>
  <c r="D6" i="1"/>
  <c r="M6" i="1" s="1"/>
  <c r="D7" i="1"/>
  <c r="M7" i="1" s="1"/>
  <c r="D8" i="1"/>
  <c r="M8" i="1" s="1"/>
  <c r="D9" i="1"/>
  <c r="M9" i="1" s="1"/>
  <c r="N9" i="1" s="1"/>
  <c r="D10" i="1"/>
  <c r="M10" i="1" s="1"/>
  <c r="N10" i="1" s="1"/>
  <c r="D11" i="1"/>
  <c r="M11" i="1" s="1"/>
  <c r="N11" i="1" s="1"/>
  <c r="D12" i="1"/>
  <c r="M12" i="1" s="1"/>
  <c r="N12" i="1" s="1"/>
  <c r="D13" i="1"/>
  <c r="M13" i="1" s="1"/>
  <c r="N13" i="1" s="1"/>
  <c r="D14" i="1"/>
  <c r="M14" i="1" s="1"/>
  <c r="N14" i="1" s="1"/>
  <c r="D3" i="1"/>
  <c r="M3" i="1" s="1"/>
  <c r="N3" i="1" l="1"/>
</calcChain>
</file>

<file path=xl/sharedStrings.xml><?xml version="1.0" encoding="utf-8"?>
<sst xmlns="http://schemas.openxmlformats.org/spreadsheetml/2006/main" count="267" uniqueCount="43">
  <si>
    <t>name</t>
  </si>
  <si>
    <t>in</t>
  </si>
  <si>
    <t>out</t>
  </si>
  <si>
    <t>date</t>
  </si>
  <si>
    <t>no</t>
  </si>
  <si>
    <t>hossam</t>
  </si>
  <si>
    <t>date2</t>
  </si>
  <si>
    <t>yasser</t>
  </si>
  <si>
    <t>ahmed</t>
  </si>
  <si>
    <t>Medical leaves</t>
  </si>
  <si>
    <t>Vacation</t>
  </si>
  <si>
    <t>Absence</t>
  </si>
  <si>
    <t>Unpaid</t>
  </si>
  <si>
    <t>Official holiday</t>
  </si>
  <si>
    <t>work</t>
  </si>
  <si>
    <t>Yasser</t>
  </si>
  <si>
    <t>Staff File Number</t>
  </si>
  <si>
    <t>Name</t>
  </si>
  <si>
    <t>From</t>
  </si>
  <si>
    <t>To</t>
  </si>
  <si>
    <t xml:space="preserve">Retarn </t>
  </si>
  <si>
    <t>M</t>
  </si>
  <si>
    <t>V</t>
  </si>
  <si>
    <t>U</t>
  </si>
  <si>
    <t>H</t>
  </si>
  <si>
    <t>Final</t>
  </si>
  <si>
    <t>S.N</t>
  </si>
  <si>
    <t>Emp ID No.</t>
  </si>
  <si>
    <t>Days</t>
  </si>
  <si>
    <t>Employee Name</t>
  </si>
  <si>
    <t>h</t>
  </si>
  <si>
    <t>v</t>
  </si>
  <si>
    <t>u</t>
  </si>
  <si>
    <t>O</t>
  </si>
  <si>
    <t>Holiday</t>
  </si>
  <si>
    <t>off day</t>
  </si>
  <si>
    <t>o</t>
  </si>
  <si>
    <t>m</t>
  </si>
  <si>
    <t>X</t>
  </si>
  <si>
    <t>Off</t>
  </si>
  <si>
    <t>Grand Total</t>
  </si>
  <si>
    <t>Count of Medical leaves</t>
  </si>
  <si>
    <t>Count of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</si>
</sst>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[$-1010000]yyyy/mm/dd;@"/>
    <numFmt numFmtId="166" formatCode="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b/>
      <i/>
      <sz val="12"/>
      <color indexed="12"/>
      <name val="Calibri"/>
      <family val="2"/>
    </font>
    <font>
      <sz val="14"/>
      <name val="Calibri"/>
      <family val="2"/>
    </font>
    <font>
      <sz val="11"/>
      <color theme="1"/>
      <name val="Arial"/>
      <family val="2"/>
    </font>
    <font>
      <b/>
      <sz val="14"/>
      <color rgb="FF6600CC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5" fontId="0" fillId="0" borderId="0" xfId="0" applyNumberFormat="1" applyAlignment="1">
      <alignment horizont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vertical="center"/>
      <protection locked="0"/>
    </xf>
    <xf numFmtId="165" fontId="5" fillId="3" borderId="1" xfId="1" applyNumberFormat="1" applyFont="1" applyFill="1" applyBorder="1" applyAlignment="1" applyProtection="1">
      <alignment horizontal="center" vertical="center" textRotation="90"/>
      <protection locked="0"/>
    </xf>
    <xf numFmtId="166" fontId="4" fillId="3" borderId="1" xfId="1" applyNumberFormat="1" applyFont="1" applyFill="1" applyBorder="1" applyAlignment="1" applyProtection="1">
      <alignment horizontal="center" vertical="center" textRotation="90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8" fillId="3" borderId="1" xfId="1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4" fontId="0" fillId="0" borderId="0" xfId="0" applyNumberFormat="1" applyAlignment="1">
      <alignment horizontal="center"/>
    </xf>
    <xf numFmtId="16" fontId="0" fillId="0" borderId="0" xfId="0" applyNumberFormat="1"/>
    <xf numFmtId="0" fontId="9" fillId="0" borderId="0" xfId="0" applyFont="1" applyAlignment="1">
      <alignment horizontal="center"/>
    </xf>
    <xf numFmtId="14" fontId="0" fillId="0" borderId="7" xfId="0" applyNumberFormat="1" applyFont="1" applyBorder="1"/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NumberFormat="1"/>
  </cellXfs>
  <cellStyles count="2">
    <cellStyle name="Normal" xfId="0" builtinId="0"/>
    <cellStyle name="Normal 2" xfId="1"/>
  </cellStyles>
  <dxfs count="23">
    <dxf>
      <numFmt numFmtId="19" formatCode="dd/mm/yyyy"/>
    </dxf>
    <dxf>
      <alignment horizontal="center" vertical="bottom" textRotation="0" wrapText="0" indent="0" justifyLastLine="0" shrinkToFit="0" readingOrder="0"/>
    </dxf>
    <dxf>
      <numFmt numFmtId="19" formatCode="dd/mm/yyyy"/>
    </dxf>
    <dxf>
      <numFmt numFmtId="21" formatCode="dd\-mm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</dxf>
    <dxf>
      <numFmt numFmtId="19" formatCode="dd/mm/yyyy"/>
    </dxf>
    <dxf>
      <numFmt numFmtId="19" formatCode="dd/mm/yyyy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</dxf>
    <dxf>
      <numFmt numFmtId="19" formatCode="dd/mm/yyyy"/>
    </dxf>
    <dxf>
      <numFmt numFmtId="19" formatCode="dd/mm/yyyy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0066"/>
        </patternFill>
      </fill>
    </dxf>
    <dxf>
      <fill>
        <patternFill>
          <bgColor rgb="FF92D05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sam\Desktop\&#1605;&#1610;&#1586;&#1575;&#1606;&#1610;&#1577;%202021%20&#1580;&#1583;&#1610;&#1583;&#1577;\&#1585;&#1608;&#1575;&#1578;&#1576;%202021\Attend-v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res "/>
      <sheetName val="REPORT "/>
      <sheetName val="1"/>
      <sheetName val="2"/>
      <sheetName val="3"/>
      <sheetName val="4"/>
      <sheetName val="Leave"/>
      <sheetName val="Data"/>
      <sheetName val="SUMMAR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G2" t="str">
            <v>date</v>
          </cell>
        </row>
        <row r="3">
          <cell r="G3">
            <v>44197</v>
          </cell>
        </row>
        <row r="4">
          <cell r="G4">
            <v>44252</v>
          </cell>
        </row>
        <row r="5">
          <cell r="G5">
            <v>44253</v>
          </cell>
        </row>
        <row r="6">
          <cell r="G6">
            <v>44255</v>
          </cell>
        </row>
        <row r="7">
          <cell r="G7">
            <v>44266</v>
          </cell>
        </row>
        <row r="8">
          <cell r="G8">
            <v>44329</v>
          </cell>
        </row>
        <row r="9">
          <cell r="G9">
            <v>44330</v>
          </cell>
        </row>
        <row r="10">
          <cell r="G10">
            <v>44331</v>
          </cell>
        </row>
        <row r="11">
          <cell r="G11">
            <v>44397</v>
          </cell>
        </row>
        <row r="12">
          <cell r="G12">
            <v>44398</v>
          </cell>
        </row>
        <row r="13">
          <cell r="G13">
            <v>44417</v>
          </cell>
        </row>
        <row r="14">
          <cell r="G14">
            <v>44488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</sheetData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usam\Downloads\Attendance-test-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695.388511805555" createdVersion="5" refreshedVersion="5" minRefreshableVersion="3" recordCount="93">
  <cacheSource type="worksheet">
    <worksheetSource ref="A2:N95" sheet="FINGER " r:id="rId2"/>
  </cacheSource>
  <cacheFields count="14">
    <cacheField name="no" numFmtId="0">
      <sharedItems containsSemiMixedTypes="0" containsString="0" containsNumber="1" containsInteger="1" minValue="1" maxValue="3" count="3">
        <n v="1"/>
        <n v="2"/>
        <n v="3"/>
      </sharedItems>
    </cacheField>
    <cacheField name="name" numFmtId="0">
      <sharedItems count="3">
        <s v="hossam"/>
        <s v="Yasser"/>
        <s v="ahmed"/>
      </sharedItems>
    </cacheField>
    <cacheField name="date" numFmtId="14">
      <sharedItems containsSemiMixedTypes="0" containsNonDate="0" containsDate="1" containsString="0" minDate="2022-01-01T00:00:00" maxDate="2022-02-01T00:00:00"/>
    </cacheField>
    <cacheField name="date2" numFmtId="16">
      <sharedItems/>
    </cacheField>
    <cacheField name="in" numFmtId="164">
      <sharedItems containsNonDate="0" containsDate="1" containsString="0" containsBlank="1" minDate="2022-01-01T08:00:00" maxDate="2022-01-12T08:00:00"/>
    </cacheField>
    <cacheField name="out" numFmtId="164">
      <sharedItems containsNonDate="0" containsDate="1" containsString="0" containsBlank="1" minDate="2022-01-01T08:00:00" maxDate="2022-01-12T08:00:00"/>
    </cacheField>
    <cacheField name="work" numFmtId="164">
      <sharedItems containsBlank="1"/>
    </cacheField>
    <cacheField name="Medical leaves" numFmtId="0">
      <sharedItems/>
    </cacheField>
    <cacheField name="Vacation" numFmtId="0">
      <sharedItems/>
    </cacheField>
    <cacheField name="Absence" numFmtId="0">
      <sharedItems containsNonDate="0" containsString="0" containsBlank="1"/>
    </cacheField>
    <cacheField name="Unpaid" numFmtId="0">
      <sharedItems/>
    </cacheField>
    <cacheField name="Official holiday" numFmtId="0">
      <sharedItems/>
    </cacheField>
    <cacheField name="Off" numFmtId="0">
      <sharedItems/>
    </cacheField>
    <cacheField name="Final" numFmtId="0">
      <sharedItems count="10">
        <s v=" O"/>
        <s v=" h"/>
        <s v=" mVu"/>
        <s v="xu"/>
        <s v="x"/>
        <s v=""/>
        <s v=" "/>
        <s v="h"/>
        <s v=" mV"/>
        <s v=" V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">
  <r>
    <x v="0"/>
    <x v="0"/>
    <d v="2022-01-01T00:00:00"/>
    <s v="السبت"/>
    <m/>
    <m/>
    <s v=" "/>
    <s v=""/>
    <s v=""/>
    <m/>
    <s v=""/>
    <s v=""/>
    <s v="O"/>
    <x v="0"/>
  </r>
  <r>
    <x v="0"/>
    <x v="0"/>
    <d v="2022-01-02T00:00:00"/>
    <s v="الأحد"/>
    <m/>
    <m/>
    <s v=" "/>
    <s v=""/>
    <s v=""/>
    <m/>
    <s v=""/>
    <s v="h"/>
    <s v=""/>
    <x v="1"/>
  </r>
  <r>
    <x v="0"/>
    <x v="0"/>
    <d v="2022-01-03T00:00:00"/>
    <s v="الإثنين"/>
    <m/>
    <m/>
    <s v=" "/>
    <s v="m"/>
    <s v="V"/>
    <m/>
    <s v="u"/>
    <s v=""/>
    <s v=""/>
    <x v="2"/>
  </r>
  <r>
    <x v="0"/>
    <x v="0"/>
    <d v="2022-01-04T00:00:00"/>
    <s v="الثلاثاء"/>
    <m/>
    <m/>
    <s v=" "/>
    <s v="m"/>
    <s v="V"/>
    <m/>
    <s v="u"/>
    <s v=""/>
    <s v=""/>
    <x v="2"/>
  </r>
  <r>
    <x v="0"/>
    <x v="0"/>
    <d v="2022-01-05T00:00:00"/>
    <s v="الأربعاء"/>
    <d v="2022-01-05T08:00:00"/>
    <d v="2022-01-05T08:00:00"/>
    <s v="x"/>
    <s v=""/>
    <s v=""/>
    <m/>
    <s v="u"/>
    <s v=""/>
    <s v=""/>
    <x v="3"/>
  </r>
  <r>
    <x v="0"/>
    <x v="0"/>
    <d v="2022-01-06T00:00:00"/>
    <s v="الخميس"/>
    <d v="2022-01-06T08:00:00"/>
    <d v="2022-01-06T08:00:00"/>
    <s v="x"/>
    <s v=""/>
    <s v=""/>
    <m/>
    <s v=""/>
    <s v=""/>
    <s v=""/>
    <x v="4"/>
  </r>
  <r>
    <x v="0"/>
    <x v="0"/>
    <d v="2022-01-07T00:00:00"/>
    <s v="الجمعة"/>
    <m/>
    <m/>
    <s v=" "/>
    <s v=""/>
    <s v=""/>
    <m/>
    <s v=""/>
    <s v=""/>
    <s v="O"/>
    <x v="0"/>
  </r>
  <r>
    <x v="0"/>
    <x v="0"/>
    <d v="2022-01-08T00:00:00"/>
    <s v="السبت"/>
    <m/>
    <m/>
    <s v=" "/>
    <s v=""/>
    <s v=""/>
    <m/>
    <s v=""/>
    <s v=""/>
    <s v="O"/>
    <x v="0"/>
  </r>
  <r>
    <x v="0"/>
    <x v="0"/>
    <d v="2022-01-09T00:00:00"/>
    <s v="الأحد"/>
    <d v="2022-01-01T08:00:00"/>
    <d v="2022-01-01T08:00:00"/>
    <s v="x"/>
    <s v=""/>
    <s v=""/>
    <m/>
    <s v=""/>
    <s v=""/>
    <s v=""/>
    <x v="4"/>
  </r>
  <r>
    <x v="0"/>
    <x v="0"/>
    <d v="2022-01-10T00:00:00"/>
    <s v="الإثنين"/>
    <m/>
    <m/>
    <m/>
    <s v=""/>
    <s v=""/>
    <m/>
    <s v=""/>
    <s v=""/>
    <s v=""/>
    <x v="5"/>
  </r>
  <r>
    <x v="0"/>
    <x v="0"/>
    <d v="2022-01-11T00:00:00"/>
    <s v="الثلاثاء"/>
    <d v="2022-01-03T08:00:00"/>
    <d v="2022-01-03T08:00:00"/>
    <s v="x"/>
    <s v=""/>
    <s v=""/>
    <m/>
    <s v=""/>
    <s v=""/>
    <s v=""/>
    <x v="4"/>
  </r>
  <r>
    <x v="0"/>
    <x v="0"/>
    <d v="2022-01-12T00:00:00"/>
    <s v="الأربعاء"/>
    <d v="2022-01-04T08:00:00"/>
    <d v="2022-01-04T08:00:00"/>
    <s v="x"/>
    <s v=""/>
    <s v=""/>
    <m/>
    <s v=""/>
    <s v=""/>
    <s v=""/>
    <x v="4"/>
  </r>
  <r>
    <x v="0"/>
    <x v="0"/>
    <d v="2022-01-13T00:00:00"/>
    <s v="الخميس"/>
    <d v="2022-01-04T08:00:00"/>
    <d v="2022-01-04T08:00:00"/>
    <s v="x"/>
    <s v=""/>
    <s v=""/>
    <m/>
    <s v=""/>
    <s v=""/>
    <s v=""/>
    <x v="4"/>
  </r>
  <r>
    <x v="0"/>
    <x v="0"/>
    <d v="2022-01-14T00:00:00"/>
    <s v="الجمعة"/>
    <m/>
    <m/>
    <s v=" "/>
    <s v=""/>
    <s v=""/>
    <m/>
    <s v=""/>
    <s v=""/>
    <s v="O"/>
    <x v="0"/>
  </r>
  <r>
    <x v="0"/>
    <x v="0"/>
    <d v="2022-01-15T00:00:00"/>
    <s v="السبت"/>
    <m/>
    <m/>
    <s v=" "/>
    <s v=""/>
    <s v=""/>
    <m/>
    <s v=""/>
    <s v=""/>
    <s v="O"/>
    <x v="0"/>
  </r>
  <r>
    <x v="0"/>
    <x v="0"/>
    <d v="2022-01-16T00:00:00"/>
    <s v="الأحد"/>
    <d v="2022-01-01T08:00:00"/>
    <d v="2022-01-01T08:00:00"/>
    <s v="x"/>
    <s v=""/>
    <s v=""/>
    <m/>
    <s v=""/>
    <s v=""/>
    <s v=""/>
    <x v="4"/>
  </r>
  <r>
    <x v="0"/>
    <x v="0"/>
    <d v="2022-01-17T00:00:00"/>
    <s v="الإثنين"/>
    <d v="2022-01-02T08:00:00"/>
    <d v="2022-01-02T08:00:00"/>
    <s v="x"/>
    <s v=""/>
    <s v=""/>
    <m/>
    <s v=""/>
    <s v=""/>
    <s v=""/>
    <x v="4"/>
  </r>
  <r>
    <x v="0"/>
    <x v="0"/>
    <d v="2022-01-18T00:00:00"/>
    <s v="الثلاثاء"/>
    <d v="2022-01-03T08:00:00"/>
    <d v="2022-01-03T08:00:00"/>
    <s v="x"/>
    <s v=""/>
    <s v=""/>
    <m/>
    <s v=""/>
    <s v=""/>
    <s v=""/>
    <x v="4"/>
  </r>
  <r>
    <x v="0"/>
    <x v="0"/>
    <d v="2022-01-19T00:00:00"/>
    <s v="الأربعاء"/>
    <m/>
    <m/>
    <s v=" "/>
    <s v=""/>
    <s v=""/>
    <m/>
    <s v=""/>
    <s v=""/>
    <s v=""/>
    <x v="6"/>
  </r>
  <r>
    <x v="0"/>
    <x v="0"/>
    <d v="2022-01-20T00:00:00"/>
    <s v="الخميس"/>
    <d v="2022-01-04T08:00:00"/>
    <d v="2022-01-04T08:00:00"/>
    <s v="x"/>
    <s v=""/>
    <s v=""/>
    <m/>
    <s v=""/>
    <s v=""/>
    <s v=""/>
    <x v="4"/>
  </r>
  <r>
    <x v="0"/>
    <x v="0"/>
    <d v="2022-01-21T00:00:00"/>
    <s v="الجمعة"/>
    <m/>
    <m/>
    <s v=" "/>
    <s v=""/>
    <s v=""/>
    <m/>
    <s v=""/>
    <s v=""/>
    <s v="O"/>
    <x v="0"/>
  </r>
  <r>
    <x v="0"/>
    <x v="0"/>
    <d v="2022-01-22T00:00:00"/>
    <s v="السبت"/>
    <m/>
    <m/>
    <s v=" "/>
    <s v=""/>
    <s v=""/>
    <m/>
    <s v=""/>
    <s v=""/>
    <s v="O"/>
    <x v="0"/>
  </r>
  <r>
    <x v="0"/>
    <x v="0"/>
    <d v="2022-01-23T00:00:00"/>
    <s v="الأحد"/>
    <d v="2022-01-01T08:00:00"/>
    <d v="2022-01-01T08:00:00"/>
    <s v="x"/>
    <s v=""/>
    <s v=""/>
    <m/>
    <s v=""/>
    <s v=""/>
    <s v=""/>
    <x v="4"/>
  </r>
  <r>
    <x v="0"/>
    <x v="0"/>
    <d v="2022-01-24T00:00:00"/>
    <s v="الإثنين"/>
    <d v="2022-01-02T08:00:00"/>
    <d v="2022-01-02T08:00:00"/>
    <s v="x"/>
    <s v=""/>
    <s v=""/>
    <m/>
    <s v=""/>
    <s v=""/>
    <s v=""/>
    <x v="4"/>
  </r>
  <r>
    <x v="0"/>
    <x v="0"/>
    <d v="2022-01-25T00:00:00"/>
    <s v="الثلاثاء"/>
    <d v="2022-01-03T08:00:00"/>
    <d v="2022-01-03T08:00:00"/>
    <s v="x"/>
    <s v=""/>
    <s v=""/>
    <m/>
    <s v=""/>
    <s v=""/>
    <s v=""/>
    <x v="4"/>
  </r>
  <r>
    <x v="0"/>
    <x v="0"/>
    <d v="2022-01-26T00:00:00"/>
    <s v="الأربعاء"/>
    <d v="2022-01-04T08:00:00"/>
    <d v="2022-01-04T08:00:00"/>
    <s v="x"/>
    <s v=""/>
    <s v=""/>
    <m/>
    <s v=""/>
    <s v=""/>
    <s v=""/>
    <x v="4"/>
  </r>
  <r>
    <x v="0"/>
    <x v="0"/>
    <d v="2022-01-27T00:00:00"/>
    <s v="الخميس"/>
    <d v="2022-01-04T08:00:00"/>
    <d v="2022-01-04T08:00:00"/>
    <s v="x"/>
    <s v=""/>
    <s v=""/>
    <m/>
    <s v=""/>
    <s v=""/>
    <s v=""/>
    <x v="4"/>
  </r>
  <r>
    <x v="0"/>
    <x v="0"/>
    <d v="2022-01-28T00:00:00"/>
    <s v="الجمعة"/>
    <m/>
    <m/>
    <s v=" "/>
    <s v=""/>
    <s v=""/>
    <m/>
    <s v=""/>
    <s v=""/>
    <s v="O"/>
    <x v="0"/>
  </r>
  <r>
    <x v="0"/>
    <x v="0"/>
    <d v="2022-01-29T00:00:00"/>
    <s v="السبت"/>
    <m/>
    <m/>
    <s v=" "/>
    <s v=""/>
    <s v=""/>
    <m/>
    <s v=""/>
    <s v=""/>
    <s v="O"/>
    <x v="0"/>
  </r>
  <r>
    <x v="0"/>
    <x v="0"/>
    <d v="2022-01-30T00:00:00"/>
    <s v="الأحد"/>
    <d v="2022-01-01T08:00:00"/>
    <d v="2022-01-01T08:00:00"/>
    <s v="x"/>
    <s v=""/>
    <s v=""/>
    <m/>
    <s v=""/>
    <s v=""/>
    <s v=""/>
    <x v="4"/>
  </r>
  <r>
    <x v="0"/>
    <x v="0"/>
    <d v="2022-01-31T00:00:00"/>
    <s v="الإثنين"/>
    <d v="2022-01-02T08:00:00"/>
    <d v="2022-01-02T08:00:00"/>
    <s v="x"/>
    <s v=""/>
    <s v=""/>
    <m/>
    <s v=""/>
    <s v=""/>
    <s v=""/>
    <x v="4"/>
  </r>
  <r>
    <x v="1"/>
    <x v="1"/>
    <d v="2022-01-01T00:00:00"/>
    <s v="السبت"/>
    <m/>
    <m/>
    <s v=" "/>
    <s v=""/>
    <s v=""/>
    <m/>
    <s v=""/>
    <s v=""/>
    <s v="O"/>
    <x v="0"/>
  </r>
  <r>
    <x v="1"/>
    <x v="1"/>
    <d v="2022-01-02T00:00:00"/>
    <s v="الأحد"/>
    <m/>
    <m/>
    <m/>
    <s v=""/>
    <s v=""/>
    <m/>
    <s v=""/>
    <s v="h"/>
    <s v=""/>
    <x v="7"/>
  </r>
  <r>
    <x v="1"/>
    <x v="1"/>
    <d v="2022-01-03T00:00:00"/>
    <s v="الإثنين"/>
    <m/>
    <m/>
    <s v=" "/>
    <s v=""/>
    <s v=""/>
    <m/>
    <s v=""/>
    <s v=""/>
    <s v=""/>
    <x v="6"/>
  </r>
  <r>
    <x v="1"/>
    <x v="1"/>
    <d v="2022-01-04T00:00:00"/>
    <s v="الثلاثاء"/>
    <m/>
    <m/>
    <s v=" "/>
    <s v="m"/>
    <s v="V"/>
    <m/>
    <s v=""/>
    <s v=""/>
    <s v=""/>
    <x v="8"/>
  </r>
  <r>
    <x v="1"/>
    <x v="1"/>
    <d v="2022-01-05T00:00:00"/>
    <s v="الأربعاء"/>
    <d v="2022-01-04T08:00:00"/>
    <d v="2022-01-04T08:00:00"/>
    <s v="x"/>
    <s v=""/>
    <s v=""/>
    <m/>
    <s v=""/>
    <s v=""/>
    <s v=""/>
    <x v="4"/>
  </r>
  <r>
    <x v="1"/>
    <x v="1"/>
    <d v="2022-01-06T00:00:00"/>
    <s v="الخميس"/>
    <d v="2022-01-04T08:00:00"/>
    <d v="2022-01-04T08:00:00"/>
    <s v="x"/>
    <s v=""/>
    <s v=""/>
    <m/>
    <s v=""/>
    <s v=""/>
    <s v=""/>
    <x v="4"/>
  </r>
  <r>
    <x v="1"/>
    <x v="1"/>
    <d v="2022-01-07T00:00:00"/>
    <s v="الجمعة"/>
    <m/>
    <m/>
    <s v=" "/>
    <s v=""/>
    <s v=""/>
    <m/>
    <s v=""/>
    <s v=""/>
    <s v="O"/>
    <x v="0"/>
  </r>
  <r>
    <x v="1"/>
    <x v="1"/>
    <d v="2022-01-08T00:00:00"/>
    <s v="السبت"/>
    <m/>
    <m/>
    <s v=" "/>
    <s v=""/>
    <s v=""/>
    <m/>
    <s v=""/>
    <s v=""/>
    <s v="O"/>
    <x v="0"/>
  </r>
  <r>
    <x v="1"/>
    <x v="1"/>
    <d v="2022-01-09T00:00:00"/>
    <s v="الأحد"/>
    <d v="2022-01-09T08:00:00"/>
    <d v="2022-01-09T08:00:00"/>
    <s v="x"/>
    <s v=""/>
    <s v=""/>
    <m/>
    <s v=""/>
    <s v=""/>
    <s v=""/>
    <x v="4"/>
  </r>
  <r>
    <x v="1"/>
    <x v="1"/>
    <d v="2022-01-10T00:00:00"/>
    <s v="الإثنين"/>
    <d v="2022-01-10T08:00:00"/>
    <d v="2022-01-10T08:00:00"/>
    <s v="x"/>
    <s v=""/>
    <s v=""/>
    <m/>
    <s v=""/>
    <s v=""/>
    <s v=""/>
    <x v="4"/>
  </r>
  <r>
    <x v="1"/>
    <x v="1"/>
    <d v="2022-01-11T00:00:00"/>
    <s v="الثلاثاء"/>
    <d v="2022-01-11T08:00:00"/>
    <d v="2022-01-11T08:00:00"/>
    <s v="x"/>
    <s v=""/>
    <s v=""/>
    <m/>
    <s v=""/>
    <s v=""/>
    <s v=""/>
    <x v="4"/>
  </r>
  <r>
    <x v="1"/>
    <x v="1"/>
    <d v="2022-01-12T00:00:00"/>
    <s v="الأربعاء"/>
    <d v="2022-01-12T08:00:00"/>
    <d v="2022-01-12T08:00:00"/>
    <s v="x"/>
    <s v=""/>
    <s v=""/>
    <m/>
    <s v=""/>
    <s v=""/>
    <s v=""/>
    <x v="4"/>
  </r>
  <r>
    <x v="2"/>
    <x v="2"/>
    <d v="2022-01-01T00:00:00"/>
    <s v="السبت"/>
    <m/>
    <m/>
    <s v=" "/>
    <s v=""/>
    <s v=""/>
    <m/>
    <s v=""/>
    <s v=""/>
    <s v="O"/>
    <x v="0"/>
  </r>
  <r>
    <x v="2"/>
    <x v="2"/>
    <d v="2022-01-02T00:00:00"/>
    <s v="الأحد"/>
    <m/>
    <m/>
    <s v=" "/>
    <s v=""/>
    <s v=""/>
    <m/>
    <s v=""/>
    <s v="h"/>
    <s v=""/>
    <x v="1"/>
  </r>
  <r>
    <x v="2"/>
    <x v="2"/>
    <d v="2022-01-03T00:00:00"/>
    <s v="الإثنين"/>
    <m/>
    <m/>
    <s v=" "/>
    <s v=""/>
    <s v=""/>
    <m/>
    <s v=""/>
    <s v=""/>
    <s v=""/>
    <x v="6"/>
  </r>
  <r>
    <x v="2"/>
    <x v="2"/>
    <d v="2022-01-04T00:00:00"/>
    <s v="الثلاثاء"/>
    <m/>
    <m/>
    <s v=" "/>
    <s v="m"/>
    <s v="V"/>
    <m/>
    <s v=""/>
    <s v=""/>
    <s v=""/>
    <x v="8"/>
  </r>
  <r>
    <x v="2"/>
    <x v="2"/>
    <d v="2022-01-05T00:00:00"/>
    <s v="الأربعاء"/>
    <m/>
    <m/>
    <s v=" "/>
    <s v=""/>
    <s v="V"/>
    <m/>
    <s v=""/>
    <s v=""/>
    <s v=""/>
    <x v="9"/>
  </r>
  <r>
    <x v="2"/>
    <x v="2"/>
    <d v="2022-01-06T00:00:00"/>
    <s v="الخميس"/>
    <d v="2022-01-06T08:00:00"/>
    <d v="2022-01-06T08:00:00"/>
    <s v="x"/>
    <s v=""/>
    <s v=""/>
    <m/>
    <s v=""/>
    <s v=""/>
    <s v=""/>
    <x v="4"/>
  </r>
  <r>
    <x v="2"/>
    <x v="2"/>
    <d v="2022-01-07T00:00:00"/>
    <s v="الجمعة"/>
    <m/>
    <m/>
    <s v=" "/>
    <s v=""/>
    <s v=""/>
    <m/>
    <s v=""/>
    <s v=""/>
    <s v="O"/>
    <x v="0"/>
  </r>
  <r>
    <x v="2"/>
    <x v="2"/>
    <d v="2022-01-08T00:00:00"/>
    <s v="السبت"/>
    <m/>
    <m/>
    <s v=" "/>
    <s v=""/>
    <s v=""/>
    <m/>
    <s v=""/>
    <s v=""/>
    <s v="O"/>
    <x v="0"/>
  </r>
  <r>
    <x v="2"/>
    <x v="2"/>
    <d v="2022-01-09T00:00:00"/>
    <s v="الأحد"/>
    <d v="2022-01-09T08:00:00"/>
    <d v="2022-01-09T08:00:00"/>
    <s v="x"/>
    <s v=""/>
    <s v=""/>
    <m/>
    <s v=""/>
    <s v=""/>
    <s v=""/>
    <x v="4"/>
  </r>
  <r>
    <x v="2"/>
    <x v="2"/>
    <d v="2022-01-10T00:00:00"/>
    <s v="الإثنين"/>
    <d v="2022-01-10T08:00:00"/>
    <d v="2022-01-10T08:00:00"/>
    <s v="x"/>
    <s v=""/>
    <s v=""/>
    <m/>
    <s v=""/>
    <s v=""/>
    <s v=""/>
    <x v="4"/>
  </r>
  <r>
    <x v="2"/>
    <x v="2"/>
    <d v="2022-01-11T00:00:00"/>
    <s v="الثلاثاء"/>
    <d v="2022-01-11T08:00:00"/>
    <d v="2022-01-11T08:00:00"/>
    <s v="x"/>
    <s v=""/>
    <s v=""/>
    <m/>
    <s v=""/>
    <s v=""/>
    <s v=""/>
    <x v="4"/>
  </r>
  <r>
    <x v="2"/>
    <x v="2"/>
    <d v="2022-01-12T00:00:00"/>
    <s v="الأربعاء"/>
    <d v="2022-01-12T08:00:00"/>
    <d v="2022-01-12T08:00:00"/>
    <s v="x"/>
    <s v=""/>
    <s v=""/>
    <m/>
    <s v=""/>
    <s v=""/>
    <s v=""/>
    <x v="4"/>
  </r>
  <r>
    <x v="2"/>
    <x v="2"/>
    <d v="2022-01-13T00:00:00"/>
    <s v="الخميس"/>
    <d v="2022-01-04T08:00:00"/>
    <d v="2022-01-04T08:00:00"/>
    <s v="x"/>
    <s v=""/>
    <s v=""/>
    <m/>
    <s v=""/>
    <s v=""/>
    <s v=""/>
    <x v="4"/>
  </r>
  <r>
    <x v="2"/>
    <x v="2"/>
    <d v="2022-01-14T00:00:00"/>
    <s v="الجمعة"/>
    <m/>
    <m/>
    <s v=" "/>
    <s v=""/>
    <s v=""/>
    <m/>
    <s v=""/>
    <s v=""/>
    <s v="O"/>
    <x v="0"/>
  </r>
  <r>
    <x v="2"/>
    <x v="2"/>
    <d v="2022-01-15T00:00:00"/>
    <s v="السبت"/>
    <m/>
    <m/>
    <s v=" "/>
    <s v=""/>
    <s v=""/>
    <m/>
    <s v=""/>
    <s v=""/>
    <s v="O"/>
    <x v="0"/>
  </r>
  <r>
    <x v="2"/>
    <x v="2"/>
    <d v="2022-01-16T00:00:00"/>
    <s v="الأحد"/>
    <d v="2022-01-01T08:00:00"/>
    <d v="2022-01-01T08:00:00"/>
    <s v="x"/>
    <s v=""/>
    <s v=""/>
    <m/>
    <s v=""/>
    <s v=""/>
    <s v=""/>
    <x v="4"/>
  </r>
  <r>
    <x v="2"/>
    <x v="2"/>
    <d v="2022-01-17T00:00:00"/>
    <s v="الإثنين"/>
    <d v="2022-01-02T08:00:00"/>
    <d v="2022-01-02T08:00:00"/>
    <s v="x"/>
    <s v=""/>
    <s v=""/>
    <m/>
    <s v=""/>
    <s v=""/>
    <s v=""/>
    <x v="4"/>
  </r>
  <r>
    <x v="2"/>
    <x v="2"/>
    <d v="2022-01-18T00:00:00"/>
    <s v="الثلاثاء"/>
    <d v="2022-01-03T08:00:00"/>
    <d v="2022-01-03T08:00:00"/>
    <s v="x"/>
    <s v=""/>
    <s v=""/>
    <m/>
    <s v=""/>
    <s v=""/>
    <s v=""/>
    <x v="4"/>
  </r>
  <r>
    <x v="2"/>
    <x v="2"/>
    <d v="2022-01-19T00:00:00"/>
    <s v="الأربعاء"/>
    <m/>
    <m/>
    <s v=" "/>
    <s v=""/>
    <s v=""/>
    <m/>
    <s v=""/>
    <s v=""/>
    <s v=""/>
    <x v="6"/>
  </r>
  <r>
    <x v="2"/>
    <x v="2"/>
    <d v="2022-01-20T00:00:00"/>
    <s v="الخميس"/>
    <d v="2022-01-04T08:00:00"/>
    <d v="2022-01-04T08:00:00"/>
    <s v="x"/>
    <s v=""/>
    <s v=""/>
    <m/>
    <s v=""/>
    <s v=""/>
    <s v=""/>
    <x v="4"/>
  </r>
  <r>
    <x v="2"/>
    <x v="2"/>
    <d v="2022-01-21T00:00:00"/>
    <s v="الجمعة"/>
    <m/>
    <m/>
    <s v=" "/>
    <s v=""/>
    <s v=""/>
    <m/>
    <s v=""/>
    <s v=""/>
    <s v="O"/>
    <x v="0"/>
  </r>
  <r>
    <x v="2"/>
    <x v="2"/>
    <d v="2022-01-22T00:00:00"/>
    <s v="السبت"/>
    <m/>
    <m/>
    <s v=" "/>
    <s v=""/>
    <s v=""/>
    <m/>
    <s v=""/>
    <s v=""/>
    <s v="O"/>
    <x v="0"/>
  </r>
  <r>
    <x v="2"/>
    <x v="2"/>
    <d v="2022-01-23T00:00:00"/>
    <s v="الأحد"/>
    <d v="2022-01-01T08:00:00"/>
    <d v="2022-01-01T08:00:00"/>
    <s v="x"/>
    <s v=""/>
    <s v=""/>
    <m/>
    <s v=""/>
    <s v=""/>
    <s v=""/>
    <x v="4"/>
  </r>
  <r>
    <x v="2"/>
    <x v="2"/>
    <d v="2022-01-24T00:00:00"/>
    <s v="الإثنين"/>
    <d v="2022-01-02T08:00:00"/>
    <d v="2022-01-02T08:00:00"/>
    <s v="x"/>
    <s v=""/>
    <s v=""/>
    <m/>
    <s v=""/>
    <s v=""/>
    <s v=""/>
    <x v="4"/>
  </r>
  <r>
    <x v="2"/>
    <x v="2"/>
    <d v="2022-01-25T00:00:00"/>
    <s v="الثلاثاء"/>
    <d v="2022-01-03T08:00:00"/>
    <d v="2022-01-03T08:00:00"/>
    <s v="x"/>
    <s v=""/>
    <s v=""/>
    <m/>
    <s v=""/>
    <s v=""/>
    <s v=""/>
    <x v="4"/>
  </r>
  <r>
    <x v="2"/>
    <x v="2"/>
    <d v="2022-01-26T00:00:00"/>
    <s v="الأربعاء"/>
    <d v="2022-01-04T08:00:00"/>
    <d v="2022-01-04T08:00:00"/>
    <s v="x"/>
    <s v=""/>
    <s v=""/>
    <m/>
    <s v=""/>
    <s v=""/>
    <s v=""/>
    <x v="4"/>
  </r>
  <r>
    <x v="2"/>
    <x v="2"/>
    <d v="2022-01-27T00:00:00"/>
    <s v="الخميس"/>
    <d v="2022-01-04T08:00:00"/>
    <d v="2022-01-04T08:00:00"/>
    <s v="x"/>
    <s v=""/>
    <s v=""/>
    <m/>
    <s v=""/>
    <s v=""/>
    <s v=""/>
    <x v="4"/>
  </r>
  <r>
    <x v="2"/>
    <x v="2"/>
    <d v="2022-01-28T00:00:00"/>
    <s v="الجمعة"/>
    <m/>
    <m/>
    <s v=" "/>
    <s v=""/>
    <s v=""/>
    <m/>
    <s v=""/>
    <s v=""/>
    <s v="O"/>
    <x v="0"/>
  </r>
  <r>
    <x v="2"/>
    <x v="2"/>
    <d v="2022-01-29T00:00:00"/>
    <s v="السبت"/>
    <m/>
    <m/>
    <s v=" "/>
    <s v=""/>
    <s v=""/>
    <m/>
    <s v=""/>
    <s v=""/>
    <s v="O"/>
    <x v="0"/>
  </r>
  <r>
    <x v="2"/>
    <x v="2"/>
    <d v="2022-01-30T00:00:00"/>
    <s v="الأحد"/>
    <d v="2022-01-01T08:00:00"/>
    <d v="2022-01-01T08:00:00"/>
    <s v="x"/>
    <s v=""/>
    <s v=""/>
    <m/>
    <s v=""/>
    <s v=""/>
    <s v=""/>
    <x v="4"/>
  </r>
  <r>
    <x v="2"/>
    <x v="2"/>
    <d v="2022-01-31T00:00:00"/>
    <s v="الإثنين"/>
    <d v="2022-01-02T08:00:00"/>
    <d v="2022-01-02T08:00:00"/>
    <s v="x"/>
    <s v=""/>
    <s v=""/>
    <m/>
    <s v=""/>
    <s v=""/>
    <s v=""/>
    <x v="4"/>
  </r>
  <r>
    <x v="1"/>
    <x v="1"/>
    <d v="2022-01-13T00:00:00"/>
    <s v="الخميس"/>
    <d v="2022-01-04T08:00:00"/>
    <d v="2022-01-04T08:00:00"/>
    <s v="x"/>
    <s v=""/>
    <s v=""/>
    <m/>
    <s v=""/>
    <s v=""/>
    <s v=""/>
    <x v="4"/>
  </r>
  <r>
    <x v="1"/>
    <x v="1"/>
    <d v="2022-01-14T00:00:00"/>
    <s v="الجمعة"/>
    <m/>
    <m/>
    <s v=" "/>
    <s v=""/>
    <s v=""/>
    <m/>
    <s v=""/>
    <s v=""/>
    <s v="O"/>
    <x v="0"/>
  </r>
  <r>
    <x v="1"/>
    <x v="1"/>
    <d v="2022-01-15T00:00:00"/>
    <s v="السبت"/>
    <m/>
    <m/>
    <s v=" "/>
    <s v=""/>
    <s v=""/>
    <m/>
    <s v=""/>
    <s v=""/>
    <s v="O"/>
    <x v="0"/>
  </r>
  <r>
    <x v="1"/>
    <x v="1"/>
    <d v="2022-01-16T00:00:00"/>
    <s v="الأحد"/>
    <d v="2022-01-01T08:00:00"/>
    <d v="2022-01-01T08:00:00"/>
    <s v="x"/>
    <s v=""/>
    <s v=""/>
    <m/>
    <s v=""/>
    <s v=""/>
    <s v=""/>
    <x v="4"/>
  </r>
  <r>
    <x v="1"/>
    <x v="1"/>
    <d v="2022-01-17T00:00:00"/>
    <s v="الإثنين"/>
    <d v="2022-01-02T08:00:00"/>
    <d v="2022-01-02T08:00:00"/>
    <s v="x"/>
    <s v=""/>
    <s v=""/>
    <m/>
    <s v=""/>
    <s v=""/>
    <s v=""/>
    <x v="4"/>
  </r>
  <r>
    <x v="1"/>
    <x v="1"/>
    <d v="2022-01-18T00:00:00"/>
    <s v="الثلاثاء"/>
    <d v="2022-01-03T08:00:00"/>
    <d v="2022-01-03T08:00:00"/>
    <s v="x"/>
    <s v=""/>
    <s v=""/>
    <m/>
    <s v=""/>
    <s v=""/>
    <s v=""/>
    <x v="4"/>
  </r>
  <r>
    <x v="1"/>
    <x v="1"/>
    <d v="2022-01-19T00:00:00"/>
    <s v="الأربعاء"/>
    <m/>
    <m/>
    <s v=" "/>
    <s v=""/>
    <s v=""/>
    <m/>
    <s v=""/>
    <s v=""/>
    <s v=""/>
    <x v="6"/>
  </r>
  <r>
    <x v="1"/>
    <x v="1"/>
    <d v="2022-01-20T00:00:00"/>
    <s v="الخميس"/>
    <d v="2022-01-04T08:00:00"/>
    <d v="2022-01-04T08:00:00"/>
    <s v="x"/>
    <s v=""/>
    <s v=""/>
    <m/>
    <s v=""/>
    <s v=""/>
    <s v=""/>
    <x v="4"/>
  </r>
  <r>
    <x v="1"/>
    <x v="1"/>
    <d v="2022-01-21T00:00:00"/>
    <s v="الجمعة"/>
    <m/>
    <m/>
    <s v=" "/>
    <s v=""/>
    <s v=""/>
    <m/>
    <s v=""/>
    <s v=""/>
    <s v="O"/>
    <x v="0"/>
  </r>
  <r>
    <x v="1"/>
    <x v="1"/>
    <d v="2022-01-22T00:00:00"/>
    <s v="السبت"/>
    <m/>
    <m/>
    <s v=" "/>
    <s v=""/>
    <s v=""/>
    <m/>
    <s v=""/>
    <s v=""/>
    <s v="O"/>
    <x v="0"/>
  </r>
  <r>
    <x v="1"/>
    <x v="1"/>
    <d v="2022-01-23T00:00:00"/>
    <s v="الأحد"/>
    <d v="2022-01-01T08:00:00"/>
    <d v="2022-01-01T08:00:00"/>
    <s v="x"/>
    <s v=""/>
    <s v=""/>
    <m/>
    <s v=""/>
    <s v=""/>
    <s v=""/>
    <x v="4"/>
  </r>
  <r>
    <x v="1"/>
    <x v="1"/>
    <d v="2022-01-24T00:00:00"/>
    <s v="الإثنين"/>
    <d v="2022-01-02T08:00:00"/>
    <d v="2022-01-02T08:00:00"/>
    <s v="x"/>
    <s v=""/>
    <s v=""/>
    <m/>
    <s v=""/>
    <s v=""/>
    <s v=""/>
    <x v="4"/>
  </r>
  <r>
    <x v="1"/>
    <x v="1"/>
    <d v="2022-01-25T00:00:00"/>
    <s v="الثلاثاء"/>
    <d v="2022-01-03T08:00:00"/>
    <d v="2022-01-03T08:00:00"/>
    <s v="x"/>
    <s v=""/>
    <s v=""/>
    <m/>
    <s v=""/>
    <s v=""/>
    <s v=""/>
    <x v="4"/>
  </r>
  <r>
    <x v="1"/>
    <x v="1"/>
    <d v="2022-01-26T00:00:00"/>
    <s v="الأربعاء"/>
    <d v="2022-01-04T08:00:00"/>
    <d v="2022-01-04T08:00:00"/>
    <s v="x"/>
    <s v=""/>
    <s v=""/>
    <m/>
    <s v=""/>
    <s v=""/>
    <s v=""/>
    <x v="4"/>
  </r>
  <r>
    <x v="1"/>
    <x v="1"/>
    <d v="2022-01-27T00:00:00"/>
    <s v="الخميس"/>
    <d v="2022-01-04T08:00:00"/>
    <d v="2022-01-04T08:00:00"/>
    <s v="x"/>
    <s v=""/>
    <s v=""/>
    <m/>
    <s v=""/>
    <s v=""/>
    <s v=""/>
    <x v="4"/>
  </r>
  <r>
    <x v="1"/>
    <x v="1"/>
    <d v="2022-01-28T00:00:00"/>
    <s v="الجمعة"/>
    <m/>
    <m/>
    <s v=" "/>
    <s v=""/>
    <s v=""/>
    <m/>
    <s v=""/>
    <s v=""/>
    <s v="O"/>
    <x v="0"/>
  </r>
  <r>
    <x v="1"/>
    <x v="1"/>
    <d v="2022-01-29T00:00:00"/>
    <s v="السبت"/>
    <m/>
    <m/>
    <s v=" "/>
    <s v=""/>
    <s v=""/>
    <m/>
    <s v=""/>
    <s v=""/>
    <s v="O"/>
    <x v="0"/>
  </r>
  <r>
    <x v="1"/>
    <x v="1"/>
    <d v="2022-01-30T00:00:00"/>
    <s v="الأحد"/>
    <d v="2022-01-01T08:00:00"/>
    <d v="2022-01-01T08:00:00"/>
    <s v="x"/>
    <s v=""/>
    <s v=""/>
    <m/>
    <s v=""/>
    <s v=""/>
    <s v=""/>
    <x v="4"/>
  </r>
  <r>
    <x v="1"/>
    <x v="1"/>
    <d v="2022-01-31T00:00:00"/>
    <s v="الإثنين"/>
    <d v="2022-01-02T08:00:00"/>
    <d v="2022-01-02T08:00:00"/>
    <s v="x"/>
    <s v=""/>
    <s v=""/>
    <m/>
    <s v=""/>
    <s v=""/>
    <s v="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multipleFieldFilters="0">
  <location ref="A3:D7" firstHeaderRow="0" firstDataRow="1" firstDataCol="2"/>
  <pivotFields count="14">
    <pivotField axis="axisRow" compact="0" outline="0" showAll="0" defaultSubtotal="0">
      <items count="3">
        <item x="0"/>
        <item x="1"/>
        <item x="2"/>
      </items>
    </pivotField>
    <pivotField axis="axisRow" compact="0" outline="0" showAll="0">
      <items count="4">
        <item x="2"/>
        <item x="0"/>
        <item x="1"/>
        <item t="default"/>
      </items>
    </pivotField>
    <pivotField compact="0" numFmtId="14" outline="0" showAll="0"/>
    <pivotField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>
      <items count="10">
        <item x="5"/>
        <item x="6"/>
        <item x="1"/>
        <item x="8"/>
        <item x="2"/>
        <item x="0"/>
        <item x="9"/>
        <item x="7"/>
        <item x="4"/>
        <item x="3"/>
      </items>
    </pivotField>
  </pivotFields>
  <rowFields count="2">
    <field x="0"/>
    <field x="1"/>
  </rowFields>
  <rowItems count="4">
    <i>
      <x/>
      <x v="1"/>
    </i>
    <i>
      <x v="1"/>
      <x v="2"/>
    </i>
    <i>
      <x v="2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in" fld="4" subtotal="count" baseField="0" baseItem="0"/>
    <dataField name="Count of Medical leaves" fld="7" subtotal="count" baseField="0" baseItem="0"/>
  </dataFields>
  <pivotTableStyleInfo name="PivotStyleMedium9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vacation" displayName="vacation" ref="A1:F4" totalsRowShown="0" headerRowDxfId="16">
  <autoFilter ref="A1:F4"/>
  <tableColumns count="6">
    <tableColumn id="1" name="Staff File Number"/>
    <tableColumn id="2" name="Name" dataDxfId="15"/>
    <tableColumn id="3" name="From" dataDxfId="14"/>
    <tableColumn id="4" name="To" dataDxfId="13"/>
    <tableColumn id="5" name="Retarn " dataDxfId="12"/>
    <tableColumn id="6" name="V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medical" displayName="medical" ref="A1:F4" totalsRowShown="0" headerRowDxfId="10">
  <autoFilter ref="A1:F4"/>
  <tableColumns count="6">
    <tableColumn id="1" name="Staff File Number"/>
    <tableColumn id="2" name="Name"/>
    <tableColumn id="3" name="From"/>
    <tableColumn id="4" name="To"/>
    <tableColumn id="5" name="Retarn "/>
    <tableColumn id="6" name="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unpaid" displayName="unpaid" ref="A1:F2" totalsRowShown="0" headerRowDxfId="9">
  <autoFilter ref="A1:F2"/>
  <tableColumns count="6">
    <tableColumn id="1" name="Staff File Number"/>
    <tableColumn id="2" name="Name" dataDxfId="8"/>
    <tableColumn id="3" name="From" dataDxfId="7"/>
    <tableColumn id="4" name="To" dataDxfId="6"/>
    <tableColumn id="5" name="Retarn " dataDxfId="5"/>
    <tableColumn id="6" name="U" dataDxfId="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holiday" displayName="holiday" ref="B2:B15" totalsRowShown="0" headerRowDxfId="3">
  <autoFilter ref="B2:B15"/>
  <tableColumns count="1">
    <tableColumn id="1" name="Holiday" dataDxf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off" displayName="off" ref="D2:D11" totalsRowShown="0" headerRowDxfId="1">
  <autoFilter ref="D2:D11"/>
  <tableColumns count="1">
    <tableColumn id="1" name="off da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AH8"/>
  <sheetViews>
    <sheetView workbookViewId="0">
      <selection activeCell="D6" sqref="D6"/>
    </sheetView>
  </sheetViews>
  <sheetFormatPr defaultRowHeight="15" x14ac:dyDescent="0.25"/>
  <cols>
    <col min="1" max="1" width="6.85546875" customWidth="1"/>
    <col min="3" max="3" width="22.28515625" bestFit="1" customWidth="1"/>
    <col min="4" max="34" width="5.42578125" customWidth="1"/>
  </cols>
  <sheetData>
    <row r="4" spans="1:34" ht="68.25" x14ac:dyDescent="0.25">
      <c r="A4" s="23" t="s">
        <v>26</v>
      </c>
      <c r="B4" s="23" t="s">
        <v>27</v>
      </c>
      <c r="C4" s="12" t="s">
        <v>28</v>
      </c>
      <c r="D4" s="13">
        <v>44562</v>
      </c>
      <c r="E4" s="13">
        <f>D4+1</f>
        <v>44563</v>
      </c>
      <c r="F4" s="13">
        <f t="shared" ref="F4:AH4" si="0">E4+1</f>
        <v>44564</v>
      </c>
      <c r="G4" s="13">
        <f t="shared" si="0"/>
        <v>44565</v>
      </c>
      <c r="H4" s="13">
        <f t="shared" si="0"/>
        <v>44566</v>
      </c>
      <c r="I4" s="13">
        <f t="shared" si="0"/>
        <v>44567</v>
      </c>
      <c r="J4" s="13">
        <f t="shared" si="0"/>
        <v>44568</v>
      </c>
      <c r="K4" s="13">
        <f t="shared" si="0"/>
        <v>44569</v>
      </c>
      <c r="L4" s="13">
        <f t="shared" si="0"/>
        <v>44570</v>
      </c>
      <c r="M4" s="13">
        <f t="shared" si="0"/>
        <v>44571</v>
      </c>
      <c r="N4" s="13">
        <f t="shared" si="0"/>
        <v>44572</v>
      </c>
      <c r="O4" s="13">
        <f t="shared" si="0"/>
        <v>44573</v>
      </c>
      <c r="P4" s="13">
        <f t="shared" si="0"/>
        <v>44574</v>
      </c>
      <c r="Q4" s="13">
        <f t="shared" si="0"/>
        <v>44575</v>
      </c>
      <c r="R4" s="13">
        <f t="shared" si="0"/>
        <v>44576</v>
      </c>
      <c r="S4" s="13">
        <f t="shared" si="0"/>
        <v>44577</v>
      </c>
      <c r="T4" s="13">
        <f t="shared" si="0"/>
        <v>44578</v>
      </c>
      <c r="U4" s="13">
        <f t="shared" si="0"/>
        <v>44579</v>
      </c>
      <c r="V4" s="13">
        <f t="shared" si="0"/>
        <v>44580</v>
      </c>
      <c r="W4" s="13">
        <f t="shared" si="0"/>
        <v>44581</v>
      </c>
      <c r="X4" s="13">
        <f t="shared" si="0"/>
        <v>44582</v>
      </c>
      <c r="Y4" s="13">
        <f t="shared" si="0"/>
        <v>44583</v>
      </c>
      <c r="Z4" s="13">
        <f t="shared" si="0"/>
        <v>44584</v>
      </c>
      <c r="AA4" s="13">
        <f t="shared" si="0"/>
        <v>44585</v>
      </c>
      <c r="AB4" s="13">
        <f t="shared" si="0"/>
        <v>44586</v>
      </c>
      <c r="AC4" s="13">
        <f t="shared" si="0"/>
        <v>44587</v>
      </c>
      <c r="AD4" s="13">
        <f t="shared" si="0"/>
        <v>44588</v>
      </c>
      <c r="AE4" s="13">
        <f t="shared" si="0"/>
        <v>44589</v>
      </c>
      <c r="AF4" s="13">
        <f t="shared" si="0"/>
        <v>44590</v>
      </c>
      <c r="AG4" s="13">
        <f t="shared" si="0"/>
        <v>44591</v>
      </c>
      <c r="AH4" s="13">
        <f t="shared" si="0"/>
        <v>44592</v>
      </c>
    </row>
    <row r="5" spans="1:34" ht="43.5" customHeight="1" x14ac:dyDescent="0.25">
      <c r="A5" s="24"/>
      <c r="B5" s="24"/>
      <c r="C5" s="12" t="s">
        <v>29</v>
      </c>
      <c r="D5" s="14" t="str">
        <f>TEXT(D4,"ddd")</f>
        <v>السبت</v>
      </c>
      <c r="E5" s="14" t="str">
        <f t="shared" ref="E5:AH5" si="1">TEXT(E4,"ddd")</f>
        <v>الأحد</v>
      </c>
      <c r="F5" s="14" t="str">
        <f t="shared" si="1"/>
        <v>الإثنين</v>
      </c>
      <c r="G5" s="14" t="str">
        <f t="shared" si="1"/>
        <v>الثلاثاء</v>
      </c>
      <c r="H5" s="14" t="str">
        <f t="shared" si="1"/>
        <v>الأربعاء</v>
      </c>
      <c r="I5" s="14" t="str">
        <f t="shared" si="1"/>
        <v>الخميس</v>
      </c>
      <c r="J5" s="14" t="str">
        <f t="shared" si="1"/>
        <v>الجمعة</v>
      </c>
      <c r="K5" s="14" t="str">
        <f t="shared" si="1"/>
        <v>السبت</v>
      </c>
      <c r="L5" s="14" t="str">
        <f t="shared" si="1"/>
        <v>الأحد</v>
      </c>
      <c r="M5" s="14" t="str">
        <f t="shared" si="1"/>
        <v>الإثنين</v>
      </c>
      <c r="N5" s="14" t="str">
        <f t="shared" si="1"/>
        <v>الثلاثاء</v>
      </c>
      <c r="O5" s="14" t="str">
        <f t="shared" si="1"/>
        <v>الأربعاء</v>
      </c>
      <c r="P5" s="14" t="str">
        <f t="shared" si="1"/>
        <v>الخميس</v>
      </c>
      <c r="Q5" s="14" t="str">
        <f t="shared" si="1"/>
        <v>الجمعة</v>
      </c>
      <c r="R5" s="14" t="str">
        <f t="shared" si="1"/>
        <v>السبت</v>
      </c>
      <c r="S5" s="14" t="str">
        <f t="shared" si="1"/>
        <v>الأحد</v>
      </c>
      <c r="T5" s="14" t="str">
        <f t="shared" si="1"/>
        <v>الإثنين</v>
      </c>
      <c r="U5" s="14" t="str">
        <f t="shared" si="1"/>
        <v>الثلاثاء</v>
      </c>
      <c r="V5" s="14" t="str">
        <f t="shared" si="1"/>
        <v>الأربعاء</v>
      </c>
      <c r="W5" s="14" t="str">
        <f t="shared" si="1"/>
        <v>الخميس</v>
      </c>
      <c r="X5" s="14" t="str">
        <f t="shared" si="1"/>
        <v>الجمعة</v>
      </c>
      <c r="Y5" s="14" t="str">
        <f t="shared" si="1"/>
        <v>السبت</v>
      </c>
      <c r="Z5" s="14" t="str">
        <f t="shared" si="1"/>
        <v>الأحد</v>
      </c>
      <c r="AA5" s="14" t="str">
        <f t="shared" si="1"/>
        <v>الإثنين</v>
      </c>
      <c r="AB5" s="14" t="str">
        <f t="shared" si="1"/>
        <v>الثلاثاء</v>
      </c>
      <c r="AC5" s="14" t="str">
        <f t="shared" si="1"/>
        <v>الأربعاء</v>
      </c>
      <c r="AD5" s="14" t="str">
        <f t="shared" si="1"/>
        <v>الخميس</v>
      </c>
      <c r="AE5" s="14" t="str">
        <f t="shared" si="1"/>
        <v>الجمعة</v>
      </c>
      <c r="AF5" s="14" t="str">
        <f t="shared" si="1"/>
        <v>السبت</v>
      </c>
      <c r="AG5" s="14" t="str">
        <f t="shared" si="1"/>
        <v>الأحد</v>
      </c>
      <c r="AH5" s="14" t="str">
        <f t="shared" si="1"/>
        <v>الإثنين</v>
      </c>
    </row>
    <row r="6" spans="1:34" ht="18.75" x14ac:dyDescent="0.25">
      <c r="A6" s="15">
        <f>(SUBTOTAL(3,$C6:C$8))</f>
        <v>3</v>
      </c>
      <c r="B6" s="1">
        <v>1</v>
      </c>
      <c r="C6" s="1" t="s">
        <v>5</v>
      </c>
      <c r="D6" s="16" t="s">
        <v>36</v>
      </c>
      <c r="E6" s="16" t="s">
        <v>30</v>
      </c>
      <c r="F6" s="16" t="s">
        <v>31</v>
      </c>
      <c r="G6" s="16" t="s">
        <v>31</v>
      </c>
      <c r="H6" s="16" t="s">
        <v>31</v>
      </c>
      <c r="I6" s="16" t="s">
        <v>38</v>
      </c>
      <c r="J6" s="16" t="s">
        <v>36</v>
      </c>
      <c r="K6" s="16" t="s">
        <v>36</v>
      </c>
      <c r="L6" s="16" t="s">
        <v>38</v>
      </c>
      <c r="M6" s="16" t="s">
        <v>38</v>
      </c>
      <c r="N6" s="16" t="s">
        <v>38</v>
      </c>
      <c r="O6" s="16" t="s">
        <v>38</v>
      </c>
      <c r="P6" s="16" t="s">
        <v>38</v>
      </c>
      <c r="Q6" s="16" t="s">
        <v>36</v>
      </c>
      <c r="R6" s="16" t="s">
        <v>36</v>
      </c>
      <c r="S6" s="16" t="s">
        <v>38</v>
      </c>
      <c r="T6" s="16" t="s">
        <v>38</v>
      </c>
      <c r="U6" s="16" t="s">
        <v>38</v>
      </c>
      <c r="V6" s="16" t="s">
        <v>24</v>
      </c>
      <c r="W6" s="16" t="s">
        <v>38</v>
      </c>
      <c r="X6" s="16" t="s">
        <v>36</v>
      </c>
      <c r="Y6" s="16" t="s">
        <v>36</v>
      </c>
      <c r="Z6" s="16" t="s">
        <v>38</v>
      </c>
      <c r="AA6" s="16" t="s">
        <v>38</v>
      </c>
      <c r="AB6" s="16" t="s">
        <v>38</v>
      </c>
      <c r="AC6" s="16" t="s">
        <v>38</v>
      </c>
      <c r="AD6" s="16" t="s">
        <v>38</v>
      </c>
      <c r="AE6" s="16" t="s">
        <v>36</v>
      </c>
      <c r="AF6" s="16" t="s">
        <v>36</v>
      </c>
      <c r="AG6" s="16" t="s">
        <v>38</v>
      </c>
      <c r="AH6" s="16" t="s">
        <v>38</v>
      </c>
    </row>
    <row r="7" spans="1:34" ht="18.75" x14ac:dyDescent="0.25">
      <c r="A7" s="15">
        <f>IFERROR(SUBTOTAL(3,$C7:C$8),"")</f>
        <v>2</v>
      </c>
      <c r="B7" s="15">
        <v>2</v>
      </c>
      <c r="C7" s="17" t="s">
        <v>7</v>
      </c>
      <c r="D7" s="16" t="s">
        <v>36</v>
      </c>
      <c r="E7" s="16" t="s">
        <v>30</v>
      </c>
      <c r="F7" s="16" t="s">
        <v>37</v>
      </c>
      <c r="G7" s="16" t="s">
        <v>37</v>
      </c>
      <c r="H7" s="16" t="s">
        <v>38</v>
      </c>
      <c r="I7" s="16" t="s">
        <v>38</v>
      </c>
      <c r="J7" s="16" t="s">
        <v>36</v>
      </c>
      <c r="K7" s="16" t="s">
        <v>36</v>
      </c>
      <c r="L7" s="16" t="s">
        <v>38</v>
      </c>
      <c r="M7" s="16" t="s">
        <v>38</v>
      </c>
      <c r="N7" s="16" t="s">
        <v>38</v>
      </c>
      <c r="O7" s="16" t="s">
        <v>38</v>
      </c>
      <c r="P7" s="16" t="s">
        <v>38</v>
      </c>
      <c r="Q7" s="16" t="s">
        <v>36</v>
      </c>
      <c r="R7" s="16" t="s">
        <v>36</v>
      </c>
      <c r="S7" s="16" t="s">
        <v>38</v>
      </c>
      <c r="T7" s="16" t="s">
        <v>38</v>
      </c>
      <c r="U7" s="16" t="s">
        <v>38</v>
      </c>
      <c r="V7" s="16" t="s">
        <v>24</v>
      </c>
      <c r="W7" s="16" t="s">
        <v>38</v>
      </c>
      <c r="X7" s="16" t="s">
        <v>36</v>
      </c>
      <c r="Y7" s="16" t="s">
        <v>36</v>
      </c>
      <c r="Z7" s="16" t="s">
        <v>38</v>
      </c>
      <c r="AA7" s="16" t="s">
        <v>38</v>
      </c>
      <c r="AB7" s="16" t="s">
        <v>38</v>
      </c>
      <c r="AC7" s="16" t="s">
        <v>38</v>
      </c>
      <c r="AD7" s="16" t="s">
        <v>38</v>
      </c>
      <c r="AE7" s="16" t="s">
        <v>36</v>
      </c>
      <c r="AF7" s="16" t="s">
        <v>36</v>
      </c>
      <c r="AG7" s="16" t="s">
        <v>38</v>
      </c>
      <c r="AH7" s="16" t="s">
        <v>38</v>
      </c>
    </row>
    <row r="8" spans="1:34" ht="18.75" x14ac:dyDescent="0.25">
      <c r="A8" s="15">
        <f>(SUBTOTAL(3,$C8:C$8))</f>
        <v>1</v>
      </c>
      <c r="B8" s="15">
        <v>3</v>
      </c>
      <c r="C8" s="17" t="s">
        <v>8</v>
      </c>
      <c r="D8" s="16" t="s">
        <v>36</v>
      </c>
      <c r="E8" s="16" t="s">
        <v>30</v>
      </c>
      <c r="F8" s="16" t="s">
        <v>38</v>
      </c>
      <c r="G8" s="16" t="s">
        <v>38</v>
      </c>
      <c r="H8" s="16" t="s">
        <v>32</v>
      </c>
      <c r="I8" s="16" t="s">
        <v>32</v>
      </c>
      <c r="J8" s="16" t="s">
        <v>36</v>
      </c>
      <c r="K8" s="16" t="s">
        <v>36</v>
      </c>
      <c r="L8" s="16" t="s">
        <v>38</v>
      </c>
      <c r="M8" s="16" t="s">
        <v>38</v>
      </c>
      <c r="N8" s="16" t="s">
        <v>38</v>
      </c>
      <c r="O8" s="16" t="s">
        <v>38</v>
      </c>
      <c r="P8" s="16" t="s">
        <v>38</v>
      </c>
      <c r="Q8" s="16" t="s">
        <v>36</v>
      </c>
      <c r="R8" s="16" t="s">
        <v>36</v>
      </c>
      <c r="S8" s="16" t="s">
        <v>38</v>
      </c>
      <c r="T8" s="16" t="s">
        <v>38</v>
      </c>
      <c r="U8" s="16" t="s">
        <v>38</v>
      </c>
      <c r="V8" s="16" t="s">
        <v>24</v>
      </c>
      <c r="W8" s="16" t="s">
        <v>38</v>
      </c>
      <c r="X8" s="16" t="s">
        <v>36</v>
      </c>
      <c r="Y8" s="16" t="s">
        <v>36</v>
      </c>
      <c r="Z8" s="16" t="s">
        <v>38</v>
      </c>
      <c r="AA8" s="16" t="s">
        <v>38</v>
      </c>
      <c r="AB8" s="16" t="s">
        <v>38</v>
      </c>
      <c r="AC8" s="16" t="s">
        <v>38</v>
      </c>
      <c r="AD8" s="16" t="s">
        <v>38</v>
      </c>
      <c r="AE8" s="16" t="s">
        <v>36</v>
      </c>
      <c r="AF8" s="16" t="s">
        <v>36</v>
      </c>
      <c r="AG8" s="16" t="s">
        <v>38</v>
      </c>
      <c r="AH8" s="16" t="s">
        <v>38</v>
      </c>
    </row>
  </sheetData>
  <mergeCells count="2">
    <mergeCell ref="A4:A5"/>
    <mergeCell ref="B4:B5"/>
  </mergeCells>
  <conditionalFormatting sqref="D4:AH5">
    <cfRule type="expression" dxfId="22" priority="5">
      <formula>TEXT(D$8,"ddd")="الجمعة"</formula>
    </cfRule>
    <cfRule type="expression" dxfId="21" priority="6">
      <formula>COUNTIF(holidays,D$8)</formula>
    </cfRule>
  </conditionalFormatting>
  <conditionalFormatting sqref="D6:AH8">
    <cfRule type="cellIs" dxfId="20" priority="1" operator="equal">
      <formula>"u"</formula>
    </cfRule>
    <cfRule type="cellIs" dxfId="19" priority="2" operator="equal">
      <formula>"v"</formula>
    </cfRule>
    <cfRule type="expression" dxfId="18" priority="3">
      <formula>COUNTIF(holidays,D$8)</formula>
    </cfRule>
    <cfRule type="expression" dxfId="17" priority="4">
      <formula>TEXT(D$8,"ddd")="Fri"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D3" sqref="D3"/>
    </sheetView>
  </sheetViews>
  <sheetFormatPr defaultRowHeight="15" x14ac:dyDescent="0.25"/>
  <cols>
    <col min="1" max="1" width="13.28515625" bestFit="1" customWidth="1"/>
    <col min="2" max="2" width="8.28515625" customWidth="1"/>
    <col min="3" max="3" width="10.7109375" customWidth="1"/>
    <col min="4" max="4" width="22.7109375" customWidth="1"/>
    <col min="5" max="9" width="11.85546875" customWidth="1"/>
    <col min="10" max="10" width="11.85546875" bestFit="1" customWidth="1"/>
  </cols>
  <sheetData>
    <row r="3" spans="1:4" x14ac:dyDescent="0.25">
      <c r="A3" s="26" t="s">
        <v>4</v>
      </c>
      <c r="B3" s="26" t="s">
        <v>0</v>
      </c>
      <c r="C3" t="s">
        <v>42</v>
      </c>
      <c r="D3" t="s">
        <v>41</v>
      </c>
    </row>
    <row r="4" spans="1:4" x14ac:dyDescent="0.25">
      <c r="A4">
        <v>1</v>
      </c>
      <c r="B4" t="s">
        <v>5</v>
      </c>
      <c r="C4" s="27">
        <v>17</v>
      </c>
      <c r="D4" s="27">
        <v>31</v>
      </c>
    </row>
    <row r="5" spans="1:4" x14ac:dyDescent="0.25">
      <c r="A5">
        <v>2</v>
      </c>
      <c r="B5" t="s">
        <v>15</v>
      </c>
      <c r="C5" s="27">
        <v>18</v>
      </c>
      <c r="D5" s="27">
        <v>31</v>
      </c>
    </row>
    <row r="6" spans="1:4" x14ac:dyDescent="0.25">
      <c r="A6">
        <v>3</v>
      </c>
      <c r="B6" t="s">
        <v>8</v>
      </c>
      <c r="C6" s="27">
        <v>17</v>
      </c>
      <c r="D6" s="27">
        <v>31</v>
      </c>
    </row>
    <row r="7" spans="1:4" x14ac:dyDescent="0.25">
      <c r="A7" t="s">
        <v>40</v>
      </c>
      <c r="C7" s="27">
        <v>52</v>
      </c>
      <c r="D7" s="27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20"/>
  <sheetViews>
    <sheetView tabSelected="1" workbookViewId="0">
      <pane xSplit="1" ySplit="2" topLeftCell="B77" activePane="bottomRight" state="frozen"/>
      <selection pane="topRight" activeCell="B1" sqref="B1"/>
      <selection pane="bottomLeft" activeCell="A3" sqref="A3"/>
      <selection pane="bottomRight" activeCell="L123" sqref="L123"/>
    </sheetView>
  </sheetViews>
  <sheetFormatPr defaultRowHeight="15" x14ac:dyDescent="0.25"/>
  <cols>
    <col min="1" max="2" width="9.140625" style="1"/>
    <col min="3" max="3" width="10.7109375" bestFit="1" customWidth="1"/>
    <col min="4" max="4" width="9.140625" style="1"/>
    <col min="5" max="5" width="14.42578125" style="4" customWidth="1"/>
    <col min="6" max="7" width="13.5703125" style="1" customWidth="1"/>
    <col min="8" max="8" width="14.42578125" bestFit="1" customWidth="1"/>
    <col min="9" max="9" width="9.85546875" style="1" customWidth="1"/>
    <col min="11" max="11" width="13.42578125" style="1" customWidth="1"/>
    <col min="12" max="12" width="17.5703125" style="1" customWidth="1"/>
    <col min="13" max="13" width="10.85546875" style="1" customWidth="1"/>
    <col min="14" max="14" width="9.140625" style="1"/>
  </cols>
  <sheetData>
    <row r="1" spans="1:14" ht="15" customHeight="1" x14ac:dyDescent="0.25">
      <c r="H1" s="5"/>
      <c r="I1" s="8"/>
      <c r="J1" s="5"/>
      <c r="K1" s="8"/>
      <c r="L1" s="8"/>
      <c r="M1" s="18"/>
    </row>
    <row r="2" spans="1:14" ht="15" customHeight="1" x14ac:dyDescent="0.25">
      <c r="A2" s="6" t="s">
        <v>4</v>
      </c>
      <c r="B2" s="6" t="s">
        <v>0</v>
      </c>
      <c r="C2" s="6" t="s">
        <v>3</v>
      </c>
      <c r="D2" s="6" t="s">
        <v>6</v>
      </c>
      <c r="E2" s="11" t="s">
        <v>1</v>
      </c>
      <c r="F2" s="6" t="s">
        <v>2</v>
      </c>
      <c r="G2" s="6" t="s">
        <v>14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39</v>
      </c>
      <c r="N2" s="25" t="s">
        <v>25</v>
      </c>
    </row>
    <row r="3" spans="1:14" x14ac:dyDescent="0.25">
      <c r="A3" s="1">
        <v>1</v>
      </c>
      <c r="B3" s="1" t="s">
        <v>5</v>
      </c>
      <c r="C3" s="3">
        <v>44562</v>
      </c>
      <c r="D3" s="2" t="str">
        <f>TEXT(C3,"ddd")</f>
        <v>السبت</v>
      </c>
      <c r="F3" s="4"/>
      <c r="G3" s="4" t="str">
        <f>IF(E3&gt;0,"x"," ")</f>
        <v xml:space="preserve"> </v>
      </c>
      <c r="H3" s="21" t="str">
        <f t="array" ref="H3">IF(SUM((medical[From]&lt;=C3)*(C3&lt;=medical[To])*(A3=medical[Staff File Number]))=0,"","m")</f>
        <v/>
      </c>
      <c r="I3" s="21" t="str">
        <f t="array" ref="I3">IF(SUM((vacation[From]&lt;=C3)*(C3&lt;vacation[To])*(B3=vacation[Name]))=0,"","V")</f>
        <v/>
      </c>
      <c r="K3" s="21" t="str">
        <f t="array" ref="K3">IF(SUM((unpaid[From]&lt;=C3)*(C3&lt;=unpaid[To])*(A3=unpaid[Staff File Number]))=0,"","u")</f>
        <v/>
      </c>
      <c r="L3" s="21" t="str">
        <f t="array" ref="L3">IF(C3=holiday[],"h","")</f>
        <v/>
      </c>
      <c r="M3" s="21" t="str">
        <f>IF(OR(D3="السبت",D3="الجمعة"),"O","")</f>
        <v>O</v>
      </c>
      <c r="N3" s="1" t="str">
        <f>G3&amp;H3&amp;I3&amp;J3&amp;K3&amp;L3&amp;M3</f>
        <v xml:space="preserve"> O</v>
      </c>
    </row>
    <row r="4" spans="1:14" x14ac:dyDescent="0.25">
      <c r="A4" s="1">
        <v>1</v>
      </c>
      <c r="B4" s="1" t="s">
        <v>5</v>
      </c>
      <c r="C4" s="3">
        <v>44563</v>
      </c>
      <c r="D4" s="2" t="str">
        <f t="shared" ref="D4:D14" si="0">TEXT(C4,"ddd")</f>
        <v>الأحد</v>
      </c>
      <c r="F4" s="4"/>
      <c r="G4" s="4" t="str">
        <f t="shared" ref="G4:G67" si="1">IF(E4&gt;0,"x"," ")</f>
        <v xml:space="preserve"> </v>
      </c>
      <c r="H4" s="21" t="str">
        <f t="array" ref="H4">IF(SUM((medical[From]&lt;=C4)*(C4&lt;=medical[To])*(A4=medical[Staff File Number]))=0,"","m")</f>
        <v/>
      </c>
      <c r="I4" s="21" t="str">
        <f t="array" ref="I4">IF(SUM((vacation[From]&lt;=C4)*(C4&lt;vacation[To])*(B4=vacation[Name]))=0,"","V")</f>
        <v/>
      </c>
      <c r="K4" s="21" t="str">
        <f t="array" ref="K4">IF(SUM((unpaid[From]&lt;=C4)*(C4&lt;=unpaid[To])*(A4=unpaid[Staff File Number]))=0,"","u")</f>
        <v/>
      </c>
      <c r="L4" s="21" t="str">
        <f t="array" ref="L4">IF(C4=holiday[],"h","")</f>
        <v>h</v>
      </c>
      <c r="M4" s="21" t="str">
        <f t="shared" ref="M4:M67" si="2">IF(OR(D4="السبت",D4="الجمعة"),"O","")</f>
        <v/>
      </c>
      <c r="N4" s="1" t="str">
        <f>G4&amp;H4&amp;I4&amp;J4&amp;K4&amp;L4</f>
        <v xml:space="preserve"> h</v>
      </c>
    </row>
    <row r="5" spans="1:14" x14ac:dyDescent="0.25">
      <c r="A5" s="1">
        <v>1</v>
      </c>
      <c r="B5" s="1" t="s">
        <v>5</v>
      </c>
      <c r="C5" s="3">
        <v>44564</v>
      </c>
      <c r="D5" s="2" t="str">
        <f t="shared" si="0"/>
        <v>الإثنين</v>
      </c>
      <c r="F5" s="4"/>
      <c r="G5" s="4" t="str">
        <f t="shared" si="1"/>
        <v xml:space="preserve"> </v>
      </c>
      <c r="H5" s="21" t="str">
        <f t="array" ref="H5">IF(SUM((medical[From]&lt;=C5)*(C5&lt;=medical[To])*(A5=medical[Staff File Number]))=0,"","m")</f>
        <v>m</v>
      </c>
      <c r="I5" s="21" t="str">
        <f t="array" ref="I5">IF(SUM((vacation[From]&lt;=C5)*(C5&lt;vacation[To])*(B5=vacation[Name]))=0,"","V")</f>
        <v>V</v>
      </c>
      <c r="K5" s="21" t="str">
        <f t="array" ref="K5">IF(SUM((unpaid[From]&lt;=C5)*(C5&lt;=unpaid[To])*(A5=unpaid[Staff File Number]))=0,"","u")</f>
        <v>u</v>
      </c>
      <c r="L5" s="21" t="str">
        <f t="array" ref="L5">IF(C5=holiday[],"h","")</f>
        <v/>
      </c>
      <c r="M5" s="21" t="str">
        <f t="shared" si="2"/>
        <v/>
      </c>
      <c r="N5" s="1" t="str">
        <f t="shared" ref="N5:N8" si="3">G5&amp;H5&amp;I5&amp;J5&amp;K5&amp;L5</f>
        <v xml:space="preserve"> mVu</v>
      </c>
    </row>
    <row r="6" spans="1:14" x14ac:dyDescent="0.25">
      <c r="A6" s="1">
        <v>1</v>
      </c>
      <c r="B6" s="1" t="s">
        <v>5</v>
      </c>
      <c r="C6" s="3">
        <v>44565</v>
      </c>
      <c r="D6" s="2" t="str">
        <f t="shared" si="0"/>
        <v>الثلاثاء</v>
      </c>
      <c r="F6" s="4"/>
      <c r="G6" s="4" t="str">
        <f t="shared" si="1"/>
        <v xml:space="preserve"> </v>
      </c>
      <c r="H6" s="21" t="str">
        <f t="array" ref="H6">IF(SUM((medical[From]&lt;=C6)*(C6&lt;=medical[To])*(A6=medical[Staff File Number]))=0,"","m")</f>
        <v>m</v>
      </c>
      <c r="I6" s="21" t="str">
        <f t="array" ref="I6">IF(SUM((vacation[From]&lt;=C6)*(C6&lt;vacation[To])*(B6=vacation[Name]))=0,"","V")</f>
        <v>V</v>
      </c>
      <c r="K6" s="21" t="str">
        <f t="array" ref="K6">IF(SUM((unpaid[From]&lt;=C6)*(C6&lt;=unpaid[To])*(A6=unpaid[Staff File Number]))=0,"","u")</f>
        <v>u</v>
      </c>
      <c r="L6" s="21" t="str">
        <f t="array" ref="L6">IF(C6=holiday[],"h","")</f>
        <v/>
      </c>
      <c r="M6" s="21" t="str">
        <f t="shared" si="2"/>
        <v/>
      </c>
      <c r="N6" s="1" t="str">
        <f t="shared" si="3"/>
        <v xml:space="preserve"> mVu</v>
      </c>
    </row>
    <row r="7" spans="1:14" x14ac:dyDescent="0.25">
      <c r="A7" s="1">
        <v>1</v>
      </c>
      <c r="B7" s="1" t="s">
        <v>5</v>
      </c>
      <c r="C7" s="3">
        <v>44566</v>
      </c>
      <c r="D7" s="2" t="str">
        <f t="shared" si="0"/>
        <v>الأربعاء</v>
      </c>
      <c r="E7" s="4">
        <v>44566.333333333336</v>
      </c>
      <c r="F7" s="4">
        <v>44566.333333333336</v>
      </c>
      <c r="G7" s="4" t="str">
        <f t="shared" si="1"/>
        <v>x</v>
      </c>
      <c r="H7" s="21" t="str">
        <f t="array" ref="H7">IF(SUM((medical[From]&lt;=C7)*(C7&lt;=medical[To])*(A7=medical[Staff File Number]))=0,"","m")</f>
        <v/>
      </c>
      <c r="I7" s="21" t="str">
        <f t="array" ref="I7">IF(SUM((vacation[From]&lt;=C7)*(C7&lt;vacation[To])*(B7=vacation[Name]))=0,"","V")</f>
        <v/>
      </c>
      <c r="K7" s="21" t="str">
        <f t="array" ref="K7">IF(SUM((unpaid[From]&lt;=C7)*(C7&lt;=unpaid[To])*(A7=unpaid[Staff File Number]))=0,"","u")</f>
        <v>u</v>
      </c>
      <c r="L7" s="21" t="str">
        <f t="array" ref="L7">IF(C7=holiday[],"h","")</f>
        <v/>
      </c>
      <c r="M7" s="21" t="str">
        <f t="shared" si="2"/>
        <v/>
      </c>
      <c r="N7" s="1" t="str">
        <f t="shared" si="3"/>
        <v>xu</v>
      </c>
    </row>
    <row r="8" spans="1:14" x14ac:dyDescent="0.25">
      <c r="A8" s="1">
        <v>1</v>
      </c>
      <c r="B8" s="1" t="s">
        <v>5</v>
      </c>
      <c r="C8" s="3">
        <v>44567</v>
      </c>
      <c r="D8" s="2" t="str">
        <f t="shared" si="0"/>
        <v>الخميس</v>
      </c>
      <c r="E8" s="4">
        <v>44567.333333333336</v>
      </c>
      <c r="F8" s="4">
        <v>44567.333333333336</v>
      </c>
      <c r="G8" s="4" t="str">
        <f t="shared" si="1"/>
        <v>x</v>
      </c>
      <c r="H8" s="21" t="str">
        <f t="array" ref="H8">IF(SUM((medical[From]&lt;=C8)*(C8&lt;=medical[To])*(A8=medical[Staff File Number]))=0,"","m")</f>
        <v/>
      </c>
      <c r="I8" s="21" t="str">
        <f t="array" ref="I8">IF(SUM((vacation[From]&lt;=C8)*(C8&lt;vacation[To])*(B8=vacation[Name]))=0,"","V")</f>
        <v/>
      </c>
      <c r="K8" s="21" t="str">
        <f t="array" ref="K8">IF(SUM((unpaid[From]&lt;=C8)*(C8&lt;=unpaid[To])*(A8=unpaid[Staff File Number]))=0,"","u")</f>
        <v/>
      </c>
      <c r="L8" s="21" t="str">
        <f t="array" ref="L8">IF(C8=holiday[],"h","")</f>
        <v/>
      </c>
      <c r="M8" s="21" t="str">
        <f t="shared" si="2"/>
        <v/>
      </c>
      <c r="N8" s="1" t="str">
        <f t="shared" si="3"/>
        <v>x</v>
      </c>
    </row>
    <row r="9" spans="1:14" x14ac:dyDescent="0.25">
      <c r="A9" s="1">
        <v>1</v>
      </c>
      <c r="B9" s="1" t="s">
        <v>5</v>
      </c>
      <c r="C9" s="22">
        <v>44568</v>
      </c>
      <c r="D9" s="2" t="str">
        <f t="shared" si="0"/>
        <v>الجمعة</v>
      </c>
      <c r="F9" s="4"/>
      <c r="G9" s="4" t="str">
        <f t="shared" si="1"/>
        <v xml:space="preserve"> </v>
      </c>
      <c r="H9" s="21" t="str">
        <f t="array" ref="H9">IF(SUM((medical[From]&lt;=C9)*(C9&lt;=medical[To])*(A9=medical[Staff File Number]))=0,"","m")</f>
        <v/>
      </c>
      <c r="I9" s="21" t="str">
        <f t="array" ref="I9">IF(SUM((vacation[From]&lt;=C9)*(C9&lt;vacation[To])*(B9=vacation[Name]))=0,"","V")</f>
        <v/>
      </c>
      <c r="K9" s="21" t="str">
        <f t="array" ref="K9">IF(SUM((unpaid[From]&lt;=C9)*(C9&lt;=unpaid[To])*(A9=unpaid[Staff File Number]))=0,"","u")</f>
        <v/>
      </c>
      <c r="L9" s="21" t="str">
        <f t="array" ref="L9">IF(C9=holiday[],"h","")</f>
        <v/>
      </c>
      <c r="M9" s="21" t="str">
        <f t="shared" si="2"/>
        <v>O</v>
      </c>
      <c r="N9" s="1" t="str">
        <f>G9&amp;H9&amp;I9&amp;J9&amp;K9&amp;L9&amp;M9</f>
        <v xml:space="preserve"> O</v>
      </c>
    </row>
    <row r="10" spans="1:14" x14ac:dyDescent="0.25">
      <c r="A10" s="1">
        <v>1</v>
      </c>
      <c r="B10" s="1" t="s">
        <v>5</v>
      </c>
      <c r="C10" s="3">
        <v>44569</v>
      </c>
      <c r="D10" s="2" t="str">
        <f t="shared" si="0"/>
        <v>السبت</v>
      </c>
      <c r="F10" s="4"/>
      <c r="G10" s="4" t="str">
        <f t="shared" si="1"/>
        <v xml:space="preserve"> </v>
      </c>
      <c r="H10" s="21" t="str">
        <f t="array" ref="H10">IF(SUM((medical[From]&lt;=C10)*(C10&lt;=medical[To])*(A10=medical[Staff File Number]))=0,"","m")</f>
        <v/>
      </c>
      <c r="I10" s="21" t="str">
        <f t="array" ref="I10">IF(SUM((vacation[From]&lt;=C10)*(C10&lt;vacation[To])*(B10=vacation[Name]))=0,"","V")</f>
        <v/>
      </c>
      <c r="K10" s="21" t="str">
        <f t="array" ref="K10">IF(SUM((unpaid[From]&lt;=C10)*(C10&lt;=unpaid[To])*(A10=unpaid[Staff File Number]))=0,"","u")</f>
        <v/>
      </c>
      <c r="L10" s="21" t="str">
        <f t="array" ref="L10">IF(C10=holiday[],"h","")</f>
        <v/>
      </c>
      <c r="M10" s="21" t="str">
        <f t="shared" si="2"/>
        <v>O</v>
      </c>
      <c r="N10" s="1" t="str">
        <f t="shared" ref="N10:N73" si="4">G10&amp;H10&amp;I10&amp;J10&amp;K10&amp;L10&amp;M10</f>
        <v xml:space="preserve"> O</v>
      </c>
    </row>
    <row r="11" spans="1:14" x14ac:dyDescent="0.25">
      <c r="A11" s="1">
        <v>1</v>
      </c>
      <c r="B11" s="1" t="s">
        <v>5</v>
      </c>
      <c r="C11" s="3">
        <v>44570</v>
      </c>
      <c r="D11" s="2" t="str">
        <f t="shared" si="0"/>
        <v>الأحد</v>
      </c>
      <c r="E11" s="4">
        <v>44562.333333333336</v>
      </c>
      <c r="F11" s="4">
        <v>44562.333333333336</v>
      </c>
      <c r="G11" s="4" t="str">
        <f t="shared" si="1"/>
        <v>x</v>
      </c>
      <c r="H11" s="21" t="str">
        <f t="array" ref="H11">IF(SUM((medical[From]&lt;=C11)*(C11&lt;=medical[To])*(A11=medical[Staff File Number]))=0,"","m")</f>
        <v/>
      </c>
      <c r="I11" s="21" t="str">
        <f t="array" ref="I11">IF(SUM((vacation[From]&lt;=C11)*(C11&lt;vacation[To])*(B11=vacation[Name]))=0,"","V")</f>
        <v/>
      </c>
      <c r="K11" s="21" t="str">
        <f t="array" ref="K11">IF(SUM((unpaid[From]&lt;=C11)*(C11&lt;=unpaid[To])*(A11=unpaid[Staff File Number]))=0,"","u")</f>
        <v/>
      </c>
      <c r="L11" s="21" t="str">
        <f t="array" ref="L11">IF(C11=holiday[],"h","")</f>
        <v/>
      </c>
      <c r="M11" s="21" t="str">
        <f t="shared" si="2"/>
        <v/>
      </c>
      <c r="N11" s="1" t="str">
        <f t="shared" si="4"/>
        <v>x</v>
      </c>
    </row>
    <row r="12" spans="1:14" x14ac:dyDescent="0.25">
      <c r="A12" s="1">
        <v>1</v>
      </c>
      <c r="B12" s="1" t="s">
        <v>5</v>
      </c>
      <c r="C12" s="3">
        <v>44571</v>
      </c>
      <c r="D12" s="2" t="str">
        <f t="shared" si="0"/>
        <v>الإثنين</v>
      </c>
      <c r="F12" s="4"/>
      <c r="G12" s="4"/>
      <c r="H12" s="21" t="str">
        <f t="array" ref="H12">IF(SUM((medical[From]&lt;=C12)*(C12&lt;=medical[To])*(A12=medical[Staff File Number]))=0,"","m")</f>
        <v/>
      </c>
      <c r="I12" s="21" t="str">
        <f t="array" ref="I12">IF(SUM((vacation[From]&lt;=C12)*(C12&lt;vacation[To])*(B12=vacation[Name]))=0,"","V")</f>
        <v/>
      </c>
      <c r="K12" s="21" t="str">
        <f t="array" ref="K12">IF(SUM((unpaid[From]&lt;=C12)*(C12&lt;=unpaid[To])*(A12=unpaid[Staff File Number]))=0,"","u")</f>
        <v/>
      </c>
      <c r="L12" s="21" t="str">
        <f t="array" ref="L12">IF(C12=holiday[],"h","")</f>
        <v/>
      </c>
      <c r="M12" s="21" t="str">
        <f t="shared" si="2"/>
        <v/>
      </c>
      <c r="N12" s="1" t="str">
        <f t="shared" si="4"/>
        <v/>
      </c>
    </row>
    <row r="13" spans="1:14" x14ac:dyDescent="0.25">
      <c r="A13" s="1">
        <v>1</v>
      </c>
      <c r="B13" s="1" t="s">
        <v>5</v>
      </c>
      <c r="C13" s="3">
        <v>44572</v>
      </c>
      <c r="D13" s="2" t="str">
        <f t="shared" si="0"/>
        <v>الثلاثاء</v>
      </c>
      <c r="E13" s="4">
        <v>44564.333333333336</v>
      </c>
      <c r="F13" s="4">
        <v>44564.333333333336</v>
      </c>
      <c r="G13" s="4" t="str">
        <f t="shared" si="1"/>
        <v>x</v>
      </c>
      <c r="H13" s="21" t="str">
        <f t="array" ref="H13">IF(SUM((medical[From]&lt;=C13)*(C13&lt;=medical[To])*(A13=medical[Staff File Number]))=0,"","m")</f>
        <v/>
      </c>
      <c r="I13" s="21" t="str">
        <f t="array" ref="I13">IF(SUM((vacation[From]&lt;=C13)*(C13&lt;vacation[To])*(B13=vacation[Name]))=0,"","V")</f>
        <v/>
      </c>
      <c r="K13" s="21" t="str">
        <f t="array" ref="K13">IF(SUM((unpaid[From]&lt;=C13)*(C13&lt;=unpaid[To])*(A13=unpaid[Staff File Number]))=0,"","u")</f>
        <v/>
      </c>
      <c r="L13" s="21" t="str">
        <f t="array" ref="L13">IF(C13=holiday[],"h","")</f>
        <v/>
      </c>
      <c r="M13" s="21" t="str">
        <f t="shared" si="2"/>
        <v/>
      </c>
      <c r="N13" s="1" t="str">
        <f t="shared" si="4"/>
        <v>x</v>
      </c>
    </row>
    <row r="14" spans="1:14" x14ac:dyDescent="0.25">
      <c r="A14" s="1">
        <v>1</v>
      </c>
      <c r="B14" s="1" t="s">
        <v>5</v>
      </c>
      <c r="C14" s="3">
        <v>44573</v>
      </c>
      <c r="D14" s="2" t="str">
        <f t="shared" si="0"/>
        <v>الأربعاء</v>
      </c>
      <c r="E14" s="4">
        <v>44565.333333333336</v>
      </c>
      <c r="F14" s="4">
        <v>44565.333333333336</v>
      </c>
      <c r="G14" s="4" t="str">
        <f t="shared" si="1"/>
        <v>x</v>
      </c>
      <c r="H14" s="21" t="str">
        <f t="array" ref="H14">IF(SUM((medical[From]&lt;=C14)*(C14&lt;=medical[To])*(A14=medical[Staff File Number]))=0,"","m")</f>
        <v/>
      </c>
      <c r="I14" s="21" t="str">
        <f t="array" ref="I14">IF(SUM((vacation[From]&lt;=C14)*(C14&lt;vacation[To])*(B14=vacation[Name]))=0,"","V")</f>
        <v/>
      </c>
      <c r="K14" s="21" t="str">
        <f t="array" ref="K14">IF(SUM((unpaid[From]&lt;=C14)*(C14&lt;=unpaid[To])*(A14=unpaid[Staff File Number]))=0,"","u")</f>
        <v/>
      </c>
      <c r="L14" s="21" t="str">
        <f t="array" ref="L14">IF(C14=holiday[],"h","")</f>
        <v/>
      </c>
      <c r="M14" s="21" t="str">
        <f t="shared" si="2"/>
        <v/>
      </c>
      <c r="N14" s="1" t="str">
        <f t="shared" si="4"/>
        <v>x</v>
      </c>
    </row>
    <row r="15" spans="1:14" x14ac:dyDescent="0.25">
      <c r="A15" s="1">
        <v>1</v>
      </c>
      <c r="B15" s="1" t="s">
        <v>5</v>
      </c>
      <c r="C15" s="3">
        <v>44574</v>
      </c>
      <c r="D15" s="2" t="str">
        <f t="shared" ref="D15:D18" si="5">TEXT(C15,"ddd")</f>
        <v>الخميس</v>
      </c>
      <c r="E15" s="4">
        <v>44565.333333333336</v>
      </c>
      <c r="F15" s="4">
        <v>44565.333333333336</v>
      </c>
      <c r="G15" s="4" t="str">
        <f t="shared" si="1"/>
        <v>x</v>
      </c>
      <c r="H15" s="21" t="str">
        <f t="array" ref="H15">IF(SUM((medical[From]&lt;=C15)*(C15&lt;=medical[To])*(A15=medical[Staff File Number]))=0,"","m")</f>
        <v/>
      </c>
      <c r="I15" s="21" t="str">
        <f t="array" ref="I15">IF(SUM((vacation[From]&lt;=C15)*(C15&lt;vacation[To])*(B15=vacation[Name]))=0,"","V")</f>
        <v/>
      </c>
      <c r="K15" s="21" t="str">
        <f t="array" ref="K15">IF(SUM((unpaid[From]&lt;=C15)*(C15&lt;=unpaid[To])*(A15=unpaid[Staff File Number]))=0,"","u")</f>
        <v/>
      </c>
      <c r="L15" s="21" t="str">
        <f t="array" ref="L15">IF(C15=holiday[],"h","")</f>
        <v/>
      </c>
      <c r="M15" s="21" t="str">
        <f t="shared" si="2"/>
        <v/>
      </c>
      <c r="N15" s="1" t="str">
        <f t="shared" si="4"/>
        <v>x</v>
      </c>
    </row>
    <row r="16" spans="1:14" x14ac:dyDescent="0.25">
      <c r="A16" s="1">
        <v>1</v>
      </c>
      <c r="B16" s="1" t="s">
        <v>5</v>
      </c>
      <c r="C16" s="3">
        <v>44575</v>
      </c>
      <c r="D16" s="2" t="str">
        <f t="shared" si="5"/>
        <v>الجمعة</v>
      </c>
      <c r="F16" s="4"/>
      <c r="G16" s="4" t="str">
        <f t="shared" si="1"/>
        <v xml:space="preserve"> </v>
      </c>
      <c r="H16" s="21" t="str">
        <f t="array" ref="H16">IF(SUM((medical[From]&lt;=C16)*(C16&lt;=medical[To])*(A16=medical[Staff File Number]))=0,"","m")</f>
        <v/>
      </c>
      <c r="I16" s="21" t="str">
        <f t="array" ref="I16">IF(SUM((vacation[From]&lt;=C16)*(C16&lt;vacation[To])*(B16=vacation[Name]))=0,"","V")</f>
        <v/>
      </c>
      <c r="K16" s="21" t="str">
        <f t="array" ref="K16">IF(SUM((unpaid[From]&lt;=C16)*(C16&lt;=unpaid[To])*(A16=unpaid[Staff File Number]))=0,"","u")</f>
        <v/>
      </c>
      <c r="L16" s="21" t="str">
        <f t="array" ref="L16">IF(C16=holiday[],"h","")</f>
        <v/>
      </c>
      <c r="M16" s="21" t="str">
        <f t="shared" si="2"/>
        <v>O</v>
      </c>
      <c r="N16" s="1" t="str">
        <f t="shared" si="4"/>
        <v xml:space="preserve"> O</v>
      </c>
    </row>
    <row r="17" spans="1:14" x14ac:dyDescent="0.25">
      <c r="A17" s="1">
        <v>1</v>
      </c>
      <c r="B17" s="1" t="s">
        <v>5</v>
      </c>
      <c r="C17" s="3">
        <v>44576</v>
      </c>
      <c r="D17" s="2" t="str">
        <f t="shared" si="5"/>
        <v>السبت</v>
      </c>
      <c r="F17" s="4"/>
      <c r="G17" s="4" t="str">
        <f t="shared" si="1"/>
        <v xml:space="preserve"> </v>
      </c>
      <c r="H17" s="21" t="str">
        <f t="array" ref="H17">IF(SUM((medical[From]&lt;=C17)*(C17&lt;=medical[To])*(A17=medical[Staff File Number]))=0,"","m")</f>
        <v/>
      </c>
      <c r="I17" s="21" t="str">
        <f t="array" ref="I17">IF(SUM((vacation[From]&lt;=C17)*(C17&lt;vacation[To])*(B17=vacation[Name]))=0,"","V")</f>
        <v/>
      </c>
      <c r="K17" s="21" t="str">
        <f t="array" ref="K17">IF(SUM((unpaid[From]&lt;=C17)*(C17&lt;=unpaid[To])*(A17=unpaid[Staff File Number]))=0,"","u")</f>
        <v/>
      </c>
      <c r="L17" s="21" t="str">
        <f t="array" ref="L17">IF(C17=holiday[],"h","")</f>
        <v/>
      </c>
      <c r="M17" s="21" t="str">
        <f t="shared" si="2"/>
        <v>O</v>
      </c>
      <c r="N17" s="1" t="str">
        <f t="shared" si="4"/>
        <v xml:space="preserve"> O</v>
      </c>
    </row>
    <row r="18" spans="1:14" x14ac:dyDescent="0.25">
      <c r="A18" s="1">
        <v>1</v>
      </c>
      <c r="B18" s="1" t="s">
        <v>5</v>
      </c>
      <c r="C18" s="3">
        <v>44577</v>
      </c>
      <c r="D18" s="2" t="str">
        <f t="shared" si="5"/>
        <v>الأحد</v>
      </c>
      <c r="E18" s="4">
        <v>44562.333333333336</v>
      </c>
      <c r="F18" s="4">
        <v>44562.333333333336</v>
      </c>
      <c r="G18" s="4" t="str">
        <f t="shared" si="1"/>
        <v>x</v>
      </c>
      <c r="H18" s="21" t="str">
        <f t="array" ref="H18">IF(SUM((medical[From]&lt;=C18)*(C18&lt;=medical[To])*(A18=medical[Staff File Number]))=0,"","m")</f>
        <v/>
      </c>
      <c r="I18" s="21" t="str">
        <f t="array" ref="I18">IF(SUM((vacation[From]&lt;=C18)*(C18&lt;vacation[To])*(B18=vacation[Name]))=0,"","V")</f>
        <v/>
      </c>
      <c r="K18" s="21" t="str">
        <f t="array" ref="K18">IF(SUM((unpaid[From]&lt;=C18)*(C18&lt;=unpaid[To])*(A18=unpaid[Staff File Number]))=0,"","u")</f>
        <v/>
      </c>
      <c r="L18" s="21" t="str">
        <f t="array" ref="L18">IF(C18=holiday[],"h","")</f>
        <v/>
      </c>
      <c r="M18" s="21" t="str">
        <f t="shared" si="2"/>
        <v/>
      </c>
      <c r="N18" s="1" t="str">
        <f t="shared" si="4"/>
        <v>x</v>
      </c>
    </row>
    <row r="19" spans="1:14" x14ac:dyDescent="0.25">
      <c r="A19" s="1">
        <v>1</v>
      </c>
      <c r="B19" s="1" t="s">
        <v>5</v>
      </c>
      <c r="C19" s="3">
        <v>44578</v>
      </c>
      <c r="D19" s="2" t="str">
        <f t="shared" ref="D19:D32" si="6">TEXT(C19,"ddd")</f>
        <v>الإثنين</v>
      </c>
      <c r="E19" s="4">
        <v>44563.333333333336</v>
      </c>
      <c r="F19" s="4">
        <v>44563.333333333336</v>
      </c>
      <c r="G19" s="4" t="str">
        <f t="shared" si="1"/>
        <v>x</v>
      </c>
      <c r="H19" s="21" t="str">
        <f t="array" ref="H19">IF(SUM((medical[From]&lt;=C19)*(C19&lt;=medical[To])*(A19=medical[Staff File Number]))=0,"","m")</f>
        <v/>
      </c>
      <c r="I19" s="21" t="str">
        <f t="array" ref="I19">IF(SUM((vacation[From]&lt;=C19)*(C19&lt;vacation[To])*(B19=vacation[Name]))=0,"","V")</f>
        <v/>
      </c>
      <c r="K19" s="21" t="str">
        <f t="array" ref="K19">IF(SUM((unpaid[From]&lt;=C19)*(C19&lt;=unpaid[To])*(A19=unpaid[Staff File Number]))=0,"","u")</f>
        <v/>
      </c>
      <c r="L19" s="21" t="str">
        <f t="array" ref="L19">IF(C19=holiday[],"h","")</f>
        <v/>
      </c>
      <c r="M19" s="21" t="str">
        <f t="shared" si="2"/>
        <v/>
      </c>
      <c r="N19" s="1" t="str">
        <f t="shared" si="4"/>
        <v>x</v>
      </c>
    </row>
    <row r="20" spans="1:14" x14ac:dyDescent="0.25">
      <c r="A20" s="1">
        <v>1</v>
      </c>
      <c r="B20" s="1" t="s">
        <v>5</v>
      </c>
      <c r="C20" s="3">
        <v>44579</v>
      </c>
      <c r="D20" s="2" t="str">
        <f t="shared" si="6"/>
        <v>الثلاثاء</v>
      </c>
      <c r="E20" s="4">
        <v>44564.333333333336</v>
      </c>
      <c r="F20" s="4">
        <v>44564.333333333336</v>
      </c>
      <c r="G20" s="4" t="str">
        <f t="shared" si="1"/>
        <v>x</v>
      </c>
      <c r="H20" s="21" t="str">
        <f t="array" ref="H20">IF(SUM((medical[From]&lt;=C20)*(C20&lt;=medical[To])*(A20=medical[Staff File Number]))=0,"","m")</f>
        <v/>
      </c>
      <c r="I20" s="21" t="str">
        <f t="array" ref="I20">IF(SUM((vacation[From]&lt;=C20)*(C20&lt;vacation[To])*(B20=vacation[Name]))=0,"","V")</f>
        <v/>
      </c>
      <c r="K20" s="21" t="str">
        <f t="array" ref="K20">IF(SUM((unpaid[From]&lt;=C20)*(C20&lt;=unpaid[To])*(A20=unpaid[Staff File Number]))=0,"","u")</f>
        <v/>
      </c>
      <c r="L20" s="21" t="str">
        <f t="array" ref="L20">IF(C20=holiday[],"h","")</f>
        <v/>
      </c>
      <c r="M20" s="21" t="str">
        <f t="shared" si="2"/>
        <v/>
      </c>
      <c r="N20" s="1" t="str">
        <f t="shared" si="4"/>
        <v>x</v>
      </c>
    </row>
    <row r="21" spans="1:14" x14ac:dyDescent="0.25">
      <c r="A21" s="1">
        <v>1</v>
      </c>
      <c r="B21" s="1" t="s">
        <v>5</v>
      </c>
      <c r="C21" s="3">
        <v>44580</v>
      </c>
      <c r="D21" s="2" t="str">
        <f t="shared" si="6"/>
        <v>الأربعاء</v>
      </c>
      <c r="F21" s="4"/>
      <c r="G21" s="4" t="str">
        <f t="shared" si="1"/>
        <v xml:space="preserve"> </v>
      </c>
      <c r="H21" s="21" t="str">
        <f t="array" ref="H21">IF(SUM((medical[From]&lt;=C21)*(C21&lt;=medical[To])*(A21=medical[Staff File Number]))=0,"","m")</f>
        <v/>
      </c>
      <c r="I21" s="21" t="str">
        <f t="array" ref="I21">IF(SUM((vacation[From]&lt;=C21)*(C21&lt;vacation[To])*(B21=vacation[Name]))=0,"","V")</f>
        <v/>
      </c>
      <c r="K21" s="21" t="str">
        <f t="array" ref="K21">IF(SUM((unpaid[From]&lt;=C21)*(C21&lt;=unpaid[To])*(A21=unpaid[Staff File Number]))=0,"","u")</f>
        <v/>
      </c>
      <c r="L21" s="21" t="str">
        <f t="array" ref="L21">IF(C21=holiday[],"h","")</f>
        <v/>
      </c>
      <c r="M21" s="21" t="str">
        <f t="shared" si="2"/>
        <v/>
      </c>
      <c r="N21" s="1" t="str">
        <f t="shared" si="4"/>
        <v xml:space="preserve"> </v>
      </c>
    </row>
    <row r="22" spans="1:14" x14ac:dyDescent="0.25">
      <c r="A22" s="1">
        <v>1</v>
      </c>
      <c r="B22" s="1" t="s">
        <v>5</v>
      </c>
      <c r="C22" s="3">
        <v>44581</v>
      </c>
      <c r="D22" s="2" t="str">
        <f t="shared" si="6"/>
        <v>الخميس</v>
      </c>
      <c r="E22" s="4">
        <v>44565.333333333336</v>
      </c>
      <c r="F22" s="4">
        <v>44565.333333333336</v>
      </c>
      <c r="G22" s="4" t="str">
        <f t="shared" si="1"/>
        <v>x</v>
      </c>
      <c r="H22" s="21" t="str">
        <f t="array" ref="H22">IF(SUM((medical[From]&lt;=C22)*(C22&lt;=medical[To])*(A22=medical[Staff File Number]))=0,"","m")</f>
        <v/>
      </c>
      <c r="I22" s="21" t="str">
        <f t="array" ref="I22">IF(SUM((vacation[From]&lt;=C22)*(C22&lt;vacation[To])*(B22=vacation[Name]))=0,"","V")</f>
        <v/>
      </c>
      <c r="K22" s="21" t="str">
        <f t="array" ref="K22">IF(SUM((unpaid[From]&lt;=C22)*(C22&lt;=unpaid[To])*(A22=unpaid[Staff File Number]))=0,"","u")</f>
        <v/>
      </c>
      <c r="L22" s="21" t="str">
        <f t="array" ref="L22">IF(C22=holiday[],"h","")</f>
        <v/>
      </c>
      <c r="M22" s="21" t="str">
        <f t="shared" si="2"/>
        <v/>
      </c>
      <c r="N22" s="1" t="str">
        <f t="shared" si="4"/>
        <v>x</v>
      </c>
    </row>
    <row r="23" spans="1:14" x14ac:dyDescent="0.25">
      <c r="A23" s="1">
        <v>1</v>
      </c>
      <c r="B23" s="1" t="s">
        <v>5</v>
      </c>
      <c r="C23" s="3">
        <v>44582</v>
      </c>
      <c r="D23" s="2" t="str">
        <f t="shared" si="6"/>
        <v>الجمعة</v>
      </c>
      <c r="F23" s="4"/>
      <c r="G23" s="4" t="str">
        <f t="shared" si="1"/>
        <v xml:space="preserve"> </v>
      </c>
      <c r="H23" s="21" t="str">
        <f t="array" ref="H23">IF(SUM((medical[From]&lt;=C23)*(C23&lt;=medical[To])*(A23=medical[Staff File Number]))=0,"","m")</f>
        <v/>
      </c>
      <c r="I23" s="21" t="str">
        <f t="array" ref="I23">IF(SUM((vacation[From]&lt;=C23)*(C23&lt;vacation[To])*(B23=vacation[Name]))=0,"","V")</f>
        <v/>
      </c>
      <c r="K23" s="21" t="str">
        <f t="array" ref="K23">IF(SUM((unpaid[From]&lt;=C23)*(C23&lt;=unpaid[To])*(A23=unpaid[Staff File Number]))=0,"","u")</f>
        <v/>
      </c>
      <c r="L23" s="21" t="str">
        <f t="array" ref="L23">IF(C23=holiday[],"h","")</f>
        <v/>
      </c>
      <c r="M23" s="21" t="str">
        <f t="shared" si="2"/>
        <v>O</v>
      </c>
      <c r="N23" s="1" t="str">
        <f t="shared" si="4"/>
        <v xml:space="preserve"> O</v>
      </c>
    </row>
    <row r="24" spans="1:14" x14ac:dyDescent="0.25">
      <c r="A24" s="1">
        <v>1</v>
      </c>
      <c r="B24" s="1" t="s">
        <v>5</v>
      </c>
      <c r="C24" s="3">
        <v>44583</v>
      </c>
      <c r="D24" s="2" t="str">
        <f t="shared" si="6"/>
        <v>السبت</v>
      </c>
      <c r="F24" s="4"/>
      <c r="G24" s="4" t="str">
        <f t="shared" si="1"/>
        <v xml:space="preserve"> </v>
      </c>
      <c r="H24" s="21" t="str">
        <f t="array" ref="H24">IF(SUM((medical[From]&lt;=C24)*(C24&lt;=medical[To])*(A24=medical[Staff File Number]))=0,"","m")</f>
        <v/>
      </c>
      <c r="I24" s="21" t="str">
        <f t="array" ref="I24">IF(SUM((vacation[From]&lt;=C24)*(C24&lt;vacation[To])*(B24=vacation[Name]))=0,"","V")</f>
        <v/>
      </c>
      <c r="K24" s="21" t="str">
        <f t="array" ref="K24">IF(SUM((unpaid[From]&lt;=C24)*(C24&lt;=unpaid[To])*(A24=unpaid[Staff File Number]))=0,"","u")</f>
        <v/>
      </c>
      <c r="L24" s="21" t="str">
        <f t="array" ref="L24">IF(C24=holiday[],"h","")</f>
        <v/>
      </c>
      <c r="M24" s="21" t="str">
        <f t="shared" si="2"/>
        <v>O</v>
      </c>
      <c r="N24" s="1" t="str">
        <f t="shared" si="4"/>
        <v xml:space="preserve"> O</v>
      </c>
    </row>
    <row r="25" spans="1:14" x14ac:dyDescent="0.25">
      <c r="A25" s="1">
        <v>1</v>
      </c>
      <c r="B25" s="1" t="s">
        <v>5</v>
      </c>
      <c r="C25" s="3">
        <v>44584</v>
      </c>
      <c r="D25" s="2" t="str">
        <f t="shared" si="6"/>
        <v>الأحد</v>
      </c>
      <c r="E25" s="4">
        <v>44562.333333333336</v>
      </c>
      <c r="F25" s="4">
        <v>44562.333333333336</v>
      </c>
      <c r="G25" s="4" t="str">
        <f t="shared" si="1"/>
        <v>x</v>
      </c>
      <c r="H25" s="21" t="str">
        <f t="array" ref="H25">IF(SUM((medical[From]&lt;=C25)*(C25&lt;=medical[To])*(A25=medical[Staff File Number]))=0,"","m")</f>
        <v/>
      </c>
      <c r="I25" s="21" t="str">
        <f t="array" ref="I25">IF(SUM((vacation[From]&lt;=C25)*(C25&lt;vacation[To])*(B25=vacation[Name]))=0,"","V")</f>
        <v/>
      </c>
      <c r="K25" s="21" t="str">
        <f t="array" ref="K25">IF(SUM((unpaid[From]&lt;=C25)*(C25&lt;=unpaid[To])*(A25=unpaid[Staff File Number]))=0,"","u")</f>
        <v/>
      </c>
      <c r="L25" s="21" t="str">
        <f t="array" ref="L25">IF(C25=holiday[],"h","")</f>
        <v/>
      </c>
      <c r="M25" s="21" t="str">
        <f t="shared" si="2"/>
        <v/>
      </c>
      <c r="N25" s="1" t="str">
        <f t="shared" si="4"/>
        <v>x</v>
      </c>
    </row>
    <row r="26" spans="1:14" x14ac:dyDescent="0.25">
      <c r="A26" s="1">
        <v>1</v>
      </c>
      <c r="B26" s="1" t="s">
        <v>5</v>
      </c>
      <c r="C26" s="3">
        <v>44585</v>
      </c>
      <c r="D26" s="2" t="str">
        <f t="shared" si="6"/>
        <v>الإثنين</v>
      </c>
      <c r="E26" s="4">
        <v>44563.333333333336</v>
      </c>
      <c r="F26" s="4">
        <v>44563.333333333336</v>
      </c>
      <c r="G26" s="4" t="str">
        <f t="shared" si="1"/>
        <v>x</v>
      </c>
      <c r="H26" s="21" t="str">
        <f t="array" ref="H26">IF(SUM((medical[From]&lt;=C26)*(C26&lt;=medical[To])*(A26=medical[Staff File Number]))=0,"","m")</f>
        <v/>
      </c>
      <c r="I26" s="21" t="str">
        <f t="array" ref="I26">IF(SUM((vacation[From]&lt;=C26)*(C26&lt;vacation[To])*(B26=vacation[Name]))=0,"","V")</f>
        <v/>
      </c>
      <c r="K26" s="21" t="str">
        <f t="array" ref="K26">IF(SUM((unpaid[From]&lt;=C26)*(C26&lt;=unpaid[To])*(A26=unpaid[Staff File Number]))=0,"","u")</f>
        <v/>
      </c>
      <c r="L26" s="21" t="str">
        <f t="array" ref="L26">IF(C26=holiday[],"h","")</f>
        <v/>
      </c>
      <c r="M26" s="21" t="str">
        <f t="shared" si="2"/>
        <v/>
      </c>
      <c r="N26" s="1" t="str">
        <f t="shared" si="4"/>
        <v>x</v>
      </c>
    </row>
    <row r="27" spans="1:14" x14ac:dyDescent="0.25">
      <c r="A27" s="1">
        <v>1</v>
      </c>
      <c r="B27" s="1" t="s">
        <v>5</v>
      </c>
      <c r="C27" s="3">
        <v>44586</v>
      </c>
      <c r="D27" s="2" t="str">
        <f t="shared" si="6"/>
        <v>الثلاثاء</v>
      </c>
      <c r="E27" s="4">
        <v>44564.333333333336</v>
      </c>
      <c r="F27" s="4">
        <v>44564.333333333336</v>
      </c>
      <c r="G27" s="4" t="str">
        <f t="shared" si="1"/>
        <v>x</v>
      </c>
      <c r="H27" s="21" t="str">
        <f t="array" ref="H27">IF(SUM((medical[From]&lt;=C27)*(C27&lt;=medical[To])*(A27=medical[Staff File Number]))=0,"","m")</f>
        <v/>
      </c>
      <c r="I27" s="21" t="str">
        <f t="array" ref="I27">IF(SUM((vacation[From]&lt;=C27)*(C27&lt;vacation[To])*(B27=vacation[Name]))=0,"","V")</f>
        <v/>
      </c>
      <c r="K27" s="21" t="str">
        <f t="array" ref="K27">IF(SUM((unpaid[From]&lt;=C27)*(C27&lt;=unpaid[To])*(A27=unpaid[Staff File Number]))=0,"","u")</f>
        <v/>
      </c>
      <c r="L27" s="21" t="str">
        <f t="array" ref="L27">IF(C27=holiday[],"h","")</f>
        <v/>
      </c>
      <c r="M27" s="21" t="str">
        <f t="shared" si="2"/>
        <v/>
      </c>
      <c r="N27" s="1" t="str">
        <f t="shared" si="4"/>
        <v>x</v>
      </c>
    </row>
    <row r="28" spans="1:14" x14ac:dyDescent="0.25">
      <c r="A28" s="1">
        <v>1</v>
      </c>
      <c r="B28" s="1" t="s">
        <v>5</v>
      </c>
      <c r="C28" s="3">
        <v>44587</v>
      </c>
      <c r="D28" s="2" t="str">
        <f t="shared" si="6"/>
        <v>الأربعاء</v>
      </c>
      <c r="E28" s="4">
        <v>44565.333333333336</v>
      </c>
      <c r="F28" s="4">
        <v>44565.333333333336</v>
      </c>
      <c r="G28" s="4" t="str">
        <f t="shared" si="1"/>
        <v>x</v>
      </c>
      <c r="H28" s="21" t="str">
        <f t="array" ref="H28">IF(SUM((medical[From]&lt;=C28)*(C28&lt;=medical[To])*(A28=medical[Staff File Number]))=0,"","m")</f>
        <v/>
      </c>
      <c r="I28" s="21" t="str">
        <f t="array" ref="I28">IF(SUM((vacation[From]&lt;=C28)*(C28&lt;vacation[To])*(B28=vacation[Name]))=0,"","V")</f>
        <v/>
      </c>
      <c r="K28" s="21" t="str">
        <f t="array" ref="K28">IF(SUM((unpaid[From]&lt;=C28)*(C28&lt;=unpaid[To])*(A28=unpaid[Staff File Number]))=0,"","u")</f>
        <v/>
      </c>
      <c r="L28" s="21" t="str">
        <f t="array" ref="L28">IF(C28=holiday[],"h","")</f>
        <v/>
      </c>
      <c r="M28" s="21" t="str">
        <f t="shared" si="2"/>
        <v/>
      </c>
      <c r="N28" s="1" t="str">
        <f t="shared" si="4"/>
        <v>x</v>
      </c>
    </row>
    <row r="29" spans="1:14" x14ac:dyDescent="0.25">
      <c r="A29" s="1">
        <v>1</v>
      </c>
      <c r="B29" s="1" t="s">
        <v>5</v>
      </c>
      <c r="C29" s="3">
        <v>44588</v>
      </c>
      <c r="D29" s="2" t="str">
        <f t="shared" si="6"/>
        <v>الخميس</v>
      </c>
      <c r="E29" s="4">
        <v>44565.333333333336</v>
      </c>
      <c r="F29" s="4">
        <v>44565.333333333336</v>
      </c>
      <c r="G29" s="4" t="str">
        <f t="shared" si="1"/>
        <v>x</v>
      </c>
      <c r="H29" s="21" t="str">
        <f t="array" ref="H29">IF(SUM((medical[From]&lt;=C29)*(C29&lt;=medical[To])*(A29=medical[Staff File Number]))=0,"","m")</f>
        <v/>
      </c>
      <c r="I29" s="21" t="str">
        <f t="array" ref="I29">IF(SUM((vacation[From]&lt;=C29)*(C29&lt;vacation[To])*(B29=vacation[Name]))=0,"","V")</f>
        <v/>
      </c>
      <c r="K29" s="21" t="str">
        <f t="array" ref="K29">IF(SUM((unpaid[From]&lt;=C29)*(C29&lt;=unpaid[To])*(A29=unpaid[Staff File Number]))=0,"","u")</f>
        <v/>
      </c>
      <c r="L29" s="21" t="str">
        <f t="array" ref="L29">IF(C29=holiday[],"h","")</f>
        <v/>
      </c>
      <c r="M29" s="21" t="str">
        <f t="shared" si="2"/>
        <v/>
      </c>
      <c r="N29" s="1" t="str">
        <f t="shared" si="4"/>
        <v>x</v>
      </c>
    </row>
    <row r="30" spans="1:14" x14ac:dyDescent="0.25">
      <c r="A30" s="1">
        <v>1</v>
      </c>
      <c r="B30" s="1" t="s">
        <v>5</v>
      </c>
      <c r="C30" s="3">
        <v>44589</v>
      </c>
      <c r="D30" s="2" t="str">
        <f t="shared" si="6"/>
        <v>الجمعة</v>
      </c>
      <c r="F30" s="4"/>
      <c r="G30" s="4" t="str">
        <f t="shared" si="1"/>
        <v xml:space="preserve"> </v>
      </c>
      <c r="H30" s="21" t="str">
        <f t="array" ref="H30">IF(SUM((medical[From]&lt;=C30)*(C30&lt;=medical[To])*(A30=medical[Staff File Number]))=0,"","m")</f>
        <v/>
      </c>
      <c r="I30" s="21" t="str">
        <f t="array" ref="I30">IF(SUM((vacation[From]&lt;=C30)*(C30&lt;vacation[To])*(B30=vacation[Name]))=0,"","V")</f>
        <v/>
      </c>
      <c r="K30" s="21" t="str">
        <f t="array" ref="K30">IF(SUM((unpaid[From]&lt;=C30)*(C30&lt;=unpaid[To])*(A30=unpaid[Staff File Number]))=0,"","u")</f>
        <v/>
      </c>
      <c r="L30" s="21" t="str">
        <f t="array" ref="L30">IF(C30=holiday[],"h","")</f>
        <v/>
      </c>
      <c r="M30" s="21" t="str">
        <f t="shared" si="2"/>
        <v>O</v>
      </c>
      <c r="N30" s="1" t="str">
        <f t="shared" si="4"/>
        <v xml:space="preserve"> O</v>
      </c>
    </row>
    <row r="31" spans="1:14" x14ac:dyDescent="0.25">
      <c r="A31" s="1">
        <v>1</v>
      </c>
      <c r="B31" s="1" t="s">
        <v>5</v>
      </c>
      <c r="C31" s="3">
        <v>44590</v>
      </c>
      <c r="D31" s="2" t="str">
        <f t="shared" si="6"/>
        <v>السبت</v>
      </c>
      <c r="F31" s="4"/>
      <c r="G31" s="4" t="str">
        <f t="shared" si="1"/>
        <v xml:space="preserve"> </v>
      </c>
      <c r="H31" s="21" t="str">
        <f t="array" ref="H31">IF(SUM((medical[From]&lt;=C31)*(C31&lt;=medical[To])*(A31=medical[Staff File Number]))=0,"","m")</f>
        <v/>
      </c>
      <c r="I31" s="21" t="str">
        <f t="array" ref="I31">IF(SUM((vacation[From]&lt;=C31)*(C31&lt;vacation[To])*(B31=vacation[Name]))=0,"","V")</f>
        <v/>
      </c>
      <c r="K31" s="21" t="str">
        <f t="array" ref="K31">IF(SUM((unpaid[From]&lt;=C31)*(C31&lt;=unpaid[To])*(A31=unpaid[Staff File Number]))=0,"","u")</f>
        <v/>
      </c>
      <c r="L31" s="21" t="str">
        <f t="array" ref="L31">IF(C31=holiday[],"h","")</f>
        <v/>
      </c>
      <c r="M31" s="21" t="str">
        <f t="shared" si="2"/>
        <v>O</v>
      </c>
      <c r="N31" s="1" t="str">
        <f t="shared" si="4"/>
        <v xml:space="preserve"> O</v>
      </c>
    </row>
    <row r="32" spans="1:14" x14ac:dyDescent="0.25">
      <c r="A32" s="1">
        <v>1</v>
      </c>
      <c r="B32" s="1" t="s">
        <v>5</v>
      </c>
      <c r="C32" s="3">
        <v>44591</v>
      </c>
      <c r="D32" s="2" t="str">
        <f t="shared" si="6"/>
        <v>الأحد</v>
      </c>
      <c r="E32" s="4">
        <v>44562.333333333336</v>
      </c>
      <c r="F32" s="4">
        <v>44562.333333333336</v>
      </c>
      <c r="G32" s="4" t="str">
        <f t="shared" si="1"/>
        <v>x</v>
      </c>
      <c r="H32" s="21" t="str">
        <f t="array" ref="H32">IF(SUM((medical[From]&lt;=C32)*(C32&lt;=medical[To])*(A32=medical[Staff File Number]))=0,"","m")</f>
        <v/>
      </c>
      <c r="I32" s="21" t="str">
        <f t="array" ref="I32">IF(SUM((vacation[From]&lt;=C32)*(C32&lt;vacation[To])*(B32=vacation[Name]))=0,"","V")</f>
        <v/>
      </c>
      <c r="K32" s="21" t="str">
        <f t="array" ref="K32">IF(SUM((unpaid[From]&lt;=C32)*(C32&lt;=unpaid[To])*(A32=unpaid[Staff File Number]))=0,"","u")</f>
        <v/>
      </c>
      <c r="L32" s="21" t="str">
        <f t="array" ref="L32">IF(C32=holiday[],"h","")</f>
        <v/>
      </c>
      <c r="M32" s="21" t="str">
        <f t="shared" si="2"/>
        <v/>
      </c>
      <c r="N32" s="1" t="str">
        <f t="shared" si="4"/>
        <v>x</v>
      </c>
    </row>
    <row r="33" spans="1:14" x14ac:dyDescent="0.25">
      <c r="A33" s="1">
        <v>1</v>
      </c>
      <c r="B33" s="1" t="s">
        <v>5</v>
      </c>
      <c r="C33" s="3">
        <v>44592</v>
      </c>
      <c r="D33" s="2" t="str">
        <f t="shared" ref="D33" si="7">TEXT(C33,"ddd")</f>
        <v>الإثنين</v>
      </c>
      <c r="E33" s="4">
        <v>44563.333333333336</v>
      </c>
      <c r="F33" s="4">
        <v>44563.333333333336</v>
      </c>
      <c r="G33" s="4" t="str">
        <f t="shared" si="1"/>
        <v>x</v>
      </c>
      <c r="H33" s="21" t="str">
        <f t="array" ref="H33">IF(SUM((medical[From]&lt;=C33)*(C33&lt;=medical[To])*(A33=medical[Staff File Number]))=0,"","m")</f>
        <v/>
      </c>
      <c r="I33" s="21" t="str">
        <f t="array" ref="I33">IF(SUM((vacation[From]&lt;=C33)*(C33&lt;vacation[To])*(B33=vacation[Name]))=0,"","V")</f>
        <v/>
      </c>
      <c r="K33" s="21" t="str">
        <f t="array" ref="K33">IF(SUM((unpaid[From]&lt;=C33)*(C33&lt;=unpaid[To])*(A33=unpaid[Staff File Number]))=0,"","u")</f>
        <v/>
      </c>
      <c r="L33" s="21" t="str">
        <f t="array" ref="L33">IF(C33=holiday[],"h","")</f>
        <v/>
      </c>
      <c r="M33" s="21" t="str">
        <f t="shared" si="2"/>
        <v/>
      </c>
      <c r="N33" s="1" t="str">
        <f t="shared" si="4"/>
        <v>x</v>
      </c>
    </row>
    <row r="34" spans="1:14" x14ac:dyDescent="0.25">
      <c r="A34" s="1">
        <v>2</v>
      </c>
      <c r="B34" s="1" t="s">
        <v>15</v>
      </c>
      <c r="C34" s="3">
        <v>44562</v>
      </c>
      <c r="D34" s="2" t="str">
        <f>TEXT(C34,"ddd")</f>
        <v>السبت</v>
      </c>
      <c r="F34" s="4"/>
      <c r="G34" s="4" t="str">
        <f t="shared" si="1"/>
        <v xml:space="preserve"> </v>
      </c>
      <c r="H34" s="21" t="str">
        <f t="array" ref="H34">IF(SUM((medical[From]&lt;=C34)*(C34&lt;=medical[To])*(A34=medical[Staff File Number]))=0,"","m")</f>
        <v/>
      </c>
      <c r="I34" s="21" t="str">
        <f t="array" ref="I34">IF(SUM((vacation[From]&lt;=C34)*(C34&lt;vacation[To])*(B34=vacation[Name]))=0,"","V")</f>
        <v/>
      </c>
      <c r="K34" s="21" t="str">
        <f t="array" ref="K34">IF(SUM((unpaid[From]&lt;=C34)*(C34&lt;=unpaid[To])*(A34=unpaid[Staff File Number]))=0,"","u")</f>
        <v/>
      </c>
      <c r="L34" s="21" t="str">
        <f t="array" ref="L34">IF(C34=holiday[],"h","")</f>
        <v/>
      </c>
      <c r="M34" s="21" t="str">
        <f t="shared" si="2"/>
        <v>O</v>
      </c>
      <c r="N34" s="1" t="str">
        <f t="shared" si="4"/>
        <v xml:space="preserve"> O</v>
      </c>
    </row>
    <row r="35" spans="1:14" x14ac:dyDescent="0.25">
      <c r="A35" s="1">
        <v>2</v>
      </c>
      <c r="B35" s="1" t="s">
        <v>15</v>
      </c>
      <c r="C35" s="3">
        <v>44563</v>
      </c>
      <c r="D35" s="2" t="str">
        <f t="shared" ref="D35:D45" si="8">TEXT(C35,"ddd")</f>
        <v>الأحد</v>
      </c>
      <c r="F35" s="4"/>
      <c r="G35" s="4"/>
      <c r="H35" s="21" t="str">
        <f t="array" ref="H35">IF(SUM((medical[From]&lt;=C35)*(C35&lt;=medical[To])*(A35=medical[Staff File Number]))=0,"","m")</f>
        <v/>
      </c>
      <c r="I35" s="21" t="str">
        <f t="array" ref="I35">IF(SUM((vacation[From]&lt;=C35)*(C35&lt;vacation[To])*(B35=vacation[Name]))=0,"","V")</f>
        <v/>
      </c>
      <c r="K35" s="21" t="str">
        <f t="array" ref="K35">IF(SUM((unpaid[From]&lt;=C35)*(C35&lt;=unpaid[To])*(A35=unpaid[Staff File Number]))=0,"","u")</f>
        <v/>
      </c>
      <c r="L35" s="21" t="str">
        <f t="array" ref="L35">IF(C35=holiday[],"h","")</f>
        <v>h</v>
      </c>
      <c r="M35" s="21" t="str">
        <f t="shared" si="2"/>
        <v/>
      </c>
      <c r="N35" s="1" t="str">
        <f t="shared" si="4"/>
        <v>h</v>
      </c>
    </row>
    <row r="36" spans="1:14" x14ac:dyDescent="0.25">
      <c r="A36" s="1">
        <v>2</v>
      </c>
      <c r="B36" s="1" t="s">
        <v>15</v>
      </c>
      <c r="C36" s="3">
        <v>44564</v>
      </c>
      <c r="D36" s="2" t="str">
        <f t="shared" si="8"/>
        <v>الإثنين</v>
      </c>
      <c r="F36" s="4"/>
      <c r="G36" s="4" t="str">
        <f t="shared" si="1"/>
        <v xml:space="preserve"> </v>
      </c>
      <c r="H36" s="21" t="str">
        <f t="array" ref="H36">IF(SUM((medical[From]&lt;=C36)*(C36&lt;=medical[To])*(A36=medical[Staff File Number]))=0,"","m")</f>
        <v/>
      </c>
      <c r="I36" s="21" t="str">
        <f t="array" ref="I36">IF(SUM((vacation[From]&lt;=C36)*(C36&lt;vacation[To])*(B36=vacation[Name]))=0,"","V")</f>
        <v/>
      </c>
      <c r="K36" s="21" t="str">
        <f t="array" ref="K36">IF(SUM((unpaid[From]&lt;=C36)*(C36&lt;=unpaid[To])*(A36=unpaid[Staff File Number]))=0,"","u")</f>
        <v/>
      </c>
      <c r="L36" s="21" t="str">
        <f t="array" ref="L36">IF(C36=holiday[],"h","")</f>
        <v/>
      </c>
      <c r="M36" s="21" t="str">
        <f t="shared" si="2"/>
        <v/>
      </c>
      <c r="N36" s="1" t="str">
        <f t="shared" si="4"/>
        <v xml:space="preserve"> </v>
      </c>
    </row>
    <row r="37" spans="1:14" x14ac:dyDescent="0.25">
      <c r="A37" s="1">
        <v>2</v>
      </c>
      <c r="B37" s="1" t="s">
        <v>15</v>
      </c>
      <c r="C37" s="3">
        <v>44565</v>
      </c>
      <c r="D37" s="2" t="str">
        <f t="shared" si="8"/>
        <v>الثلاثاء</v>
      </c>
      <c r="F37" s="4"/>
      <c r="G37" s="4" t="str">
        <f t="shared" si="1"/>
        <v xml:space="preserve"> </v>
      </c>
      <c r="H37" s="21" t="str">
        <f t="array" ref="H37">IF(SUM((medical[From]&lt;=C37)*(C37&lt;=medical[To])*(A37=medical[Staff File Number]))=0,"","m")</f>
        <v>m</v>
      </c>
      <c r="I37" s="21" t="str">
        <f t="array" ref="I37">IF(SUM((vacation[From]&lt;=C37)*(C37&lt;vacation[To])*(B37=vacation[Name]))=0,"","V")</f>
        <v>V</v>
      </c>
      <c r="K37" s="21" t="str">
        <f t="array" ref="K37">IF(SUM((unpaid[From]&lt;=C37)*(C37&lt;=unpaid[To])*(A37=unpaid[Staff File Number]))=0,"","u")</f>
        <v/>
      </c>
      <c r="L37" s="21" t="str">
        <f t="array" ref="L37">IF(C37=holiday[],"h","")</f>
        <v/>
      </c>
      <c r="M37" s="21" t="str">
        <f t="shared" si="2"/>
        <v/>
      </c>
      <c r="N37" s="1" t="str">
        <f t="shared" si="4"/>
        <v xml:space="preserve"> mV</v>
      </c>
    </row>
    <row r="38" spans="1:14" x14ac:dyDescent="0.25">
      <c r="A38" s="1">
        <v>2</v>
      </c>
      <c r="B38" s="1" t="s">
        <v>15</v>
      </c>
      <c r="C38" s="3">
        <v>44566</v>
      </c>
      <c r="D38" s="2" t="str">
        <f t="shared" si="8"/>
        <v>الأربعاء</v>
      </c>
      <c r="E38" s="4">
        <v>44565.333333333336</v>
      </c>
      <c r="F38" s="4">
        <v>44565.333333333336</v>
      </c>
      <c r="G38" s="4" t="str">
        <f t="shared" si="1"/>
        <v>x</v>
      </c>
      <c r="H38" s="21" t="str">
        <f t="array" ref="H38">IF(SUM((medical[From]&lt;=C38)*(C38&lt;=medical[To])*(A38=medical[Staff File Number]))=0,"","m")</f>
        <v/>
      </c>
      <c r="I38" s="21" t="str">
        <f t="array" ref="I38">IF(SUM((vacation[From]&lt;=C38)*(C38&lt;vacation[To])*(B38=vacation[Name]))=0,"","V")</f>
        <v/>
      </c>
      <c r="K38" s="21" t="str">
        <f t="array" ref="K38">IF(SUM((unpaid[From]&lt;=C38)*(C38&lt;=unpaid[To])*(A38=unpaid[Staff File Number]))=0,"","u")</f>
        <v/>
      </c>
      <c r="L38" s="21" t="str">
        <f t="array" ref="L38">IF(C38=holiday[],"h","")</f>
        <v/>
      </c>
      <c r="M38" s="21" t="str">
        <f t="shared" si="2"/>
        <v/>
      </c>
      <c r="N38" s="1" t="str">
        <f t="shared" si="4"/>
        <v>x</v>
      </c>
    </row>
    <row r="39" spans="1:14" x14ac:dyDescent="0.25">
      <c r="A39" s="1">
        <v>2</v>
      </c>
      <c r="B39" s="1" t="s">
        <v>15</v>
      </c>
      <c r="C39" s="3">
        <v>44567</v>
      </c>
      <c r="D39" s="2" t="str">
        <f t="shared" si="8"/>
        <v>الخميس</v>
      </c>
      <c r="E39" s="4">
        <v>44565.333333333336</v>
      </c>
      <c r="F39" s="4">
        <v>44565.333333333336</v>
      </c>
      <c r="G39" s="4" t="str">
        <f t="shared" si="1"/>
        <v>x</v>
      </c>
      <c r="H39" s="21" t="str">
        <f t="array" ref="H39">IF(SUM((medical[From]&lt;=C39)*(C39&lt;=medical[To])*(A39=medical[Staff File Number]))=0,"","m")</f>
        <v/>
      </c>
      <c r="I39" s="21" t="str">
        <f t="array" ref="I39">IF(SUM((vacation[From]&lt;=C39)*(C39&lt;vacation[To])*(B39=vacation[Name]))=0,"","V")</f>
        <v/>
      </c>
      <c r="K39" s="21" t="str">
        <f t="array" ref="K39">IF(SUM((unpaid[From]&lt;=C39)*(C39&lt;=unpaid[To])*(A39=unpaid[Staff File Number]))=0,"","u")</f>
        <v/>
      </c>
      <c r="L39" s="21" t="str">
        <f t="array" ref="L39">IF(C39=holiday[],"h","")</f>
        <v/>
      </c>
      <c r="M39" s="21" t="str">
        <f t="shared" si="2"/>
        <v/>
      </c>
      <c r="N39" s="1" t="str">
        <f t="shared" si="4"/>
        <v>x</v>
      </c>
    </row>
    <row r="40" spans="1:14" x14ac:dyDescent="0.25">
      <c r="A40" s="1">
        <v>2</v>
      </c>
      <c r="B40" s="1" t="s">
        <v>15</v>
      </c>
      <c r="C40" s="3">
        <v>44568</v>
      </c>
      <c r="D40" s="2" t="str">
        <f t="shared" si="8"/>
        <v>الجمعة</v>
      </c>
      <c r="F40" s="4"/>
      <c r="G40" s="4" t="str">
        <f t="shared" si="1"/>
        <v xml:space="preserve"> </v>
      </c>
      <c r="H40" s="21" t="str">
        <f t="array" ref="H40">IF(SUM((medical[From]&lt;=C40)*(C40&lt;=medical[To])*(A40=medical[Staff File Number]))=0,"","m")</f>
        <v/>
      </c>
      <c r="I40" s="21" t="str">
        <f t="array" ref="I40">IF(SUM((vacation[From]&lt;=C40)*(C40&lt;vacation[To])*(B40=vacation[Name]))=0,"","V")</f>
        <v/>
      </c>
      <c r="K40" s="21" t="str">
        <f t="array" ref="K40">IF(SUM((unpaid[From]&lt;=C40)*(C40&lt;=unpaid[To])*(A40=unpaid[Staff File Number]))=0,"","u")</f>
        <v/>
      </c>
      <c r="L40" s="21" t="str">
        <f t="array" ref="L40">IF(C40=holiday[],"h","")</f>
        <v/>
      </c>
      <c r="M40" s="21" t="str">
        <f t="shared" si="2"/>
        <v>O</v>
      </c>
      <c r="N40" s="1" t="str">
        <f t="shared" si="4"/>
        <v xml:space="preserve"> O</v>
      </c>
    </row>
    <row r="41" spans="1:14" x14ac:dyDescent="0.25">
      <c r="A41" s="1">
        <v>2</v>
      </c>
      <c r="B41" s="1" t="s">
        <v>15</v>
      </c>
      <c r="C41" s="3">
        <v>44569</v>
      </c>
      <c r="D41" s="2" t="str">
        <f t="shared" si="8"/>
        <v>السبت</v>
      </c>
      <c r="F41" s="4"/>
      <c r="G41" s="4" t="str">
        <f t="shared" si="1"/>
        <v xml:space="preserve"> </v>
      </c>
      <c r="H41" s="21" t="str">
        <f t="array" ref="H41">IF(SUM((medical[From]&lt;=C41)*(C41&lt;=medical[To])*(A41=medical[Staff File Number]))=0,"","m")</f>
        <v/>
      </c>
      <c r="I41" s="21" t="str">
        <f t="array" ref="I41">IF(SUM((vacation[From]&lt;=C41)*(C41&lt;vacation[To])*(B41=vacation[Name]))=0,"","V")</f>
        <v/>
      </c>
      <c r="K41" s="21" t="str">
        <f t="array" ref="K41">IF(SUM((unpaid[From]&lt;=C41)*(C41&lt;=unpaid[To])*(A41=unpaid[Staff File Number]))=0,"","u")</f>
        <v/>
      </c>
      <c r="L41" s="21" t="str">
        <f t="array" ref="L41">IF(C41=holiday[],"h","")</f>
        <v/>
      </c>
      <c r="M41" s="21" t="str">
        <f t="shared" si="2"/>
        <v>O</v>
      </c>
      <c r="N41" s="1" t="str">
        <f t="shared" si="4"/>
        <v xml:space="preserve"> O</v>
      </c>
    </row>
    <row r="42" spans="1:14" x14ac:dyDescent="0.25">
      <c r="A42" s="1">
        <v>2</v>
      </c>
      <c r="B42" s="1" t="s">
        <v>15</v>
      </c>
      <c r="C42" s="3">
        <v>44570</v>
      </c>
      <c r="D42" s="2" t="str">
        <f t="shared" si="8"/>
        <v>الأحد</v>
      </c>
      <c r="E42" s="4">
        <v>44570.333333333336</v>
      </c>
      <c r="F42" s="4">
        <v>44570.333333333336</v>
      </c>
      <c r="G42" s="4" t="str">
        <f t="shared" si="1"/>
        <v>x</v>
      </c>
      <c r="H42" s="21" t="str">
        <f t="array" ref="H42">IF(SUM((medical[From]&lt;=C42)*(C42&lt;=medical[To])*(A42=medical[Staff File Number]))=0,"","m")</f>
        <v/>
      </c>
      <c r="I42" s="21" t="str">
        <f t="array" ref="I42">IF(SUM((vacation[From]&lt;=C42)*(C42&lt;vacation[To])*(B42=vacation[Name]))=0,"","V")</f>
        <v/>
      </c>
      <c r="K42" s="21" t="str">
        <f t="array" ref="K42">IF(SUM((unpaid[From]&lt;=C42)*(C42&lt;=unpaid[To])*(A42=unpaid[Staff File Number]))=0,"","u")</f>
        <v/>
      </c>
      <c r="L42" s="21" t="str">
        <f t="array" ref="L42">IF(C42=holiday[],"h","")</f>
        <v/>
      </c>
      <c r="M42" s="21" t="str">
        <f t="shared" si="2"/>
        <v/>
      </c>
      <c r="N42" s="1" t="str">
        <f t="shared" si="4"/>
        <v>x</v>
      </c>
    </row>
    <row r="43" spans="1:14" x14ac:dyDescent="0.25">
      <c r="A43" s="1">
        <v>2</v>
      </c>
      <c r="B43" s="1" t="s">
        <v>15</v>
      </c>
      <c r="C43" s="3">
        <v>44571</v>
      </c>
      <c r="D43" s="2" t="str">
        <f t="shared" si="8"/>
        <v>الإثنين</v>
      </c>
      <c r="E43" s="4">
        <v>44571.333333333336</v>
      </c>
      <c r="F43" s="4">
        <v>44571.333333333336</v>
      </c>
      <c r="G43" s="4" t="str">
        <f t="shared" si="1"/>
        <v>x</v>
      </c>
      <c r="H43" s="21" t="str">
        <f t="array" ref="H43">IF(SUM((medical[From]&lt;=C43)*(C43&lt;=medical[To])*(A43=medical[Staff File Number]))=0,"","m")</f>
        <v/>
      </c>
      <c r="I43" s="21" t="str">
        <f t="array" ref="I43">IF(SUM((vacation[From]&lt;=C43)*(C43&lt;vacation[To])*(B43=vacation[Name]))=0,"","V")</f>
        <v/>
      </c>
      <c r="K43" s="21" t="str">
        <f t="array" ref="K43">IF(SUM((unpaid[From]&lt;=C43)*(C43&lt;=unpaid[To])*(A43=unpaid[Staff File Number]))=0,"","u")</f>
        <v/>
      </c>
      <c r="L43" s="21" t="str">
        <f t="array" ref="L43">IF(C43=holiday[],"h","")</f>
        <v/>
      </c>
      <c r="M43" s="21" t="str">
        <f t="shared" si="2"/>
        <v/>
      </c>
      <c r="N43" s="1" t="str">
        <f t="shared" si="4"/>
        <v>x</v>
      </c>
    </row>
    <row r="44" spans="1:14" x14ac:dyDescent="0.25">
      <c r="A44" s="1">
        <v>2</v>
      </c>
      <c r="B44" s="1" t="s">
        <v>15</v>
      </c>
      <c r="C44" s="3">
        <v>44572</v>
      </c>
      <c r="D44" s="2" t="str">
        <f t="shared" si="8"/>
        <v>الثلاثاء</v>
      </c>
      <c r="E44" s="4">
        <v>44572.333333333336</v>
      </c>
      <c r="F44" s="4">
        <v>44572.333333333336</v>
      </c>
      <c r="G44" s="4" t="str">
        <f t="shared" si="1"/>
        <v>x</v>
      </c>
      <c r="H44" s="21" t="str">
        <f t="array" ref="H44">IF(SUM((medical[From]&lt;=C44)*(C44&lt;=medical[To])*(A44=medical[Staff File Number]))=0,"","m")</f>
        <v/>
      </c>
      <c r="I44" s="21" t="str">
        <f t="array" ref="I44">IF(SUM((vacation[From]&lt;=C44)*(C44&lt;vacation[To])*(B44=vacation[Name]))=0,"","V")</f>
        <v/>
      </c>
      <c r="K44" s="21" t="str">
        <f t="array" ref="K44">IF(SUM((unpaid[From]&lt;=C44)*(C44&lt;=unpaid[To])*(A44=unpaid[Staff File Number]))=0,"","u")</f>
        <v/>
      </c>
      <c r="L44" s="21" t="str">
        <f t="array" ref="L44">IF(C44=holiday[],"h","")</f>
        <v/>
      </c>
      <c r="M44" s="21" t="str">
        <f t="shared" si="2"/>
        <v/>
      </c>
      <c r="N44" s="1" t="str">
        <f t="shared" si="4"/>
        <v>x</v>
      </c>
    </row>
    <row r="45" spans="1:14" x14ac:dyDescent="0.25">
      <c r="A45" s="1">
        <v>2</v>
      </c>
      <c r="B45" s="1" t="s">
        <v>15</v>
      </c>
      <c r="C45" s="3">
        <v>44573</v>
      </c>
      <c r="D45" s="2" t="str">
        <f t="shared" si="8"/>
        <v>الأربعاء</v>
      </c>
      <c r="E45" s="4">
        <v>44573.333333333336</v>
      </c>
      <c r="F45" s="4">
        <v>44573.333333333336</v>
      </c>
      <c r="G45" s="4" t="str">
        <f t="shared" si="1"/>
        <v>x</v>
      </c>
      <c r="H45" s="21" t="str">
        <f t="array" ref="H45">IF(SUM((medical[From]&lt;=C45)*(C45&lt;=medical[To])*(A45=medical[Staff File Number]))=0,"","m")</f>
        <v/>
      </c>
      <c r="I45" s="21" t="str">
        <f t="array" ref="I45">IF(SUM((vacation[From]&lt;=C45)*(C45&lt;vacation[To])*(B45=vacation[Name]))=0,"","V")</f>
        <v/>
      </c>
      <c r="K45" s="21" t="str">
        <f t="array" ref="K45">IF(SUM((unpaid[From]&lt;=C45)*(C45&lt;=unpaid[To])*(A45=unpaid[Staff File Number]))=0,"","u")</f>
        <v/>
      </c>
      <c r="L45" s="21" t="str">
        <f t="array" ref="L45">IF(C45=holiday[],"h","")</f>
        <v/>
      </c>
      <c r="M45" s="21" t="str">
        <f t="shared" si="2"/>
        <v/>
      </c>
      <c r="N45" s="1" t="str">
        <f t="shared" si="4"/>
        <v>x</v>
      </c>
    </row>
    <row r="46" spans="1:14" x14ac:dyDescent="0.25">
      <c r="A46" s="1">
        <v>3</v>
      </c>
      <c r="B46" s="1" t="s">
        <v>8</v>
      </c>
      <c r="C46" s="3">
        <v>44562</v>
      </c>
      <c r="D46" s="2" t="str">
        <f>TEXT(C46,"ddd")</f>
        <v>السبت</v>
      </c>
      <c r="F46" s="4"/>
      <c r="G46" s="4" t="str">
        <f t="shared" si="1"/>
        <v xml:space="preserve"> </v>
      </c>
      <c r="H46" s="21" t="str">
        <f t="array" ref="H46">IF(SUM((medical[From]&lt;=C46)*(C46&lt;=medical[To])*(A46=medical[Staff File Number]))=0,"","m")</f>
        <v/>
      </c>
      <c r="I46" s="21" t="str">
        <f t="array" ref="I46">IF(SUM((vacation[From]&lt;=C46)*(C46&lt;vacation[To])*(B46=vacation[Name]))=0,"","V")</f>
        <v/>
      </c>
      <c r="K46" s="21" t="str">
        <f t="array" ref="K46">IF(SUM((unpaid[From]&lt;=C46)*(C46&lt;=unpaid[To])*(A46=unpaid[Staff File Number]))=0,"","u")</f>
        <v/>
      </c>
      <c r="L46" s="21" t="str">
        <f t="array" ref="L46">IF(C46=holiday[],"h","")</f>
        <v/>
      </c>
      <c r="M46" s="21" t="str">
        <f t="shared" si="2"/>
        <v>O</v>
      </c>
      <c r="N46" s="1" t="str">
        <f t="shared" si="4"/>
        <v xml:space="preserve"> O</v>
      </c>
    </row>
    <row r="47" spans="1:14" x14ac:dyDescent="0.25">
      <c r="A47" s="1">
        <v>3</v>
      </c>
      <c r="B47" s="1" t="s">
        <v>8</v>
      </c>
      <c r="C47" s="3">
        <v>44563</v>
      </c>
      <c r="D47" s="2" t="str">
        <f t="shared" ref="D47:D76" si="9">TEXT(C47,"ddd")</f>
        <v>الأحد</v>
      </c>
      <c r="F47" s="4"/>
      <c r="G47" s="4" t="str">
        <f t="shared" si="1"/>
        <v xml:space="preserve"> </v>
      </c>
      <c r="H47" s="21" t="str">
        <f t="array" ref="H47">IF(SUM((medical[From]&lt;=C47)*(C47&lt;=medical[To])*(A47=medical[Staff File Number]))=0,"","m")</f>
        <v/>
      </c>
      <c r="I47" s="21" t="str">
        <f t="array" ref="I47">IF(SUM((vacation[From]&lt;=C47)*(C47&lt;vacation[To])*(B47=vacation[Name]))=0,"","V")</f>
        <v/>
      </c>
      <c r="K47" s="21" t="str">
        <f t="array" ref="K47">IF(SUM((unpaid[From]&lt;=C47)*(C47&lt;=unpaid[To])*(A47=unpaid[Staff File Number]))=0,"","u")</f>
        <v/>
      </c>
      <c r="L47" s="21" t="str">
        <f t="array" ref="L47">IF(C47=holiday[],"h","")</f>
        <v>h</v>
      </c>
      <c r="M47" s="21" t="str">
        <f t="shared" si="2"/>
        <v/>
      </c>
      <c r="N47" s="1" t="str">
        <f t="shared" si="4"/>
        <v xml:space="preserve"> h</v>
      </c>
    </row>
    <row r="48" spans="1:14" x14ac:dyDescent="0.25">
      <c r="A48" s="1">
        <v>3</v>
      </c>
      <c r="B48" s="1" t="s">
        <v>8</v>
      </c>
      <c r="C48" s="3">
        <v>44564</v>
      </c>
      <c r="D48" s="2" t="str">
        <f t="shared" si="9"/>
        <v>الإثنين</v>
      </c>
      <c r="F48" s="4"/>
      <c r="G48" s="4" t="str">
        <f t="shared" si="1"/>
        <v xml:space="preserve"> </v>
      </c>
      <c r="H48" s="21" t="str">
        <f t="array" ref="H48">IF(SUM((medical[From]&lt;=C48)*(C48&lt;=medical[To])*(A48=medical[Staff File Number]))=0,"","m")</f>
        <v/>
      </c>
      <c r="I48" s="21" t="str">
        <f t="array" ref="I48">IF(SUM((vacation[From]&lt;=C48)*(C48&lt;vacation[To])*(B48=vacation[Name]))=0,"","V")</f>
        <v/>
      </c>
      <c r="K48" s="21" t="str">
        <f t="array" ref="K48">IF(SUM((unpaid[From]&lt;=C48)*(C48&lt;=unpaid[To])*(A48=unpaid[Staff File Number]))=0,"","u")</f>
        <v/>
      </c>
      <c r="L48" s="21" t="str">
        <f t="array" ref="L48">IF(C48=holiday[],"h","")</f>
        <v/>
      </c>
      <c r="M48" s="21" t="str">
        <f t="shared" si="2"/>
        <v/>
      </c>
      <c r="N48" s="1" t="str">
        <f t="shared" si="4"/>
        <v xml:space="preserve"> </v>
      </c>
    </row>
    <row r="49" spans="1:14" x14ac:dyDescent="0.25">
      <c r="A49" s="1">
        <v>3</v>
      </c>
      <c r="B49" s="1" t="s">
        <v>8</v>
      </c>
      <c r="C49" s="3">
        <v>44565</v>
      </c>
      <c r="D49" s="2" t="str">
        <f t="shared" si="9"/>
        <v>الثلاثاء</v>
      </c>
      <c r="F49" s="4"/>
      <c r="G49" s="4" t="str">
        <f t="shared" si="1"/>
        <v xml:space="preserve"> </v>
      </c>
      <c r="H49" s="21" t="str">
        <f t="array" ref="H49">IF(SUM((medical[From]&lt;=C49)*(C49&lt;=medical[To])*(A49=medical[Staff File Number]))=0,"","m")</f>
        <v>m</v>
      </c>
      <c r="I49" s="21" t="str">
        <f t="array" ref="I49">IF(SUM((vacation[From]&lt;=C49)*(C49&lt;vacation[To])*(B49=vacation[Name]))=0,"","V")</f>
        <v>V</v>
      </c>
      <c r="K49" s="21" t="str">
        <f t="array" ref="K49">IF(SUM((unpaid[From]&lt;=C49)*(C49&lt;=unpaid[To])*(A49=unpaid[Staff File Number]))=0,"","u")</f>
        <v/>
      </c>
      <c r="L49" s="21" t="str">
        <f t="array" ref="L49">IF(C49=holiday[],"h","")</f>
        <v/>
      </c>
      <c r="M49" s="21" t="str">
        <f t="shared" si="2"/>
        <v/>
      </c>
      <c r="N49" s="1" t="str">
        <f t="shared" si="4"/>
        <v xml:space="preserve"> mV</v>
      </c>
    </row>
    <row r="50" spans="1:14" x14ac:dyDescent="0.25">
      <c r="A50" s="1">
        <v>3</v>
      </c>
      <c r="B50" s="1" t="s">
        <v>8</v>
      </c>
      <c r="C50" s="3">
        <v>44566</v>
      </c>
      <c r="D50" s="2" t="str">
        <f t="shared" si="9"/>
        <v>الأربعاء</v>
      </c>
      <c r="F50" s="4"/>
      <c r="G50" s="4" t="str">
        <f t="shared" si="1"/>
        <v xml:space="preserve"> </v>
      </c>
      <c r="H50" s="21" t="str">
        <f t="array" ref="H50">IF(SUM((medical[From]&lt;=C50)*(C50&lt;=medical[To])*(A50=medical[Staff File Number]))=0,"","m")</f>
        <v/>
      </c>
      <c r="I50" s="21" t="str">
        <f t="array" ref="I50">IF(SUM((vacation[From]&lt;=C50)*(C50&lt;vacation[To])*(B50=vacation[Name]))=0,"","V")</f>
        <v>V</v>
      </c>
      <c r="K50" s="21" t="str">
        <f t="array" ref="K50">IF(SUM((unpaid[From]&lt;=C50)*(C50&lt;=unpaid[To])*(A50=unpaid[Staff File Number]))=0,"","u")</f>
        <v/>
      </c>
      <c r="L50" s="21" t="str">
        <f t="array" ref="L50">IF(C50=holiday[],"h","")</f>
        <v/>
      </c>
      <c r="M50" s="21" t="str">
        <f t="shared" si="2"/>
        <v/>
      </c>
      <c r="N50" s="1" t="str">
        <f t="shared" si="4"/>
        <v xml:space="preserve"> V</v>
      </c>
    </row>
    <row r="51" spans="1:14" x14ac:dyDescent="0.25">
      <c r="A51" s="1">
        <v>3</v>
      </c>
      <c r="B51" s="1" t="s">
        <v>8</v>
      </c>
      <c r="C51" s="3">
        <v>44567</v>
      </c>
      <c r="D51" s="2" t="str">
        <f t="shared" si="9"/>
        <v>الخميس</v>
      </c>
      <c r="E51" s="4">
        <v>44567.333333333336</v>
      </c>
      <c r="F51" s="4">
        <v>44567.333333333336</v>
      </c>
      <c r="G51" s="4" t="str">
        <f t="shared" si="1"/>
        <v>x</v>
      </c>
      <c r="H51" s="21" t="str">
        <f t="array" ref="H51">IF(SUM((medical[From]&lt;=C51)*(C51&lt;=medical[To])*(A51=medical[Staff File Number]))=0,"","m")</f>
        <v/>
      </c>
      <c r="I51" s="21" t="str">
        <f t="array" ref="I51">IF(SUM((vacation[From]&lt;=C51)*(C51&lt;vacation[To])*(B51=vacation[Name]))=0,"","V")</f>
        <v/>
      </c>
      <c r="K51" s="21" t="str">
        <f t="array" ref="K51">IF(SUM((unpaid[From]&lt;=C51)*(C51&lt;=unpaid[To])*(A51=unpaid[Staff File Number]))=0,"","u")</f>
        <v/>
      </c>
      <c r="L51" s="21" t="str">
        <f t="array" ref="L51">IF(C51=holiday[],"h","")</f>
        <v/>
      </c>
      <c r="M51" s="21" t="str">
        <f t="shared" si="2"/>
        <v/>
      </c>
      <c r="N51" s="1" t="str">
        <f t="shared" si="4"/>
        <v>x</v>
      </c>
    </row>
    <row r="52" spans="1:14" x14ac:dyDescent="0.25">
      <c r="A52" s="1">
        <v>3</v>
      </c>
      <c r="B52" s="1" t="s">
        <v>8</v>
      </c>
      <c r="C52" s="3">
        <v>44568</v>
      </c>
      <c r="D52" s="2" t="str">
        <f t="shared" si="9"/>
        <v>الجمعة</v>
      </c>
      <c r="F52" s="4"/>
      <c r="G52" s="4" t="str">
        <f t="shared" si="1"/>
        <v xml:space="preserve"> </v>
      </c>
      <c r="H52" s="21" t="str">
        <f t="array" ref="H52">IF(SUM((medical[From]&lt;=C52)*(C52&lt;=medical[To])*(A52=medical[Staff File Number]))=0,"","m")</f>
        <v/>
      </c>
      <c r="I52" s="21" t="str">
        <f t="array" ref="I52">IF(SUM((vacation[From]&lt;=C52)*(C52&lt;vacation[To])*(B52=vacation[Name]))=0,"","V")</f>
        <v/>
      </c>
      <c r="K52" s="21" t="str">
        <f t="array" ref="K52">IF(SUM((unpaid[From]&lt;=C52)*(C52&lt;=unpaid[To])*(A52=unpaid[Staff File Number]))=0,"","u")</f>
        <v/>
      </c>
      <c r="L52" s="21" t="str">
        <f t="array" ref="L52">IF(C52=holiday[],"h","")</f>
        <v/>
      </c>
      <c r="M52" s="21" t="str">
        <f t="shared" si="2"/>
        <v>O</v>
      </c>
      <c r="N52" s="1" t="str">
        <f t="shared" si="4"/>
        <v xml:space="preserve"> O</v>
      </c>
    </row>
    <row r="53" spans="1:14" x14ac:dyDescent="0.25">
      <c r="A53" s="1">
        <v>3</v>
      </c>
      <c r="B53" s="1" t="s">
        <v>8</v>
      </c>
      <c r="C53" s="3">
        <v>44569</v>
      </c>
      <c r="D53" s="2" t="str">
        <f t="shared" si="9"/>
        <v>السبت</v>
      </c>
      <c r="F53" s="4"/>
      <c r="G53" s="4" t="str">
        <f t="shared" si="1"/>
        <v xml:space="preserve"> </v>
      </c>
      <c r="H53" s="21" t="str">
        <f t="array" ref="H53">IF(SUM((medical[From]&lt;=C53)*(C53&lt;=medical[To])*(A53=medical[Staff File Number]))=0,"","m")</f>
        <v/>
      </c>
      <c r="I53" s="21" t="str">
        <f t="array" ref="I53">IF(SUM((vacation[From]&lt;=C53)*(C53&lt;vacation[To])*(B53=vacation[Name]))=0,"","V")</f>
        <v/>
      </c>
      <c r="K53" s="21" t="str">
        <f t="array" ref="K53">IF(SUM((unpaid[From]&lt;=C53)*(C53&lt;=unpaid[To])*(A53=unpaid[Staff File Number]))=0,"","u")</f>
        <v/>
      </c>
      <c r="L53" s="21" t="str">
        <f t="array" ref="L53">IF(C53=holiday[],"h","")</f>
        <v/>
      </c>
      <c r="M53" s="21" t="str">
        <f t="shared" si="2"/>
        <v>O</v>
      </c>
      <c r="N53" s="1" t="str">
        <f t="shared" si="4"/>
        <v xml:space="preserve"> O</v>
      </c>
    </row>
    <row r="54" spans="1:14" x14ac:dyDescent="0.25">
      <c r="A54" s="1">
        <v>3</v>
      </c>
      <c r="B54" s="1" t="s">
        <v>8</v>
      </c>
      <c r="C54" s="3">
        <v>44570</v>
      </c>
      <c r="D54" s="2" t="str">
        <f t="shared" si="9"/>
        <v>الأحد</v>
      </c>
      <c r="E54" s="4">
        <v>44570.333333333336</v>
      </c>
      <c r="F54" s="4">
        <v>44570.333333333336</v>
      </c>
      <c r="G54" s="4" t="str">
        <f t="shared" si="1"/>
        <v>x</v>
      </c>
      <c r="H54" s="21" t="str">
        <f t="array" ref="H54">IF(SUM((medical[From]&lt;=C54)*(C54&lt;=medical[To])*(A54=medical[Staff File Number]))=0,"","m")</f>
        <v/>
      </c>
      <c r="I54" s="21" t="str">
        <f t="array" ref="I54">IF(SUM((vacation[From]&lt;=C54)*(C54&lt;vacation[To])*(B54=vacation[Name]))=0,"","V")</f>
        <v/>
      </c>
      <c r="K54" s="21" t="str">
        <f t="array" ref="K54">IF(SUM((unpaid[From]&lt;=C54)*(C54&lt;=unpaid[To])*(A54=unpaid[Staff File Number]))=0,"","u")</f>
        <v/>
      </c>
      <c r="L54" s="21" t="str">
        <f t="array" ref="L54">IF(C54=holiday[],"h","")</f>
        <v/>
      </c>
      <c r="M54" s="21" t="str">
        <f t="shared" si="2"/>
        <v/>
      </c>
      <c r="N54" s="1" t="str">
        <f t="shared" si="4"/>
        <v>x</v>
      </c>
    </row>
    <row r="55" spans="1:14" x14ac:dyDescent="0.25">
      <c r="A55" s="1">
        <v>3</v>
      </c>
      <c r="B55" s="1" t="s">
        <v>8</v>
      </c>
      <c r="C55" s="3">
        <v>44571</v>
      </c>
      <c r="D55" s="2" t="str">
        <f t="shared" si="9"/>
        <v>الإثنين</v>
      </c>
      <c r="E55" s="4">
        <v>44571.333333333336</v>
      </c>
      <c r="F55" s="4">
        <v>44571.333333333336</v>
      </c>
      <c r="G55" s="4" t="str">
        <f t="shared" si="1"/>
        <v>x</v>
      </c>
      <c r="H55" s="21" t="str">
        <f t="array" ref="H55">IF(SUM((medical[From]&lt;=C55)*(C55&lt;=medical[To])*(A55=medical[Staff File Number]))=0,"","m")</f>
        <v/>
      </c>
      <c r="I55" s="21" t="str">
        <f t="array" ref="I55">IF(SUM((vacation[From]&lt;=C55)*(C55&lt;vacation[To])*(B55=vacation[Name]))=0,"","V")</f>
        <v/>
      </c>
      <c r="K55" s="21" t="str">
        <f t="array" ref="K55">IF(SUM((unpaid[From]&lt;=C55)*(C55&lt;=unpaid[To])*(A55=unpaid[Staff File Number]))=0,"","u")</f>
        <v/>
      </c>
      <c r="L55" s="21" t="str">
        <f t="array" ref="L55">IF(C55=holiday[],"h","")</f>
        <v/>
      </c>
      <c r="M55" s="21" t="str">
        <f t="shared" si="2"/>
        <v/>
      </c>
      <c r="N55" s="1" t="str">
        <f t="shared" si="4"/>
        <v>x</v>
      </c>
    </row>
    <row r="56" spans="1:14" x14ac:dyDescent="0.25">
      <c r="A56" s="1">
        <v>3</v>
      </c>
      <c r="B56" s="1" t="s">
        <v>8</v>
      </c>
      <c r="C56" s="3">
        <v>44572</v>
      </c>
      <c r="D56" s="2" t="str">
        <f t="shared" si="9"/>
        <v>الثلاثاء</v>
      </c>
      <c r="E56" s="4">
        <v>44572.333333333336</v>
      </c>
      <c r="F56" s="4">
        <v>44572.333333333336</v>
      </c>
      <c r="G56" s="4" t="str">
        <f t="shared" si="1"/>
        <v>x</v>
      </c>
      <c r="H56" s="21" t="str">
        <f t="array" ref="H56">IF(SUM((medical[From]&lt;=C56)*(C56&lt;=medical[To])*(A56=medical[Staff File Number]))=0,"","m")</f>
        <v/>
      </c>
      <c r="I56" s="21" t="str">
        <f t="array" ref="I56">IF(SUM((vacation[From]&lt;=C56)*(C56&lt;vacation[To])*(B56=vacation[Name]))=0,"","V")</f>
        <v/>
      </c>
      <c r="K56" s="21" t="str">
        <f t="array" ref="K56">IF(SUM((unpaid[From]&lt;=C56)*(C56&lt;=unpaid[To])*(A56=unpaid[Staff File Number]))=0,"","u")</f>
        <v/>
      </c>
      <c r="L56" s="21" t="str">
        <f t="array" ref="L56">IF(C56=holiday[],"h","")</f>
        <v/>
      </c>
      <c r="M56" s="21" t="str">
        <f t="shared" si="2"/>
        <v/>
      </c>
      <c r="N56" s="1" t="str">
        <f t="shared" si="4"/>
        <v>x</v>
      </c>
    </row>
    <row r="57" spans="1:14" x14ac:dyDescent="0.25">
      <c r="A57" s="1">
        <v>3</v>
      </c>
      <c r="B57" s="1" t="s">
        <v>8</v>
      </c>
      <c r="C57" s="3">
        <v>44573</v>
      </c>
      <c r="D57" s="2" t="str">
        <f t="shared" si="9"/>
        <v>الأربعاء</v>
      </c>
      <c r="E57" s="4">
        <v>44573.333333333336</v>
      </c>
      <c r="F57" s="4">
        <v>44573.333333333336</v>
      </c>
      <c r="G57" s="4" t="str">
        <f t="shared" si="1"/>
        <v>x</v>
      </c>
      <c r="H57" s="21" t="str">
        <f t="array" ref="H57">IF(SUM((medical[From]&lt;=C57)*(C57&lt;=medical[To])*(A57=medical[Staff File Number]))=0,"","m")</f>
        <v/>
      </c>
      <c r="I57" s="21" t="str">
        <f t="array" ref="I57">IF(SUM((vacation[From]&lt;=C57)*(C57&lt;vacation[To])*(B57=vacation[Name]))=0,"","V")</f>
        <v/>
      </c>
      <c r="K57" s="21" t="str">
        <f t="array" ref="K57">IF(SUM((unpaid[From]&lt;=C57)*(C57&lt;=unpaid[To])*(A57=unpaid[Staff File Number]))=0,"","u")</f>
        <v/>
      </c>
      <c r="L57" s="21" t="str">
        <f t="array" ref="L57">IF(C57=holiday[],"h","")</f>
        <v/>
      </c>
      <c r="M57" s="21" t="str">
        <f t="shared" si="2"/>
        <v/>
      </c>
      <c r="N57" s="1" t="str">
        <f t="shared" si="4"/>
        <v>x</v>
      </c>
    </row>
    <row r="58" spans="1:14" x14ac:dyDescent="0.25">
      <c r="A58" s="1">
        <v>3</v>
      </c>
      <c r="B58" s="1" t="s">
        <v>8</v>
      </c>
      <c r="C58" s="3">
        <v>44574</v>
      </c>
      <c r="D58" s="2" t="str">
        <f t="shared" si="9"/>
        <v>الخميس</v>
      </c>
      <c r="E58" s="4">
        <v>44565.333333333336</v>
      </c>
      <c r="F58" s="4">
        <v>44565.333333333336</v>
      </c>
      <c r="G58" s="4" t="str">
        <f t="shared" si="1"/>
        <v>x</v>
      </c>
      <c r="H58" s="21" t="str">
        <f t="array" ref="H58">IF(SUM((medical[From]&lt;=C58)*(C58&lt;=medical[To])*(A58=medical[Staff File Number]))=0,"","m")</f>
        <v/>
      </c>
      <c r="I58" s="21" t="str">
        <f t="array" ref="I58">IF(SUM((vacation[From]&lt;=C58)*(C58&lt;vacation[To])*(B58=vacation[Name]))=0,"","V")</f>
        <v/>
      </c>
      <c r="K58" s="21" t="str">
        <f t="array" ref="K58">IF(SUM((unpaid[From]&lt;=C58)*(C58&lt;=unpaid[To])*(A58=unpaid[Staff File Number]))=0,"","u")</f>
        <v/>
      </c>
      <c r="L58" s="21" t="str">
        <f t="array" ref="L58">IF(C58=holiday[],"h","")</f>
        <v/>
      </c>
      <c r="M58" s="21" t="str">
        <f t="shared" si="2"/>
        <v/>
      </c>
      <c r="N58" s="1" t="str">
        <f t="shared" si="4"/>
        <v>x</v>
      </c>
    </row>
    <row r="59" spans="1:14" x14ac:dyDescent="0.25">
      <c r="A59" s="1">
        <v>3</v>
      </c>
      <c r="B59" s="1" t="s">
        <v>8</v>
      </c>
      <c r="C59" s="3">
        <v>44575</v>
      </c>
      <c r="D59" s="2" t="str">
        <f t="shared" si="9"/>
        <v>الجمعة</v>
      </c>
      <c r="F59" s="4"/>
      <c r="G59" s="4" t="str">
        <f t="shared" si="1"/>
        <v xml:space="preserve"> </v>
      </c>
      <c r="H59" s="21" t="str">
        <f t="array" ref="H59">IF(SUM((medical[From]&lt;=C59)*(C59&lt;=medical[To])*(A59=medical[Staff File Number]))=0,"","m")</f>
        <v/>
      </c>
      <c r="I59" s="21" t="str">
        <f t="array" ref="I59">IF(SUM((vacation[From]&lt;=C59)*(C59&lt;vacation[To])*(B59=vacation[Name]))=0,"","V")</f>
        <v/>
      </c>
      <c r="K59" s="21" t="str">
        <f t="array" ref="K59">IF(SUM((unpaid[From]&lt;=C59)*(C59&lt;=unpaid[To])*(A59=unpaid[Staff File Number]))=0,"","u")</f>
        <v/>
      </c>
      <c r="L59" s="21" t="str">
        <f t="array" ref="L59">IF(C59=holiday[],"h","")</f>
        <v/>
      </c>
      <c r="M59" s="21" t="str">
        <f t="shared" si="2"/>
        <v>O</v>
      </c>
      <c r="N59" s="1" t="str">
        <f t="shared" si="4"/>
        <v xml:space="preserve"> O</v>
      </c>
    </row>
    <row r="60" spans="1:14" x14ac:dyDescent="0.25">
      <c r="A60" s="1">
        <v>3</v>
      </c>
      <c r="B60" s="1" t="s">
        <v>8</v>
      </c>
      <c r="C60" s="3">
        <v>44576</v>
      </c>
      <c r="D60" s="2" t="str">
        <f t="shared" si="9"/>
        <v>السبت</v>
      </c>
      <c r="F60" s="4"/>
      <c r="G60" s="4" t="str">
        <f t="shared" si="1"/>
        <v xml:space="preserve"> </v>
      </c>
      <c r="H60" s="21" t="str">
        <f t="array" ref="H60">IF(SUM((medical[From]&lt;=C60)*(C60&lt;=medical[To])*(A60=medical[Staff File Number]))=0,"","m")</f>
        <v/>
      </c>
      <c r="I60" s="21" t="str">
        <f t="array" ref="I60">IF(SUM((vacation[From]&lt;=C60)*(C60&lt;vacation[To])*(B60=vacation[Name]))=0,"","V")</f>
        <v/>
      </c>
      <c r="K60" s="21" t="str">
        <f t="array" ref="K60">IF(SUM((unpaid[From]&lt;=C60)*(C60&lt;=unpaid[To])*(A60=unpaid[Staff File Number]))=0,"","u")</f>
        <v/>
      </c>
      <c r="L60" s="21" t="str">
        <f t="array" ref="L60">IF(C60=holiday[],"h","")</f>
        <v/>
      </c>
      <c r="M60" s="21" t="str">
        <f t="shared" si="2"/>
        <v>O</v>
      </c>
      <c r="N60" s="1" t="str">
        <f t="shared" si="4"/>
        <v xml:space="preserve"> O</v>
      </c>
    </row>
    <row r="61" spans="1:14" x14ac:dyDescent="0.25">
      <c r="A61" s="1">
        <v>3</v>
      </c>
      <c r="B61" s="1" t="s">
        <v>8</v>
      </c>
      <c r="C61" s="3">
        <v>44577</v>
      </c>
      <c r="D61" s="2" t="str">
        <f t="shared" si="9"/>
        <v>الأحد</v>
      </c>
      <c r="E61" s="4">
        <v>44562.333333333336</v>
      </c>
      <c r="F61" s="4">
        <v>44562.333333333336</v>
      </c>
      <c r="G61" s="4" t="str">
        <f t="shared" si="1"/>
        <v>x</v>
      </c>
      <c r="H61" s="21" t="str">
        <f t="array" ref="H61">IF(SUM((medical[From]&lt;=C61)*(C61&lt;=medical[To])*(A61=medical[Staff File Number]))=0,"","m")</f>
        <v/>
      </c>
      <c r="I61" s="21" t="str">
        <f t="array" ref="I61">IF(SUM((vacation[From]&lt;=C61)*(C61&lt;vacation[To])*(B61=vacation[Name]))=0,"","V")</f>
        <v/>
      </c>
      <c r="K61" s="21" t="str">
        <f t="array" ref="K61">IF(SUM((unpaid[From]&lt;=C61)*(C61&lt;=unpaid[To])*(A61=unpaid[Staff File Number]))=0,"","u")</f>
        <v/>
      </c>
      <c r="L61" s="21" t="str">
        <f t="array" ref="L61">IF(C61=holiday[],"h","")</f>
        <v/>
      </c>
      <c r="M61" s="21" t="str">
        <f t="shared" si="2"/>
        <v/>
      </c>
      <c r="N61" s="1" t="str">
        <f t="shared" si="4"/>
        <v>x</v>
      </c>
    </row>
    <row r="62" spans="1:14" x14ac:dyDescent="0.25">
      <c r="A62" s="1">
        <v>3</v>
      </c>
      <c r="B62" s="1" t="s">
        <v>8</v>
      </c>
      <c r="C62" s="3">
        <v>44578</v>
      </c>
      <c r="D62" s="2" t="str">
        <f t="shared" si="9"/>
        <v>الإثنين</v>
      </c>
      <c r="E62" s="4">
        <v>44563.333333333336</v>
      </c>
      <c r="F62" s="4">
        <v>44563.333333333336</v>
      </c>
      <c r="G62" s="4" t="str">
        <f t="shared" si="1"/>
        <v>x</v>
      </c>
      <c r="H62" s="21" t="str">
        <f t="array" ref="H62">IF(SUM((medical[From]&lt;=C62)*(C62&lt;=medical[To])*(A62=medical[Staff File Number]))=0,"","m")</f>
        <v/>
      </c>
      <c r="I62" s="21" t="str">
        <f t="array" ref="I62">IF(SUM((vacation[From]&lt;=C62)*(C62&lt;vacation[To])*(B62=vacation[Name]))=0,"","V")</f>
        <v/>
      </c>
      <c r="K62" s="21" t="str">
        <f t="array" ref="K62">IF(SUM((unpaid[From]&lt;=C62)*(C62&lt;=unpaid[To])*(A62=unpaid[Staff File Number]))=0,"","u")</f>
        <v/>
      </c>
      <c r="L62" s="21" t="str">
        <f t="array" ref="L62">IF(C62=holiday[],"h","")</f>
        <v/>
      </c>
      <c r="M62" s="21" t="str">
        <f t="shared" si="2"/>
        <v/>
      </c>
      <c r="N62" s="1" t="str">
        <f t="shared" si="4"/>
        <v>x</v>
      </c>
    </row>
    <row r="63" spans="1:14" x14ac:dyDescent="0.25">
      <c r="A63" s="1">
        <v>3</v>
      </c>
      <c r="B63" s="1" t="s">
        <v>8</v>
      </c>
      <c r="C63" s="3">
        <v>44579</v>
      </c>
      <c r="D63" s="2" t="str">
        <f t="shared" si="9"/>
        <v>الثلاثاء</v>
      </c>
      <c r="E63" s="4">
        <v>44564.333333333336</v>
      </c>
      <c r="F63" s="4">
        <v>44564.333333333336</v>
      </c>
      <c r="G63" s="4" t="str">
        <f t="shared" si="1"/>
        <v>x</v>
      </c>
      <c r="H63" s="21" t="str">
        <f t="array" ref="H63">IF(SUM((medical[From]&lt;=C63)*(C63&lt;=medical[To])*(A63=medical[Staff File Number]))=0,"","m")</f>
        <v/>
      </c>
      <c r="I63" s="21" t="str">
        <f t="array" ref="I63">IF(SUM((vacation[From]&lt;=C63)*(C63&lt;vacation[To])*(B63=vacation[Name]))=0,"","V")</f>
        <v/>
      </c>
      <c r="K63" s="21" t="str">
        <f t="array" ref="K63">IF(SUM((unpaid[From]&lt;=C63)*(C63&lt;=unpaid[To])*(A63=unpaid[Staff File Number]))=0,"","u")</f>
        <v/>
      </c>
      <c r="L63" s="21" t="str">
        <f t="array" ref="L63">IF(C63=holiday[],"h","")</f>
        <v/>
      </c>
      <c r="M63" s="21" t="str">
        <f t="shared" si="2"/>
        <v/>
      </c>
      <c r="N63" s="1" t="str">
        <f t="shared" si="4"/>
        <v>x</v>
      </c>
    </row>
    <row r="64" spans="1:14" x14ac:dyDescent="0.25">
      <c r="A64" s="1">
        <v>3</v>
      </c>
      <c r="B64" s="1" t="s">
        <v>8</v>
      </c>
      <c r="C64" s="3">
        <v>44580</v>
      </c>
      <c r="D64" s="2" t="str">
        <f t="shared" si="9"/>
        <v>الأربعاء</v>
      </c>
      <c r="F64" s="4"/>
      <c r="G64" s="4" t="str">
        <f t="shared" si="1"/>
        <v xml:space="preserve"> </v>
      </c>
      <c r="H64" s="21" t="str">
        <f t="array" ref="H64">IF(SUM((medical[From]&lt;=C64)*(C64&lt;=medical[To])*(A64=medical[Staff File Number]))=0,"","m")</f>
        <v/>
      </c>
      <c r="I64" s="21" t="str">
        <f t="array" ref="I64">IF(SUM((vacation[From]&lt;=C64)*(C64&lt;vacation[To])*(B64=vacation[Name]))=0,"","V")</f>
        <v/>
      </c>
      <c r="K64" s="21" t="str">
        <f t="array" ref="K64">IF(SUM((unpaid[From]&lt;=C64)*(C64&lt;=unpaid[To])*(A64=unpaid[Staff File Number]))=0,"","u")</f>
        <v/>
      </c>
      <c r="L64" s="21" t="str">
        <f t="array" ref="L64">IF(C64=holiday[],"h","")</f>
        <v/>
      </c>
      <c r="M64" s="21" t="str">
        <f t="shared" si="2"/>
        <v/>
      </c>
      <c r="N64" s="1" t="str">
        <f t="shared" si="4"/>
        <v xml:space="preserve"> </v>
      </c>
    </row>
    <row r="65" spans="1:14" x14ac:dyDescent="0.25">
      <c r="A65" s="1">
        <v>3</v>
      </c>
      <c r="B65" s="1" t="s">
        <v>8</v>
      </c>
      <c r="C65" s="3">
        <v>44581</v>
      </c>
      <c r="D65" s="2" t="str">
        <f t="shared" si="9"/>
        <v>الخميس</v>
      </c>
      <c r="E65" s="4">
        <v>44565.333333333336</v>
      </c>
      <c r="F65" s="4">
        <v>44565.333333333336</v>
      </c>
      <c r="G65" s="4" t="str">
        <f t="shared" si="1"/>
        <v>x</v>
      </c>
      <c r="H65" s="21" t="str">
        <f t="array" ref="H65">IF(SUM((medical[From]&lt;=C65)*(C65&lt;=medical[To])*(A65=medical[Staff File Number]))=0,"","m")</f>
        <v/>
      </c>
      <c r="I65" s="21" t="str">
        <f t="array" ref="I65">IF(SUM((vacation[From]&lt;=C65)*(C65&lt;vacation[To])*(B65=vacation[Name]))=0,"","V")</f>
        <v/>
      </c>
      <c r="K65" s="21" t="str">
        <f t="array" ref="K65">IF(SUM((unpaid[From]&lt;=C65)*(C65&lt;=unpaid[To])*(A65=unpaid[Staff File Number]))=0,"","u")</f>
        <v/>
      </c>
      <c r="L65" s="21" t="str">
        <f t="array" ref="L65">IF(C65=holiday[],"h","")</f>
        <v/>
      </c>
      <c r="M65" s="21" t="str">
        <f t="shared" si="2"/>
        <v/>
      </c>
      <c r="N65" s="1" t="str">
        <f t="shared" si="4"/>
        <v>x</v>
      </c>
    </row>
    <row r="66" spans="1:14" x14ac:dyDescent="0.25">
      <c r="A66" s="1">
        <v>3</v>
      </c>
      <c r="B66" s="1" t="s">
        <v>8</v>
      </c>
      <c r="C66" s="3">
        <v>44582</v>
      </c>
      <c r="D66" s="2" t="str">
        <f t="shared" si="9"/>
        <v>الجمعة</v>
      </c>
      <c r="F66" s="4"/>
      <c r="G66" s="4" t="str">
        <f t="shared" si="1"/>
        <v xml:space="preserve"> </v>
      </c>
      <c r="H66" s="21" t="str">
        <f t="array" ref="H66">IF(SUM((medical[From]&lt;=C66)*(C66&lt;=medical[To])*(A66=medical[Staff File Number]))=0,"","m")</f>
        <v/>
      </c>
      <c r="I66" s="21" t="str">
        <f t="array" ref="I66">IF(SUM((vacation[From]&lt;=C66)*(C66&lt;vacation[To])*(B66=vacation[Name]))=0,"","V")</f>
        <v/>
      </c>
      <c r="K66" s="21" t="str">
        <f t="array" ref="K66">IF(SUM((unpaid[From]&lt;=C66)*(C66&lt;=unpaid[To])*(A66=unpaid[Staff File Number]))=0,"","u")</f>
        <v/>
      </c>
      <c r="L66" s="21" t="str">
        <f t="array" ref="L66">IF(C66=holiday[],"h","")</f>
        <v/>
      </c>
      <c r="M66" s="21" t="str">
        <f t="shared" si="2"/>
        <v>O</v>
      </c>
      <c r="N66" s="1" t="str">
        <f t="shared" si="4"/>
        <v xml:space="preserve"> O</v>
      </c>
    </row>
    <row r="67" spans="1:14" x14ac:dyDescent="0.25">
      <c r="A67" s="1">
        <v>3</v>
      </c>
      <c r="B67" s="1" t="s">
        <v>8</v>
      </c>
      <c r="C67" s="3">
        <v>44583</v>
      </c>
      <c r="D67" s="2" t="str">
        <f t="shared" si="9"/>
        <v>السبت</v>
      </c>
      <c r="F67" s="4"/>
      <c r="G67" s="4" t="str">
        <f t="shared" si="1"/>
        <v xml:space="preserve"> </v>
      </c>
      <c r="H67" s="21" t="str">
        <f t="array" ref="H67">IF(SUM((medical[From]&lt;=C67)*(C67&lt;=medical[To])*(A67=medical[Staff File Number]))=0,"","m")</f>
        <v/>
      </c>
      <c r="I67" s="21" t="str">
        <f t="array" ref="I67">IF(SUM((vacation[From]&lt;=C67)*(C67&lt;vacation[To])*(B67=vacation[Name]))=0,"","V")</f>
        <v/>
      </c>
      <c r="K67" s="21" t="str">
        <f t="array" ref="K67">IF(SUM((unpaid[From]&lt;=C67)*(C67&lt;=unpaid[To])*(A67=unpaid[Staff File Number]))=0,"","u")</f>
        <v/>
      </c>
      <c r="L67" s="21" t="str">
        <f t="array" ref="L67">IF(C67=holiday[],"h","")</f>
        <v/>
      </c>
      <c r="M67" s="21" t="str">
        <f t="shared" si="2"/>
        <v>O</v>
      </c>
      <c r="N67" s="1" t="str">
        <f t="shared" si="4"/>
        <v xml:space="preserve"> O</v>
      </c>
    </row>
    <row r="68" spans="1:14" x14ac:dyDescent="0.25">
      <c r="A68" s="1">
        <v>3</v>
      </c>
      <c r="B68" s="1" t="s">
        <v>8</v>
      </c>
      <c r="C68" s="3">
        <v>44584</v>
      </c>
      <c r="D68" s="2" t="str">
        <f t="shared" si="9"/>
        <v>الأحد</v>
      </c>
      <c r="E68" s="4">
        <v>44562.333333333336</v>
      </c>
      <c r="F68" s="4">
        <v>44562.333333333336</v>
      </c>
      <c r="G68" s="4" t="str">
        <f t="shared" ref="G68:G95" si="10">IF(E68&gt;0,"x"," ")</f>
        <v>x</v>
      </c>
      <c r="H68" s="21" t="str">
        <f t="array" ref="H68">IF(SUM((medical[From]&lt;=C68)*(C68&lt;=medical[To])*(A68=medical[Staff File Number]))=0,"","m")</f>
        <v/>
      </c>
      <c r="I68" s="21" t="str">
        <f t="array" ref="I68">IF(SUM((vacation[From]&lt;=C68)*(C68&lt;vacation[To])*(B68=vacation[Name]))=0,"","V")</f>
        <v/>
      </c>
      <c r="K68" s="21" t="str">
        <f t="array" ref="K68">IF(SUM((unpaid[From]&lt;=C68)*(C68&lt;=unpaid[To])*(A68=unpaid[Staff File Number]))=0,"","u")</f>
        <v/>
      </c>
      <c r="L68" s="21" t="str">
        <f t="array" ref="L68">IF(C68=holiday[],"h","")</f>
        <v/>
      </c>
      <c r="M68" s="21" t="str">
        <f t="shared" ref="M68:M95" si="11">IF(OR(D68="السبت",D68="الجمعة"),"O","")</f>
        <v/>
      </c>
      <c r="N68" s="1" t="str">
        <f t="shared" si="4"/>
        <v>x</v>
      </c>
    </row>
    <row r="69" spans="1:14" x14ac:dyDescent="0.25">
      <c r="A69" s="1">
        <v>3</v>
      </c>
      <c r="B69" s="1" t="s">
        <v>8</v>
      </c>
      <c r="C69" s="3">
        <v>44585</v>
      </c>
      <c r="D69" s="2" t="str">
        <f t="shared" si="9"/>
        <v>الإثنين</v>
      </c>
      <c r="E69" s="4">
        <v>44563.333333333336</v>
      </c>
      <c r="F69" s="4">
        <v>44563.333333333336</v>
      </c>
      <c r="G69" s="4" t="str">
        <f t="shared" si="10"/>
        <v>x</v>
      </c>
      <c r="H69" s="21" t="str">
        <f t="array" ref="H69">IF(SUM((medical[From]&lt;=C69)*(C69&lt;=medical[To])*(A69=medical[Staff File Number]))=0,"","m")</f>
        <v/>
      </c>
      <c r="I69" s="21" t="str">
        <f t="array" ref="I69">IF(SUM((vacation[From]&lt;=C69)*(C69&lt;vacation[To])*(B69=vacation[Name]))=0,"","V")</f>
        <v/>
      </c>
      <c r="K69" s="21" t="str">
        <f t="array" ref="K69">IF(SUM((unpaid[From]&lt;=C69)*(C69&lt;=unpaid[To])*(A69=unpaid[Staff File Number]))=0,"","u")</f>
        <v/>
      </c>
      <c r="L69" s="21" t="str">
        <f t="array" ref="L69">IF(C69=holiday[],"h","")</f>
        <v/>
      </c>
      <c r="M69" s="21" t="str">
        <f t="shared" si="11"/>
        <v/>
      </c>
      <c r="N69" s="1" t="str">
        <f t="shared" si="4"/>
        <v>x</v>
      </c>
    </row>
    <row r="70" spans="1:14" x14ac:dyDescent="0.25">
      <c r="A70" s="1">
        <v>3</v>
      </c>
      <c r="B70" s="1" t="s">
        <v>8</v>
      </c>
      <c r="C70" s="3">
        <v>44586</v>
      </c>
      <c r="D70" s="2" t="str">
        <f t="shared" si="9"/>
        <v>الثلاثاء</v>
      </c>
      <c r="E70" s="4">
        <v>44564.333333333336</v>
      </c>
      <c r="F70" s="4">
        <v>44564.333333333336</v>
      </c>
      <c r="G70" s="4" t="str">
        <f t="shared" si="10"/>
        <v>x</v>
      </c>
      <c r="H70" s="21" t="str">
        <f t="array" ref="H70">IF(SUM((medical[From]&lt;=C70)*(C70&lt;=medical[To])*(A70=medical[Staff File Number]))=0,"","m")</f>
        <v/>
      </c>
      <c r="I70" s="21" t="str">
        <f t="array" ref="I70">IF(SUM((vacation[From]&lt;=C70)*(C70&lt;vacation[To])*(B70=vacation[Name]))=0,"","V")</f>
        <v/>
      </c>
      <c r="K70" s="21" t="str">
        <f t="array" ref="K70">IF(SUM((unpaid[From]&lt;=C70)*(C70&lt;=unpaid[To])*(A70=unpaid[Staff File Number]))=0,"","u")</f>
        <v/>
      </c>
      <c r="L70" s="21" t="str">
        <f t="array" ref="L70">IF(C70=holiday[],"h","")</f>
        <v/>
      </c>
      <c r="M70" s="21" t="str">
        <f t="shared" si="11"/>
        <v/>
      </c>
      <c r="N70" s="1" t="str">
        <f t="shared" si="4"/>
        <v>x</v>
      </c>
    </row>
    <row r="71" spans="1:14" x14ac:dyDescent="0.25">
      <c r="A71" s="1">
        <v>3</v>
      </c>
      <c r="B71" s="1" t="s">
        <v>8</v>
      </c>
      <c r="C71" s="3">
        <v>44587</v>
      </c>
      <c r="D71" s="2" t="str">
        <f t="shared" si="9"/>
        <v>الأربعاء</v>
      </c>
      <c r="E71" s="4">
        <v>44565.333333333336</v>
      </c>
      <c r="F71" s="4">
        <v>44565.333333333336</v>
      </c>
      <c r="G71" s="4" t="str">
        <f t="shared" si="10"/>
        <v>x</v>
      </c>
      <c r="H71" s="21" t="str">
        <f t="array" ref="H71">IF(SUM((medical[From]&lt;=C71)*(C71&lt;=medical[To])*(A71=medical[Staff File Number]))=0,"","m")</f>
        <v/>
      </c>
      <c r="I71" s="21" t="str">
        <f t="array" ref="I71">IF(SUM((vacation[From]&lt;=C71)*(C71&lt;vacation[To])*(B71=vacation[Name]))=0,"","V")</f>
        <v/>
      </c>
      <c r="K71" s="21" t="str">
        <f t="array" ref="K71">IF(SUM((unpaid[From]&lt;=C71)*(C71&lt;=unpaid[To])*(A71=unpaid[Staff File Number]))=0,"","u")</f>
        <v/>
      </c>
      <c r="L71" s="21" t="str">
        <f t="array" ref="L71">IF(C71=holiday[],"h","")</f>
        <v/>
      </c>
      <c r="M71" s="21" t="str">
        <f t="shared" si="11"/>
        <v/>
      </c>
      <c r="N71" s="1" t="str">
        <f t="shared" si="4"/>
        <v>x</v>
      </c>
    </row>
    <row r="72" spans="1:14" x14ac:dyDescent="0.25">
      <c r="A72" s="1">
        <v>3</v>
      </c>
      <c r="B72" s="1" t="s">
        <v>8</v>
      </c>
      <c r="C72" s="3">
        <v>44588</v>
      </c>
      <c r="D72" s="2" t="str">
        <f t="shared" si="9"/>
        <v>الخميس</v>
      </c>
      <c r="E72" s="4">
        <v>44565.333333333336</v>
      </c>
      <c r="F72" s="4">
        <v>44565.333333333336</v>
      </c>
      <c r="G72" s="4" t="str">
        <f t="shared" si="10"/>
        <v>x</v>
      </c>
      <c r="H72" s="21" t="str">
        <f t="array" ref="H72">IF(SUM((medical[From]&lt;=C72)*(C72&lt;=medical[To])*(A72=medical[Staff File Number]))=0,"","m")</f>
        <v/>
      </c>
      <c r="I72" s="21" t="str">
        <f t="array" ref="I72">IF(SUM((vacation[From]&lt;=C72)*(C72&lt;vacation[To])*(B72=vacation[Name]))=0,"","V")</f>
        <v/>
      </c>
      <c r="K72" s="21" t="str">
        <f t="array" ref="K72">IF(SUM((unpaid[From]&lt;=C72)*(C72&lt;=unpaid[To])*(A72=unpaid[Staff File Number]))=0,"","u")</f>
        <v/>
      </c>
      <c r="L72" s="21" t="str">
        <f t="array" ref="L72">IF(C72=holiday[],"h","")</f>
        <v/>
      </c>
      <c r="M72" s="21" t="str">
        <f t="shared" si="11"/>
        <v/>
      </c>
      <c r="N72" s="1" t="str">
        <f t="shared" si="4"/>
        <v>x</v>
      </c>
    </row>
    <row r="73" spans="1:14" x14ac:dyDescent="0.25">
      <c r="A73" s="1">
        <v>3</v>
      </c>
      <c r="B73" s="1" t="s">
        <v>8</v>
      </c>
      <c r="C73" s="3">
        <v>44589</v>
      </c>
      <c r="D73" s="2" t="str">
        <f t="shared" si="9"/>
        <v>الجمعة</v>
      </c>
      <c r="F73" s="4"/>
      <c r="G73" s="4" t="str">
        <f t="shared" si="10"/>
        <v xml:space="preserve"> </v>
      </c>
      <c r="H73" s="21" t="str">
        <f t="array" ref="H73">IF(SUM((medical[From]&lt;=C73)*(C73&lt;=medical[To])*(A73=medical[Staff File Number]))=0,"","m")</f>
        <v/>
      </c>
      <c r="I73" s="21" t="str">
        <f t="array" ref="I73">IF(SUM((vacation[From]&lt;=C73)*(C73&lt;vacation[To])*(B73=vacation[Name]))=0,"","V")</f>
        <v/>
      </c>
      <c r="K73" s="21" t="str">
        <f t="array" ref="K73">IF(SUM((unpaid[From]&lt;=C73)*(C73&lt;=unpaid[To])*(A73=unpaid[Staff File Number]))=0,"","u")</f>
        <v/>
      </c>
      <c r="L73" s="21" t="str">
        <f t="array" ref="L73">IF(C73=holiday[],"h","")</f>
        <v/>
      </c>
      <c r="M73" s="21" t="str">
        <f t="shared" si="11"/>
        <v>O</v>
      </c>
      <c r="N73" s="1" t="str">
        <f t="shared" si="4"/>
        <v xml:space="preserve"> O</v>
      </c>
    </row>
    <row r="74" spans="1:14" x14ac:dyDescent="0.25">
      <c r="A74" s="1">
        <v>3</v>
      </c>
      <c r="B74" s="1" t="s">
        <v>8</v>
      </c>
      <c r="C74" s="3">
        <v>44590</v>
      </c>
      <c r="D74" s="2" t="str">
        <f t="shared" si="9"/>
        <v>السبت</v>
      </c>
      <c r="F74" s="4"/>
      <c r="G74" s="4" t="str">
        <f t="shared" si="10"/>
        <v xml:space="preserve"> </v>
      </c>
      <c r="H74" s="21" t="str">
        <f t="array" ref="H74">IF(SUM((medical[From]&lt;=C74)*(C74&lt;=medical[To])*(A74=medical[Staff File Number]))=0,"","m")</f>
        <v/>
      </c>
      <c r="I74" s="21" t="str">
        <f t="array" ref="I74">IF(SUM((vacation[From]&lt;=C74)*(C74&lt;vacation[To])*(B74=vacation[Name]))=0,"","V")</f>
        <v/>
      </c>
      <c r="K74" s="21" t="str">
        <f t="array" ref="K74">IF(SUM((unpaid[From]&lt;=C74)*(C74&lt;=unpaid[To])*(A74=unpaid[Staff File Number]))=0,"","u")</f>
        <v/>
      </c>
      <c r="L74" s="21" t="str">
        <f t="array" ref="L74">IF(C74=holiday[],"h","")</f>
        <v/>
      </c>
      <c r="M74" s="21" t="str">
        <f t="shared" si="11"/>
        <v>O</v>
      </c>
      <c r="N74" s="1" t="str">
        <f t="shared" ref="N74:N95" si="12">G74&amp;H74&amp;I74&amp;J74&amp;K74&amp;L74&amp;M74</f>
        <v xml:space="preserve"> O</v>
      </c>
    </row>
    <row r="75" spans="1:14" x14ac:dyDescent="0.25">
      <c r="A75" s="1">
        <v>3</v>
      </c>
      <c r="B75" s="1" t="s">
        <v>8</v>
      </c>
      <c r="C75" s="3">
        <v>44591</v>
      </c>
      <c r="D75" s="2" t="str">
        <f t="shared" si="9"/>
        <v>الأحد</v>
      </c>
      <c r="E75" s="4">
        <v>44562.333333333336</v>
      </c>
      <c r="F75" s="4">
        <v>44562.333333333336</v>
      </c>
      <c r="G75" s="4" t="str">
        <f t="shared" si="10"/>
        <v>x</v>
      </c>
      <c r="H75" s="21" t="str">
        <f t="array" ref="H75">IF(SUM((medical[From]&lt;=C75)*(C75&lt;=medical[To])*(A75=medical[Staff File Number]))=0,"","m")</f>
        <v/>
      </c>
      <c r="I75" s="21" t="str">
        <f t="array" ref="I75">IF(SUM((vacation[From]&lt;=C75)*(C75&lt;vacation[To])*(B75=vacation[Name]))=0,"","V")</f>
        <v/>
      </c>
      <c r="K75" s="21" t="str">
        <f t="array" ref="K75">IF(SUM((unpaid[From]&lt;=C75)*(C75&lt;=unpaid[To])*(A75=unpaid[Staff File Number]))=0,"","u")</f>
        <v/>
      </c>
      <c r="L75" s="21" t="str">
        <f t="array" ref="L75">IF(C75=holiday[],"h","")</f>
        <v/>
      </c>
      <c r="M75" s="21" t="str">
        <f t="shared" si="11"/>
        <v/>
      </c>
      <c r="N75" s="1" t="str">
        <f t="shared" si="12"/>
        <v>x</v>
      </c>
    </row>
    <row r="76" spans="1:14" x14ac:dyDescent="0.25">
      <c r="A76" s="1">
        <v>3</v>
      </c>
      <c r="B76" s="1" t="s">
        <v>8</v>
      </c>
      <c r="C76" s="3">
        <v>44592</v>
      </c>
      <c r="D76" s="2" t="str">
        <f t="shared" si="9"/>
        <v>الإثنين</v>
      </c>
      <c r="E76" s="4">
        <v>44563.333333333336</v>
      </c>
      <c r="F76" s="4">
        <v>44563.333333333336</v>
      </c>
      <c r="G76" s="4" t="str">
        <f t="shared" si="10"/>
        <v>x</v>
      </c>
      <c r="H76" s="21" t="str">
        <f t="array" ref="H76">IF(SUM((medical[From]&lt;=C76)*(C76&lt;=medical[To])*(A76=medical[Staff File Number]))=0,"","m")</f>
        <v/>
      </c>
      <c r="I76" s="21" t="str">
        <f t="array" ref="I76">IF(SUM((vacation[From]&lt;=C76)*(C76&lt;vacation[To])*(B76=vacation[Name]))=0,"","V")</f>
        <v/>
      </c>
      <c r="K76" s="21" t="str">
        <f t="array" ref="K76">IF(SUM((unpaid[From]&lt;=C76)*(C76&lt;=unpaid[To])*(A76=unpaid[Staff File Number]))=0,"","u")</f>
        <v/>
      </c>
      <c r="L76" s="21" t="str">
        <f t="array" ref="L76">IF(C76=holiday[],"h","")</f>
        <v/>
      </c>
      <c r="M76" s="21" t="str">
        <f t="shared" si="11"/>
        <v/>
      </c>
      <c r="N76" s="1" t="str">
        <f t="shared" si="12"/>
        <v>x</v>
      </c>
    </row>
    <row r="77" spans="1:14" x14ac:dyDescent="0.25">
      <c r="A77" s="1">
        <v>2</v>
      </c>
      <c r="B77" s="1" t="s">
        <v>15</v>
      </c>
      <c r="C77" s="3">
        <v>44574</v>
      </c>
      <c r="D77" s="2" t="str">
        <f t="shared" ref="D77:D95" si="13">TEXT(C77,"ddd")</f>
        <v>الخميس</v>
      </c>
      <c r="E77" s="4">
        <v>44565.333333333336</v>
      </c>
      <c r="F77" s="4">
        <v>44565.333333333336</v>
      </c>
      <c r="G77" s="4" t="str">
        <f t="shared" si="10"/>
        <v>x</v>
      </c>
      <c r="H77" s="21" t="str">
        <f t="array" ref="H77">IF(SUM((medical[From]&lt;=C77)*(C77&lt;=medical[To])*(A77=medical[Staff File Number]))=0,"","m")</f>
        <v/>
      </c>
      <c r="I77" s="21" t="str">
        <f t="array" ref="I77">IF(SUM((vacation[From]&lt;=C77)*(C77&lt;vacation[To])*(B77=vacation[Name]))=0,"","V")</f>
        <v/>
      </c>
      <c r="K77" s="21" t="str">
        <f t="array" ref="K77">IF(SUM((unpaid[From]&lt;=C77)*(C77&lt;=unpaid[To])*(A77=unpaid[Staff File Number]))=0,"","u")</f>
        <v/>
      </c>
      <c r="L77" s="21" t="str">
        <f t="array" ref="L77">IF(C77=holiday[],"h","")</f>
        <v/>
      </c>
      <c r="M77" s="21" t="str">
        <f t="shared" si="11"/>
        <v/>
      </c>
      <c r="N77" s="1" t="str">
        <f t="shared" si="12"/>
        <v>x</v>
      </c>
    </row>
    <row r="78" spans="1:14" x14ac:dyDescent="0.25">
      <c r="A78" s="1">
        <v>2</v>
      </c>
      <c r="B78" s="1" t="s">
        <v>15</v>
      </c>
      <c r="C78" s="3">
        <v>44575</v>
      </c>
      <c r="D78" s="2" t="str">
        <f t="shared" si="13"/>
        <v>الجمعة</v>
      </c>
      <c r="F78" s="4"/>
      <c r="G78" s="4" t="str">
        <f t="shared" si="10"/>
        <v xml:space="preserve"> </v>
      </c>
      <c r="H78" s="21" t="str">
        <f t="array" ref="H78">IF(SUM((medical[From]&lt;=C78)*(C78&lt;=medical[To])*(A78=medical[Staff File Number]))=0,"","m")</f>
        <v/>
      </c>
      <c r="I78" s="21" t="str">
        <f t="array" ref="I78">IF(SUM((vacation[From]&lt;=C78)*(C78&lt;vacation[To])*(B78=vacation[Name]))=0,"","V")</f>
        <v/>
      </c>
      <c r="K78" s="21" t="str">
        <f t="array" ref="K78">IF(SUM((unpaid[From]&lt;=C78)*(C78&lt;=unpaid[To])*(A78=unpaid[Staff File Number]))=0,"","u")</f>
        <v/>
      </c>
      <c r="L78" s="21" t="str">
        <f t="array" ref="L78">IF(C78=holiday[],"h","")</f>
        <v/>
      </c>
      <c r="M78" s="21" t="str">
        <f t="shared" si="11"/>
        <v>O</v>
      </c>
      <c r="N78" s="1" t="str">
        <f t="shared" si="12"/>
        <v xml:space="preserve"> O</v>
      </c>
    </row>
    <row r="79" spans="1:14" x14ac:dyDescent="0.25">
      <c r="A79" s="1">
        <v>2</v>
      </c>
      <c r="B79" s="1" t="s">
        <v>15</v>
      </c>
      <c r="C79" s="3">
        <v>44576</v>
      </c>
      <c r="D79" s="2" t="str">
        <f t="shared" si="13"/>
        <v>السبت</v>
      </c>
      <c r="F79" s="4"/>
      <c r="G79" s="4" t="str">
        <f t="shared" si="10"/>
        <v xml:space="preserve"> </v>
      </c>
      <c r="H79" s="21" t="str">
        <f t="array" ref="H79">IF(SUM((medical[From]&lt;=C79)*(C79&lt;=medical[To])*(A79=medical[Staff File Number]))=0,"","m")</f>
        <v/>
      </c>
      <c r="I79" s="21" t="str">
        <f t="array" ref="I79">IF(SUM((vacation[From]&lt;=C79)*(C79&lt;vacation[To])*(B79=vacation[Name]))=0,"","V")</f>
        <v/>
      </c>
      <c r="K79" s="21" t="str">
        <f t="array" ref="K79">IF(SUM((unpaid[From]&lt;=C79)*(C79&lt;=unpaid[To])*(A79=unpaid[Staff File Number]))=0,"","u")</f>
        <v/>
      </c>
      <c r="L79" s="21" t="str">
        <f t="array" ref="L79">IF(C79=holiday[],"h","")</f>
        <v/>
      </c>
      <c r="M79" s="21" t="str">
        <f t="shared" si="11"/>
        <v>O</v>
      </c>
      <c r="N79" s="1" t="str">
        <f t="shared" si="12"/>
        <v xml:space="preserve"> O</v>
      </c>
    </row>
    <row r="80" spans="1:14" x14ac:dyDescent="0.25">
      <c r="A80" s="1">
        <v>2</v>
      </c>
      <c r="B80" s="1" t="s">
        <v>15</v>
      </c>
      <c r="C80" s="3">
        <v>44577</v>
      </c>
      <c r="D80" s="2" t="str">
        <f t="shared" si="13"/>
        <v>الأحد</v>
      </c>
      <c r="E80" s="4">
        <v>44562.333333333336</v>
      </c>
      <c r="F80" s="4">
        <v>44562.333333333336</v>
      </c>
      <c r="G80" s="4" t="str">
        <f t="shared" si="10"/>
        <v>x</v>
      </c>
      <c r="H80" s="21" t="str">
        <f t="array" ref="H80">IF(SUM((medical[From]&lt;=C80)*(C80&lt;=medical[To])*(A80=medical[Staff File Number]))=0,"","m")</f>
        <v/>
      </c>
      <c r="I80" s="21" t="str">
        <f t="array" ref="I80">IF(SUM((vacation[From]&lt;=C80)*(C80&lt;vacation[To])*(B80=vacation[Name]))=0,"","V")</f>
        <v/>
      </c>
      <c r="K80" s="21" t="str">
        <f t="array" ref="K80">IF(SUM((unpaid[From]&lt;=C80)*(C80&lt;=unpaid[To])*(A80=unpaid[Staff File Number]))=0,"","u")</f>
        <v/>
      </c>
      <c r="L80" s="21" t="str">
        <f t="array" ref="L80">IF(C80=holiday[],"h","")</f>
        <v/>
      </c>
      <c r="M80" s="21" t="str">
        <f t="shared" si="11"/>
        <v/>
      </c>
      <c r="N80" s="1" t="str">
        <f t="shared" si="12"/>
        <v>x</v>
      </c>
    </row>
    <row r="81" spans="1:14" x14ac:dyDescent="0.25">
      <c r="A81" s="1">
        <v>2</v>
      </c>
      <c r="B81" s="1" t="s">
        <v>15</v>
      </c>
      <c r="C81" s="3">
        <v>44578</v>
      </c>
      <c r="D81" s="2" t="str">
        <f t="shared" si="13"/>
        <v>الإثنين</v>
      </c>
      <c r="E81" s="4">
        <v>44563.333333333336</v>
      </c>
      <c r="F81" s="4">
        <v>44563.333333333336</v>
      </c>
      <c r="G81" s="4" t="str">
        <f t="shared" si="10"/>
        <v>x</v>
      </c>
      <c r="H81" s="21" t="str">
        <f t="array" ref="H81">IF(SUM((medical[From]&lt;=C81)*(C81&lt;=medical[To])*(A81=medical[Staff File Number]))=0,"","m")</f>
        <v/>
      </c>
      <c r="I81" s="21" t="str">
        <f t="array" ref="I81">IF(SUM((vacation[From]&lt;=C81)*(C81&lt;vacation[To])*(B81=vacation[Name]))=0,"","V")</f>
        <v/>
      </c>
      <c r="K81" s="21" t="str">
        <f t="array" ref="K81">IF(SUM((unpaid[From]&lt;=C81)*(C81&lt;=unpaid[To])*(A81=unpaid[Staff File Number]))=0,"","u")</f>
        <v/>
      </c>
      <c r="L81" s="21" t="str">
        <f t="array" ref="L81">IF(C81=holiday[],"h","")</f>
        <v/>
      </c>
      <c r="M81" s="21" t="str">
        <f t="shared" si="11"/>
        <v/>
      </c>
      <c r="N81" s="1" t="str">
        <f t="shared" si="12"/>
        <v>x</v>
      </c>
    </row>
    <row r="82" spans="1:14" x14ac:dyDescent="0.25">
      <c r="A82" s="1">
        <v>2</v>
      </c>
      <c r="B82" s="1" t="s">
        <v>15</v>
      </c>
      <c r="C82" s="3">
        <v>44579</v>
      </c>
      <c r="D82" s="2" t="str">
        <f t="shared" si="13"/>
        <v>الثلاثاء</v>
      </c>
      <c r="E82" s="4">
        <v>44564.333333333336</v>
      </c>
      <c r="F82" s="4">
        <v>44564.333333333336</v>
      </c>
      <c r="G82" s="4" t="str">
        <f t="shared" si="10"/>
        <v>x</v>
      </c>
      <c r="H82" s="21" t="str">
        <f t="array" ref="H82">IF(SUM((medical[From]&lt;=C82)*(C82&lt;=medical[To])*(A82=medical[Staff File Number]))=0,"","m")</f>
        <v/>
      </c>
      <c r="I82" s="21" t="str">
        <f t="array" ref="I82">IF(SUM((vacation[From]&lt;=C82)*(C82&lt;vacation[To])*(B82=vacation[Name]))=0,"","V")</f>
        <v/>
      </c>
      <c r="K82" s="21" t="str">
        <f t="array" ref="K82">IF(SUM((unpaid[From]&lt;=C82)*(C82&lt;=unpaid[To])*(A82=unpaid[Staff File Number]))=0,"","u")</f>
        <v/>
      </c>
      <c r="L82" s="21" t="str">
        <f t="array" ref="L82">IF(C82=holiday[],"h","")</f>
        <v/>
      </c>
      <c r="M82" s="21" t="str">
        <f t="shared" si="11"/>
        <v/>
      </c>
      <c r="N82" s="1" t="str">
        <f t="shared" si="12"/>
        <v>x</v>
      </c>
    </row>
    <row r="83" spans="1:14" x14ac:dyDescent="0.25">
      <c r="A83" s="1">
        <v>2</v>
      </c>
      <c r="B83" s="1" t="s">
        <v>15</v>
      </c>
      <c r="C83" s="3">
        <v>44580</v>
      </c>
      <c r="D83" s="2" t="str">
        <f t="shared" si="13"/>
        <v>الأربعاء</v>
      </c>
      <c r="F83" s="4"/>
      <c r="G83" s="4" t="str">
        <f t="shared" si="10"/>
        <v xml:space="preserve"> </v>
      </c>
      <c r="H83" s="21" t="str">
        <f t="array" ref="H83">IF(SUM((medical[From]&lt;=C83)*(C83&lt;=medical[To])*(A83=medical[Staff File Number]))=0,"","m")</f>
        <v/>
      </c>
      <c r="I83" s="21" t="str">
        <f t="array" ref="I83">IF(SUM((vacation[From]&lt;=C83)*(C83&lt;vacation[To])*(B83=vacation[Name]))=0,"","V")</f>
        <v/>
      </c>
      <c r="K83" s="21" t="str">
        <f t="array" ref="K83">IF(SUM((unpaid[From]&lt;=C83)*(C83&lt;=unpaid[To])*(A83=unpaid[Staff File Number]))=0,"","u")</f>
        <v/>
      </c>
      <c r="L83" s="21" t="str">
        <f t="array" ref="L83">IF(C83=holiday[],"h","")</f>
        <v/>
      </c>
      <c r="M83" s="21" t="str">
        <f t="shared" si="11"/>
        <v/>
      </c>
      <c r="N83" s="1" t="str">
        <f t="shared" si="12"/>
        <v xml:space="preserve"> </v>
      </c>
    </row>
    <row r="84" spans="1:14" x14ac:dyDescent="0.25">
      <c r="A84" s="1">
        <v>2</v>
      </c>
      <c r="B84" s="1" t="s">
        <v>15</v>
      </c>
      <c r="C84" s="3">
        <v>44581</v>
      </c>
      <c r="D84" s="2" t="str">
        <f t="shared" si="13"/>
        <v>الخميس</v>
      </c>
      <c r="E84" s="4">
        <v>44565.333333333336</v>
      </c>
      <c r="F84" s="4">
        <v>44565.333333333336</v>
      </c>
      <c r="G84" s="4" t="str">
        <f t="shared" si="10"/>
        <v>x</v>
      </c>
      <c r="H84" s="21" t="str">
        <f t="array" ref="H84">IF(SUM((medical[From]&lt;=C84)*(C84&lt;=medical[To])*(A84=medical[Staff File Number]))=0,"","m")</f>
        <v/>
      </c>
      <c r="I84" s="21" t="str">
        <f t="array" ref="I84">IF(SUM((vacation[From]&lt;=C84)*(C84&lt;vacation[To])*(B84=vacation[Name]))=0,"","V")</f>
        <v/>
      </c>
      <c r="K84" s="21" t="str">
        <f t="array" ref="K84">IF(SUM((unpaid[From]&lt;=C84)*(C84&lt;=unpaid[To])*(A84=unpaid[Staff File Number]))=0,"","u")</f>
        <v/>
      </c>
      <c r="L84" s="21" t="str">
        <f t="array" ref="L84">IF(C84=holiday[],"h","")</f>
        <v/>
      </c>
      <c r="M84" s="21" t="str">
        <f t="shared" si="11"/>
        <v/>
      </c>
      <c r="N84" s="1" t="str">
        <f t="shared" si="12"/>
        <v>x</v>
      </c>
    </row>
    <row r="85" spans="1:14" x14ac:dyDescent="0.25">
      <c r="A85" s="1">
        <v>2</v>
      </c>
      <c r="B85" s="1" t="s">
        <v>15</v>
      </c>
      <c r="C85" s="3">
        <v>44582</v>
      </c>
      <c r="D85" s="2" t="str">
        <f t="shared" si="13"/>
        <v>الجمعة</v>
      </c>
      <c r="F85" s="4"/>
      <c r="G85" s="4" t="str">
        <f t="shared" si="10"/>
        <v xml:space="preserve"> </v>
      </c>
      <c r="H85" s="21" t="str">
        <f t="array" ref="H85">IF(SUM((medical[From]&lt;=C85)*(C85&lt;=medical[To])*(A85=medical[Staff File Number]))=0,"","m")</f>
        <v/>
      </c>
      <c r="I85" s="21" t="str">
        <f t="array" ref="I85">IF(SUM((vacation[From]&lt;=C85)*(C85&lt;vacation[To])*(B85=vacation[Name]))=0,"","V")</f>
        <v/>
      </c>
      <c r="K85" s="21" t="str">
        <f t="array" ref="K85">IF(SUM((unpaid[From]&lt;=C85)*(C85&lt;=unpaid[To])*(A85=unpaid[Staff File Number]))=0,"","u")</f>
        <v/>
      </c>
      <c r="L85" s="21" t="str">
        <f t="array" ref="L85">IF(C85=holiday[],"h","")</f>
        <v/>
      </c>
      <c r="M85" s="21" t="str">
        <f t="shared" si="11"/>
        <v>O</v>
      </c>
      <c r="N85" s="1" t="str">
        <f t="shared" si="12"/>
        <v xml:space="preserve"> O</v>
      </c>
    </row>
    <row r="86" spans="1:14" x14ac:dyDescent="0.25">
      <c r="A86" s="1">
        <v>2</v>
      </c>
      <c r="B86" s="1" t="s">
        <v>15</v>
      </c>
      <c r="C86" s="3">
        <v>44583</v>
      </c>
      <c r="D86" s="2" t="str">
        <f t="shared" si="13"/>
        <v>السبت</v>
      </c>
      <c r="F86" s="4"/>
      <c r="G86" s="4" t="str">
        <f t="shared" si="10"/>
        <v xml:space="preserve"> </v>
      </c>
      <c r="H86" s="21" t="str">
        <f t="array" ref="H86">IF(SUM((medical[From]&lt;=C86)*(C86&lt;=medical[To])*(A86=medical[Staff File Number]))=0,"","m")</f>
        <v/>
      </c>
      <c r="I86" s="21" t="str">
        <f t="array" ref="I86">IF(SUM((vacation[From]&lt;=C86)*(C86&lt;vacation[To])*(B86=vacation[Name]))=0,"","V")</f>
        <v/>
      </c>
      <c r="K86" s="21" t="str">
        <f t="array" ref="K86">IF(SUM((unpaid[From]&lt;=C86)*(C86&lt;=unpaid[To])*(A86=unpaid[Staff File Number]))=0,"","u")</f>
        <v/>
      </c>
      <c r="L86" s="21" t="str">
        <f t="array" ref="L86">IF(C86=holiday[],"h","")</f>
        <v/>
      </c>
      <c r="M86" s="21" t="str">
        <f t="shared" si="11"/>
        <v>O</v>
      </c>
      <c r="N86" s="1" t="str">
        <f t="shared" si="12"/>
        <v xml:space="preserve"> O</v>
      </c>
    </row>
    <row r="87" spans="1:14" x14ac:dyDescent="0.25">
      <c r="A87" s="1">
        <v>2</v>
      </c>
      <c r="B87" s="1" t="s">
        <v>15</v>
      </c>
      <c r="C87" s="3">
        <v>44584</v>
      </c>
      <c r="D87" s="2" t="str">
        <f t="shared" si="13"/>
        <v>الأحد</v>
      </c>
      <c r="E87" s="4">
        <v>44562.333333333336</v>
      </c>
      <c r="F87" s="4">
        <v>44562.333333333336</v>
      </c>
      <c r="G87" s="4" t="str">
        <f t="shared" si="10"/>
        <v>x</v>
      </c>
      <c r="H87" s="21" t="str">
        <f t="array" ref="H87">IF(SUM((medical[From]&lt;=C87)*(C87&lt;=medical[To])*(A87=medical[Staff File Number]))=0,"","m")</f>
        <v/>
      </c>
      <c r="I87" s="21" t="str">
        <f t="array" ref="I87">IF(SUM((vacation[From]&lt;=C87)*(C87&lt;vacation[To])*(B87=vacation[Name]))=0,"","V")</f>
        <v/>
      </c>
      <c r="K87" s="21" t="str">
        <f t="array" ref="K87">IF(SUM((unpaid[From]&lt;=C87)*(C87&lt;=unpaid[To])*(A87=unpaid[Staff File Number]))=0,"","u")</f>
        <v/>
      </c>
      <c r="L87" s="21" t="str">
        <f t="array" ref="L87">IF(C87=holiday[],"h","")</f>
        <v/>
      </c>
      <c r="M87" s="21" t="str">
        <f t="shared" si="11"/>
        <v/>
      </c>
      <c r="N87" s="1" t="str">
        <f t="shared" si="12"/>
        <v>x</v>
      </c>
    </row>
    <row r="88" spans="1:14" x14ac:dyDescent="0.25">
      <c r="A88" s="1">
        <v>2</v>
      </c>
      <c r="B88" s="1" t="s">
        <v>15</v>
      </c>
      <c r="C88" s="3">
        <v>44585</v>
      </c>
      <c r="D88" s="2" t="str">
        <f t="shared" si="13"/>
        <v>الإثنين</v>
      </c>
      <c r="E88" s="4">
        <v>44563.333333333336</v>
      </c>
      <c r="F88" s="4">
        <v>44563.333333333336</v>
      </c>
      <c r="G88" s="4" t="str">
        <f t="shared" si="10"/>
        <v>x</v>
      </c>
      <c r="H88" s="21" t="str">
        <f t="array" ref="H88">IF(SUM((medical[From]&lt;=C88)*(C88&lt;=medical[To])*(A88=medical[Staff File Number]))=0,"","m")</f>
        <v/>
      </c>
      <c r="I88" s="21" t="str">
        <f t="array" ref="I88">IF(SUM((vacation[From]&lt;=C88)*(C88&lt;vacation[To])*(B88=vacation[Name]))=0,"","V")</f>
        <v/>
      </c>
      <c r="K88" s="21" t="str">
        <f t="array" ref="K88">IF(SUM((unpaid[From]&lt;=C88)*(C88&lt;=unpaid[To])*(A88=unpaid[Staff File Number]))=0,"","u")</f>
        <v/>
      </c>
      <c r="L88" s="21" t="str">
        <f t="array" ref="L88">IF(C88=holiday[],"h","")</f>
        <v/>
      </c>
      <c r="M88" s="21" t="str">
        <f t="shared" si="11"/>
        <v/>
      </c>
      <c r="N88" s="1" t="str">
        <f t="shared" si="12"/>
        <v>x</v>
      </c>
    </row>
    <row r="89" spans="1:14" x14ac:dyDescent="0.25">
      <c r="A89" s="1">
        <v>2</v>
      </c>
      <c r="B89" s="1" t="s">
        <v>15</v>
      </c>
      <c r="C89" s="3">
        <v>44586</v>
      </c>
      <c r="D89" s="2" t="str">
        <f t="shared" si="13"/>
        <v>الثلاثاء</v>
      </c>
      <c r="E89" s="4">
        <v>44564.333333333336</v>
      </c>
      <c r="F89" s="4">
        <v>44564.333333333336</v>
      </c>
      <c r="G89" s="4" t="str">
        <f t="shared" si="10"/>
        <v>x</v>
      </c>
      <c r="H89" s="21" t="str">
        <f t="array" ref="H89">IF(SUM((medical[From]&lt;=C89)*(C89&lt;=medical[To])*(A89=medical[Staff File Number]))=0,"","m")</f>
        <v/>
      </c>
      <c r="I89" s="21" t="str">
        <f t="array" ref="I89">IF(SUM((vacation[From]&lt;=C89)*(C89&lt;vacation[To])*(B89=vacation[Name]))=0,"","V")</f>
        <v/>
      </c>
      <c r="K89" s="21" t="str">
        <f t="array" ref="K89">IF(SUM((unpaid[From]&lt;=C89)*(C89&lt;=unpaid[To])*(A89=unpaid[Staff File Number]))=0,"","u")</f>
        <v/>
      </c>
      <c r="L89" s="21" t="str">
        <f t="array" ref="L89">IF(C89=holiday[],"h","")</f>
        <v/>
      </c>
      <c r="M89" s="21" t="str">
        <f t="shared" si="11"/>
        <v/>
      </c>
      <c r="N89" s="1" t="str">
        <f t="shared" si="12"/>
        <v>x</v>
      </c>
    </row>
    <row r="90" spans="1:14" x14ac:dyDescent="0.25">
      <c r="A90" s="1">
        <v>2</v>
      </c>
      <c r="B90" s="1" t="s">
        <v>15</v>
      </c>
      <c r="C90" s="3">
        <v>44587</v>
      </c>
      <c r="D90" s="2" t="str">
        <f t="shared" si="13"/>
        <v>الأربعاء</v>
      </c>
      <c r="E90" s="4">
        <v>44565.333333333336</v>
      </c>
      <c r="F90" s="4">
        <v>44565.333333333336</v>
      </c>
      <c r="G90" s="4" t="str">
        <f t="shared" si="10"/>
        <v>x</v>
      </c>
      <c r="H90" s="21" t="str">
        <f t="array" ref="H90">IF(SUM((medical[From]&lt;=C90)*(C90&lt;=medical[To])*(A90=medical[Staff File Number]))=0,"","m")</f>
        <v/>
      </c>
      <c r="I90" s="21" t="str">
        <f t="array" ref="I90">IF(SUM((vacation[From]&lt;=C90)*(C90&lt;vacation[To])*(B90=vacation[Name]))=0,"","V")</f>
        <v/>
      </c>
      <c r="K90" s="21" t="str">
        <f t="array" ref="K90">IF(SUM((unpaid[From]&lt;=C90)*(C90&lt;=unpaid[To])*(A90=unpaid[Staff File Number]))=0,"","u")</f>
        <v/>
      </c>
      <c r="L90" s="21" t="str">
        <f t="array" ref="L90">IF(C90=holiday[],"h","")</f>
        <v/>
      </c>
      <c r="M90" s="21" t="str">
        <f t="shared" si="11"/>
        <v/>
      </c>
      <c r="N90" s="1" t="str">
        <f t="shared" si="12"/>
        <v>x</v>
      </c>
    </row>
    <row r="91" spans="1:14" x14ac:dyDescent="0.25">
      <c r="A91" s="1">
        <v>2</v>
      </c>
      <c r="B91" s="1" t="s">
        <v>15</v>
      </c>
      <c r="C91" s="3">
        <v>44588</v>
      </c>
      <c r="D91" s="2" t="str">
        <f t="shared" si="13"/>
        <v>الخميس</v>
      </c>
      <c r="E91" s="4">
        <v>44565.333333333336</v>
      </c>
      <c r="F91" s="4">
        <v>44565.333333333336</v>
      </c>
      <c r="G91" s="4" t="str">
        <f t="shared" si="10"/>
        <v>x</v>
      </c>
      <c r="H91" s="21" t="str">
        <f t="array" ref="H91">IF(SUM((medical[From]&lt;=C91)*(C91&lt;=medical[To])*(A91=medical[Staff File Number]))=0,"","m")</f>
        <v/>
      </c>
      <c r="I91" s="21" t="str">
        <f t="array" ref="I91">IF(SUM((vacation[From]&lt;=C91)*(C91&lt;vacation[To])*(B91=vacation[Name]))=0,"","V")</f>
        <v/>
      </c>
      <c r="K91" s="21" t="str">
        <f t="array" ref="K91">IF(SUM((unpaid[From]&lt;=C91)*(C91&lt;=unpaid[To])*(A91=unpaid[Staff File Number]))=0,"","u")</f>
        <v/>
      </c>
      <c r="L91" s="21" t="str">
        <f t="array" ref="L91">IF(C91=holiday[],"h","")</f>
        <v/>
      </c>
      <c r="M91" s="21" t="str">
        <f t="shared" si="11"/>
        <v/>
      </c>
      <c r="N91" s="1" t="str">
        <f t="shared" si="12"/>
        <v>x</v>
      </c>
    </row>
    <row r="92" spans="1:14" x14ac:dyDescent="0.25">
      <c r="A92" s="1">
        <v>2</v>
      </c>
      <c r="B92" s="1" t="s">
        <v>15</v>
      </c>
      <c r="C92" s="3">
        <v>44589</v>
      </c>
      <c r="D92" s="2" t="str">
        <f t="shared" si="13"/>
        <v>الجمعة</v>
      </c>
      <c r="F92" s="4"/>
      <c r="G92" s="4" t="str">
        <f t="shared" si="10"/>
        <v xml:space="preserve"> </v>
      </c>
      <c r="H92" s="21" t="str">
        <f t="array" ref="H92">IF(SUM((medical[From]&lt;=C92)*(C92&lt;=medical[To])*(A92=medical[Staff File Number]))=0,"","m")</f>
        <v/>
      </c>
      <c r="I92" s="21" t="str">
        <f t="array" ref="I92">IF(SUM((vacation[From]&lt;=C92)*(C92&lt;vacation[To])*(B92=vacation[Name]))=0,"","V")</f>
        <v/>
      </c>
      <c r="K92" s="21" t="str">
        <f t="array" ref="K92">IF(SUM((unpaid[From]&lt;=C92)*(C92&lt;=unpaid[To])*(A92=unpaid[Staff File Number]))=0,"","u")</f>
        <v/>
      </c>
      <c r="L92" s="21" t="str">
        <f t="array" ref="L92">IF(C92=holiday[],"h","")</f>
        <v/>
      </c>
      <c r="M92" s="21" t="str">
        <f t="shared" si="11"/>
        <v>O</v>
      </c>
      <c r="N92" s="1" t="str">
        <f t="shared" si="12"/>
        <v xml:space="preserve"> O</v>
      </c>
    </row>
    <row r="93" spans="1:14" x14ac:dyDescent="0.25">
      <c r="A93" s="1">
        <v>2</v>
      </c>
      <c r="B93" s="1" t="s">
        <v>15</v>
      </c>
      <c r="C93" s="3">
        <v>44590</v>
      </c>
      <c r="D93" s="2" t="str">
        <f t="shared" si="13"/>
        <v>السبت</v>
      </c>
      <c r="F93" s="4"/>
      <c r="G93" s="4" t="str">
        <f t="shared" si="10"/>
        <v xml:space="preserve"> </v>
      </c>
      <c r="H93" s="21" t="str">
        <f t="array" ref="H93">IF(SUM((medical[From]&lt;=C93)*(C93&lt;=medical[To])*(A93=medical[Staff File Number]))=0,"","m")</f>
        <v/>
      </c>
      <c r="I93" s="21" t="str">
        <f t="array" ref="I93">IF(SUM((vacation[From]&lt;=C93)*(C93&lt;vacation[To])*(B93=vacation[Name]))=0,"","V")</f>
        <v/>
      </c>
      <c r="K93" s="21" t="str">
        <f t="array" ref="K93">IF(SUM((unpaid[From]&lt;=C93)*(C93&lt;=unpaid[To])*(A93=unpaid[Staff File Number]))=0,"","u")</f>
        <v/>
      </c>
      <c r="L93" s="21" t="str">
        <f t="array" ref="L93">IF(C93=holiday[],"h","")</f>
        <v/>
      </c>
      <c r="M93" s="21" t="str">
        <f t="shared" si="11"/>
        <v>O</v>
      </c>
      <c r="N93" s="1" t="str">
        <f t="shared" si="12"/>
        <v xml:space="preserve"> O</v>
      </c>
    </row>
    <row r="94" spans="1:14" x14ac:dyDescent="0.25">
      <c r="A94" s="1">
        <v>2</v>
      </c>
      <c r="B94" s="1" t="s">
        <v>15</v>
      </c>
      <c r="C94" s="3">
        <v>44591</v>
      </c>
      <c r="D94" s="2" t="str">
        <f t="shared" si="13"/>
        <v>الأحد</v>
      </c>
      <c r="E94" s="4">
        <v>44562.333333333336</v>
      </c>
      <c r="F94" s="4">
        <v>44562.333333333336</v>
      </c>
      <c r="G94" s="4" t="str">
        <f t="shared" si="10"/>
        <v>x</v>
      </c>
      <c r="H94" s="21" t="str">
        <f t="array" ref="H94">IF(SUM((medical[From]&lt;=C94)*(C94&lt;=medical[To])*(A94=medical[Staff File Number]))=0,"","m")</f>
        <v/>
      </c>
      <c r="I94" s="21" t="str">
        <f t="array" ref="I94">IF(SUM((vacation[From]&lt;=C94)*(C94&lt;vacation[To])*(B94=vacation[Name]))=0,"","V")</f>
        <v/>
      </c>
      <c r="K94" s="21" t="str">
        <f t="array" ref="K94">IF(SUM((unpaid[From]&lt;=C94)*(C94&lt;=unpaid[To])*(A94=unpaid[Staff File Number]))=0,"","u")</f>
        <v/>
      </c>
      <c r="L94" s="21" t="str">
        <f t="array" ref="L94">IF(C94=holiday[],"h","")</f>
        <v/>
      </c>
      <c r="M94" s="21" t="str">
        <f t="shared" si="11"/>
        <v/>
      </c>
      <c r="N94" s="1" t="str">
        <f t="shared" si="12"/>
        <v>x</v>
      </c>
    </row>
    <row r="95" spans="1:14" x14ac:dyDescent="0.25">
      <c r="A95" s="1">
        <v>2</v>
      </c>
      <c r="B95" s="1" t="s">
        <v>15</v>
      </c>
      <c r="C95" s="3">
        <v>44592</v>
      </c>
      <c r="D95" s="2" t="str">
        <f t="shared" si="13"/>
        <v>الإثنين</v>
      </c>
      <c r="E95" s="4">
        <v>44563.333333333336</v>
      </c>
      <c r="F95" s="4">
        <v>44563.333333333336</v>
      </c>
      <c r="G95" s="4" t="str">
        <f t="shared" si="10"/>
        <v>x</v>
      </c>
      <c r="H95" s="21" t="str">
        <f t="array" ref="H95">IF(SUM((medical[From]&lt;=C95)*(C95&lt;=medical[To])*(A95=medical[Staff File Number]))=0,"","m")</f>
        <v/>
      </c>
      <c r="I95" s="21" t="str">
        <f t="array" ref="I95">IF(SUM((vacation[From]&lt;=C95)*(C95&lt;vacation[To])*(B95=vacation[Name]))=0,"","V")</f>
        <v/>
      </c>
      <c r="K95" s="21" t="str">
        <f t="array" ref="K95">IF(SUM((unpaid[From]&lt;=C95)*(C95&lt;=unpaid[To])*(A95=unpaid[Staff File Number]))=0,"","u")</f>
        <v/>
      </c>
      <c r="L95" s="21" t="str">
        <f t="array" ref="L95">IF(C95=holiday[],"h","")</f>
        <v/>
      </c>
      <c r="M95" s="21" t="str">
        <f t="shared" si="11"/>
        <v/>
      </c>
      <c r="N95" s="1" t="str">
        <f t="shared" si="12"/>
        <v>x</v>
      </c>
    </row>
    <row r="96" spans="1:14" x14ac:dyDescent="0.25">
      <c r="H96" s="21"/>
      <c r="I96" s="21" t="str">
        <f t="array" ref="I96">IF(SUM((vacation[From]&lt;=C96)*(C96&lt;vacation[To])*(B96=vacation[Name]))=0,"","V")</f>
        <v/>
      </c>
      <c r="L96" s="21" t="str">
        <f t="array" ref="L96">IF(C96=holiday[],"h","")</f>
        <v/>
      </c>
      <c r="N96" s="1" t="str">
        <f t="shared" ref="N96:N120" si="14">G96&amp;H96&amp;I96&amp;J96&amp;K96&amp;L96</f>
        <v/>
      </c>
    </row>
    <row r="97" spans="8:14" x14ac:dyDescent="0.25">
      <c r="H97" s="21"/>
      <c r="I97" s="21" t="str">
        <f t="array" ref="I97">IF(SUM((vacation[From]&lt;=C97)*(C97&lt;vacation[To])*(B97=vacation[Name]))=0,"","V")</f>
        <v/>
      </c>
      <c r="N97" s="1" t="str">
        <f t="shared" si="14"/>
        <v/>
      </c>
    </row>
    <row r="98" spans="8:14" x14ac:dyDescent="0.25">
      <c r="H98" s="21"/>
      <c r="I98" s="21" t="str">
        <f t="array" ref="I98">IF(SUM((vacation[From]&lt;=C98)*(C98&lt;vacation[To])*(B98=vacation[Name]))=0,"","V")</f>
        <v/>
      </c>
      <c r="N98" s="1" t="str">
        <f t="shared" si="14"/>
        <v/>
      </c>
    </row>
    <row r="99" spans="8:14" x14ac:dyDescent="0.25">
      <c r="H99" s="21"/>
      <c r="I99" s="21" t="str">
        <f t="array" ref="I99">IF(SUM((vacation[From]&lt;=C99)*(C99&lt;vacation[To])*(B99=vacation[Name]))=0,"","V")</f>
        <v/>
      </c>
      <c r="N99" s="1" t="str">
        <f t="shared" si="14"/>
        <v/>
      </c>
    </row>
    <row r="100" spans="8:14" x14ac:dyDescent="0.25">
      <c r="H100" s="21"/>
      <c r="I100" s="21" t="str">
        <f t="array" ref="I100">IF(SUM((vacation[From]&lt;=C100)*(C100&lt;vacation[To])*(B100=vacation[Name]))=0,"","V")</f>
        <v/>
      </c>
      <c r="N100" s="1" t="str">
        <f t="shared" si="14"/>
        <v/>
      </c>
    </row>
    <row r="101" spans="8:14" x14ac:dyDescent="0.25">
      <c r="H101" s="21"/>
      <c r="I101" s="21" t="str">
        <f t="array" ref="I101">IF(SUM((vacation[From]&lt;=C101)*(C101&lt;vacation[To])*(B101=vacation[Name]))=0,"","V")</f>
        <v/>
      </c>
      <c r="N101" s="1" t="str">
        <f t="shared" si="14"/>
        <v/>
      </c>
    </row>
    <row r="102" spans="8:14" x14ac:dyDescent="0.25">
      <c r="H102" s="21"/>
      <c r="I102" s="21" t="str">
        <f t="array" ref="I102">IF(SUM((vacation[From]&lt;=C102)*(C102&lt;vacation[To])*(B102=vacation[Name]))=0,"","V")</f>
        <v/>
      </c>
      <c r="N102" s="1" t="str">
        <f t="shared" si="14"/>
        <v/>
      </c>
    </row>
    <row r="103" spans="8:14" x14ac:dyDescent="0.25">
      <c r="H103" s="21"/>
      <c r="I103" s="21" t="str">
        <f t="array" ref="I103">IF(SUM((vacation[From]&lt;=C103)*(C103&lt;vacation[To])*(B103=vacation[Name]))=0,"","V")</f>
        <v/>
      </c>
      <c r="N103" s="1" t="str">
        <f t="shared" si="14"/>
        <v/>
      </c>
    </row>
    <row r="104" spans="8:14" x14ac:dyDescent="0.25">
      <c r="H104" s="21" t="str">
        <f t="array" ref="H104">IF(SUM((medical[From]&lt;=C104)*(C104&lt;medical[To])*(A104=medical[Staff File Number]))=0,"","m")</f>
        <v/>
      </c>
      <c r="I104" s="21" t="str">
        <f t="array" ref="I104">IF(SUM((vacation[From]&lt;=C104)*(C104&lt;vacation[To])*(B104=vacation[Name]))=0,"","V")</f>
        <v/>
      </c>
      <c r="N104" s="1" t="str">
        <f t="shared" si="14"/>
        <v/>
      </c>
    </row>
    <row r="105" spans="8:14" x14ac:dyDescent="0.25">
      <c r="H105" s="21" t="str">
        <f t="array" ref="H105">IF(SUM((medical[From]&lt;=C105)*(C105&lt;medical[To])*(A105=medical[Staff File Number]))=0,"","m")</f>
        <v/>
      </c>
      <c r="I105" s="21" t="str">
        <f t="array" ref="I105">IF(SUM((vacation[From]&lt;=C105)*(C105&lt;vacation[To])*(B105=vacation[Name]))=0,"","V")</f>
        <v/>
      </c>
      <c r="N105" s="1" t="str">
        <f t="shared" si="14"/>
        <v/>
      </c>
    </row>
    <row r="106" spans="8:14" x14ac:dyDescent="0.25">
      <c r="H106" s="21" t="str">
        <f t="array" ref="H106">IF(SUM((medical[From]&lt;=C106)*(C106&lt;medical[To])*(A106=medical[Staff File Number]))=0,"","m")</f>
        <v/>
      </c>
      <c r="I106" s="21" t="str">
        <f t="array" ref="I106">IF(SUM((vacation[From]&lt;=C106)*(C106&lt;vacation[To])*(B106=vacation[Name]))=0,"","V")</f>
        <v/>
      </c>
      <c r="N106" s="1" t="str">
        <f t="shared" si="14"/>
        <v/>
      </c>
    </row>
    <row r="107" spans="8:14" x14ac:dyDescent="0.25">
      <c r="H107" s="21" t="str">
        <f t="array" ref="H107">IF(SUM((medical[From]&lt;=C107)*(C107&lt;medical[To])*(A107=medical[Staff File Number]))=0,"","m")</f>
        <v/>
      </c>
      <c r="I107" s="21" t="str">
        <f t="array" ref="I107">IF(SUM((vacation[From]&lt;=C107)*(C107&lt;vacation[To])*(B107=vacation[Name]))=0,"","V")</f>
        <v/>
      </c>
      <c r="N107" s="1" t="str">
        <f t="shared" si="14"/>
        <v/>
      </c>
    </row>
    <row r="108" spans="8:14" x14ac:dyDescent="0.25">
      <c r="H108" s="21" t="str">
        <f t="array" ref="H108">IF(SUM((medical[From]&lt;=C108)*(C108&lt;medical[To])*(A108=medical[Staff File Number]))=0,"","m")</f>
        <v/>
      </c>
      <c r="I108" s="21" t="str">
        <f t="array" ref="I108">IF(SUM((vacation[From]&lt;=C108)*(C108&lt;vacation[To])*(B108=vacation[Name]))=0,"","V")</f>
        <v/>
      </c>
      <c r="N108" s="1" t="str">
        <f t="shared" si="14"/>
        <v/>
      </c>
    </row>
    <row r="109" spans="8:14" x14ac:dyDescent="0.25">
      <c r="H109" s="21" t="str">
        <f t="array" ref="H109">IF(SUM((medical[From]&lt;=C109)*(C109&lt;medical[To])*(A109=medical[Staff File Number]))=0,"","m")</f>
        <v/>
      </c>
      <c r="I109" s="21" t="str">
        <f t="array" ref="I109">IF(SUM((vacation[From]&lt;=C109)*(C109&lt;vacation[To])*(B109=vacation[Name]))=0,"","V")</f>
        <v/>
      </c>
      <c r="N109" s="1" t="str">
        <f t="shared" si="14"/>
        <v/>
      </c>
    </row>
    <row r="110" spans="8:14" x14ac:dyDescent="0.25">
      <c r="I110" s="21" t="str">
        <f t="array" ref="I110">IF(SUM((vacation[From]&lt;=C110)*(C110&lt;vacation[To])*(B110=vacation[Name]))=0,"","V")</f>
        <v/>
      </c>
      <c r="N110" s="1" t="str">
        <f t="shared" si="14"/>
        <v/>
      </c>
    </row>
    <row r="111" spans="8:14" x14ac:dyDescent="0.25">
      <c r="I111" s="21" t="str">
        <f t="array" ref="I111">IF(SUM((vacation[From]&lt;=C111)*(C111&lt;vacation[To])*(B111=vacation[Name]))=0,"","V")</f>
        <v/>
      </c>
      <c r="N111" s="1" t="str">
        <f t="shared" si="14"/>
        <v/>
      </c>
    </row>
    <row r="112" spans="8:14" x14ac:dyDescent="0.25">
      <c r="I112" s="21" t="str">
        <f t="array" ref="I112">IF(SUM((vacation[From]&lt;=C112)*(C112&lt;vacation[To])*(B112=vacation[Name]))=0,"","V")</f>
        <v/>
      </c>
      <c r="N112" s="1" t="str">
        <f t="shared" si="14"/>
        <v/>
      </c>
    </row>
    <row r="113" spans="9:14" x14ac:dyDescent="0.25">
      <c r="I113" s="21" t="str">
        <f t="array" ref="I113">IF(SUM((vacation[From]&lt;=C113)*(C113&lt;vacation[To])*(B113=vacation[Name]))=0,"","V")</f>
        <v/>
      </c>
      <c r="N113" s="1" t="str">
        <f t="shared" si="14"/>
        <v/>
      </c>
    </row>
    <row r="114" spans="9:14" x14ac:dyDescent="0.25">
      <c r="I114" s="21" t="str">
        <f t="array" ref="I114">IF(SUM((vacation[From]&lt;=C114)*(C114&lt;vacation[To])*(B114=vacation[Name]))=0,"","V")</f>
        <v/>
      </c>
      <c r="N114" s="1" t="str">
        <f t="shared" si="14"/>
        <v/>
      </c>
    </row>
    <row r="115" spans="9:14" x14ac:dyDescent="0.25">
      <c r="N115" s="1" t="str">
        <f t="shared" si="14"/>
        <v/>
      </c>
    </row>
    <row r="116" spans="9:14" x14ac:dyDescent="0.25">
      <c r="N116" s="1" t="str">
        <f t="shared" si="14"/>
        <v/>
      </c>
    </row>
    <row r="117" spans="9:14" x14ac:dyDescent="0.25">
      <c r="N117" s="1" t="str">
        <f t="shared" si="14"/>
        <v/>
      </c>
    </row>
    <row r="118" spans="9:14" x14ac:dyDescent="0.25">
      <c r="N118" s="1" t="str">
        <f t="shared" si="14"/>
        <v/>
      </c>
    </row>
    <row r="119" spans="9:14" x14ac:dyDescent="0.25">
      <c r="N119" s="1" t="str">
        <f t="shared" si="14"/>
        <v/>
      </c>
    </row>
    <row r="120" spans="9:14" x14ac:dyDescent="0.25">
      <c r="N120" s="1" t="str">
        <f t="shared" si="14"/>
        <v/>
      </c>
    </row>
  </sheetData>
  <autoFilter ref="A2:N120"/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0"/>
  <sheetViews>
    <sheetView workbookViewId="0">
      <selection activeCell="I1" sqref="I1:I1048576"/>
    </sheetView>
  </sheetViews>
  <sheetFormatPr defaultRowHeight="15" x14ac:dyDescent="0.25"/>
  <cols>
    <col min="1" max="1" width="14.85546875" customWidth="1"/>
    <col min="2" max="2" width="13.5703125" customWidth="1"/>
    <col min="3" max="3" width="11.140625" customWidth="1"/>
    <col min="4" max="5" width="10.7109375" bestFit="1" customWidth="1"/>
  </cols>
  <sheetData>
    <row r="1" spans="1:6" x14ac:dyDescent="0.25">
      <c r="A1" s="9" t="s">
        <v>16</v>
      </c>
      <c r="B1" s="10" t="s">
        <v>17</v>
      </c>
      <c r="C1" s="10" t="s">
        <v>18</v>
      </c>
      <c r="D1" s="9" t="s">
        <v>19</v>
      </c>
      <c r="E1" s="9" t="s">
        <v>20</v>
      </c>
      <c r="F1" s="9" t="s">
        <v>22</v>
      </c>
    </row>
    <row r="2" spans="1:6" ht="15" customHeight="1" x14ac:dyDescent="0.25">
      <c r="A2">
        <v>1</v>
      </c>
      <c r="B2" s="1" t="s">
        <v>5</v>
      </c>
      <c r="C2" s="3">
        <v>44564</v>
      </c>
      <c r="D2" s="3">
        <v>44566</v>
      </c>
      <c r="E2" s="3">
        <v>44567</v>
      </c>
      <c r="F2" s="1" t="s">
        <v>22</v>
      </c>
    </row>
    <row r="3" spans="1:6" ht="13.9" customHeight="1" x14ac:dyDescent="0.25">
      <c r="A3">
        <v>2</v>
      </c>
      <c r="B3" s="1" t="s">
        <v>7</v>
      </c>
      <c r="C3" s="3">
        <v>44565</v>
      </c>
      <c r="D3" s="3">
        <v>44566</v>
      </c>
      <c r="E3" s="3"/>
      <c r="F3" s="1"/>
    </row>
    <row r="4" spans="1:6" ht="13.9" customHeight="1" x14ac:dyDescent="0.25">
      <c r="A4">
        <v>3</v>
      </c>
      <c r="B4" s="1" t="s">
        <v>8</v>
      </c>
      <c r="C4" s="3">
        <v>44565</v>
      </c>
      <c r="D4" s="3">
        <v>44567</v>
      </c>
      <c r="E4" s="3"/>
      <c r="F4" s="1"/>
    </row>
    <row r="5" spans="1:6" ht="13.9" customHeight="1" x14ac:dyDescent="0.25"/>
    <row r="6" spans="1:6" ht="13.9" customHeight="1" x14ac:dyDescent="0.25">
      <c r="A6" s="20"/>
    </row>
    <row r="7" spans="1:6" x14ac:dyDescent="0.25">
      <c r="A7" s="20"/>
    </row>
    <row r="8" spans="1:6" x14ac:dyDescent="0.25">
      <c r="A8" s="20"/>
    </row>
    <row r="9" spans="1:6" x14ac:dyDescent="0.25">
      <c r="A9" s="20"/>
    </row>
    <row r="10" spans="1:6" x14ac:dyDescent="0.25">
      <c r="A10" s="2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6"/>
  <sheetViews>
    <sheetView workbookViewId="0">
      <selection activeCell="J1" sqref="J1:J1048576"/>
    </sheetView>
  </sheetViews>
  <sheetFormatPr defaultRowHeight="15" x14ac:dyDescent="0.25"/>
  <cols>
    <col min="1" max="5" width="16" customWidth="1"/>
  </cols>
  <sheetData>
    <row r="1" spans="1:6" x14ac:dyDescent="0.25">
      <c r="A1" s="9" t="s">
        <v>16</v>
      </c>
      <c r="B1" s="10" t="s">
        <v>17</v>
      </c>
      <c r="C1" s="10" t="s">
        <v>18</v>
      </c>
      <c r="D1" s="9" t="s">
        <v>19</v>
      </c>
      <c r="E1" s="9" t="s">
        <v>20</v>
      </c>
      <c r="F1" s="9" t="s">
        <v>21</v>
      </c>
    </row>
    <row r="2" spans="1:6" ht="15" customHeight="1" x14ac:dyDescent="0.25">
      <c r="A2">
        <v>1</v>
      </c>
      <c r="B2" s="1" t="s">
        <v>5</v>
      </c>
      <c r="C2" s="3">
        <v>44564</v>
      </c>
      <c r="D2" s="3">
        <v>44565</v>
      </c>
      <c r="E2" s="3">
        <v>44566</v>
      </c>
      <c r="F2" s="1" t="s">
        <v>21</v>
      </c>
    </row>
    <row r="3" spans="1:6" ht="13.9" customHeight="1" x14ac:dyDescent="0.25">
      <c r="A3">
        <v>2</v>
      </c>
      <c r="B3" t="s">
        <v>7</v>
      </c>
      <c r="C3" s="3">
        <v>44565</v>
      </c>
      <c r="D3" s="3">
        <v>44565</v>
      </c>
    </row>
    <row r="4" spans="1:6" ht="13.9" customHeight="1" x14ac:dyDescent="0.25">
      <c r="A4">
        <v>3</v>
      </c>
      <c r="B4" t="s">
        <v>8</v>
      </c>
      <c r="C4" s="3">
        <v>44565</v>
      </c>
      <c r="D4" s="3">
        <v>44565</v>
      </c>
    </row>
    <row r="5" spans="1:6" ht="13.9" customHeight="1" x14ac:dyDescent="0.25"/>
    <row r="6" spans="1:6" ht="13.9" customHeight="1" x14ac:dyDescent="0.25"/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6"/>
  <sheetViews>
    <sheetView workbookViewId="0">
      <selection activeCell="L1" sqref="L1:L1048576"/>
    </sheetView>
  </sheetViews>
  <sheetFormatPr defaultRowHeight="15" x14ac:dyDescent="0.25"/>
  <cols>
    <col min="1" max="1" width="15.7109375" customWidth="1"/>
    <col min="2" max="6" width="14.140625" customWidth="1"/>
  </cols>
  <sheetData>
    <row r="1" spans="1:6" x14ac:dyDescent="0.25">
      <c r="A1" s="9" t="s">
        <v>16</v>
      </c>
      <c r="B1" s="10" t="s">
        <v>17</v>
      </c>
      <c r="C1" s="10" t="s">
        <v>18</v>
      </c>
      <c r="D1" s="9" t="s">
        <v>19</v>
      </c>
      <c r="E1" s="9" t="s">
        <v>20</v>
      </c>
      <c r="F1" s="9" t="s">
        <v>23</v>
      </c>
    </row>
    <row r="2" spans="1:6" ht="15" customHeight="1" x14ac:dyDescent="0.25">
      <c r="A2">
        <v>1</v>
      </c>
      <c r="B2" s="1" t="s">
        <v>8</v>
      </c>
      <c r="C2" s="3">
        <v>44564</v>
      </c>
      <c r="D2" s="3">
        <v>44566</v>
      </c>
      <c r="E2" s="3">
        <v>44567</v>
      </c>
      <c r="F2" s="1" t="s">
        <v>23</v>
      </c>
    </row>
    <row r="3" spans="1:6" ht="13.9" customHeight="1" x14ac:dyDescent="0.25"/>
    <row r="4" spans="1:6" ht="13.9" customHeight="1" x14ac:dyDescent="0.25"/>
    <row r="5" spans="1:6" ht="13.9" customHeight="1" x14ac:dyDescent="0.25"/>
    <row r="6" spans="1:6" ht="13.9" customHeight="1" x14ac:dyDescent="0.25"/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E16"/>
  <sheetViews>
    <sheetView workbookViewId="0">
      <selection activeCell="D3" sqref="D3"/>
    </sheetView>
  </sheetViews>
  <sheetFormatPr defaultRowHeight="15" x14ac:dyDescent="0.25"/>
  <cols>
    <col min="2" max="3" width="16.7109375" style="7" customWidth="1"/>
    <col min="4" max="4" width="10.7109375" bestFit="1" customWidth="1"/>
    <col min="5" max="5" width="9.140625" style="1"/>
  </cols>
  <sheetData>
    <row r="1" spans="2:5" x14ac:dyDescent="0.25">
      <c r="B1" s="1"/>
      <c r="C1" s="1"/>
    </row>
    <row r="2" spans="2:5" x14ac:dyDescent="0.25">
      <c r="B2" s="2" t="s">
        <v>34</v>
      </c>
      <c r="C2" s="2"/>
      <c r="D2" s="1" t="s">
        <v>35</v>
      </c>
    </row>
    <row r="3" spans="2:5" x14ac:dyDescent="0.25">
      <c r="B3" s="3">
        <v>44563</v>
      </c>
      <c r="C3" s="19" t="s">
        <v>24</v>
      </c>
      <c r="D3" s="3">
        <v>44562</v>
      </c>
      <c r="E3" s="1" t="s">
        <v>33</v>
      </c>
    </row>
    <row r="4" spans="2:5" x14ac:dyDescent="0.25">
      <c r="B4" s="3">
        <v>44580</v>
      </c>
      <c r="C4" s="19" t="s">
        <v>24</v>
      </c>
      <c r="D4" s="3">
        <v>44568</v>
      </c>
      <c r="E4" s="1" t="s">
        <v>33</v>
      </c>
    </row>
    <row r="5" spans="2:5" x14ac:dyDescent="0.25">
      <c r="B5" s="3">
        <v>44617</v>
      </c>
      <c r="C5" s="19" t="s">
        <v>24</v>
      </c>
      <c r="D5" s="3">
        <v>44569</v>
      </c>
      <c r="E5" s="1" t="s">
        <v>33</v>
      </c>
    </row>
    <row r="6" spans="2:5" x14ac:dyDescent="0.25">
      <c r="B6" s="3">
        <v>44618</v>
      </c>
      <c r="C6" s="19" t="s">
        <v>24</v>
      </c>
      <c r="D6" s="3">
        <v>44575</v>
      </c>
      <c r="E6" s="1" t="s">
        <v>33</v>
      </c>
    </row>
    <row r="7" spans="2:5" x14ac:dyDescent="0.25">
      <c r="B7" s="3">
        <v>44621</v>
      </c>
      <c r="C7" s="19" t="s">
        <v>24</v>
      </c>
      <c r="D7" s="3">
        <v>44576</v>
      </c>
      <c r="E7" s="1" t="s">
        <v>33</v>
      </c>
    </row>
    <row r="8" spans="2:5" x14ac:dyDescent="0.25">
      <c r="B8" s="3">
        <v>44683</v>
      </c>
      <c r="C8" s="19" t="s">
        <v>24</v>
      </c>
      <c r="D8" s="3">
        <v>44582</v>
      </c>
      <c r="E8" s="1" t="s">
        <v>33</v>
      </c>
    </row>
    <row r="9" spans="2:5" x14ac:dyDescent="0.25">
      <c r="B9" s="3">
        <v>44684</v>
      </c>
      <c r="C9" s="19" t="s">
        <v>24</v>
      </c>
      <c r="D9" s="3">
        <v>44583</v>
      </c>
      <c r="E9" s="1" t="s">
        <v>33</v>
      </c>
    </row>
    <row r="10" spans="2:5" x14ac:dyDescent="0.25">
      <c r="B10" s="3">
        <v>44685</v>
      </c>
      <c r="C10" s="19" t="s">
        <v>24</v>
      </c>
      <c r="D10" s="3">
        <v>44589</v>
      </c>
      <c r="E10" s="1" t="s">
        <v>33</v>
      </c>
    </row>
    <row r="11" spans="2:5" x14ac:dyDescent="0.25">
      <c r="B11" s="3">
        <v>44751</v>
      </c>
      <c r="C11" s="19" t="s">
        <v>24</v>
      </c>
      <c r="D11" s="3">
        <v>44590</v>
      </c>
      <c r="E11" s="1" t="s">
        <v>33</v>
      </c>
    </row>
    <row r="12" spans="2:5" x14ac:dyDescent="0.25">
      <c r="B12" s="3">
        <v>44752</v>
      </c>
      <c r="C12" s="19" t="s">
        <v>24</v>
      </c>
    </row>
    <row r="13" spans="2:5" x14ac:dyDescent="0.25">
      <c r="B13" s="3">
        <v>44772</v>
      </c>
      <c r="C13" s="19" t="s">
        <v>24</v>
      </c>
    </row>
    <row r="14" spans="2:5" x14ac:dyDescent="0.25">
      <c r="B14" s="3">
        <v>44842</v>
      </c>
      <c r="C14" s="19" t="s">
        <v>24</v>
      </c>
    </row>
    <row r="15" spans="2:5" x14ac:dyDescent="0.25">
      <c r="B15" s="3">
        <v>44573</v>
      </c>
      <c r="C15" s="19" t="s">
        <v>24</v>
      </c>
    </row>
    <row r="16" spans="2:5" x14ac:dyDescent="0.25">
      <c r="B16" s="3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Attendance 2</vt:lpstr>
      <vt:lpstr>Sheet1</vt:lpstr>
      <vt:lpstr>FINGER </vt:lpstr>
      <vt:lpstr>Vacation</vt:lpstr>
      <vt:lpstr>Medical leaves</vt:lpstr>
      <vt:lpstr>Unpaid</vt:lpstr>
      <vt:lpstr>Holiday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2022-05-14T06:26:30Z</dcterms:modified>
</cp:coreProperties>
</file>