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BDD093AB-EC5E-4F78-9972-33DDAE6EE954}" xr6:coauthVersionLast="47" xr6:coauthVersionMax="47" xr10:uidLastSave="{00000000-0000-0000-0000-000000000000}"/>
  <bookViews>
    <workbookView xWindow="-120" yWindow="-120" windowWidth="20730" windowHeight="11160" tabRatio="690" xr2:uid="{00000000-000D-0000-FFFF-FFFF00000000}"/>
  </bookViews>
  <sheets>
    <sheet name="Sheet4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1" i="13" l="1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10" i="13"/>
  <c r="I11" i="13"/>
  <c r="J11" i="13"/>
  <c r="K11" i="13"/>
  <c r="L11" i="13"/>
  <c r="I12" i="13"/>
  <c r="J12" i="13"/>
  <c r="K12" i="13"/>
  <c r="L12" i="13"/>
  <c r="I13" i="13"/>
  <c r="J13" i="13"/>
  <c r="K13" i="13"/>
  <c r="L13" i="13"/>
  <c r="I14" i="13"/>
  <c r="J14" i="13"/>
  <c r="K14" i="13"/>
  <c r="L14" i="13"/>
  <c r="I15" i="13"/>
  <c r="J15" i="13"/>
  <c r="K15" i="13"/>
  <c r="L15" i="13"/>
  <c r="I16" i="13"/>
  <c r="J16" i="13"/>
  <c r="K16" i="13"/>
  <c r="L16" i="13"/>
  <c r="I17" i="13"/>
  <c r="J17" i="13"/>
  <c r="K17" i="13"/>
  <c r="L17" i="13"/>
  <c r="I18" i="13"/>
  <c r="J18" i="13"/>
  <c r="K18" i="13"/>
  <c r="L18" i="13"/>
  <c r="I19" i="13"/>
  <c r="J19" i="13"/>
  <c r="K19" i="13"/>
  <c r="L19" i="13"/>
  <c r="I20" i="13"/>
  <c r="J20" i="13"/>
  <c r="K20" i="13"/>
  <c r="L20" i="13"/>
  <c r="I21" i="13"/>
  <c r="J21" i="13"/>
  <c r="K21" i="13"/>
  <c r="L21" i="13"/>
  <c r="I22" i="13"/>
  <c r="J22" i="13"/>
  <c r="K22" i="13"/>
  <c r="L22" i="13"/>
  <c r="I23" i="13"/>
  <c r="J23" i="13"/>
  <c r="K23" i="13"/>
  <c r="L23" i="13"/>
  <c r="I24" i="13"/>
  <c r="J24" i="13"/>
  <c r="K24" i="13"/>
  <c r="L24" i="13"/>
  <c r="I25" i="13"/>
  <c r="J25" i="13"/>
  <c r="K25" i="13"/>
  <c r="L25" i="13"/>
  <c r="I26" i="13"/>
  <c r="J26" i="13"/>
  <c r="K26" i="13"/>
  <c r="L26" i="13"/>
  <c r="I27" i="13"/>
  <c r="J27" i="13"/>
  <c r="K27" i="13"/>
  <c r="L27" i="13"/>
  <c r="I28" i="13"/>
  <c r="J28" i="13"/>
  <c r="K28" i="13"/>
  <c r="L28" i="13"/>
  <c r="I29" i="13"/>
  <c r="J29" i="13"/>
  <c r="K29" i="13"/>
  <c r="L29" i="13"/>
  <c r="I30" i="13"/>
  <c r="J30" i="13"/>
  <c r="K30" i="13"/>
  <c r="L30" i="13"/>
  <c r="I31" i="13"/>
  <c r="J31" i="13"/>
  <c r="K31" i="13"/>
  <c r="L31" i="13"/>
  <c r="K10" i="13"/>
  <c r="J10" i="13"/>
  <c r="I10" i="13"/>
  <c r="L10" i="13" s="1"/>
  <c r="P5" i="13"/>
  <c r="O5" i="13"/>
  <c r="N5" i="13"/>
</calcChain>
</file>

<file path=xl/sharedStrings.xml><?xml version="1.0" encoding="utf-8"?>
<sst xmlns="http://schemas.openxmlformats.org/spreadsheetml/2006/main" count="41" uniqueCount="30">
  <si>
    <t xml:space="preserve">الاسم </t>
  </si>
  <si>
    <t>التاريخ</t>
  </si>
  <si>
    <t xml:space="preserve">الكمية </t>
  </si>
  <si>
    <t>المبلغ</t>
  </si>
  <si>
    <t>الدرجة</t>
  </si>
  <si>
    <t xml:space="preserve">الخصومات </t>
  </si>
  <si>
    <t>الصافى</t>
  </si>
  <si>
    <t>الملاحظات</t>
  </si>
  <si>
    <t>ك</t>
  </si>
  <si>
    <t>ط</t>
  </si>
  <si>
    <t>توريد</t>
  </si>
  <si>
    <t>دمغة</t>
  </si>
  <si>
    <t>نقابة</t>
  </si>
  <si>
    <t>الإجمالى</t>
  </si>
  <si>
    <t>دمغه</t>
  </si>
  <si>
    <t xml:space="preserve">محمد </t>
  </si>
  <si>
    <t xml:space="preserve">عبدالمقصود </t>
  </si>
  <si>
    <t xml:space="preserve">عماد </t>
  </si>
  <si>
    <t xml:space="preserve">محمد إسماعيل </t>
  </si>
  <si>
    <t xml:space="preserve">حسين </t>
  </si>
  <si>
    <t xml:space="preserve">محمود </t>
  </si>
  <si>
    <t xml:space="preserve">محمد عبدالله </t>
  </si>
  <si>
    <t xml:space="preserve"> محمد أحمد </t>
  </si>
  <si>
    <t xml:space="preserve">محمود محمد </t>
  </si>
  <si>
    <t xml:space="preserve">محمد أحمد </t>
  </si>
  <si>
    <t xml:space="preserve">محمد احمد </t>
  </si>
  <si>
    <t xml:space="preserve">جمعة </t>
  </si>
  <si>
    <t xml:space="preserve">شعبان عبدالله </t>
  </si>
  <si>
    <t xml:space="preserve">حلمى جمعه </t>
  </si>
  <si>
    <t>الخصومات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</si>
</sst>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2010000]yyyy/mm/dd;@"/>
    <numFmt numFmtId="165" formatCode="000"/>
    <numFmt numFmtId="166" formatCode="0.000"/>
  </numFmts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Times New Roman"/>
      <family val="1"/>
      <scheme val="major"/>
    </font>
    <font>
      <sz val="12"/>
      <color theme="1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 applyAlignment="1">
      <alignment horizontal="center" vertical="center" readingOrder="2"/>
    </xf>
    <xf numFmtId="164" fontId="0" fillId="0" borderId="2" xfId="0" applyNumberFormat="1" applyBorder="1" applyAlignment="1">
      <alignment horizontal="center" vertical="center" readingOrder="2"/>
    </xf>
    <xf numFmtId="165" fontId="0" fillId="0" borderId="2" xfId="0" applyNumberFormat="1" applyBorder="1" applyAlignment="1">
      <alignment horizontal="center" vertical="center" readingOrder="2"/>
    </xf>
    <xf numFmtId="0" fontId="0" fillId="2" borderId="2" xfId="0" applyFill="1" applyBorder="1" applyAlignment="1">
      <alignment horizontal="center" vertical="center" readingOrder="2"/>
    </xf>
    <xf numFmtId="164" fontId="0" fillId="2" borderId="2" xfId="0" applyNumberFormat="1" applyFill="1" applyBorder="1" applyAlignment="1">
      <alignment horizontal="center" vertical="center" readingOrder="2"/>
    </xf>
    <xf numFmtId="165" fontId="0" fillId="2" borderId="2" xfId="0" applyNumberFormat="1" applyFill="1" applyBorder="1" applyAlignment="1">
      <alignment horizontal="center" vertical="center" readingOrder="2"/>
    </xf>
    <xf numFmtId="164" fontId="0" fillId="0" borderId="3" xfId="0" applyNumberFormat="1" applyBorder="1" applyAlignment="1">
      <alignment horizontal="center" vertical="center" readingOrder="2"/>
    </xf>
    <xf numFmtId="0" fontId="0" fillId="0" borderId="3" xfId="0" applyBorder="1" applyAlignment="1">
      <alignment horizontal="center" vertical="center" readingOrder="2"/>
    </xf>
    <xf numFmtId="0" fontId="0" fillId="0" borderId="4" xfId="0" applyBorder="1" applyAlignment="1">
      <alignment horizontal="center" vertical="center" readingOrder="2"/>
    </xf>
    <xf numFmtId="164" fontId="0" fillId="0" borderId="4" xfId="0" applyNumberFormat="1" applyBorder="1" applyAlignment="1">
      <alignment horizontal="center" vertical="center" readingOrder="2"/>
    </xf>
    <xf numFmtId="165" fontId="0" fillId="0" borderId="4" xfId="0" applyNumberFormat="1" applyBorder="1" applyAlignment="1">
      <alignment horizontal="center" vertical="center" readingOrder="2"/>
    </xf>
    <xf numFmtId="165" fontId="2" fillId="2" borderId="1" xfId="0" applyNumberFormat="1" applyFont="1" applyFill="1" applyBorder="1" applyAlignment="1">
      <alignment horizontal="center" vertical="center" readingOrder="2"/>
    </xf>
    <xf numFmtId="0" fontId="0" fillId="3" borderId="2" xfId="0" applyFill="1" applyBorder="1" applyAlignment="1">
      <alignment horizontal="center" vertical="center" readingOrder="2"/>
    </xf>
    <xf numFmtId="166" fontId="0" fillId="0" borderId="3" xfId="0" applyNumberFormat="1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 readingOrder="2"/>
    </xf>
    <xf numFmtId="0" fontId="2" fillId="2" borderId="1" xfId="0" applyFont="1" applyFill="1" applyBorder="1" applyAlignment="1">
      <alignment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0" fillId="3" borderId="2" xfId="0" applyNumberForma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1" fillId="0" borderId="0" xfId="0" applyFont="1"/>
    <xf numFmtId="0" fontId="2" fillId="2" borderId="1" xfId="0" applyFont="1" applyFill="1" applyBorder="1" applyAlignment="1">
      <alignment horizontal="center" vertical="center" readingOrder="2"/>
    </xf>
    <xf numFmtId="164" fontId="2" fillId="2" borderId="1" xfId="0" applyNumberFormat="1" applyFont="1" applyFill="1" applyBorder="1" applyAlignment="1">
      <alignment horizontal="center" vertical="center" readingOrder="2"/>
    </xf>
    <xf numFmtId="0" fontId="0" fillId="0" borderId="8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readingOrder="2"/>
    </xf>
    <xf numFmtId="0" fontId="2" fillId="2" borderId="6" xfId="0" applyFont="1" applyFill="1" applyBorder="1" applyAlignment="1">
      <alignment horizontal="center" vertical="center" readingOrder="2"/>
    </xf>
    <xf numFmtId="0" fontId="2" fillId="2" borderId="7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347942</xdr:colOff>
      <xdr:row>7</xdr:row>
      <xdr:rowOff>10085</xdr:rowOff>
    </xdr:from>
    <xdr:to>
      <xdr:col>25</xdr:col>
      <xdr:colOff>371475</xdr:colOff>
      <xdr:row>23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18630725" y="1353110"/>
          <a:ext cx="7567333" cy="29712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  <a:p>
          <a:pPr algn="r" rtl="1"/>
          <a:r>
            <a:rPr lang="ar-SA" sz="1600" b="1" baseline="0"/>
            <a:t> 863ك  25ط   </a:t>
          </a:r>
        </a:p>
        <a:p>
          <a:pPr algn="r" rtl="1"/>
          <a:r>
            <a:rPr lang="ar-SA" sz="1100" baseline="0"/>
            <a:t>                      </a:t>
          </a:r>
        </a:p>
        <a:p>
          <a:pPr algn="r" rtl="1"/>
          <a:r>
            <a:rPr lang="ar-SA" sz="1100" b="1" baseline="0"/>
            <a:t>	لاستخراج الاردب    </a:t>
          </a:r>
          <a:r>
            <a:rPr lang="ar-SA" sz="1100" baseline="0"/>
            <a:t>25863/150 =172.42   ثم تحول لرقم صحيح            172 أردب </a:t>
          </a:r>
        </a:p>
        <a:p>
          <a:pPr algn="r" rtl="1"/>
          <a:r>
            <a:rPr lang="ar-SA" sz="1100" baseline="0"/>
            <a:t>			            وبعد ذلك يتم ضرب فى 150 = 25800  ثم يطرح الناتج من الكمية الاوله  863ك 25ط </a:t>
          </a:r>
        </a:p>
        <a:p>
          <a:pPr algn="r" rtl="1"/>
          <a:r>
            <a:rPr lang="ar-SA" sz="1100" baseline="0"/>
            <a:t>			            لينتج  063ك       ليكون اجمالى الأردب           </a:t>
          </a:r>
          <a:r>
            <a:rPr lang="ar-SA" sz="1100" baseline="0">
              <a:solidFill>
                <a:srgbClr val="FF0000"/>
              </a:solidFill>
            </a:rPr>
            <a:t>063 172   </a:t>
          </a:r>
        </a:p>
        <a:p>
          <a:pPr algn="r" rtl="1"/>
          <a:endParaRPr lang="ar-SA" sz="1100" baseline="0"/>
        </a:p>
        <a:p>
          <a:pPr algn="r" rtl="1"/>
          <a:r>
            <a:rPr lang="ar-SA" sz="1100" baseline="0"/>
            <a:t>	</a:t>
          </a:r>
          <a:r>
            <a:rPr lang="ar-SA" sz="1100" b="1" baseline="0"/>
            <a:t>لاستخراج الخصومات   </a:t>
          </a:r>
        </a:p>
        <a:p>
          <a:pPr algn="r" rtl="1"/>
          <a:r>
            <a:rPr lang="ar-SA" sz="1100" b="1" baseline="0"/>
            <a:t>		 يتم ضرب 172 أردب   * 0.50 توريد             172 أردب * 0.05نقابة                  دمغه 1جنيه              </a:t>
          </a:r>
        </a:p>
        <a:p>
          <a:pPr algn="r" rtl="1"/>
          <a:r>
            <a:rPr lang="ar-SA" sz="1100" baseline="0"/>
            <a:t>	ليكون الناتج = 86 + 8.6 تيم التقريب الى 9 + 1 = 96 جنيه</a:t>
          </a:r>
        </a:p>
        <a:p>
          <a:pPr algn="r" rtl="1"/>
          <a:r>
            <a:rPr lang="ar-SA" sz="1100" baseline="0"/>
            <a:t> 	</a:t>
          </a:r>
        </a:p>
        <a:p>
          <a:pPr algn="r" rtl="1"/>
          <a:endParaRPr lang="ar-SA" sz="1100" baseline="0"/>
        </a:p>
        <a:p>
          <a:pPr algn="r" rtl="1"/>
          <a:r>
            <a:rPr lang="ar-SA" sz="1100" baseline="0"/>
            <a:t>	</a:t>
          </a:r>
          <a:r>
            <a:rPr lang="ar-SA" sz="1100" b="1" baseline="0"/>
            <a:t>لاستخراج المبلغ من كمية القمح        يتم ضرب    863  25 / 150 * درجة 23.5 (885) = 152591 جنيه</a:t>
          </a:r>
        </a:p>
        <a:p>
          <a:pPr algn="r" rtl="1"/>
          <a:endParaRPr lang="ar-SA" sz="1100" baseline="0"/>
        </a:p>
      </xdr:txBody>
    </xdr:sp>
    <xdr:clientData/>
  </xdr:twoCellAnchor>
  <xdr:twoCellAnchor>
    <xdr:from>
      <xdr:col>18</xdr:col>
      <xdr:colOff>142875</xdr:colOff>
      <xdr:row>18</xdr:row>
      <xdr:rowOff>28575</xdr:rowOff>
    </xdr:from>
    <xdr:to>
      <xdr:col>18</xdr:col>
      <xdr:colOff>276225</xdr:colOff>
      <xdr:row>18</xdr:row>
      <xdr:rowOff>133350</xdr:rowOff>
    </xdr:to>
    <xdr:sp macro="" textlink="">
      <xdr:nvSpPr>
        <xdr:cNvPr id="4" name="Lef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223526575" y="3448050"/>
          <a:ext cx="133350" cy="1047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21</xdr:col>
      <xdr:colOff>342900</xdr:colOff>
      <xdr:row>17</xdr:row>
      <xdr:rowOff>171450</xdr:rowOff>
    </xdr:from>
    <xdr:to>
      <xdr:col>21</xdr:col>
      <xdr:colOff>476250</xdr:colOff>
      <xdr:row>18</xdr:row>
      <xdr:rowOff>95250</xdr:rowOff>
    </xdr:to>
    <xdr:sp macro="" textlink="">
      <xdr:nvSpPr>
        <xdr:cNvPr id="5" name="Left Arrow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1221269150" y="3409950"/>
          <a:ext cx="133350" cy="1047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24</xdr:col>
      <xdr:colOff>95250</xdr:colOff>
      <xdr:row>18</xdr:row>
      <xdr:rowOff>28575</xdr:rowOff>
    </xdr:from>
    <xdr:to>
      <xdr:col>24</xdr:col>
      <xdr:colOff>228600</xdr:colOff>
      <xdr:row>18</xdr:row>
      <xdr:rowOff>133350</xdr:rowOff>
    </xdr:to>
    <xdr:sp macro="" textlink="">
      <xdr:nvSpPr>
        <xdr:cNvPr id="6" name="Left Arrow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1219459400" y="3448050"/>
          <a:ext cx="133350" cy="1047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15</xdr:col>
      <xdr:colOff>457200</xdr:colOff>
      <xdr:row>9</xdr:row>
      <xdr:rowOff>142875</xdr:rowOff>
    </xdr:from>
    <xdr:to>
      <xdr:col>15</xdr:col>
      <xdr:colOff>552450</xdr:colOff>
      <xdr:row>10</xdr:row>
      <xdr:rowOff>95250</xdr:rowOff>
    </xdr:to>
    <xdr:sp macro="" textlink="">
      <xdr:nvSpPr>
        <xdr:cNvPr id="7" name="6-Point Sta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1225307750" y="1924050"/>
          <a:ext cx="95250" cy="142875"/>
        </a:xfrm>
        <a:prstGeom prst="star6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15</xdr:col>
      <xdr:colOff>457200</xdr:colOff>
      <xdr:row>13</xdr:row>
      <xdr:rowOff>57150</xdr:rowOff>
    </xdr:from>
    <xdr:to>
      <xdr:col>15</xdr:col>
      <xdr:colOff>552450</xdr:colOff>
      <xdr:row>14</xdr:row>
      <xdr:rowOff>19050</xdr:rowOff>
    </xdr:to>
    <xdr:sp macro="" textlink="">
      <xdr:nvSpPr>
        <xdr:cNvPr id="8" name="6-Point Sta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1225307750" y="2571750"/>
          <a:ext cx="95250" cy="142875"/>
        </a:xfrm>
        <a:prstGeom prst="star6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15</xdr:col>
      <xdr:colOff>457200</xdr:colOff>
      <xdr:row>17</xdr:row>
      <xdr:rowOff>123825</xdr:rowOff>
    </xdr:from>
    <xdr:to>
      <xdr:col>15</xdr:col>
      <xdr:colOff>552450</xdr:colOff>
      <xdr:row>18</xdr:row>
      <xdr:rowOff>85725</xdr:rowOff>
    </xdr:to>
    <xdr:sp macro="" textlink="">
      <xdr:nvSpPr>
        <xdr:cNvPr id="9" name="6-Point Sta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1225307750" y="3362325"/>
          <a:ext cx="95250" cy="142875"/>
        </a:xfrm>
        <a:prstGeom prst="star6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31"/>
  <sheetViews>
    <sheetView rightToLeft="1" tabSelected="1" zoomScaleNormal="100" workbookViewId="0">
      <selection activeCell="H10" sqref="H10"/>
    </sheetView>
  </sheetViews>
  <sheetFormatPr defaultRowHeight="14.25" x14ac:dyDescent="0.2"/>
  <cols>
    <col min="2" max="2" width="2.875" bestFit="1" customWidth="1"/>
    <col min="3" max="3" width="9.875" bestFit="1" customWidth="1"/>
    <col min="4" max="4" width="10" bestFit="1" customWidth="1"/>
    <col min="5" max="5" width="5.375" bestFit="1" customWidth="1"/>
    <col min="6" max="6" width="4.5" customWidth="1"/>
    <col min="8" max="8" width="10.875" customWidth="1"/>
    <col min="14" max="14" width="12" customWidth="1"/>
  </cols>
  <sheetData>
    <row r="2" spans="2:25" ht="15" x14ac:dyDescent="0.25">
      <c r="J2" s="26" t="s">
        <v>29</v>
      </c>
      <c r="K2" s="26"/>
      <c r="L2" s="26"/>
      <c r="M2" s="22"/>
      <c r="N2" s="26" t="s">
        <v>4</v>
      </c>
      <c r="O2" s="26"/>
      <c r="P2" s="26"/>
    </row>
    <row r="3" spans="2:25" ht="15.75" x14ac:dyDescent="0.2">
      <c r="J3" s="19" t="s">
        <v>10</v>
      </c>
      <c r="K3" s="19" t="s">
        <v>14</v>
      </c>
      <c r="L3" s="19" t="s">
        <v>12</v>
      </c>
      <c r="N3" s="17">
        <v>23.5</v>
      </c>
      <c r="O3" s="17">
        <v>23</v>
      </c>
      <c r="P3" s="17">
        <v>22.5</v>
      </c>
    </row>
    <row r="4" spans="2:25" ht="15.75" x14ac:dyDescent="0.2">
      <c r="J4" s="18">
        <v>0.5</v>
      </c>
      <c r="K4" s="18">
        <v>1</v>
      </c>
      <c r="L4" s="18">
        <v>0.05</v>
      </c>
      <c r="N4" s="15">
        <v>885</v>
      </c>
      <c r="O4" s="15">
        <v>875</v>
      </c>
      <c r="P4" s="15">
        <v>865</v>
      </c>
    </row>
    <row r="5" spans="2:25" ht="15.75" x14ac:dyDescent="0.2">
      <c r="N5" s="15">
        <f>N4/150*1000</f>
        <v>5900</v>
      </c>
      <c r="O5" s="15">
        <f>O4/150*1000</f>
        <v>5833.333333333333</v>
      </c>
      <c r="P5" s="15">
        <f>P4/150*1000</f>
        <v>5766.666666666667</v>
      </c>
    </row>
    <row r="7" spans="2:25" ht="15" thickBot="1" x14ac:dyDescent="0.25"/>
    <row r="8" spans="2:25" ht="17.25" thickTop="1" thickBot="1" x14ac:dyDescent="0.25">
      <c r="B8" s="23"/>
      <c r="C8" s="24" t="s">
        <v>1</v>
      </c>
      <c r="D8" s="23" t="s">
        <v>0</v>
      </c>
      <c r="E8" s="23" t="s">
        <v>2</v>
      </c>
      <c r="F8" s="23"/>
      <c r="G8" s="27" t="s">
        <v>4</v>
      </c>
      <c r="H8" s="23" t="s">
        <v>3</v>
      </c>
      <c r="I8" s="28" t="s">
        <v>5</v>
      </c>
      <c r="J8" s="29"/>
      <c r="K8" s="29"/>
      <c r="L8" s="30"/>
      <c r="M8" s="23" t="s">
        <v>6</v>
      </c>
      <c r="N8" s="23" t="s">
        <v>7</v>
      </c>
    </row>
    <row r="9" spans="2:25" ht="17.25" thickTop="1" thickBot="1" x14ac:dyDescent="0.25">
      <c r="B9" s="23"/>
      <c r="C9" s="24"/>
      <c r="D9" s="23"/>
      <c r="E9" s="12" t="s">
        <v>8</v>
      </c>
      <c r="F9" s="21" t="s">
        <v>9</v>
      </c>
      <c r="G9" s="27"/>
      <c r="H9" s="23"/>
      <c r="I9" s="21" t="s">
        <v>10</v>
      </c>
      <c r="J9" s="21" t="s">
        <v>11</v>
      </c>
      <c r="K9" s="21" t="s">
        <v>12</v>
      </c>
      <c r="L9" s="16" t="s">
        <v>13</v>
      </c>
      <c r="M9" s="23"/>
      <c r="N9" s="23"/>
    </row>
    <row r="10" spans="2:25" ht="15" thickTop="1" x14ac:dyDescent="0.2">
      <c r="B10" s="8">
        <v>1</v>
      </c>
      <c r="C10" s="7">
        <v>44686</v>
      </c>
      <c r="D10" s="8" t="s">
        <v>15</v>
      </c>
      <c r="E10" s="3">
        <v>863</v>
      </c>
      <c r="F10" s="8">
        <v>25</v>
      </c>
      <c r="G10" s="8">
        <v>23.5</v>
      </c>
      <c r="H10" s="8">
        <f>IFERROR(FLOOR((F10*1000+E10)/150*INDEX($N$4:$P$4,MATCH(G10,$N$3:$P$3,0)),1),"")</f>
        <v>152591</v>
      </c>
      <c r="I10" s="8">
        <f>ROUND(SUM($F10*1000,$E10)/150*J$4,0)</f>
        <v>86</v>
      </c>
      <c r="J10" s="8">
        <f>$K$4</f>
        <v>1</v>
      </c>
      <c r="K10" s="8">
        <f t="shared" ref="K10" si="0">ROUND(SUM($F10*1000,$E10)/150*L$4,0)</f>
        <v>9</v>
      </c>
      <c r="L10" s="8">
        <f>SUM(I10:K10)</f>
        <v>96</v>
      </c>
      <c r="M10" s="8">
        <f>IFERROR(H10-L10,"")</f>
        <v>152495</v>
      </c>
      <c r="N10" s="8"/>
    </row>
    <row r="11" spans="2:25" x14ac:dyDescent="0.2">
      <c r="B11" s="1">
        <v>2</v>
      </c>
      <c r="C11" s="2">
        <v>44686</v>
      </c>
      <c r="D11" s="1" t="s">
        <v>15</v>
      </c>
      <c r="E11" s="3">
        <v>235</v>
      </c>
      <c r="F11" s="1">
        <v>11</v>
      </c>
      <c r="G11" s="8"/>
      <c r="H11" s="8" t="str">
        <f t="shared" ref="H11:H31" si="1">IFERROR(FLOOR((F11*1000+E11)/150*INDEX($N$4:$P$4,MATCH(G11,$N$3:$P$3,0)),1),"")</f>
        <v/>
      </c>
      <c r="I11" s="8">
        <f t="shared" ref="I11:I31" si="2">ROUND(SUM($F11*1000,$E11)/150*J$4,0)</f>
        <v>37</v>
      </c>
      <c r="J11" s="8">
        <f t="shared" ref="J11:J31" si="3">$K$4</f>
        <v>1</v>
      </c>
      <c r="K11" s="8">
        <f t="shared" ref="K11:K31" si="4">ROUND(SUM($F11*1000,$E11)/150*L$4,0)</f>
        <v>4</v>
      </c>
      <c r="L11" s="8">
        <f t="shared" ref="L11:L31" si="5">SUM(I11:K11)</f>
        <v>42</v>
      </c>
      <c r="M11" s="8" t="str">
        <f t="shared" ref="M11:M31" si="6">IFERROR(H11-L11,"")</f>
        <v/>
      </c>
      <c r="N11" s="8"/>
    </row>
    <row r="12" spans="2:25" x14ac:dyDescent="0.2">
      <c r="B12" s="1">
        <v>3</v>
      </c>
      <c r="C12" s="2">
        <v>44687</v>
      </c>
      <c r="D12" s="13" t="s">
        <v>16</v>
      </c>
      <c r="E12" s="20">
        <v>164</v>
      </c>
      <c r="F12" s="13">
        <v>5</v>
      </c>
      <c r="G12" s="8"/>
      <c r="H12" s="8" t="str">
        <f t="shared" si="1"/>
        <v/>
      </c>
      <c r="I12" s="8">
        <f t="shared" si="2"/>
        <v>17</v>
      </c>
      <c r="J12" s="8">
        <f t="shared" si="3"/>
        <v>1</v>
      </c>
      <c r="K12" s="8">
        <f t="shared" si="4"/>
        <v>2</v>
      </c>
      <c r="L12" s="8">
        <f t="shared" si="5"/>
        <v>20</v>
      </c>
      <c r="M12" s="8" t="str">
        <f t="shared" si="6"/>
        <v/>
      </c>
      <c r="N12" s="8"/>
    </row>
    <row r="13" spans="2:25" x14ac:dyDescent="0.2">
      <c r="B13" s="1">
        <v>4</v>
      </c>
      <c r="C13" s="2">
        <v>44687</v>
      </c>
      <c r="D13" s="13" t="s">
        <v>17</v>
      </c>
      <c r="E13" s="20">
        <v>992</v>
      </c>
      <c r="F13" s="13">
        <v>3</v>
      </c>
      <c r="G13" s="8"/>
      <c r="H13" s="8" t="str">
        <f t="shared" si="1"/>
        <v/>
      </c>
      <c r="I13" s="8">
        <f t="shared" si="2"/>
        <v>13</v>
      </c>
      <c r="J13" s="8">
        <f t="shared" si="3"/>
        <v>1</v>
      </c>
      <c r="K13" s="8">
        <f t="shared" si="4"/>
        <v>1</v>
      </c>
      <c r="L13" s="8">
        <f t="shared" si="5"/>
        <v>15</v>
      </c>
      <c r="M13" s="8" t="str">
        <f t="shared" si="6"/>
        <v/>
      </c>
      <c r="N13" s="8"/>
    </row>
    <row r="14" spans="2:25" x14ac:dyDescent="0.2">
      <c r="B14" s="1">
        <v>5</v>
      </c>
      <c r="C14" s="2">
        <v>44687</v>
      </c>
      <c r="D14" s="13" t="s">
        <v>18</v>
      </c>
      <c r="E14" s="20">
        <v>275</v>
      </c>
      <c r="F14" s="13">
        <v>12</v>
      </c>
      <c r="G14" s="8"/>
      <c r="H14" s="8" t="str">
        <f t="shared" si="1"/>
        <v/>
      </c>
      <c r="I14" s="8">
        <f t="shared" si="2"/>
        <v>41</v>
      </c>
      <c r="J14" s="8">
        <f t="shared" si="3"/>
        <v>1</v>
      </c>
      <c r="K14" s="8">
        <f t="shared" si="4"/>
        <v>4</v>
      </c>
      <c r="L14" s="8">
        <f t="shared" si="5"/>
        <v>46</v>
      </c>
      <c r="M14" s="8" t="str">
        <f t="shared" si="6"/>
        <v/>
      </c>
      <c r="N14" s="8"/>
    </row>
    <row r="15" spans="2:25" x14ac:dyDescent="0.2">
      <c r="B15" s="1">
        <v>6</v>
      </c>
      <c r="C15" s="2">
        <v>44688</v>
      </c>
      <c r="D15" s="1" t="s">
        <v>19</v>
      </c>
      <c r="E15" s="3">
        <v>856</v>
      </c>
      <c r="F15" s="1">
        <v>1</v>
      </c>
      <c r="G15" s="8"/>
      <c r="H15" s="8" t="str">
        <f t="shared" si="1"/>
        <v/>
      </c>
      <c r="I15" s="8">
        <f t="shared" si="2"/>
        <v>6</v>
      </c>
      <c r="J15" s="8">
        <f t="shared" si="3"/>
        <v>1</v>
      </c>
      <c r="K15" s="8">
        <f t="shared" si="4"/>
        <v>1</v>
      </c>
      <c r="L15" s="8">
        <f t="shared" si="5"/>
        <v>8</v>
      </c>
      <c r="M15" s="8" t="str">
        <f t="shared" si="6"/>
        <v/>
      </c>
      <c r="N15" s="8"/>
      <c r="Y15" s="25"/>
    </row>
    <row r="16" spans="2:25" x14ac:dyDescent="0.2">
      <c r="B16" s="1">
        <v>7</v>
      </c>
      <c r="C16" s="5">
        <v>44687</v>
      </c>
      <c r="D16" s="4" t="s">
        <v>20</v>
      </c>
      <c r="E16" s="6">
        <v>274</v>
      </c>
      <c r="F16" s="4">
        <v>3</v>
      </c>
      <c r="G16" s="8"/>
      <c r="H16" s="8" t="str">
        <f t="shared" si="1"/>
        <v/>
      </c>
      <c r="I16" s="8">
        <f t="shared" si="2"/>
        <v>11</v>
      </c>
      <c r="J16" s="8">
        <f t="shared" si="3"/>
        <v>1</v>
      </c>
      <c r="K16" s="8">
        <f t="shared" si="4"/>
        <v>1</v>
      </c>
      <c r="L16" s="8">
        <f t="shared" si="5"/>
        <v>13</v>
      </c>
      <c r="M16" s="8" t="str">
        <f t="shared" si="6"/>
        <v/>
      </c>
      <c r="N16" s="8"/>
      <c r="Y16" s="25"/>
    </row>
    <row r="17" spans="2:14" x14ac:dyDescent="0.2">
      <c r="B17" s="1">
        <v>8</v>
      </c>
      <c r="C17" s="2">
        <v>44688</v>
      </c>
      <c r="D17" s="1" t="s">
        <v>21</v>
      </c>
      <c r="E17" s="3">
        <v>74</v>
      </c>
      <c r="F17" s="1">
        <v>23</v>
      </c>
      <c r="G17" s="8"/>
      <c r="H17" s="8" t="str">
        <f t="shared" si="1"/>
        <v/>
      </c>
      <c r="I17" s="8">
        <f t="shared" si="2"/>
        <v>77</v>
      </c>
      <c r="J17" s="8">
        <f t="shared" si="3"/>
        <v>1</v>
      </c>
      <c r="K17" s="8">
        <f t="shared" si="4"/>
        <v>8</v>
      </c>
      <c r="L17" s="8">
        <f t="shared" si="5"/>
        <v>86</v>
      </c>
      <c r="M17" s="8" t="str">
        <f t="shared" si="6"/>
        <v/>
      </c>
      <c r="N17" s="8"/>
    </row>
    <row r="18" spans="2:14" x14ac:dyDescent="0.2">
      <c r="B18" s="1">
        <v>9</v>
      </c>
      <c r="C18" s="2">
        <v>44686</v>
      </c>
      <c r="D18" s="1" t="s">
        <v>21</v>
      </c>
      <c r="E18" s="3">
        <v>308</v>
      </c>
      <c r="F18" s="1">
        <v>2</v>
      </c>
      <c r="G18" s="8"/>
      <c r="H18" s="8" t="str">
        <f t="shared" si="1"/>
        <v/>
      </c>
      <c r="I18" s="8">
        <f t="shared" si="2"/>
        <v>8</v>
      </c>
      <c r="J18" s="8">
        <f t="shared" si="3"/>
        <v>1</v>
      </c>
      <c r="K18" s="8">
        <f t="shared" si="4"/>
        <v>1</v>
      </c>
      <c r="L18" s="8">
        <f t="shared" si="5"/>
        <v>10</v>
      </c>
      <c r="M18" s="8" t="str">
        <f t="shared" si="6"/>
        <v/>
      </c>
      <c r="N18" s="8"/>
    </row>
    <row r="19" spans="2:14" x14ac:dyDescent="0.2">
      <c r="B19" s="1">
        <v>10</v>
      </c>
      <c r="C19" s="2">
        <v>44688</v>
      </c>
      <c r="D19" s="1" t="s">
        <v>21</v>
      </c>
      <c r="E19" s="3">
        <v>18</v>
      </c>
      <c r="F19" s="1">
        <v>11</v>
      </c>
      <c r="G19" s="8"/>
      <c r="H19" s="8" t="str">
        <f t="shared" si="1"/>
        <v/>
      </c>
      <c r="I19" s="8">
        <f t="shared" si="2"/>
        <v>37</v>
      </c>
      <c r="J19" s="8">
        <f t="shared" si="3"/>
        <v>1</v>
      </c>
      <c r="K19" s="8">
        <f t="shared" si="4"/>
        <v>4</v>
      </c>
      <c r="L19" s="8">
        <f t="shared" si="5"/>
        <v>42</v>
      </c>
      <c r="M19" s="8" t="str">
        <f t="shared" si="6"/>
        <v/>
      </c>
      <c r="N19" s="8"/>
    </row>
    <row r="20" spans="2:14" x14ac:dyDescent="0.2">
      <c r="B20" s="1">
        <v>11</v>
      </c>
      <c r="C20" s="2">
        <v>44688</v>
      </c>
      <c r="D20" s="1" t="s">
        <v>27</v>
      </c>
      <c r="E20" s="14">
        <v>0.26500000000000001</v>
      </c>
      <c r="F20" s="1">
        <v>2</v>
      </c>
      <c r="G20" s="8"/>
      <c r="H20" s="8" t="str">
        <f t="shared" si="1"/>
        <v/>
      </c>
      <c r="I20" s="8">
        <f t="shared" si="2"/>
        <v>7</v>
      </c>
      <c r="J20" s="8">
        <f t="shared" si="3"/>
        <v>1</v>
      </c>
      <c r="K20" s="8">
        <f t="shared" si="4"/>
        <v>1</v>
      </c>
      <c r="L20" s="8">
        <f t="shared" si="5"/>
        <v>9</v>
      </c>
      <c r="M20" s="8" t="str">
        <f t="shared" si="6"/>
        <v/>
      </c>
      <c r="N20" s="8"/>
    </row>
    <row r="21" spans="2:14" x14ac:dyDescent="0.2">
      <c r="B21" s="1">
        <v>12</v>
      </c>
      <c r="C21" s="2">
        <v>44687</v>
      </c>
      <c r="D21" s="1" t="s">
        <v>27</v>
      </c>
      <c r="E21" s="3">
        <v>755</v>
      </c>
      <c r="F21" s="1">
        <v>2</v>
      </c>
      <c r="G21" s="8"/>
      <c r="H21" s="8" t="str">
        <f t="shared" si="1"/>
        <v/>
      </c>
      <c r="I21" s="8">
        <f t="shared" si="2"/>
        <v>9</v>
      </c>
      <c r="J21" s="8">
        <f t="shared" si="3"/>
        <v>1</v>
      </c>
      <c r="K21" s="8">
        <f t="shared" si="4"/>
        <v>1</v>
      </c>
      <c r="L21" s="8">
        <f t="shared" si="5"/>
        <v>11</v>
      </c>
      <c r="M21" s="8" t="str">
        <f t="shared" si="6"/>
        <v/>
      </c>
      <c r="N21" s="8"/>
    </row>
    <row r="22" spans="2:14" x14ac:dyDescent="0.2">
      <c r="B22" s="1">
        <v>13</v>
      </c>
      <c r="C22" s="2">
        <v>44687</v>
      </c>
      <c r="D22" s="1" t="s">
        <v>26</v>
      </c>
      <c r="E22" s="3">
        <v>114</v>
      </c>
      <c r="F22" s="1">
        <v>3</v>
      </c>
      <c r="G22" s="8"/>
      <c r="H22" s="8" t="str">
        <f t="shared" si="1"/>
        <v/>
      </c>
      <c r="I22" s="8">
        <f t="shared" si="2"/>
        <v>10</v>
      </c>
      <c r="J22" s="8">
        <f t="shared" si="3"/>
        <v>1</v>
      </c>
      <c r="K22" s="8">
        <f t="shared" si="4"/>
        <v>1</v>
      </c>
      <c r="L22" s="8">
        <f t="shared" si="5"/>
        <v>12</v>
      </c>
      <c r="M22" s="8" t="str">
        <f t="shared" si="6"/>
        <v/>
      </c>
      <c r="N22" s="8"/>
    </row>
    <row r="23" spans="2:14" x14ac:dyDescent="0.2">
      <c r="B23" s="1">
        <v>14</v>
      </c>
      <c r="C23" s="2">
        <v>44687</v>
      </c>
      <c r="D23" s="1" t="s">
        <v>25</v>
      </c>
      <c r="E23" s="3">
        <v>800</v>
      </c>
      <c r="F23" s="1">
        <v>10</v>
      </c>
      <c r="G23" s="8"/>
      <c r="H23" s="8" t="str">
        <f t="shared" si="1"/>
        <v/>
      </c>
      <c r="I23" s="8">
        <f t="shared" si="2"/>
        <v>36</v>
      </c>
      <c r="J23" s="8">
        <f t="shared" si="3"/>
        <v>1</v>
      </c>
      <c r="K23" s="8">
        <f t="shared" si="4"/>
        <v>4</v>
      </c>
      <c r="L23" s="8">
        <f t="shared" si="5"/>
        <v>41</v>
      </c>
      <c r="M23" s="8" t="str">
        <f t="shared" si="6"/>
        <v/>
      </c>
      <c r="N23" s="8"/>
    </row>
    <row r="24" spans="2:14" x14ac:dyDescent="0.2">
      <c r="B24" s="1">
        <v>15</v>
      </c>
      <c r="C24" s="2">
        <v>44688</v>
      </c>
      <c r="D24" s="1" t="s">
        <v>24</v>
      </c>
      <c r="E24" s="3">
        <v>140</v>
      </c>
      <c r="F24" s="1">
        <v>10</v>
      </c>
      <c r="G24" s="8"/>
      <c r="H24" s="8" t="str">
        <f t="shared" si="1"/>
        <v/>
      </c>
      <c r="I24" s="8">
        <f t="shared" si="2"/>
        <v>34</v>
      </c>
      <c r="J24" s="8">
        <f t="shared" si="3"/>
        <v>1</v>
      </c>
      <c r="K24" s="8">
        <f t="shared" si="4"/>
        <v>3</v>
      </c>
      <c r="L24" s="8">
        <f t="shared" si="5"/>
        <v>38</v>
      </c>
      <c r="M24" s="8" t="str">
        <f t="shared" si="6"/>
        <v/>
      </c>
      <c r="N24" s="8"/>
    </row>
    <row r="25" spans="2:14" x14ac:dyDescent="0.2">
      <c r="B25" s="1">
        <v>16</v>
      </c>
      <c r="C25" s="5">
        <v>44687</v>
      </c>
      <c r="D25" s="4" t="s">
        <v>23</v>
      </c>
      <c r="E25" s="6">
        <v>80</v>
      </c>
      <c r="F25" s="4">
        <v>11</v>
      </c>
      <c r="G25" s="8"/>
      <c r="H25" s="8" t="str">
        <f t="shared" si="1"/>
        <v/>
      </c>
      <c r="I25" s="8">
        <f t="shared" si="2"/>
        <v>37</v>
      </c>
      <c r="J25" s="8">
        <f t="shared" si="3"/>
        <v>1</v>
      </c>
      <c r="K25" s="8">
        <f t="shared" si="4"/>
        <v>4</v>
      </c>
      <c r="L25" s="8">
        <f t="shared" si="5"/>
        <v>42</v>
      </c>
      <c r="M25" s="8" t="str">
        <f t="shared" si="6"/>
        <v/>
      </c>
      <c r="N25" s="8"/>
    </row>
    <row r="26" spans="2:14" x14ac:dyDescent="0.2">
      <c r="B26" s="1">
        <v>17</v>
      </c>
      <c r="C26" s="5">
        <v>44688</v>
      </c>
      <c r="D26" s="4" t="s">
        <v>23</v>
      </c>
      <c r="E26" s="6">
        <v>470</v>
      </c>
      <c r="F26" s="4">
        <v>11</v>
      </c>
      <c r="G26" s="8"/>
      <c r="H26" s="8" t="str">
        <f t="shared" si="1"/>
        <v/>
      </c>
      <c r="I26" s="8">
        <f t="shared" si="2"/>
        <v>38</v>
      </c>
      <c r="J26" s="8">
        <f t="shared" si="3"/>
        <v>1</v>
      </c>
      <c r="K26" s="8">
        <f t="shared" si="4"/>
        <v>4</v>
      </c>
      <c r="L26" s="8">
        <f t="shared" si="5"/>
        <v>43</v>
      </c>
      <c r="M26" s="8" t="str">
        <f t="shared" si="6"/>
        <v/>
      </c>
      <c r="N26" s="8"/>
    </row>
    <row r="27" spans="2:14" x14ac:dyDescent="0.2">
      <c r="B27" s="1">
        <v>18</v>
      </c>
      <c r="C27" s="2">
        <v>44686</v>
      </c>
      <c r="D27" s="1" t="s">
        <v>22</v>
      </c>
      <c r="E27" s="3">
        <v>946</v>
      </c>
      <c r="F27" s="1">
        <v>11</v>
      </c>
      <c r="G27" s="8"/>
      <c r="H27" s="8" t="str">
        <f t="shared" si="1"/>
        <v/>
      </c>
      <c r="I27" s="8">
        <f t="shared" si="2"/>
        <v>40</v>
      </c>
      <c r="J27" s="8">
        <f t="shared" si="3"/>
        <v>1</v>
      </c>
      <c r="K27" s="8">
        <f t="shared" si="4"/>
        <v>4</v>
      </c>
      <c r="L27" s="8">
        <f t="shared" si="5"/>
        <v>45</v>
      </c>
      <c r="M27" s="8" t="str">
        <f t="shared" si="6"/>
        <v/>
      </c>
      <c r="N27" s="8"/>
    </row>
    <row r="28" spans="2:14" x14ac:dyDescent="0.2">
      <c r="B28" s="1">
        <v>19</v>
      </c>
      <c r="C28" s="2">
        <v>44686</v>
      </c>
      <c r="D28" s="1" t="s">
        <v>22</v>
      </c>
      <c r="E28" s="3">
        <v>11</v>
      </c>
      <c r="F28" s="1">
        <v>9</v>
      </c>
      <c r="G28" s="8"/>
      <c r="H28" s="8" t="str">
        <f t="shared" si="1"/>
        <v/>
      </c>
      <c r="I28" s="8">
        <f t="shared" si="2"/>
        <v>30</v>
      </c>
      <c r="J28" s="8">
        <f t="shared" si="3"/>
        <v>1</v>
      </c>
      <c r="K28" s="8">
        <f t="shared" si="4"/>
        <v>3</v>
      </c>
      <c r="L28" s="8">
        <f t="shared" si="5"/>
        <v>34</v>
      </c>
      <c r="M28" s="8" t="str">
        <f t="shared" si="6"/>
        <v/>
      </c>
      <c r="N28" s="8"/>
    </row>
    <row r="29" spans="2:14" x14ac:dyDescent="0.2">
      <c r="B29" s="1">
        <v>20</v>
      </c>
      <c r="C29" s="2">
        <v>44686</v>
      </c>
      <c r="D29" s="1" t="s">
        <v>22</v>
      </c>
      <c r="E29" s="3">
        <v>134</v>
      </c>
      <c r="F29" s="1">
        <v>1</v>
      </c>
      <c r="G29" s="8"/>
      <c r="H29" s="8" t="str">
        <f t="shared" si="1"/>
        <v/>
      </c>
      <c r="I29" s="8">
        <f t="shared" si="2"/>
        <v>4</v>
      </c>
      <c r="J29" s="8">
        <f t="shared" si="3"/>
        <v>1</v>
      </c>
      <c r="K29" s="8">
        <f t="shared" si="4"/>
        <v>0</v>
      </c>
      <c r="L29" s="8">
        <f t="shared" si="5"/>
        <v>5</v>
      </c>
      <c r="M29" s="8" t="str">
        <f t="shared" si="6"/>
        <v/>
      </c>
      <c r="N29" s="8"/>
    </row>
    <row r="30" spans="2:14" x14ac:dyDescent="0.2">
      <c r="B30" s="1">
        <v>21</v>
      </c>
      <c r="C30" s="2">
        <v>44688</v>
      </c>
      <c r="D30" s="1" t="s">
        <v>22</v>
      </c>
      <c r="E30" s="3">
        <v>317</v>
      </c>
      <c r="F30" s="1">
        <v>11</v>
      </c>
      <c r="G30" s="8"/>
      <c r="H30" s="8" t="str">
        <f t="shared" si="1"/>
        <v/>
      </c>
      <c r="I30" s="8">
        <f t="shared" si="2"/>
        <v>38</v>
      </c>
      <c r="J30" s="8">
        <f t="shared" si="3"/>
        <v>1</v>
      </c>
      <c r="K30" s="8">
        <f t="shared" si="4"/>
        <v>4</v>
      </c>
      <c r="L30" s="8">
        <f t="shared" si="5"/>
        <v>43</v>
      </c>
      <c r="M30" s="8" t="str">
        <f t="shared" si="6"/>
        <v/>
      </c>
      <c r="N30" s="8"/>
    </row>
    <row r="31" spans="2:14" ht="15" thickBot="1" x14ac:dyDescent="0.25">
      <c r="B31" s="1">
        <v>22</v>
      </c>
      <c r="C31" s="10">
        <v>44688</v>
      </c>
      <c r="D31" s="9" t="s">
        <v>28</v>
      </c>
      <c r="E31" s="11">
        <v>742</v>
      </c>
      <c r="F31" s="9">
        <v>3</v>
      </c>
      <c r="G31" s="8"/>
      <c r="H31" s="8" t="str">
        <f t="shared" si="1"/>
        <v/>
      </c>
      <c r="I31" s="8">
        <f t="shared" si="2"/>
        <v>12</v>
      </c>
      <c r="J31" s="8">
        <f t="shared" si="3"/>
        <v>1</v>
      </c>
      <c r="K31" s="8">
        <f t="shared" si="4"/>
        <v>1</v>
      </c>
      <c r="L31" s="8">
        <f t="shared" si="5"/>
        <v>14</v>
      </c>
      <c r="M31" s="8" t="str">
        <f t="shared" si="6"/>
        <v/>
      </c>
      <c r="N31" s="8"/>
    </row>
  </sheetData>
  <mergeCells count="12">
    <mergeCell ref="J2:L2"/>
    <mergeCell ref="N2:P2"/>
    <mergeCell ref="G8:G9"/>
    <mergeCell ref="H8:H9"/>
    <mergeCell ref="I8:L8"/>
    <mergeCell ref="M8:M9"/>
    <mergeCell ref="B8:B9"/>
    <mergeCell ref="C8:C9"/>
    <mergeCell ref="D8:D9"/>
    <mergeCell ref="E8:F8"/>
    <mergeCell ref="Y15:Y16"/>
    <mergeCell ref="N8:N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2022-06-06T10:23:31Z</dcterms:modified>
</cp:coreProperties>
</file>