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r.Adel\Desktop\"/>
    </mc:Choice>
  </mc:AlternateContent>
  <xr:revisionPtr revIDLastSave="0" documentId="13_ncr:1_{1E5AE05D-D39C-4C2D-9304-D6CC006CA939}" xr6:coauthVersionLast="47" xr6:coauthVersionMax="47" xr10:uidLastSave="{00000000-0000-0000-0000-000000000000}"/>
  <bookViews>
    <workbookView xWindow="-120" yWindow="-120" windowWidth="21840" windowHeight="13140" activeTab="2" xr2:uid="{431A47B1-9A0F-446D-86EE-F129BB56B77D}"/>
  </bookViews>
  <sheets>
    <sheet name="الخامات" sheetId="1" r:id="rId1"/>
    <sheet name="المنتجات" sheetId="2" r:id="rId2"/>
    <sheet name="الترحيل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2" i="3" l="1"/>
  <c r="B6" i="3" l="1"/>
  <c r="B7" i="3"/>
  <c r="B8" i="3"/>
  <c r="B9" i="3"/>
  <c r="D9" i="3" s="1"/>
  <c r="E9" i="3" s="1"/>
  <c r="B10" i="3"/>
  <c r="B11" i="3"/>
  <c r="B12" i="3"/>
  <c r="B13" i="3"/>
  <c r="D13" i="3" s="1"/>
  <c r="E13" i="3" s="1"/>
  <c r="B14" i="3"/>
  <c r="B15" i="3"/>
  <c r="B16" i="3"/>
  <c r="D16" i="3" s="1"/>
  <c r="E16" i="3" s="1"/>
  <c r="B17" i="3"/>
  <c r="D17" i="3" s="1"/>
  <c r="E17" i="3" s="1"/>
  <c r="B18" i="3"/>
  <c r="D18" i="3" s="1"/>
  <c r="E18" i="3" s="1"/>
  <c r="B19" i="3"/>
  <c r="B20" i="3"/>
  <c r="B21" i="3"/>
  <c r="D21" i="3" s="1"/>
  <c r="E21" i="3" s="1"/>
  <c r="B5" i="3"/>
  <c r="D5" i="3" s="1"/>
  <c r="E5" i="3" s="1"/>
  <c r="D3" i="2"/>
  <c r="E3" i="2" s="1"/>
  <c r="D20" i="3"/>
  <c r="E20" i="3" s="1"/>
  <c r="D19" i="3"/>
  <c r="E19" i="3" s="1"/>
  <c r="D15" i="3"/>
  <c r="E15" i="3" s="1"/>
  <c r="D14" i="3"/>
  <c r="E14" i="3" s="1"/>
  <c r="D12" i="3"/>
  <c r="E12" i="3" s="1"/>
  <c r="D11" i="3"/>
  <c r="E11" i="3" s="1"/>
  <c r="D10" i="3"/>
  <c r="E10" i="3" s="1"/>
  <c r="D8" i="3"/>
  <c r="E8" i="3" s="1"/>
  <c r="D7" i="3"/>
  <c r="E7" i="3" s="1"/>
  <c r="D6" i="3"/>
  <c r="E6" i="3" s="1"/>
  <c r="D32" i="2"/>
  <c r="D31" i="2"/>
  <c r="D30" i="2"/>
  <c r="E30" i="2" s="1"/>
  <c r="D29" i="2"/>
  <c r="D28" i="2"/>
  <c r="D27" i="2"/>
  <c r="D26" i="2"/>
  <c r="D25" i="2"/>
  <c r="D24" i="2"/>
  <c r="E24" i="2" s="1"/>
  <c r="E33" i="2" s="1"/>
  <c r="D19" i="2"/>
  <c r="D18" i="2"/>
  <c r="D17" i="2"/>
  <c r="D16" i="2"/>
  <c r="E16" i="2" s="1"/>
  <c r="D15" i="2"/>
  <c r="D14" i="2"/>
  <c r="D13" i="2"/>
  <c r="D12" i="2"/>
  <c r="E12" i="2" s="1"/>
  <c r="D11" i="2"/>
  <c r="D10" i="2"/>
  <c r="D9" i="2"/>
  <c r="D8" i="2"/>
  <c r="E8" i="2" s="1"/>
  <c r="D7" i="2"/>
  <c r="E7" i="2" s="1"/>
  <c r="D6" i="2"/>
  <c r="D5" i="2"/>
  <c r="D4" i="2"/>
  <c r="E4" i="2" s="1"/>
  <c r="E5" i="2"/>
  <c r="E32" i="2"/>
  <c r="E31" i="2"/>
  <c r="E29" i="2"/>
  <c r="E28" i="2"/>
  <c r="E27" i="2"/>
  <c r="E26" i="2"/>
  <c r="E25" i="2"/>
  <c r="E19" i="2"/>
  <c r="E18" i="2"/>
  <c r="E17" i="2"/>
  <c r="E15" i="2"/>
  <c r="E14" i="2"/>
  <c r="E13" i="2"/>
  <c r="E11" i="2"/>
  <c r="E10" i="2"/>
  <c r="E9" i="2"/>
  <c r="E6" i="2"/>
  <c r="E20" i="2" l="1"/>
  <c r="E22" i="3"/>
</calcChain>
</file>

<file path=xl/sharedStrings.xml><?xml version="1.0" encoding="utf-8"?>
<sst xmlns="http://schemas.openxmlformats.org/spreadsheetml/2006/main" count="155" uniqueCount="76">
  <si>
    <t>كود الخامة</t>
  </si>
  <si>
    <t>اسم الخامة</t>
  </si>
  <si>
    <t>السعر</t>
  </si>
  <si>
    <t/>
  </si>
  <si>
    <t>كود</t>
  </si>
  <si>
    <t>الوصف</t>
  </si>
  <si>
    <t>كود المنتج رقم 1</t>
  </si>
  <si>
    <t>كمية الخامات</t>
  </si>
  <si>
    <t>سعر الخام</t>
  </si>
  <si>
    <t>الاجمالي</t>
  </si>
  <si>
    <t>rom01</t>
  </si>
  <si>
    <t>rom02</t>
  </si>
  <si>
    <t>rom03</t>
  </si>
  <si>
    <t>rom04</t>
  </si>
  <si>
    <t>rom05</t>
  </si>
  <si>
    <t>rom06</t>
  </si>
  <si>
    <t>rom07</t>
  </si>
  <si>
    <t>rom08</t>
  </si>
  <si>
    <t>rom09</t>
  </si>
  <si>
    <t>rom10</t>
  </si>
  <si>
    <t>rom11</t>
  </si>
  <si>
    <t>rom12</t>
  </si>
  <si>
    <t>rom13</t>
  </si>
  <si>
    <t>rom14</t>
  </si>
  <si>
    <t>rom15</t>
  </si>
  <si>
    <t>rom16</t>
  </si>
  <si>
    <t>rom17</t>
  </si>
  <si>
    <t>rom18</t>
  </si>
  <si>
    <t>rom19</t>
  </si>
  <si>
    <t>rom20</t>
  </si>
  <si>
    <t>rom21</t>
  </si>
  <si>
    <t>rom22</t>
  </si>
  <si>
    <t>rom23</t>
  </si>
  <si>
    <t>rom24</t>
  </si>
  <si>
    <t>rom25</t>
  </si>
  <si>
    <t>خامة رقم 1</t>
  </si>
  <si>
    <t>خامة رقم 2</t>
  </si>
  <si>
    <t>خامة رقم 3</t>
  </si>
  <si>
    <t>خامة رقم 4</t>
  </si>
  <si>
    <t>خامة رقم 5</t>
  </si>
  <si>
    <t>خامة رقم 6</t>
  </si>
  <si>
    <t>خامة رقم 7</t>
  </si>
  <si>
    <t>خامة رقم 8</t>
  </si>
  <si>
    <t>خامة رقم 9</t>
  </si>
  <si>
    <t>خامة رقم 10</t>
  </si>
  <si>
    <t>خامة رقم 11</t>
  </si>
  <si>
    <t>خامة رقم 12</t>
  </si>
  <si>
    <t>خامة رقم 13</t>
  </si>
  <si>
    <t>خامة رقم 14</t>
  </si>
  <si>
    <t>خامة رقم 15</t>
  </si>
  <si>
    <t>خامة رقم 16</t>
  </si>
  <si>
    <t>خامة رقم 17</t>
  </si>
  <si>
    <t>خامة رقم 18</t>
  </si>
  <si>
    <t>خامة رقم 19</t>
  </si>
  <si>
    <t>خامة رقم 20</t>
  </si>
  <si>
    <t>خامة رقم 21</t>
  </si>
  <si>
    <t>خامة رقم 22</t>
  </si>
  <si>
    <t>خامة رقم 23</t>
  </si>
  <si>
    <t>خامة رقم 24</t>
  </si>
  <si>
    <t>خامة رقم 25</t>
  </si>
  <si>
    <t>معادلة جمع</t>
  </si>
  <si>
    <t>كود المنتج رقم 2 +Total</t>
  </si>
  <si>
    <t>كود المنتج  رقم1 +Total</t>
  </si>
  <si>
    <t>كود المنتج رقم 2</t>
  </si>
  <si>
    <t>اسم المنتج رقم 1</t>
  </si>
  <si>
    <t>اسم المنتج رقم 2</t>
  </si>
  <si>
    <t xml:space="preserve">المطلوب </t>
  </si>
  <si>
    <t>يوز فورم او شيت اخر</t>
  </si>
  <si>
    <t>يبحث في شيت الخامات</t>
  </si>
  <si>
    <t>ويحضر الداتا منها</t>
  </si>
  <si>
    <t>ويرحل التركيبة حسب الشكل الموجود في شيت المنتجات بالمعادات</t>
  </si>
  <si>
    <t xml:space="preserve">التنبيه في حالة تكرار كود المنتج </t>
  </si>
  <si>
    <t>كود المنتج</t>
  </si>
  <si>
    <t>اسم المنتج</t>
  </si>
  <si>
    <t>كود منتج رقم1</t>
  </si>
  <si>
    <t xml:space="preserve">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</si>
</sst>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0;\-#,##0.00000;* ??"/>
    <numFmt numFmtId="165" formatCode="#,##0.00;\-#,##0.00;* ??"/>
  </numFmts>
  <fonts count="4" x14ac:knownFonts="1">
    <font>
      <sz val="11"/>
      <color theme="1"/>
      <name val="Calibri"/>
      <family val="2"/>
      <charset val="178"/>
      <scheme val="minor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8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49" fontId="1" fillId="0" borderId="1" xfId="0" applyNumberFormat="1" applyFont="1" applyBorder="1" applyAlignment="1" applyProtection="1">
      <alignment horizontal="left"/>
      <protection locked="0"/>
    </xf>
    <xf numFmtId="49" fontId="1" fillId="0" borderId="1" xfId="0" applyNumberFormat="1" applyFont="1" applyBorder="1" applyAlignment="1" applyProtection="1">
      <alignment horizontal="right"/>
      <protection locked="0"/>
    </xf>
    <xf numFmtId="49" fontId="2" fillId="0" borderId="0" xfId="0" applyNumberFormat="1" applyFont="1" applyAlignment="1" applyProtection="1">
      <alignment horizontal="left"/>
      <protection locked="0"/>
    </xf>
    <xf numFmtId="164" fontId="2" fillId="0" borderId="0" xfId="0" applyNumberFormat="1" applyFont="1" applyAlignment="1" applyProtection="1">
      <alignment horizontal="right"/>
      <protection locked="0"/>
    </xf>
    <xf numFmtId="165" fontId="2" fillId="0" borderId="0" xfId="0" applyNumberFormat="1" applyFont="1" applyAlignment="1" applyProtection="1">
      <alignment horizontal="right"/>
      <protection locked="0"/>
    </xf>
    <xf numFmtId="165" fontId="2" fillId="2" borderId="0" xfId="0" applyNumberFormat="1" applyFont="1" applyFill="1" applyAlignment="1" applyProtection="1">
      <alignment horizontal="right"/>
      <protection locked="0" hidden="1"/>
    </xf>
    <xf numFmtId="164" fontId="2" fillId="2" borderId="0" xfId="0" applyNumberFormat="1" applyFont="1" applyFill="1" applyAlignment="1" applyProtection="1">
      <alignment horizontal="right"/>
      <protection locked="0" hidden="1"/>
    </xf>
    <xf numFmtId="164" fontId="2" fillId="3" borderId="0" xfId="0" applyNumberFormat="1" applyFont="1" applyFill="1" applyAlignment="1" applyProtection="1">
      <alignment horizontal="right"/>
      <protection locked="0" hidden="1"/>
    </xf>
    <xf numFmtId="164" fontId="2" fillId="0" borderId="0" xfId="0" applyNumberFormat="1" applyFont="1" applyAlignment="1" applyProtection="1">
      <alignment horizontal="right"/>
      <protection locked="0" hidden="1"/>
    </xf>
    <xf numFmtId="2" fontId="2" fillId="0" borderId="0" xfId="0" applyNumberFormat="1" applyFont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180975</xdr:colOff>
      <xdr:row>2</xdr:row>
      <xdr:rowOff>28576</xdr:rowOff>
    </xdr:from>
    <xdr:to>
      <xdr:col>9</xdr:col>
      <xdr:colOff>276225</xdr:colOff>
      <xdr:row>4</xdr:row>
      <xdr:rowOff>104776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8635F726-9342-3267-AC37-2C8F695C056A}"/>
            </a:ext>
          </a:extLst>
        </xdr:cNvPr>
        <xdr:cNvSpPr/>
      </xdr:nvSpPr>
      <xdr:spPr>
        <a:xfrm>
          <a:off x="4143375" y="409576"/>
          <a:ext cx="1314450" cy="457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EG" sz="1800"/>
            <a:t>ترحيل</a:t>
          </a:r>
          <a:endParaRPr lang="en-US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06B5C-8F8B-43E3-8075-1650B10BE93A}">
  <sheetPr codeName="Sheet1"/>
  <dimension ref="A1:C26"/>
  <sheetViews>
    <sheetView workbookViewId="0">
      <selection activeCell="A2" sqref="A2:B18"/>
    </sheetView>
  </sheetViews>
  <sheetFormatPr defaultRowHeight="15" x14ac:dyDescent="0.25"/>
  <cols>
    <col min="1" max="16384" width="9.140625" style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1" t="s">
        <v>10</v>
      </c>
      <c r="B2" s="1" t="s">
        <v>35</v>
      </c>
      <c r="C2" s="1">
        <v>10</v>
      </c>
    </row>
    <row r="3" spans="1:3" x14ac:dyDescent="0.25">
      <c r="A3" s="1" t="s">
        <v>11</v>
      </c>
      <c r="B3" s="1" t="s">
        <v>36</v>
      </c>
      <c r="C3" s="1">
        <v>11</v>
      </c>
    </row>
    <row r="4" spans="1:3" x14ac:dyDescent="0.25">
      <c r="A4" s="1" t="s">
        <v>12</v>
      </c>
      <c r="B4" s="1" t="s">
        <v>37</v>
      </c>
      <c r="C4" s="1">
        <v>12</v>
      </c>
    </row>
    <row r="5" spans="1:3" x14ac:dyDescent="0.25">
      <c r="A5" s="1" t="s">
        <v>13</v>
      </c>
      <c r="B5" s="1" t="s">
        <v>38</v>
      </c>
      <c r="C5" s="1">
        <v>13</v>
      </c>
    </row>
    <row r="6" spans="1:3" x14ac:dyDescent="0.25">
      <c r="A6" s="1" t="s">
        <v>14</v>
      </c>
      <c r="B6" s="1" t="s">
        <v>39</v>
      </c>
      <c r="C6" s="1">
        <v>14</v>
      </c>
    </row>
    <row r="7" spans="1:3" x14ac:dyDescent="0.25">
      <c r="A7" s="1" t="s">
        <v>15</v>
      </c>
      <c r="B7" s="1" t="s">
        <v>40</v>
      </c>
      <c r="C7" s="1">
        <v>15</v>
      </c>
    </row>
    <row r="8" spans="1:3" x14ac:dyDescent="0.25">
      <c r="A8" s="1" t="s">
        <v>16</v>
      </c>
      <c r="B8" s="1" t="s">
        <v>41</v>
      </c>
      <c r="C8" s="1">
        <v>16</v>
      </c>
    </row>
    <row r="9" spans="1:3" x14ac:dyDescent="0.25">
      <c r="A9" s="1" t="s">
        <v>17</v>
      </c>
      <c r="B9" s="1" t="s">
        <v>42</v>
      </c>
      <c r="C9" s="1">
        <v>17</v>
      </c>
    </row>
    <row r="10" spans="1:3" x14ac:dyDescent="0.25">
      <c r="A10" s="1" t="s">
        <v>18</v>
      </c>
      <c r="B10" s="1" t="s">
        <v>43</v>
      </c>
      <c r="C10" s="1">
        <v>18</v>
      </c>
    </row>
    <row r="11" spans="1:3" x14ac:dyDescent="0.25">
      <c r="A11" s="1" t="s">
        <v>19</v>
      </c>
      <c r="B11" s="1" t="s">
        <v>44</v>
      </c>
      <c r="C11" s="1">
        <v>19</v>
      </c>
    </row>
    <row r="12" spans="1:3" x14ac:dyDescent="0.25">
      <c r="A12" s="1" t="s">
        <v>20</v>
      </c>
      <c r="B12" s="1" t="s">
        <v>45</v>
      </c>
      <c r="C12" s="1">
        <v>20</v>
      </c>
    </row>
    <row r="13" spans="1:3" x14ac:dyDescent="0.25">
      <c r="A13" s="1" t="s">
        <v>21</v>
      </c>
      <c r="B13" s="1" t="s">
        <v>46</v>
      </c>
      <c r="C13" s="1">
        <v>21</v>
      </c>
    </row>
    <row r="14" spans="1:3" x14ac:dyDescent="0.25">
      <c r="A14" s="1" t="s">
        <v>22</v>
      </c>
      <c r="B14" s="1" t="s">
        <v>47</v>
      </c>
      <c r="C14" s="1">
        <v>22</v>
      </c>
    </row>
    <row r="15" spans="1:3" x14ac:dyDescent="0.25">
      <c r="A15" s="1" t="s">
        <v>23</v>
      </c>
      <c r="B15" s="1" t="s">
        <v>48</v>
      </c>
      <c r="C15" s="1">
        <v>23</v>
      </c>
    </row>
    <row r="16" spans="1:3" x14ac:dyDescent="0.25">
      <c r="A16" s="1" t="s">
        <v>24</v>
      </c>
      <c r="B16" s="1" t="s">
        <v>49</v>
      </c>
      <c r="C16" s="1">
        <v>24</v>
      </c>
    </row>
    <row r="17" spans="1:3" x14ac:dyDescent="0.25">
      <c r="A17" s="1" t="s">
        <v>25</v>
      </c>
      <c r="B17" s="1" t="s">
        <v>50</v>
      </c>
      <c r="C17" s="1">
        <v>25</v>
      </c>
    </row>
    <row r="18" spans="1:3" x14ac:dyDescent="0.25">
      <c r="A18" s="1" t="s">
        <v>26</v>
      </c>
      <c r="B18" s="1" t="s">
        <v>51</v>
      </c>
      <c r="C18" s="1">
        <v>26</v>
      </c>
    </row>
    <row r="19" spans="1:3" x14ac:dyDescent="0.25">
      <c r="A19" s="1" t="s">
        <v>27</v>
      </c>
      <c r="B19" s="1" t="s">
        <v>52</v>
      </c>
      <c r="C19" s="1">
        <v>27</v>
      </c>
    </row>
    <row r="20" spans="1:3" x14ac:dyDescent="0.25">
      <c r="A20" s="1" t="s">
        <v>28</v>
      </c>
      <c r="B20" s="1" t="s">
        <v>53</v>
      </c>
      <c r="C20" s="1">
        <v>28</v>
      </c>
    </row>
    <row r="21" spans="1:3" x14ac:dyDescent="0.25">
      <c r="A21" s="1" t="s">
        <v>29</v>
      </c>
      <c r="B21" s="1" t="s">
        <v>54</v>
      </c>
      <c r="C21" s="1">
        <v>29</v>
      </c>
    </row>
    <row r="22" spans="1:3" x14ac:dyDescent="0.25">
      <c r="A22" s="1" t="s">
        <v>30</v>
      </c>
      <c r="B22" s="1" t="s">
        <v>55</v>
      </c>
      <c r="C22" s="1">
        <v>30</v>
      </c>
    </row>
    <row r="23" spans="1:3" x14ac:dyDescent="0.25">
      <c r="A23" s="1" t="s">
        <v>31</v>
      </c>
      <c r="B23" s="1" t="s">
        <v>56</v>
      </c>
      <c r="C23" s="1">
        <v>31</v>
      </c>
    </row>
    <row r="24" spans="1:3" x14ac:dyDescent="0.25">
      <c r="A24" s="1" t="s">
        <v>32</v>
      </c>
      <c r="B24" s="1" t="s">
        <v>57</v>
      </c>
      <c r="C24" s="1">
        <v>32</v>
      </c>
    </row>
    <row r="25" spans="1:3" x14ac:dyDescent="0.25">
      <c r="A25" s="1" t="s">
        <v>33</v>
      </c>
      <c r="B25" s="1" t="s">
        <v>58</v>
      </c>
      <c r="C25" s="1">
        <v>33</v>
      </c>
    </row>
    <row r="26" spans="1:3" x14ac:dyDescent="0.25">
      <c r="A26" s="1" t="s">
        <v>34</v>
      </c>
      <c r="B26" s="1" t="s">
        <v>59</v>
      </c>
      <c r="C26" s="1">
        <v>34</v>
      </c>
    </row>
  </sheetData>
  <sheetProtection sheet="1" objects="1" scenarios="1"/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00A71-A3AD-4397-B647-BD2594FA75AB}">
  <sheetPr codeName="Sheet2"/>
  <dimension ref="A1:F33"/>
  <sheetViews>
    <sheetView workbookViewId="0">
      <selection activeCell="D4" sqref="D4"/>
    </sheetView>
  </sheetViews>
  <sheetFormatPr defaultRowHeight="15" x14ac:dyDescent="0.25"/>
  <cols>
    <col min="1" max="1" width="13.28515625" style="1" bestFit="1" customWidth="1"/>
    <col min="2" max="2" width="20.7109375" style="1" bestFit="1" customWidth="1"/>
    <col min="3" max="3" width="9.7109375" style="1" bestFit="1" customWidth="1"/>
    <col min="4" max="4" width="14.5703125" style="1" bestFit="1" customWidth="1"/>
    <col min="5" max="5" width="7.42578125" style="1" bestFit="1" customWidth="1"/>
    <col min="6" max="6" width="9.5703125" style="1" bestFit="1" customWidth="1"/>
    <col min="7" max="12" width="9.140625" style="1"/>
    <col min="13" max="13" width="9.28515625" style="1" customWidth="1"/>
    <col min="14" max="14" width="49" style="1" bestFit="1" customWidth="1"/>
    <col min="15" max="16384" width="9.140625" style="1"/>
  </cols>
  <sheetData>
    <row r="1" spans="1:5" x14ac:dyDescent="0.25">
      <c r="A1" s="2" t="s">
        <v>4</v>
      </c>
      <c r="B1" s="2" t="s">
        <v>5</v>
      </c>
      <c r="C1" s="3" t="s">
        <v>7</v>
      </c>
      <c r="D1" s="3" t="s">
        <v>8</v>
      </c>
      <c r="E1" s="3" t="s">
        <v>9</v>
      </c>
    </row>
    <row r="2" spans="1:5" x14ac:dyDescent="0.25">
      <c r="A2" s="4" t="s">
        <v>6</v>
      </c>
      <c r="B2" s="4" t="s">
        <v>64</v>
      </c>
      <c r="C2" s="5"/>
      <c r="D2" s="6"/>
      <c r="E2" s="5"/>
    </row>
    <row r="3" spans="1:5" x14ac:dyDescent="0.25">
      <c r="A3" s="1" t="s">
        <v>10</v>
      </c>
      <c r="B3" s="1" t="s">
        <v>35</v>
      </c>
      <c r="C3" s="5">
        <v>0.27</v>
      </c>
      <c r="D3" s="7">
        <f>VLOOKUP(B3,الخامات!$B$2:$C$508,2,0)</f>
        <v>10</v>
      </c>
      <c r="E3" s="8">
        <f>D3*C3</f>
        <v>2.7</v>
      </c>
    </row>
    <row r="4" spans="1:5" x14ac:dyDescent="0.25">
      <c r="A4" s="1" t="s">
        <v>11</v>
      </c>
      <c r="B4" s="1" t="s">
        <v>36</v>
      </c>
      <c r="C4" s="5">
        <v>5.0000000000000001E-3</v>
      </c>
      <c r="D4" s="7">
        <f>VLOOKUP(B4,الخامات!$B$2:$C$508,2,0)</f>
        <v>11</v>
      </c>
      <c r="E4" s="8">
        <f>D4*C4</f>
        <v>5.5E-2</v>
      </c>
    </row>
    <row r="5" spans="1:5" x14ac:dyDescent="0.25">
      <c r="A5" s="1" t="s">
        <v>12</v>
      </c>
      <c r="B5" s="1" t="s">
        <v>37</v>
      </c>
      <c r="C5" s="5">
        <v>2E-3</v>
      </c>
      <c r="D5" s="7">
        <f>VLOOKUP(B5,الخامات!$B$2:$C$508,2,0)</f>
        <v>12</v>
      </c>
      <c r="E5" s="8">
        <f t="shared" ref="E5:E19" si="0">D5*C5</f>
        <v>2.4E-2</v>
      </c>
    </row>
    <row r="6" spans="1:5" x14ac:dyDescent="0.25">
      <c r="A6" s="1" t="s">
        <v>13</v>
      </c>
      <c r="B6" s="1" t="s">
        <v>38</v>
      </c>
      <c r="C6" s="5">
        <v>4.0000000000000001E-3</v>
      </c>
      <c r="D6" s="7">
        <f>VLOOKUP(B6,الخامات!$B$2:$C$508,2,0)</f>
        <v>13</v>
      </c>
      <c r="E6" s="8">
        <f t="shared" si="0"/>
        <v>5.2000000000000005E-2</v>
      </c>
    </row>
    <row r="7" spans="1:5" x14ac:dyDescent="0.25">
      <c r="A7" s="1" t="s">
        <v>14</v>
      </c>
      <c r="B7" s="1" t="s">
        <v>39</v>
      </c>
      <c r="C7" s="5">
        <v>4.0000000000000001E-3</v>
      </c>
      <c r="D7" s="7">
        <f>VLOOKUP(B7,الخامات!$B$2:$C$508,2,0)</f>
        <v>14</v>
      </c>
      <c r="E7" s="8">
        <f t="shared" si="0"/>
        <v>5.6000000000000001E-2</v>
      </c>
    </row>
    <row r="8" spans="1:5" x14ac:dyDescent="0.25">
      <c r="A8" s="1" t="s">
        <v>15</v>
      </c>
      <c r="B8" s="1" t="s">
        <v>40</v>
      </c>
      <c r="C8" s="5">
        <v>2E-3</v>
      </c>
      <c r="D8" s="7">
        <f>VLOOKUP(B8,الخامات!$B$2:$C$508,2,0)</f>
        <v>15</v>
      </c>
      <c r="E8" s="8">
        <f t="shared" si="0"/>
        <v>0.03</v>
      </c>
    </row>
    <row r="9" spans="1:5" x14ac:dyDescent="0.25">
      <c r="A9" s="1" t="s">
        <v>16</v>
      </c>
      <c r="B9" s="1" t="s">
        <v>41</v>
      </c>
      <c r="C9" s="5">
        <v>0.09</v>
      </c>
      <c r="D9" s="7">
        <f>VLOOKUP(B9,الخامات!$B$2:$C$508,2,0)</f>
        <v>16</v>
      </c>
      <c r="E9" s="8">
        <f t="shared" si="0"/>
        <v>1.44</v>
      </c>
    </row>
    <row r="10" spans="1:5" x14ac:dyDescent="0.25">
      <c r="A10" s="1" t="s">
        <v>17</v>
      </c>
      <c r="B10" s="1" t="s">
        <v>42</v>
      </c>
      <c r="C10" s="5">
        <v>0.05</v>
      </c>
      <c r="D10" s="7">
        <f>VLOOKUP(B10,الخامات!$B$2:$C$508,2,0)</f>
        <v>17</v>
      </c>
      <c r="E10" s="8">
        <f t="shared" si="0"/>
        <v>0.85000000000000009</v>
      </c>
    </row>
    <row r="11" spans="1:5" x14ac:dyDescent="0.25">
      <c r="A11" s="1" t="s">
        <v>18</v>
      </c>
      <c r="B11" s="1" t="s">
        <v>43</v>
      </c>
      <c r="C11" s="5">
        <v>7.0000000000000007E-2</v>
      </c>
      <c r="D11" s="7">
        <f>VLOOKUP(B11,الخامات!$B$2:$C$508,2,0)</f>
        <v>18</v>
      </c>
      <c r="E11" s="8">
        <f t="shared" si="0"/>
        <v>1.2600000000000002</v>
      </c>
    </row>
    <row r="12" spans="1:5" x14ac:dyDescent="0.25">
      <c r="A12" s="1" t="s">
        <v>19</v>
      </c>
      <c r="B12" s="1" t="s">
        <v>44</v>
      </c>
      <c r="C12" s="5">
        <v>0.32750000000000001</v>
      </c>
      <c r="D12" s="7">
        <f>VLOOKUP(B12,الخامات!$B$2:$C$508,2,0)</f>
        <v>19</v>
      </c>
      <c r="E12" s="8">
        <f t="shared" si="0"/>
        <v>6.2225000000000001</v>
      </c>
    </row>
    <row r="13" spans="1:5" x14ac:dyDescent="0.25">
      <c r="A13" s="1" t="s">
        <v>20</v>
      </c>
      <c r="B13" s="1" t="s">
        <v>45</v>
      </c>
      <c r="C13" s="5">
        <v>0.13</v>
      </c>
      <c r="D13" s="7">
        <f>VLOOKUP(B13,الخامات!$B$2:$C$508,2,0)</f>
        <v>20</v>
      </c>
      <c r="E13" s="8">
        <f t="shared" si="0"/>
        <v>2.6</v>
      </c>
    </row>
    <row r="14" spans="1:5" x14ac:dyDescent="0.25">
      <c r="A14" s="1" t="s">
        <v>21</v>
      </c>
      <c r="B14" s="1" t="s">
        <v>46</v>
      </c>
      <c r="C14" s="5">
        <v>5.0000000000000001E-3</v>
      </c>
      <c r="D14" s="7">
        <f>VLOOKUP(B14,الخامات!$B$2:$C$508,2,0)</f>
        <v>21</v>
      </c>
      <c r="E14" s="8">
        <f t="shared" si="0"/>
        <v>0.105</v>
      </c>
    </row>
    <row r="15" spans="1:5" x14ac:dyDescent="0.25">
      <c r="A15" s="1" t="s">
        <v>22</v>
      </c>
      <c r="B15" s="1" t="s">
        <v>47</v>
      </c>
      <c r="C15" s="5">
        <v>0.01</v>
      </c>
      <c r="D15" s="7">
        <f>VLOOKUP(B15,الخامات!$B$2:$C$508,2,0)</f>
        <v>22</v>
      </c>
      <c r="E15" s="8">
        <f t="shared" si="0"/>
        <v>0.22</v>
      </c>
    </row>
    <row r="16" spans="1:5" x14ac:dyDescent="0.25">
      <c r="A16" s="1" t="s">
        <v>23</v>
      </c>
      <c r="B16" s="1" t="s">
        <v>48</v>
      </c>
      <c r="C16" s="5">
        <v>0.03</v>
      </c>
      <c r="D16" s="7">
        <f>VLOOKUP(B16,الخامات!$B$2:$C$508,2,0)</f>
        <v>23</v>
      </c>
      <c r="E16" s="8">
        <f t="shared" si="0"/>
        <v>0.69</v>
      </c>
    </row>
    <row r="17" spans="1:6" x14ac:dyDescent="0.25">
      <c r="A17" s="1" t="s">
        <v>24</v>
      </c>
      <c r="B17" s="1" t="s">
        <v>49</v>
      </c>
      <c r="C17" s="5">
        <v>5.0000000000000001E-4</v>
      </c>
      <c r="D17" s="7">
        <f>VLOOKUP(B17,الخامات!$B$2:$C$508,2,0)</f>
        <v>24</v>
      </c>
      <c r="E17" s="8">
        <f t="shared" si="0"/>
        <v>1.2E-2</v>
      </c>
    </row>
    <row r="18" spans="1:6" x14ac:dyDescent="0.25">
      <c r="A18" s="1" t="s">
        <v>25</v>
      </c>
      <c r="B18" s="1" t="s">
        <v>50</v>
      </c>
      <c r="C18" s="5">
        <v>0.05</v>
      </c>
      <c r="D18" s="7">
        <f>VLOOKUP(B18,الخامات!$B$2:$C$508,2,0)</f>
        <v>25</v>
      </c>
      <c r="E18" s="8">
        <f t="shared" si="0"/>
        <v>1.25</v>
      </c>
    </row>
    <row r="19" spans="1:6" x14ac:dyDescent="0.25">
      <c r="A19" s="1" t="s">
        <v>26</v>
      </c>
      <c r="B19" s="1" t="s">
        <v>51</v>
      </c>
      <c r="C19" s="5">
        <v>0.05</v>
      </c>
      <c r="D19" s="7">
        <f>VLOOKUP(B19,الخامات!$B$2:$C$508,2,0)</f>
        <v>26</v>
      </c>
      <c r="E19" s="8">
        <f t="shared" si="0"/>
        <v>1.3</v>
      </c>
    </row>
    <row r="20" spans="1:6" x14ac:dyDescent="0.25">
      <c r="A20" s="4" t="s">
        <v>62</v>
      </c>
      <c r="B20" s="4" t="s">
        <v>3</v>
      </c>
      <c r="C20" s="5"/>
      <c r="D20" s="6"/>
      <c r="E20" s="9">
        <f>SUBTOTAL(9, E2:E19)</f>
        <v>18.866500000000002</v>
      </c>
      <c r="F20" s="1" t="s">
        <v>60</v>
      </c>
    </row>
    <row r="22" spans="1:6" x14ac:dyDescent="0.25">
      <c r="A22" s="4" t="s">
        <v>63</v>
      </c>
      <c r="B22" s="4" t="s">
        <v>65</v>
      </c>
      <c r="C22" s="5"/>
      <c r="D22" s="6"/>
      <c r="E22" s="5"/>
    </row>
    <row r="23" spans="1:6" x14ac:dyDescent="0.25">
      <c r="A23" s="1" t="s">
        <v>17</v>
      </c>
      <c r="B23" s="1" t="s">
        <v>42</v>
      </c>
      <c r="C23" s="5">
        <v>0.14000000000000001</v>
      </c>
      <c r="D23" s="6"/>
      <c r="E23" s="5"/>
    </row>
    <row r="24" spans="1:6" x14ac:dyDescent="0.25">
      <c r="A24" s="1" t="s">
        <v>18</v>
      </c>
      <c r="B24" s="1" t="s">
        <v>43</v>
      </c>
      <c r="C24" s="5">
        <v>5.0000000000000001E-3</v>
      </c>
      <c r="D24" s="7">
        <f>VLOOKUP(B24,الخامات!$B$2:$C$508,2,0)</f>
        <v>18</v>
      </c>
      <c r="E24" s="8">
        <f t="shared" ref="E24:E32" si="1">D24*C24</f>
        <v>0.09</v>
      </c>
    </row>
    <row r="25" spans="1:6" x14ac:dyDescent="0.25">
      <c r="A25" s="1" t="s">
        <v>19</v>
      </c>
      <c r="B25" s="1" t="s">
        <v>44</v>
      </c>
      <c r="C25" s="5">
        <v>5.0000000000000001E-3</v>
      </c>
      <c r="D25" s="7">
        <f>VLOOKUP(B25,الخامات!$B$2:$C$508,2,0)</f>
        <v>19</v>
      </c>
      <c r="E25" s="8">
        <f t="shared" si="1"/>
        <v>9.5000000000000001E-2</v>
      </c>
    </row>
    <row r="26" spans="1:6" x14ac:dyDescent="0.25">
      <c r="A26" s="1" t="s">
        <v>20</v>
      </c>
      <c r="B26" s="1" t="s">
        <v>45</v>
      </c>
      <c r="C26" s="5">
        <v>2E-3</v>
      </c>
      <c r="D26" s="7">
        <f>VLOOKUP(B26,الخامات!$B$2:$C$508,2,0)</f>
        <v>20</v>
      </c>
      <c r="E26" s="8">
        <f t="shared" si="1"/>
        <v>0.04</v>
      </c>
    </row>
    <row r="27" spans="1:6" x14ac:dyDescent="0.25">
      <c r="A27" s="1" t="s">
        <v>21</v>
      </c>
      <c r="B27" s="1" t="s">
        <v>46</v>
      </c>
      <c r="C27" s="5">
        <v>0.01</v>
      </c>
      <c r="D27" s="7">
        <f>VLOOKUP(B27,الخامات!$B$2:$C$508,2,0)</f>
        <v>21</v>
      </c>
      <c r="E27" s="8">
        <f t="shared" si="1"/>
        <v>0.21</v>
      </c>
    </row>
    <row r="28" spans="1:6" x14ac:dyDescent="0.25">
      <c r="A28" s="1" t="s">
        <v>22</v>
      </c>
      <c r="B28" s="1" t="s">
        <v>47</v>
      </c>
      <c r="C28" s="5">
        <v>0.72799999999999998</v>
      </c>
      <c r="D28" s="7">
        <f>VLOOKUP(B28,الخامات!$B$2:$C$508,2,0)</f>
        <v>22</v>
      </c>
      <c r="E28" s="8">
        <f t="shared" si="1"/>
        <v>16.015999999999998</v>
      </c>
    </row>
    <row r="29" spans="1:6" x14ac:dyDescent="0.25">
      <c r="A29" s="1" t="s">
        <v>23</v>
      </c>
      <c r="B29" s="1" t="s">
        <v>48</v>
      </c>
      <c r="C29" s="5">
        <v>0.1</v>
      </c>
      <c r="D29" s="7">
        <f>VLOOKUP(B29,الخامات!$B$2:$C$508,2,0)</f>
        <v>23</v>
      </c>
      <c r="E29" s="8">
        <f t="shared" si="1"/>
        <v>2.3000000000000003</v>
      </c>
    </row>
    <row r="30" spans="1:6" x14ac:dyDescent="0.25">
      <c r="A30" s="1" t="s">
        <v>24</v>
      </c>
      <c r="B30" s="1" t="s">
        <v>49</v>
      </c>
      <c r="C30" s="5">
        <v>0.01</v>
      </c>
      <c r="D30" s="7">
        <f>VLOOKUP(B30,الخامات!$B$2:$C$508,2,0)</f>
        <v>24</v>
      </c>
      <c r="E30" s="8">
        <f t="shared" si="1"/>
        <v>0.24</v>
      </c>
    </row>
    <row r="31" spans="1:6" x14ac:dyDescent="0.25">
      <c r="A31" s="1" t="s">
        <v>25</v>
      </c>
      <c r="B31" s="1" t="s">
        <v>50</v>
      </c>
      <c r="C31" s="5">
        <v>0.05</v>
      </c>
      <c r="D31" s="7">
        <f>VLOOKUP(B31,الخامات!$B$2:$C$508,2,0)</f>
        <v>25</v>
      </c>
      <c r="E31" s="8">
        <f t="shared" si="1"/>
        <v>1.25</v>
      </c>
    </row>
    <row r="32" spans="1:6" x14ac:dyDescent="0.25">
      <c r="A32" s="1" t="s">
        <v>26</v>
      </c>
      <c r="B32" s="1" t="s">
        <v>51</v>
      </c>
      <c r="C32" s="5">
        <v>0.05</v>
      </c>
      <c r="D32" s="7">
        <f>VLOOKUP(B32,الخامات!$B$2:$C$508,2,0)</f>
        <v>26</v>
      </c>
      <c r="E32" s="8">
        <f t="shared" si="1"/>
        <v>1.3</v>
      </c>
    </row>
    <row r="33" spans="1:6" x14ac:dyDescent="0.25">
      <c r="A33" s="4" t="s">
        <v>61</v>
      </c>
      <c r="B33" s="4" t="s">
        <v>3</v>
      </c>
      <c r="C33" s="5"/>
      <c r="D33" s="6"/>
      <c r="E33" s="10">
        <f>SUBTOTAL(9, E22:E32)</f>
        <v>21.540999999999997</v>
      </c>
      <c r="F33" s="1" t="s">
        <v>60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7A8A2-C9DE-4F2C-A2DE-D08EA53AB7D8}">
  <sheetPr codeName="Sheet3"/>
  <dimension ref="A1:M28"/>
  <sheetViews>
    <sheetView tabSelected="1" topLeftCell="B1" workbookViewId="0">
      <selection activeCell="M11" sqref="M11"/>
    </sheetView>
  </sheetViews>
  <sheetFormatPr defaultRowHeight="15" x14ac:dyDescent="0.25"/>
  <cols>
    <col min="1" max="1" width="17.85546875" customWidth="1"/>
    <col min="2" max="2" width="11.42578125" bestFit="1" customWidth="1"/>
    <col min="3" max="3" width="8" bestFit="1" customWidth="1"/>
    <col min="4" max="4" width="6.28515625" bestFit="1" customWidth="1"/>
    <col min="5" max="5" width="7.42578125" bestFit="1" customWidth="1"/>
    <col min="13" max="13" width="49" bestFit="1" customWidth="1"/>
  </cols>
  <sheetData>
    <row r="1" spans="1:13" x14ac:dyDescent="0.25">
      <c r="A1" t="s">
        <v>72</v>
      </c>
      <c r="B1" t="s">
        <v>74</v>
      </c>
    </row>
    <row r="2" spans="1:13" x14ac:dyDescent="0.25">
      <c r="A2" t="s">
        <v>73</v>
      </c>
    </row>
    <row r="4" spans="1:13" x14ac:dyDescent="0.25">
      <c r="A4" s="2" t="s">
        <v>4</v>
      </c>
      <c r="B4" s="2" t="s">
        <v>5</v>
      </c>
      <c r="C4" s="3" t="s">
        <v>7</v>
      </c>
      <c r="D4" s="3" t="s">
        <v>8</v>
      </c>
      <c r="E4" s="3" t="s">
        <v>9</v>
      </c>
    </row>
    <row r="5" spans="1:13" x14ac:dyDescent="0.25">
      <c r="A5" s="1" t="s">
        <v>10</v>
      </c>
      <c r="B5" s="1" t="str">
        <f>VLOOKUP(A5,الخامات!$A$2:$C$508,2,0)</f>
        <v>خامة رقم 1</v>
      </c>
      <c r="C5" s="5">
        <v>0.27</v>
      </c>
      <c r="D5" s="7">
        <f>VLOOKUP(B5,الخامات!$B$2:$C$508,2,0)</f>
        <v>10</v>
      </c>
      <c r="E5" s="8">
        <f>D5*C5</f>
        <v>2.7</v>
      </c>
    </row>
    <row r="6" spans="1:13" x14ac:dyDescent="0.25">
      <c r="A6" s="1" t="s">
        <v>11</v>
      </c>
      <c r="B6" s="1" t="str">
        <f>VLOOKUP(A6,الخامات!$A$2:$C$508,2,0)</f>
        <v>خامة رقم 2</v>
      </c>
      <c r="C6" s="5">
        <v>5.0000000000000001E-3</v>
      </c>
      <c r="D6" s="7">
        <f>VLOOKUP(B6,الخامات!$B$2:$C$508,2,0)</f>
        <v>11</v>
      </c>
      <c r="E6" s="8">
        <f>D6*C6</f>
        <v>5.5E-2</v>
      </c>
      <c r="M6" s="1" t="s">
        <v>66</v>
      </c>
    </row>
    <row r="7" spans="1:13" x14ac:dyDescent="0.25">
      <c r="A7" s="1" t="s">
        <v>12</v>
      </c>
      <c r="B7" s="1" t="str">
        <f>VLOOKUP(A7,الخامات!$A$2:$C$508,2,0)</f>
        <v>خامة رقم 3</v>
      </c>
      <c r="C7" s="5">
        <v>2E-3</v>
      </c>
      <c r="D7" s="7">
        <f>VLOOKUP(B7,الخامات!$B$2:$C$508,2,0)</f>
        <v>12</v>
      </c>
      <c r="E7" s="8">
        <f t="shared" ref="E7:E21" si="0">D7*C7</f>
        <v>2.4E-2</v>
      </c>
      <c r="M7" s="1" t="s">
        <v>67</v>
      </c>
    </row>
    <row r="8" spans="1:13" x14ac:dyDescent="0.25">
      <c r="A8" s="1" t="s">
        <v>13</v>
      </c>
      <c r="B8" s="1" t="str">
        <f>VLOOKUP(A8,الخامات!$A$2:$C$508,2,0)</f>
        <v>خامة رقم 4</v>
      </c>
      <c r="C8" s="5">
        <v>4.0000000000000001E-3</v>
      </c>
      <c r="D8" s="7">
        <f>VLOOKUP(B8,الخامات!$B$2:$C$508,2,0)</f>
        <v>13</v>
      </c>
      <c r="E8" s="8">
        <f t="shared" si="0"/>
        <v>5.2000000000000005E-2</v>
      </c>
      <c r="M8" s="1" t="s">
        <v>68</v>
      </c>
    </row>
    <row r="9" spans="1:13" x14ac:dyDescent="0.25">
      <c r="A9" s="1" t="s">
        <v>14</v>
      </c>
      <c r="B9" s="1" t="str">
        <f>VLOOKUP(A9,الخامات!$A$2:$C$508,2,0)</f>
        <v>خامة رقم 5</v>
      </c>
      <c r="C9" s="5">
        <v>4.0000000000000001E-3</v>
      </c>
      <c r="D9" s="7">
        <f>VLOOKUP(B9,الخامات!$B$2:$C$508,2,0)</f>
        <v>14</v>
      </c>
      <c r="E9" s="8">
        <f t="shared" si="0"/>
        <v>5.6000000000000001E-2</v>
      </c>
      <c r="M9" s="1" t="s">
        <v>69</v>
      </c>
    </row>
    <row r="10" spans="1:13" x14ac:dyDescent="0.25">
      <c r="A10" s="1" t="s">
        <v>15</v>
      </c>
      <c r="B10" s="1" t="str">
        <f>VLOOKUP(A10,الخامات!$A$2:$C$508,2,0)</f>
        <v>خامة رقم 6</v>
      </c>
      <c r="C10" s="5">
        <v>2E-3</v>
      </c>
      <c r="D10" s="7">
        <f>VLOOKUP(B10,الخامات!$B$2:$C$508,2,0)</f>
        <v>15</v>
      </c>
      <c r="E10" s="8">
        <f t="shared" si="0"/>
        <v>0.03</v>
      </c>
      <c r="M10" s="1" t="s">
        <v>70</v>
      </c>
    </row>
    <row r="11" spans="1:13" x14ac:dyDescent="0.25">
      <c r="A11" s="1" t="s">
        <v>16</v>
      </c>
      <c r="B11" s="1" t="str">
        <f>VLOOKUP(A11,الخامات!$A$2:$C$508,2,0)</f>
        <v>خامة رقم 7</v>
      </c>
      <c r="C11" s="5">
        <v>0.09</v>
      </c>
      <c r="D11" s="7">
        <f>VLOOKUP(B11,الخامات!$B$2:$C$508,2,0)</f>
        <v>16</v>
      </c>
      <c r="E11" s="8">
        <f t="shared" si="0"/>
        <v>1.44</v>
      </c>
      <c r="M11" s="1" t="s">
        <v>71</v>
      </c>
    </row>
    <row r="12" spans="1:13" x14ac:dyDescent="0.25">
      <c r="A12" s="1" t="s">
        <v>17</v>
      </c>
      <c r="B12" s="1" t="str">
        <f>VLOOKUP(A12,الخامات!$A$2:$C$508,2,0)</f>
        <v>خامة رقم 8</v>
      </c>
      <c r="C12" s="5">
        <v>0.05</v>
      </c>
      <c r="D12" s="7">
        <f>VLOOKUP(B12,الخامات!$B$2:$C$508,2,0)</f>
        <v>17</v>
      </c>
      <c r="E12" s="8">
        <f t="shared" si="0"/>
        <v>0.85000000000000009</v>
      </c>
    </row>
    <row r="13" spans="1:13" x14ac:dyDescent="0.25">
      <c r="A13" s="1" t="s">
        <v>18</v>
      </c>
      <c r="B13" s="1" t="str">
        <f>VLOOKUP(A13,الخامات!$A$2:$C$508,2,0)</f>
        <v>خامة رقم 9</v>
      </c>
      <c r="C13" s="5">
        <v>7.0000000000000007E-2</v>
      </c>
      <c r="D13" s="7">
        <f>VLOOKUP(B13,الخامات!$B$2:$C$508,2,0)</f>
        <v>18</v>
      </c>
      <c r="E13" s="8">
        <f t="shared" si="0"/>
        <v>1.2600000000000002</v>
      </c>
    </row>
    <row r="14" spans="1:13" x14ac:dyDescent="0.25">
      <c r="A14" s="1" t="s">
        <v>19</v>
      </c>
      <c r="B14" s="1" t="str">
        <f>VLOOKUP(A14,الخامات!$A$2:$C$508,2,0)</f>
        <v>خامة رقم 10</v>
      </c>
      <c r="C14" s="5">
        <v>0.32750000000000001</v>
      </c>
      <c r="D14" s="7">
        <f>VLOOKUP(B14,الخامات!$B$2:$C$508,2,0)</f>
        <v>19</v>
      </c>
      <c r="E14" s="8">
        <f t="shared" si="0"/>
        <v>6.2225000000000001</v>
      </c>
    </row>
    <row r="15" spans="1:13" x14ac:dyDescent="0.25">
      <c r="A15" s="1" t="s">
        <v>20</v>
      </c>
      <c r="B15" s="1" t="str">
        <f>VLOOKUP(A15,الخامات!$A$2:$C$508,2,0)</f>
        <v>خامة رقم 11</v>
      </c>
      <c r="C15" s="5">
        <v>0.13</v>
      </c>
      <c r="D15" s="7">
        <f>VLOOKUP(B15,الخامات!$B$2:$C$508,2,0)</f>
        <v>20</v>
      </c>
      <c r="E15" s="8">
        <f t="shared" si="0"/>
        <v>2.6</v>
      </c>
    </row>
    <row r="16" spans="1:13" x14ac:dyDescent="0.25">
      <c r="A16" s="1" t="s">
        <v>21</v>
      </c>
      <c r="B16" s="1" t="str">
        <f>VLOOKUP(A16,الخامات!$A$2:$C$508,2,0)</f>
        <v>خامة رقم 12</v>
      </c>
      <c r="C16" s="5">
        <v>5.0000000000000001E-3</v>
      </c>
      <c r="D16" s="7">
        <f>VLOOKUP(B16,الخامات!$B$2:$C$508,2,0)</f>
        <v>21</v>
      </c>
      <c r="E16" s="8">
        <f t="shared" si="0"/>
        <v>0.105</v>
      </c>
    </row>
    <row r="17" spans="1:5" x14ac:dyDescent="0.25">
      <c r="A17" s="1" t="s">
        <v>22</v>
      </c>
      <c r="B17" s="1" t="str">
        <f>VLOOKUP(A17,الخامات!$A$2:$C$508,2,0)</f>
        <v>خامة رقم 13</v>
      </c>
      <c r="C17" s="5">
        <v>0.01</v>
      </c>
      <c r="D17" s="7">
        <f>VLOOKUP(B17,الخامات!$B$2:$C$508,2,0)</f>
        <v>22</v>
      </c>
      <c r="E17" s="8">
        <f t="shared" si="0"/>
        <v>0.22</v>
      </c>
    </row>
    <row r="18" spans="1:5" x14ac:dyDescent="0.25">
      <c r="A18" s="1" t="s">
        <v>23</v>
      </c>
      <c r="B18" s="1" t="str">
        <f>VLOOKUP(A18,الخامات!$A$2:$C$508,2,0)</f>
        <v>خامة رقم 14</v>
      </c>
      <c r="C18" s="5">
        <v>0.03</v>
      </c>
      <c r="D18" s="7">
        <f>VLOOKUP(B18,الخامات!$B$2:$C$508,2,0)</f>
        <v>23</v>
      </c>
      <c r="E18" s="8">
        <f t="shared" si="0"/>
        <v>0.69</v>
      </c>
    </row>
    <row r="19" spans="1:5" x14ac:dyDescent="0.25">
      <c r="A19" s="1" t="s">
        <v>24</v>
      </c>
      <c r="B19" s="1" t="str">
        <f>VLOOKUP(A19,الخامات!$A$2:$C$508,2,0)</f>
        <v>خامة رقم 15</v>
      </c>
      <c r="C19" s="5">
        <v>5.0000000000000001E-4</v>
      </c>
      <c r="D19" s="7">
        <f>VLOOKUP(B19,الخامات!$B$2:$C$508,2,0)</f>
        <v>24</v>
      </c>
      <c r="E19" s="8">
        <f t="shared" si="0"/>
        <v>1.2E-2</v>
      </c>
    </row>
    <row r="20" spans="1:5" x14ac:dyDescent="0.25">
      <c r="A20" s="1" t="s">
        <v>25</v>
      </c>
      <c r="B20" s="1" t="str">
        <f>VLOOKUP(A20,الخامات!$A$2:$C$508,2,0)</f>
        <v>خامة رقم 16</v>
      </c>
      <c r="C20" s="5">
        <v>0.05</v>
      </c>
      <c r="D20" s="7">
        <f>VLOOKUP(B20,الخامات!$B$2:$C$508,2,0)</f>
        <v>25</v>
      </c>
      <c r="E20" s="8">
        <f t="shared" si="0"/>
        <v>1.25</v>
      </c>
    </row>
    <row r="21" spans="1:5" x14ac:dyDescent="0.25">
      <c r="A21" s="1" t="s">
        <v>26</v>
      </c>
      <c r="B21" s="1" t="str">
        <f>VLOOKUP(A21,الخامات!$A$2:$C$508,2,0)</f>
        <v>خامة رقم 17</v>
      </c>
      <c r="C21" s="5">
        <v>0.05</v>
      </c>
      <c r="D21" s="7">
        <f>VLOOKUP(B21,الخامات!$B$2:$C$508,2,0)</f>
        <v>26</v>
      </c>
      <c r="E21" s="8">
        <f t="shared" si="0"/>
        <v>1.3</v>
      </c>
    </row>
    <row r="22" spans="1:5" x14ac:dyDescent="0.25">
      <c r="A22" s="11" t="str">
        <f>CONCATENATE(B1,A28)</f>
        <v>كود منتج رقم1 Total</v>
      </c>
      <c r="B22" s="4" t="s">
        <v>3</v>
      </c>
      <c r="C22" s="5"/>
      <c r="D22" s="6"/>
      <c r="E22" s="9">
        <f>SUBTOTAL(9, E5:E21)</f>
        <v>18.866500000000002</v>
      </c>
    </row>
    <row r="28" spans="1:5" x14ac:dyDescent="0.25">
      <c r="A28" t="s">
        <v>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الخامات</vt:lpstr>
      <vt:lpstr>المنتجات</vt:lpstr>
      <vt:lpstr>الترحيل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Mr.Adel</dc:creator>
  <cp:lastModifiedBy>Mr.Adel</cp:lastModifiedBy>
  <dcterms:created xsi:type="dcterms:W3CDTF">2022-06-25T09:21:25Z</dcterms:created>
  <dcterms:modified xsi:type="dcterms:W3CDTF">2022-06-26T08:27:14Z</dcterms:modified>
</cp:coreProperties>
</file>