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ELShameL\Desktop\"/>
    </mc:Choice>
  </mc:AlternateContent>
  <xr:revisionPtr revIDLastSave="0" documentId="13_ncr:1_{4E8CA582-8D65-42D8-A7B7-691CF344C2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" i="1" l="1"/>
  <c r="P5" i="1" s="1"/>
  <c r="N5" i="1"/>
  <c r="M5" i="1"/>
  <c r="L5" i="1"/>
  <c r="H5" i="1"/>
  <c r="G5" i="1"/>
  <c r="O4" i="1"/>
  <c r="P4" i="1" s="1"/>
  <c r="N4" i="1"/>
  <c r="M4" i="1"/>
  <c r="L4" i="1"/>
  <c r="H4" i="1"/>
  <c r="G4" i="1"/>
  <c r="O3" i="1"/>
  <c r="P3" i="1" s="1"/>
  <c r="N3" i="1"/>
  <c r="M3" i="1"/>
  <c r="L3" i="1"/>
  <c r="H3" i="1"/>
  <c r="G3" i="1"/>
</calcChain>
</file>

<file path=xl/sharedStrings.xml><?xml version="1.0" encoding="utf-8"?>
<sst xmlns="http://schemas.openxmlformats.org/spreadsheetml/2006/main" count="34" uniqueCount="27">
  <si>
    <t>Brand</t>
  </si>
  <si>
    <t>Name</t>
  </si>
  <si>
    <t>Code</t>
  </si>
  <si>
    <t>Size</t>
  </si>
  <si>
    <t>Color</t>
  </si>
  <si>
    <t>Amount</t>
  </si>
  <si>
    <t>Tax</t>
  </si>
  <si>
    <t>Total Inc. Vat</t>
  </si>
  <si>
    <t>Visa/Cash</t>
  </si>
  <si>
    <t>Notes</t>
  </si>
  <si>
    <t>Date</t>
  </si>
  <si>
    <t>Day</t>
  </si>
  <si>
    <t>Month</t>
  </si>
  <si>
    <t>Persentage</t>
  </si>
  <si>
    <t>Comm</t>
  </si>
  <si>
    <t>Net Incom</t>
  </si>
  <si>
    <t>-</t>
  </si>
  <si>
    <t>Visa</t>
  </si>
  <si>
    <t>White</t>
  </si>
  <si>
    <t>meritte</t>
  </si>
  <si>
    <t>White blouse</t>
  </si>
  <si>
    <t>123456781873</t>
  </si>
  <si>
    <t>blue blouse</t>
  </si>
  <si>
    <t>123456781872</t>
  </si>
  <si>
    <t>one size</t>
  </si>
  <si>
    <t>White Dress</t>
  </si>
  <si>
    <t>123456781876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</si>
</sst>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4"/>
      <color theme="0"/>
      <name val="Sakkal Majalla"/>
    </font>
    <font>
      <sz val="14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0" fontId="1" fillId="2" borderId="2" xfId="0" applyNumberFormat="1" applyFont="1" applyFill="1" applyBorder="1" applyAlignment="1">
      <alignment horizontal="center" vertical="center"/>
    </xf>
    <xf numFmtId="40" fontId="2" fillId="3" borderId="2" xfId="0" applyNumberFormat="1" applyFont="1" applyFill="1" applyBorder="1" applyAlignment="1">
      <alignment horizontal="left" vertical="center"/>
    </xf>
    <xf numFmtId="40" fontId="2" fillId="0" borderId="2" xfId="0" applyNumberFormat="1" applyFont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9" fontId="2" fillId="3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left" vertical="center"/>
    </xf>
    <xf numFmtId="4" fontId="2" fillId="0" borderId="2" xfId="0" applyNumberFormat="1" applyFont="1" applyBorder="1" applyAlignment="1">
      <alignment horizontal="left" vertical="center"/>
    </xf>
    <xf numFmtId="4" fontId="1" fillId="2" borderId="3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left" vertical="center"/>
    </xf>
    <xf numFmtId="4" fontId="2" fillId="0" borderId="3" xfId="0" applyNumberFormat="1" applyFont="1" applyBorder="1" applyAlignment="1">
      <alignment horizontal="left" vertical="center"/>
    </xf>
    <xf numFmtId="9" fontId="2" fillId="0" borderId="2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15"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theme="4"/>
          </stop>
        </gradientFill>
      </fill>
    </dxf>
    <dxf>
      <fill>
        <patternFill>
          <bgColor rgb="FFFFFF00"/>
        </patternFill>
      </fill>
    </dxf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theme="4"/>
          </stop>
        </gradientFill>
      </fill>
    </dxf>
    <dxf>
      <fill>
        <patternFill>
          <bgColor rgb="FFFFFF00"/>
        </patternFill>
      </fill>
    </dxf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theme="4"/>
          </stop>
        </gradientFill>
      </fill>
    </dxf>
    <dxf>
      <fill>
        <patternFill>
          <bgColor rgb="FFFFFF00"/>
        </patternFill>
      </fill>
    </dxf>
    <dxf>
      <fill>
        <gradientFill degree="270">
          <stop position="0">
            <color theme="0"/>
          </stop>
          <stop position="1">
            <color theme="4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5</xdr:row>
      <xdr:rowOff>38100</xdr:rowOff>
    </xdr:from>
    <xdr:to>
      <xdr:col>16</xdr:col>
      <xdr:colOff>400050</xdr:colOff>
      <xdr:row>17</xdr:row>
      <xdr:rowOff>171450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FD28E9CD-650C-413A-85F7-4E967C9C0E0A}"/>
            </a:ext>
          </a:extLst>
        </xdr:cNvPr>
        <xdr:cNvSpPr/>
      </xdr:nvSpPr>
      <xdr:spPr>
        <a:xfrm>
          <a:off x="9977532750" y="1333500"/>
          <a:ext cx="3867150" cy="2419350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 هنا فى هذة</a:t>
          </a:r>
          <a:r>
            <a:rPr lang="ar-EG" sz="1100" baseline="0"/>
            <a:t> الخلية تعديل الدالة لتصبح النسبة 0% فى حالة ان البراند </a:t>
          </a:r>
          <a:r>
            <a:rPr lang="en-US" sz="1100" baseline="0"/>
            <a:t>meritte </a:t>
          </a:r>
          <a:r>
            <a:rPr lang="ar-EG" sz="1100" baseline="0"/>
            <a:t>او </a:t>
          </a:r>
          <a:r>
            <a:rPr lang="en-US" sz="1100" baseline="0"/>
            <a:t>canlimon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73;&#1610;&#1585;&#1575;&#1583;&#1575;&#1578;%20&#1605;&#1591;&#1593;&#1605;%20&#1575;&#1604;&#1602;&#1591;&#1575;&#1605;&#1610;&#1577;%20&#1608;%20&#1575;&#1604;&#1580;&#1608;&#1606;&#1577;%202020-2021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amya&amp; Gouna 2021"/>
      <sheetName val="VAT Pivot_ 2022"/>
      <sheetName val="Monthly Report"/>
      <sheetName val="Cover"/>
      <sheetName val="بوتيك الجونة 2020-2021"/>
      <sheetName val="Pivot بوتيك الجونة"/>
      <sheetName val="بوتيك هاسيندا وايت _2021 "/>
      <sheetName val="Pivot Hacien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5"/>
  <sheetViews>
    <sheetView rightToLeft="1" tabSelected="1" workbookViewId="0">
      <selection activeCell="I12" sqref="I12"/>
    </sheetView>
  </sheetViews>
  <sheetFormatPr defaultRowHeight="15" x14ac:dyDescent="0.25"/>
  <cols>
    <col min="1" max="1" width="7.85546875" bestFit="1" customWidth="1"/>
    <col min="11" max="11" width="11.5703125" bestFit="1" customWidth="1"/>
  </cols>
  <sheetData>
    <row r="2" spans="1:16" ht="21.75" x14ac:dyDescent="0.25">
      <c r="A2" s="1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7" t="s">
        <v>5</v>
      </c>
      <c r="G2" s="7" t="s">
        <v>6</v>
      </c>
      <c r="H2" s="7" t="s">
        <v>7</v>
      </c>
      <c r="I2" s="4" t="s">
        <v>8</v>
      </c>
      <c r="J2" s="4" t="s">
        <v>9</v>
      </c>
      <c r="K2" s="10" t="s">
        <v>10</v>
      </c>
      <c r="L2" s="13" t="s">
        <v>11</v>
      </c>
      <c r="M2" s="13" t="s">
        <v>12</v>
      </c>
      <c r="N2" s="16" t="s">
        <v>13</v>
      </c>
      <c r="O2" s="18" t="s">
        <v>14</v>
      </c>
      <c r="P2" s="21" t="s">
        <v>15</v>
      </c>
    </row>
    <row r="3" spans="1:16" ht="21.75" x14ac:dyDescent="0.25">
      <c r="A3" s="2" t="s">
        <v>19</v>
      </c>
      <c r="B3" s="5" t="s">
        <v>20</v>
      </c>
      <c r="C3" s="5" t="s">
        <v>21</v>
      </c>
      <c r="D3" s="5" t="s">
        <v>16</v>
      </c>
      <c r="E3" s="5" t="s">
        <v>18</v>
      </c>
      <c r="F3" s="8">
        <v>1754.5</v>
      </c>
      <c r="G3" s="8">
        <f>[1]!Table46[[#This Row],[Amount]]*14/100</f>
        <v>252</v>
      </c>
      <c r="H3" s="8">
        <f>[1]!Table46[[#This Row],[Amount]]+[1]!Table46[[#This Row],[Tax]]</f>
        <v>1800</v>
      </c>
      <c r="I3" s="5" t="s">
        <v>17</v>
      </c>
      <c r="J3" s="5"/>
      <c r="K3" s="11">
        <v>44715</v>
      </c>
      <c r="L3" s="14" t="str">
        <f>TEXT([1]!Table46[[#This Row],[Date]],"ddd")</f>
        <v>الخميس</v>
      </c>
      <c r="M3" s="14" t="str">
        <f>TEXT([1]!Table46[[#This Row],[Date]],"mmm-yyyy")</f>
        <v>نوفمبر-2020</v>
      </c>
      <c r="N3" s="17">
        <f t="shared" ref="N3:N5" si="0">IFERROR(IF(A3="","",IF($A3="Can limon",0%,IF($A3="Rosie",100%,70%))),"")</f>
        <v>0.7</v>
      </c>
      <c r="O3" s="19">
        <f>IFERROR([1]!Table46[[#This Row],[Persentage]]*[1]!Table46[[#This Row],[Amount]],"")</f>
        <v>1260</v>
      </c>
      <c r="P3" s="22">
        <f t="shared" ref="P3:P5" si="1">IFERROR((F3-O3),"")</f>
        <v>494.5</v>
      </c>
    </row>
    <row r="4" spans="1:16" ht="21.75" x14ac:dyDescent="0.25">
      <c r="A4" s="3" t="s">
        <v>19</v>
      </c>
      <c r="B4" s="6" t="s">
        <v>22</v>
      </c>
      <c r="C4" s="6" t="s">
        <v>23</v>
      </c>
      <c r="D4" s="6" t="s">
        <v>24</v>
      </c>
      <c r="E4" s="6" t="s">
        <v>16</v>
      </c>
      <c r="F4" s="9">
        <v>2017.81</v>
      </c>
      <c r="G4" s="9">
        <f>[1]!Table46[[#This Row],[Amount]]*14/100</f>
        <v>91</v>
      </c>
      <c r="H4" s="9">
        <f>[1]!Table46[[#This Row],[Amount]]+[1]!Table46[[#This Row],[Tax]]</f>
        <v>650</v>
      </c>
      <c r="I4" s="6" t="s">
        <v>17</v>
      </c>
      <c r="J4" s="6"/>
      <c r="K4" s="12">
        <v>44726</v>
      </c>
      <c r="L4" s="15" t="str">
        <f>TEXT([1]!Table46[[#This Row],[Date]],"ddd")</f>
        <v>الخميس</v>
      </c>
      <c r="M4" s="15" t="str">
        <f>TEXT([1]!Table46[[#This Row],[Date]],"mmm-yyyy")</f>
        <v>نوفمبر-2020</v>
      </c>
      <c r="N4" s="24">
        <f t="shared" si="0"/>
        <v>0.7</v>
      </c>
      <c r="O4" s="20">
        <f>IFERROR([1]!Table46[[#This Row],[Persentage]]*[1]!Table46[[#This Row],[Amount]],"")</f>
        <v>454.99999999999994</v>
      </c>
      <c r="P4" s="23">
        <f t="shared" si="1"/>
        <v>1562.81</v>
      </c>
    </row>
    <row r="5" spans="1:16" ht="21.75" x14ac:dyDescent="0.25">
      <c r="A5" s="2" t="s">
        <v>19</v>
      </c>
      <c r="B5" s="5" t="s">
        <v>25</v>
      </c>
      <c r="C5" s="5" t="s">
        <v>26</v>
      </c>
      <c r="D5" s="5" t="s">
        <v>24</v>
      </c>
      <c r="E5" s="5" t="s">
        <v>16</v>
      </c>
      <c r="F5" s="8">
        <v>1754.5</v>
      </c>
      <c r="G5" s="8">
        <f>[1]!Table46[[#This Row],[Amount]]*14/100</f>
        <v>119</v>
      </c>
      <c r="H5" s="8">
        <f>[1]!Table46[[#This Row],[Amount]]+[1]!Table46[[#This Row],[Tax]]</f>
        <v>850</v>
      </c>
      <c r="I5" s="5" t="s">
        <v>17</v>
      </c>
      <c r="J5" s="5"/>
      <c r="K5" s="11">
        <v>44726</v>
      </c>
      <c r="L5" s="14" t="str">
        <f>TEXT([1]!Table46[[#This Row],[Date]],"ddd")</f>
        <v>الخميس</v>
      </c>
      <c r="M5" s="14" t="str">
        <f>TEXT([1]!Table46[[#This Row],[Date]],"mmm-yyyy")</f>
        <v>نوفمبر-2020</v>
      </c>
      <c r="N5" s="17">
        <f t="shared" si="0"/>
        <v>0.7</v>
      </c>
      <c r="O5" s="19">
        <f>IFERROR([1]!Table46[[#This Row],[Persentage]]*[1]!Table46[[#This Row],[Amount]],"")</f>
        <v>595</v>
      </c>
      <c r="P5" s="22">
        <f t="shared" si="1"/>
        <v>1159.5</v>
      </c>
    </row>
  </sheetData>
  <conditionalFormatting sqref="N2:N4">
    <cfRule type="cellIs" dxfId="9" priority="10" operator="equal">
      <formula>0</formula>
    </cfRule>
  </conditionalFormatting>
  <conditionalFormatting sqref="A2:A4">
    <cfRule type="cellIs" dxfId="8" priority="8" operator="equal">
      <formula>"Rosie"</formula>
    </cfRule>
    <cfRule type="cellIs" dxfId="7" priority="9" operator="equal">
      <formula>"Can limon"</formula>
    </cfRule>
  </conditionalFormatting>
  <conditionalFormatting sqref="N2:N4">
    <cfRule type="cellIs" dxfId="6" priority="6" operator="equal">
      <formula>1</formula>
    </cfRule>
    <cfRule type="cellIs" dxfId="5" priority="7" operator="equal">
      <formula>0.01</formula>
    </cfRule>
  </conditionalFormatting>
  <conditionalFormatting sqref="N5">
    <cfRule type="cellIs" dxfId="4" priority="5" operator="equal">
      <formula>0</formula>
    </cfRule>
  </conditionalFormatting>
  <conditionalFormatting sqref="A5">
    <cfRule type="cellIs" dxfId="3" priority="3" operator="equal">
      <formula>"Rosie"</formula>
    </cfRule>
    <cfRule type="cellIs" dxfId="2" priority="4" operator="equal">
      <formula>"Can limon"</formula>
    </cfRule>
  </conditionalFormatting>
  <conditionalFormatting sqref="N5">
    <cfRule type="cellIs" dxfId="1" priority="1" operator="equal">
      <formula>1</formula>
    </cfRule>
    <cfRule type="cellIs" dxfId="0" priority="2" operator="equal">
      <formula>0.01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DELL</cp:lastModifiedBy>
  <dcterms:created xsi:type="dcterms:W3CDTF">2015-06-05T18:17:20Z</dcterms:created>
  <dcterms:modified xsi:type="dcterms:W3CDTF">2022-07-07T10:14:29Z</dcterms:modified>
</cp:coreProperties>
</file>