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DB89620B-734B-41CD-A989-CF850E48CB28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كرت تشغيل جريدر" sheetId="4" r:id="rId1"/>
  </sheets>
  <calcPr calcId="181029"/>
</workbook>
</file>

<file path=xl/calcChain.xml><?xml version="1.0" encoding="utf-8"?>
<calcChain xmlns="http://schemas.openxmlformats.org/spreadsheetml/2006/main">
  <c r="C7" i="4" l="1"/>
  <c r="I40" i="4"/>
  <c r="I47" i="4"/>
  <c r="J50" i="4" s="1"/>
  <c r="I43" i="4"/>
  <c r="I44" i="4" s="1"/>
  <c r="K44" i="4" s="1"/>
  <c r="K43" i="4" l="1"/>
  <c r="J45" i="4" s="1"/>
  <c r="I52" i="4" s="1"/>
  <c r="J40" i="4"/>
  <c r="I7" i="4" s="1"/>
  <c r="H9" i="4"/>
  <c r="H10" i="4" s="1"/>
  <c r="H11" i="4" s="1"/>
  <c r="H12" i="4" s="1"/>
  <c r="H13" i="4" s="1"/>
  <c r="H14" i="4" s="1"/>
  <c r="H15" i="4" s="1"/>
  <c r="H16" i="4" s="1"/>
  <c r="H17" i="4" s="1"/>
  <c r="H18" i="4" s="1"/>
  <c r="H19" i="4" s="1"/>
  <c r="H20" i="4" s="1"/>
  <c r="H21" i="4" s="1"/>
  <c r="H22" i="4" s="1"/>
  <c r="H23" i="4" s="1"/>
  <c r="H24" i="4" s="1"/>
  <c r="H25" i="4" s="1"/>
  <c r="H26" i="4" s="1"/>
  <c r="H27" i="4" s="1"/>
  <c r="H28" i="4" s="1"/>
  <c r="H29" i="4" s="1"/>
  <c r="H30" i="4" s="1"/>
  <c r="H31" i="4" s="1"/>
  <c r="H32" i="4" s="1"/>
  <c r="H33" i="4" s="1"/>
  <c r="H34" i="4" s="1"/>
  <c r="H35" i="4" s="1"/>
  <c r="H36" i="4" s="1"/>
  <c r="H37" i="4" s="1"/>
  <c r="H38" i="4" s="1"/>
  <c r="H39" i="4" s="1"/>
  <c r="D50" i="4"/>
  <c r="C43" i="4" l="1"/>
  <c r="K40" i="4"/>
  <c r="C44" i="4" l="1"/>
  <c r="E44" i="4" s="1"/>
  <c r="E43" i="4"/>
  <c r="D45" i="4" s="1"/>
  <c r="C52" i="4" s="1"/>
  <c r="E40" i="4"/>
  <c r="C47" i="4" s="1"/>
  <c r="C40" i="4"/>
  <c r="D40" i="4"/>
  <c r="B9" i="4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</calcChain>
</file>

<file path=xl/sharedStrings.xml><?xml version="1.0" encoding="utf-8"?>
<sst xmlns="http://schemas.openxmlformats.org/spreadsheetml/2006/main" count="102" uniqueCount="28">
  <si>
    <t>اليوم والتاريخ</t>
  </si>
  <si>
    <t>العمل</t>
  </si>
  <si>
    <t>الساعات الاضافي</t>
  </si>
  <si>
    <t>م</t>
  </si>
  <si>
    <t>يومية</t>
  </si>
  <si>
    <t>نوع المعدة</t>
  </si>
  <si>
    <t>جريدر</t>
  </si>
  <si>
    <t>يومية المعدة بالساعات</t>
  </si>
  <si>
    <t>إجمالي يوميات المعدة</t>
  </si>
  <si>
    <t>كـــرت تشغيل معــــدة</t>
  </si>
  <si>
    <t>الشهر</t>
  </si>
  <si>
    <t>السلف</t>
  </si>
  <si>
    <t>المشروع:</t>
  </si>
  <si>
    <t>الاجمـــــــــــــــــالي</t>
  </si>
  <si>
    <t>القيمة الشهرية</t>
  </si>
  <si>
    <t>قيمة اليومية</t>
  </si>
  <si>
    <t>قيمة الساعة</t>
  </si>
  <si>
    <t>اجمالي المستحق</t>
  </si>
  <si>
    <t>اجمالي السلف</t>
  </si>
  <si>
    <t>قيمة مسحوبات من المخزن</t>
  </si>
  <si>
    <t>اعاشة</t>
  </si>
  <si>
    <t>تنظيف فلاتر</t>
  </si>
  <si>
    <t>الخصومات</t>
  </si>
  <si>
    <t>اجمال الخصومات</t>
  </si>
  <si>
    <t>اخري</t>
  </si>
  <si>
    <t>الصافي المستحق</t>
  </si>
  <si>
    <t>المقاول</t>
  </si>
  <si>
    <t>محاسب المشروع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</si>
</sst>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ddd\-dd\-mm\-yyyy"/>
    <numFmt numFmtId="165" formatCode="_-* #,##0\ [$يومية‏-C01]_-;\-* #,##0\ [$يومية‏-C01]_-;_-* &quot;-&quot;??\ [$يومية‏-C01]_-;_-@_-"/>
    <numFmt numFmtId="166" formatCode="_-* #,##0.00\ [$يومية‏-C01]_-;\-* #,##0\ [$يومية‏-C01]_-;_-* &quot;-&quot;??\ [$يومية‏-C01]_-;_-@_-"/>
    <numFmt numFmtId="168" formatCode="#,###.00\س\ا\ع\ة"/>
    <numFmt numFmtId="169" formatCode="mmm\-yyyy"/>
    <numFmt numFmtId="170" formatCode="_-* #,##0_-;\-* #,##0_-;_-* &quot;-&quot;??_-;_-@_-"/>
    <numFmt numFmtId="171" formatCode="_-&quot;ج.م.‏&quot;\ * #,##0.00_-;_-&quot;ج.م.‏&quot;\ * #,##0.00\-;_-&quot;ج.م.‏&quot;\ * &quot;-&quot;??_-;_-@_-"/>
    <numFmt numFmtId="172" formatCode="_-&quot;ج.م.‏&quot;\ * #,##0_-;_-&quot;ج.م.‏&quot;\ * #,##0\-;_-&quot;ج.م.‏&quot;\ * &quot;-&quot;??_-;_-@_-"/>
    <numFmt numFmtId="173" formatCode="#,###.00\ي\و\م\ي\ة"/>
    <numFmt numFmtId="174" formatCode="mmm"/>
  </numFmts>
  <fonts count="17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Times New Roman"/>
      <family val="1"/>
      <scheme val="major"/>
    </font>
    <font>
      <b/>
      <sz val="12"/>
      <color rgb="FFFF0000"/>
      <name val="Times New Roman"/>
      <family val="1"/>
      <scheme val="major"/>
    </font>
    <font>
      <b/>
      <sz val="18"/>
      <color theme="1"/>
      <name val="Times New Roman"/>
      <family val="1"/>
      <scheme val="major"/>
    </font>
    <font>
      <sz val="11"/>
      <color theme="1"/>
      <name val="Arial"/>
      <family val="2"/>
      <charset val="178"/>
      <scheme val="minor"/>
    </font>
    <font>
      <b/>
      <sz val="14"/>
      <color theme="1"/>
      <name val="Times New Roman"/>
      <family val="1"/>
      <scheme val="major"/>
    </font>
    <font>
      <b/>
      <sz val="11"/>
      <color theme="1"/>
      <name val="Times New Roman"/>
      <family val="1"/>
      <scheme val="major"/>
    </font>
    <font>
      <b/>
      <sz val="16"/>
      <color theme="1"/>
      <name val="Times New Roman"/>
      <family val="1"/>
      <scheme val="major"/>
    </font>
    <font>
      <b/>
      <sz val="16"/>
      <color theme="1"/>
      <name val="Arial"/>
      <family val="2"/>
      <scheme val="minor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b/>
      <sz val="14"/>
      <color rgb="FFFF0000"/>
      <name val="Times New Roman"/>
      <family val="1"/>
    </font>
    <font>
      <sz val="14"/>
      <color theme="1"/>
      <name val="Arial"/>
      <family val="2"/>
      <charset val="178"/>
      <scheme val="minor"/>
    </font>
    <font>
      <b/>
      <sz val="16"/>
      <color theme="1"/>
      <name val="Times New Roman"/>
      <family val="1"/>
    </font>
    <font>
      <b/>
      <sz val="11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gradientFill degree="90">
        <stop position="0">
          <color theme="0"/>
        </stop>
        <stop position="1">
          <color theme="8" tint="0.40000610370189521"/>
        </stop>
      </gradientFill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7" tint="0.59999389629810485"/>
        </stop>
      </gradientFill>
    </fill>
    <fill>
      <gradientFill degree="90">
        <stop position="0">
          <color theme="0"/>
        </stop>
        <stop position="1">
          <color theme="0" tint="-0.34900967436750391"/>
        </stop>
      </gradientFill>
    </fill>
    <fill>
      <gradientFill degree="90">
        <stop position="0">
          <color theme="0"/>
        </stop>
        <stop position="1">
          <color theme="9" tint="0.40000610370189521"/>
        </stop>
      </gradientFill>
    </fill>
    <fill>
      <gradientFill degree="90">
        <stop position="0">
          <color theme="0"/>
        </stop>
        <stop position="1">
          <color theme="8" tint="0.59999389629810485"/>
        </stop>
      </gradient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168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164" fontId="7" fillId="0" borderId="1" xfId="0" applyNumberFormat="1" applyFont="1" applyBorder="1" applyAlignment="1">
      <alignment horizontal="center" vertical="center" shrinkToFit="1" readingOrder="2"/>
    </xf>
    <xf numFmtId="166" fontId="3" fillId="2" borderId="1" xfId="0" applyNumberFormat="1" applyFont="1" applyFill="1" applyBorder="1" applyAlignment="1">
      <alignment horizontal="center" vertical="center" shrinkToFit="1" readingOrder="1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170" fontId="10" fillId="4" borderId="4" xfId="1" applyNumberFormat="1" applyFont="1" applyFill="1" applyBorder="1" applyAlignment="1" applyProtection="1">
      <alignment horizontal="center" vertical="center" shrinkToFit="1"/>
      <protection hidden="1"/>
    </xf>
    <xf numFmtId="166" fontId="3" fillId="2" borderId="5" xfId="0" applyNumberFormat="1" applyFont="1" applyFill="1" applyBorder="1" applyAlignment="1">
      <alignment horizontal="center" vertical="center" shrinkToFit="1" readingOrder="1"/>
    </xf>
    <xf numFmtId="0" fontId="2" fillId="0" borderId="6" xfId="0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 shrinkToFit="1" readingOrder="2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 shrinkToFit="1" readingOrder="2"/>
    </xf>
    <xf numFmtId="0" fontId="2" fillId="0" borderId="5" xfId="0" applyFont="1" applyBorder="1" applyAlignment="1">
      <alignment horizontal="center" vertical="center"/>
    </xf>
    <xf numFmtId="170" fontId="10" fillId="4" borderId="13" xfId="1" applyNumberFormat="1" applyFont="1" applyFill="1" applyBorder="1" applyAlignment="1" applyProtection="1">
      <alignment horizontal="center" vertical="center" shrinkToFit="1"/>
      <protection hidden="1"/>
    </xf>
    <xf numFmtId="165" fontId="2" fillId="5" borderId="8" xfId="0" applyNumberFormat="1" applyFont="1" applyFill="1" applyBorder="1" applyAlignment="1">
      <alignment horizontal="center" vertical="center" readingOrder="2"/>
    </xf>
    <xf numFmtId="170" fontId="10" fillId="5" borderId="9" xfId="1" applyNumberFormat="1" applyFont="1" applyFill="1" applyBorder="1" applyAlignment="1" applyProtection="1">
      <alignment horizontal="center" vertical="center" shrinkToFit="1"/>
      <protection hidden="1"/>
    </xf>
    <xf numFmtId="0" fontId="6" fillId="0" borderId="16" xfId="0" applyFont="1" applyBorder="1" applyAlignment="1">
      <alignment horizontal="center" vertical="center"/>
    </xf>
    <xf numFmtId="169" fontId="2" fillId="3" borderId="17" xfId="0" applyNumberFormat="1" applyFont="1" applyFill="1" applyBorder="1" applyAlignment="1">
      <alignment vertical="center" shrinkToFi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3" fontId="2" fillId="0" borderId="1" xfId="0" applyNumberFormat="1" applyFont="1" applyBorder="1" applyAlignment="1">
      <alignment horizontal="center" vertical="center"/>
    </xf>
    <xf numFmtId="171" fontId="11" fillId="0" borderId="1" xfId="0" applyNumberFormat="1" applyFont="1" applyBorder="1" applyAlignment="1" applyProtection="1">
      <alignment vertical="center" shrinkToFit="1"/>
      <protection hidden="1"/>
    </xf>
    <xf numFmtId="168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2" fontId="12" fillId="0" borderId="1" xfId="0" applyNumberFormat="1" applyFont="1" applyBorder="1" applyAlignment="1" applyProtection="1">
      <alignment vertical="center" shrinkToFit="1"/>
      <protection hidden="1"/>
    </xf>
    <xf numFmtId="172" fontId="12" fillId="0" borderId="5" xfId="0" applyNumberFormat="1" applyFont="1" applyBorder="1" applyAlignment="1" applyProtection="1">
      <alignment vertical="center" shrinkToFit="1"/>
      <protection hidden="1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14" fillId="0" borderId="0" xfId="0" applyFont="1"/>
    <xf numFmtId="0" fontId="16" fillId="0" borderId="0" xfId="0" applyFont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16" fontId="16" fillId="0" borderId="0" xfId="0" applyNumberFormat="1" applyFont="1" applyAlignment="1">
      <alignment horizontal="center" vertical="center"/>
    </xf>
    <xf numFmtId="174" fontId="16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172" fontId="15" fillId="0" borderId="21" xfId="0" applyNumberFormat="1" applyFont="1" applyBorder="1" applyAlignment="1" applyProtection="1">
      <alignment horizontal="left" vertical="center" shrinkToFit="1"/>
      <protection hidden="1"/>
    </xf>
    <xf numFmtId="172" fontId="15" fillId="0" borderId="20" xfId="0" applyNumberFormat="1" applyFont="1" applyBorder="1" applyAlignment="1" applyProtection="1">
      <alignment horizontal="left" vertical="center" shrinkToFit="1"/>
      <protection hidden="1"/>
    </xf>
    <xf numFmtId="172" fontId="15" fillId="0" borderId="22" xfId="0" applyNumberFormat="1" applyFont="1" applyBorder="1" applyAlignment="1" applyProtection="1">
      <alignment horizontal="left" vertical="center" shrinkToFit="1"/>
      <protection hidden="1"/>
    </xf>
    <xf numFmtId="172" fontId="11" fillId="0" borderId="1" xfId="0" applyNumberFormat="1" applyFont="1" applyBorder="1" applyAlignment="1" applyProtection="1">
      <alignment horizontal="left" vertical="center" shrinkToFit="1"/>
      <protection hidden="1"/>
    </xf>
    <xf numFmtId="0" fontId="6" fillId="7" borderId="1" xfId="0" applyFont="1" applyFill="1" applyBorder="1" applyAlignment="1">
      <alignment horizontal="center" vertical="center"/>
    </xf>
    <xf numFmtId="171" fontId="11" fillId="7" borderId="1" xfId="0" applyNumberFormat="1" applyFont="1" applyFill="1" applyBorder="1" applyAlignment="1" applyProtection="1">
      <alignment horizontal="center" vertical="center" shrinkToFit="1"/>
      <protection hidden="1"/>
    </xf>
    <xf numFmtId="0" fontId="2" fillId="0" borderId="5" xfId="0" applyFont="1" applyBorder="1" applyAlignment="1">
      <alignment horizontal="center" vertical="center" textRotation="90"/>
    </xf>
    <xf numFmtId="0" fontId="2" fillId="0" borderId="19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3" fillId="8" borderId="17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172" fontId="13" fillId="8" borderId="1" xfId="0" applyNumberFormat="1" applyFont="1" applyFill="1" applyBorder="1" applyAlignment="1" applyProtection="1">
      <alignment horizontal="left" vertical="center" shrinkToFit="1"/>
      <protection hidden="1"/>
    </xf>
    <xf numFmtId="0" fontId="8" fillId="0" borderId="1" xfId="0" applyFont="1" applyBorder="1" applyAlignment="1">
      <alignment horizontal="center" vertical="center" shrinkToFit="1"/>
    </xf>
    <xf numFmtId="0" fontId="4" fillId="6" borderId="16" xfId="0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6">
    <dxf>
      <font>
        <b/>
        <i val="0"/>
        <color rgb="FFC00000"/>
      </font>
      <fill>
        <gradientFill degree="90">
          <stop position="0">
            <color theme="0"/>
          </stop>
          <stop position="1">
            <color theme="8" tint="0.59999389629810485"/>
          </stop>
        </gradientFill>
      </fill>
    </dxf>
    <dxf>
      <font>
        <b/>
        <i val="0"/>
        <color rgb="FFC00000"/>
      </font>
      <fill>
        <gradientFill degree="90">
          <stop position="0">
            <color theme="0"/>
          </stop>
          <stop position="1">
            <color rgb="FFD5CDEB"/>
          </stop>
        </gradient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colors>
    <mruColors>
      <color rgb="FFD5CD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152400</xdr:colOff>
      <xdr:row>42</xdr:row>
      <xdr:rowOff>209550</xdr:rowOff>
    </xdr:from>
    <xdr:to>
      <xdr:col>16</xdr:col>
      <xdr:colOff>457200</xdr:colOff>
      <xdr:row>49</xdr:row>
      <xdr:rowOff>161925</xdr:rowOff>
    </xdr:to>
    <xdr:sp macro="" textlink="">
      <xdr:nvSpPr>
        <xdr:cNvPr id="2" name="Speech Bubble: Oval 1">
          <a:extLst>
            <a:ext uri="{FF2B5EF4-FFF2-40B4-BE49-F238E27FC236}">
              <a16:creationId xmlns:a16="http://schemas.microsoft.com/office/drawing/2014/main" id="{ABF44561-9494-45B5-B6BD-F083D5D4F66A}"/>
            </a:ext>
          </a:extLst>
        </xdr:cNvPr>
        <xdr:cNvSpPr/>
      </xdr:nvSpPr>
      <xdr:spPr>
        <a:xfrm>
          <a:off x="11224850550" y="9858375"/>
          <a:ext cx="2762250" cy="1447800"/>
        </a:xfrm>
        <a:prstGeom prst="wedgeEllipseCallout">
          <a:avLst>
            <a:gd name="adj1" fmla="val 125770"/>
            <a:gd name="adj2" fmla="val -55400"/>
          </a:avLst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200" b="1"/>
            <a:t>كرت</a:t>
          </a:r>
          <a:r>
            <a:rPr lang="ar-EG" sz="1200" b="1" baseline="0"/>
            <a:t> التشغيل هذا من ابداعات احد اعضاء المنتدي وارغب في ان يقوم بفصل اليومية والساعات </a:t>
          </a:r>
          <a:r>
            <a:rPr lang="ar-EG" sz="1200" b="1" u="sng" baseline="0">
              <a:solidFill>
                <a:srgbClr val="FF0000"/>
              </a:solidFill>
            </a:rPr>
            <a:t>الموجودة بالخلية</a:t>
          </a:r>
          <a:r>
            <a:rPr lang="en-US" sz="1200" b="1" u="sng" baseline="0">
              <a:solidFill>
                <a:srgbClr val="FF0000"/>
              </a:solidFill>
            </a:rPr>
            <a:t>I7</a:t>
          </a:r>
          <a:r>
            <a:rPr lang="ar-EG" sz="1200" b="1" u="sng" baseline="0">
              <a:solidFill>
                <a:srgbClr val="FF0000"/>
              </a:solidFill>
            </a:rPr>
            <a:t> لخلية</a:t>
          </a:r>
          <a:r>
            <a:rPr lang="ar-EG" sz="1200" b="1" baseline="0"/>
            <a:t> اليومية</a:t>
          </a:r>
          <a:r>
            <a:rPr lang="en-US" sz="1200" b="1" baseline="0"/>
            <a:t>J43</a:t>
          </a:r>
          <a:r>
            <a:rPr lang="ar-EG" sz="1200" b="1" baseline="0"/>
            <a:t>وخلية الساعات </a:t>
          </a:r>
          <a:r>
            <a:rPr lang="en-US" sz="1200" b="1" baseline="0"/>
            <a:t>J44</a:t>
          </a:r>
          <a:r>
            <a:rPr lang="ar-EG" sz="1200" b="1" baseline="0"/>
            <a:t> وجزاكم الله كل خير </a:t>
          </a:r>
          <a:endParaRPr lang="ar-EG" sz="1200" b="1"/>
        </a:p>
      </xdr:txBody>
    </xdr:sp>
    <xdr:clientData/>
  </xdr:twoCellAnchor>
  <xdr:twoCellAnchor>
    <xdr:from>
      <xdr:col>9</xdr:col>
      <xdr:colOff>552450</xdr:colOff>
      <xdr:row>43</xdr:row>
      <xdr:rowOff>161926</xdr:rowOff>
    </xdr:from>
    <xdr:to>
      <xdr:col>13</xdr:col>
      <xdr:colOff>600075</xdr:colOff>
      <xdr:row>47</xdr:row>
      <xdr:rowOff>200025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EDF58E-7031-4A3E-BCAD-CD2DF2A03EDB}"/>
            </a:ext>
          </a:extLst>
        </xdr:cNvPr>
        <xdr:cNvCxnSpPr/>
      </xdr:nvCxnSpPr>
      <xdr:spPr>
        <a:xfrm flipV="1">
          <a:off x="11227165125" y="10048876"/>
          <a:ext cx="2381250" cy="838199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9702A-5AB0-42A5-B99C-39079FCA663E}">
  <dimension ref="A1:Q54"/>
  <sheetViews>
    <sheetView rightToLeft="1" tabSelected="1" topLeftCell="A38" workbookViewId="0">
      <selection activeCell="N52" sqref="N52"/>
    </sheetView>
  </sheetViews>
  <sheetFormatPr defaultRowHeight="18" x14ac:dyDescent="0.2"/>
  <cols>
    <col min="1" max="1" width="4.625" style="3" customWidth="1"/>
    <col min="2" max="2" width="16.125" style="3" customWidth="1"/>
    <col min="3" max="3" width="10.375" style="3" customWidth="1"/>
    <col min="4" max="4" width="9.25" style="3" customWidth="1"/>
    <col min="5" max="5" width="10.625" style="3" customWidth="1"/>
    <col min="6" max="6" width="3.125" style="3" customWidth="1"/>
    <col min="7" max="7" width="4.625" style="3" customWidth="1"/>
    <col min="8" max="8" width="16.125" style="3" customWidth="1"/>
    <col min="9" max="9" width="10.375" style="3" customWidth="1"/>
    <col min="10" max="10" width="9.25" style="3" customWidth="1"/>
    <col min="11" max="11" width="10.625" style="3" customWidth="1"/>
    <col min="12" max="12" width="10.75" style="1" customWidth="1"/>
    <col min="13" max="13" width="10.75" style="45" hidden="1" customWidth="1"/>
    <col min="14" max="17" width="10.75" style="1" customWidth="1"/>
  </cols>
  <sheetData>
    <row r="1" spans="1:17" s="3" customFormat="1" ht="22.5" customHeight="1" x14ac:dyDescent="0.2">
      <c r="A1" s="67" t="s">
        <v>9</v>
      </c>
      <c r="B1" s="68"/>
      <c r="C1" s="68"/>
      <c r="D1" s="68"/>
      <c r="E1" s="69"/>
      <c r="G1" s="67" t="s">
        <v>9</v>
      </c>
      <c r="H1" s="68"/>
      <c r="I1" s="68"/>
      <c r="J1" s="68"/>
      <c r="K1" s="69"/>
      <c r="L1" s="1"/>
      <c r="M1" s="45"/>
      <c r="N1" s="1"/>
      <c r="O1" s="1"/>
      <c r="P1" s="1"/>
      <c r="Q1" s="1"/>
    </row>
    <row r="2" spans="1:17" s="34" customFormat="1" ht="5.0999999999999996" customHeight="1" x14ac:dyDescent="0.2">
      <c r="A2" s="33"/>
      <c r="B2" s="33"/>
      <c r="C2" s="33"/>
      <c r="D2" s="33"/>
      <c r="E2" s="33"/>
      <c r="G2" s="33"/>
      <c r="H2" s="33"/>
      <c r="I2" s="33"/>
      <c r="J2" s="33"/>
      <c r="K2" s="33"/>
      <c r="L2" s="35"/>
      <c r="M2" s="46"/>
      <c r="N2" s="35"/>
      <c r="O2" s="35"/>
      <c r="P2" s="35"/>
      <c r="Q2" s="35"/>
    </row>
    <row r="3" spans="1:17" s="13" customFormat="1" ht="22.5" customHeight="1" x14ac:dyDescent="0.2">
      <c r="A3" s="66" t="s">
        <v>12</v>
      </c>
      <c r="B3" s="66"/>
      <c r="C3" s="66"/>
      <c r="D3" s="66"/>
      <c r="E3" s="66"/>
      <c r="G3" s="66" t="s">
        <v>12</v>
      </c>
      <c r="H3" s="66"/>
      <c r="I3" s="66"/>
      <c r="J3" s="66"/>
      <c r="K3" s="66"/>
      <c r="L3" s="14"/>
      <c r="M3" s="47"/>
      <c r="N3" s="14"/>
      <c r="O3" s="14"/>
      <c r="P3" s="14"/>
      <c r="Q3" s="14"/>
    </row>
    <row r="4" spans="1:17" s="34" customFormat="1" ht="5.0999999999999996" customHeight="1" x14ac:dyDescent="0.2">
      <c r="A4" s="33"/>
      <c r="B4" s="33"/>
      <c r="C4" s="33"/>
      <c r="D4" s="33"/>
      <c r="E4" s="33"/>
      <c r="G4" s="33"/>
      <c r="H4" s="33"/>
      <c r="I4" s="33"/>
      <c r="J4" s="33"/>
      <c r="K4" s="33"/>
      <c r="L4" s="35"/>
      <c r="M4" s="46"/>
      <c r="N4" s="35"/>
      <c r="O4" s="35"/>
      <c r="P4" s="35"/>
      <c r="Q4" s="35"/>
    </row>
    <row r="5" spans="1:17" s="3" customFormat="1" ht="22.5" customHeight="1" x14ac:dyDescent="0.2">
      <c r="A5" s="50" t="s">
        <v>5</v>
      </c>
      <c r="B5" s="50"/>
      <c r="C5" s="3" t="s">
        <v>6</v>
      </c>
      <c r="D5" s="31" t="s">
        <v>10</v>
      </c>
      <c r="E5" s="32">
        <v>44774</v>
      </c>
      <c r="F5" s="4"/>
      <c r="G5" s="50" t="s">
        <v>5</v>
      </c>
      <c r="H5" s="50"/>
      <c r="I5" s="3" t="s">
        <v>6</v>
      </c>
      <c r="J5" s="31" t="s">
        <v>10</v>
      </c>
      <c r="K5" s="32">
        <v>44774</v>
      </c>
      <c r="L5" s="1"/>
      <c r="M5" s="45"/>
      <c r="N5" s="1"/>
      <c r="O5" s="1"/>
      <c r="P5" s="1"/>
      <c r="Q5" s="1"/>
    </row>
    <row r="6" spans="1:17" s="3" customFormat="1" ht="18.75" x14ac:dyDescent="0.2">
      <c r="A6" s="50" t="s">
        <v>7</v>
      </c>
      <c r="B6" s="50"/>
      <c r="C6" s="8">
        <v>7.5</v>
      </c>
      <c r="D6" s="10"/>
      <c r="E6" s="6"/>
      <c r="F6" s="6"/>
      <c r="G6" s="50" t="s">
        <v>7</v>
      </c>
      <c r="H6" s="50"/>
      <c r="I6" s="8">
        <v>7.5</v>
      </c>
      <c r="J6" s="10"/>
      <c r="K6" s="6"/>
      <c r="L6" s="1"/>
      <c r="M6" s="45"/>
      <c r="N6" s="1"/>
      <c r="O6" s="1"/>
      <c r="P6" s="1"/>
      <c r="Q6" s="1"/>
    </row>
    <row r="7" spans="1:17" s="3" customFormat="1" ht="22.5" customHeight="1" thickBot="1" x14ac:dyDescent="0.25">
      <c r="A7" s="72" t="s">
        <v>8</v>
      </c>
      <c r="B7" s="72"/>
      <c r="C7" s="16" t="str">
        <f>TRUNC(C40+($D$40/$C$6))&amp;""&amp;""&amp;"يومية و"&amp;ROUND((C40+($D$40/$C$6)-TRUNC(C40+($D$40/$C$6)))*C6,1)&amp;"ساعة"</f>
        <v>30يومية و3ساعة</v>
      </c>
      <c r="E7" s="6"/>
      <c r="F7" s="6"/>
      <c r="G7" s="51" t="s">
        <v>8</v>
      </c>
      <c r="H7" s="51"/>
      <c r="I7" s="12" t="str">
        <f>TRUNC(I40+($J$40/$I$6))&amp;""&amp;""&amp;"يومية و"&amp;ROUND((I40+($J$40/$I$6)-TRUNC(I40+($J$40/$I$6)))*I6,1)&amp;"ساعة"</f>
        <v>23يومية و6.5ساعة</v>
      </c>
      <c r="K7" s="6"/>
      <c r="L7" s="1"/>
      <c r="M7" s="45"/>
      <c r="N7" s="1"/>
      <c r="O7" s="1"/>
      <c r="P7" s="1"/>
      <c r="Q7" s="1"/>
    </row>
    <row r="8" spans="1:17" s="3" customFormat="1" ht="32.25" customHeight="1" thickBot="1" x14ac:dyDescent="0.25">
      <c r="A8" s="19" t="s">
        <v>3</v>
      </c>
      <c r="B8" s="20" t="s">
        <v>0</v>
      </c>
      <c r="C8" s="20" t="s">
        <v>1</v>
      </c>
      <c r="D8" s="21" t="s">
        <v>2</v>
      </c>
      <c r="E8" s="22" t="s">
        <v>11</v>
      </c>
      <c r="F8" s="7"/>
      <c r="G8" s="19" t="s">
        <v>3</v>
      </c>
      <c r="H8" s="20" t="s">
        <v>0</v>
      </c>
      <c r="I8" s="20" t="s">
        <v>1</v>
      </c>
      <c r="J8" s="21" t="s">
        <v>2</v>
      </c>
      <c r="K8" s="22" t="s">
        <v>11</v>
      </c>
      <c r="L8" s="1"/>
      <c r="M8" s="45"/>
      <c r="N8" s="1"/>
      <c r="O8" s="1"/>
      <c r="P8" s="1"/>
      <c r="Q8" s="1"/>
    </row>
    <row r="9" spans="1:17" s="3" customFormat="1" x14ac:dyDescent="0.2">
      <c r="A9" s="23">
        <v>1</v>
      </c>
      <c r="B9" s="18">
        <f>E5</f>
        <v>44774</v>
      </c>
      <c r="C9" s="2" t="s">
        <v>4</v>
      </c>
      <c r="D9" s="17"/>
      <c r="E9" s="15">
        <v>1500</v>
      </c>
      <c r="F9" s="7"/>
      <c r="G9" s="23">
        <v>1</v>
      </c>
      <c r="H9" s="18">
        <f>K5</f>
        <v>44774</v>
      </c>
      <c r="I9" s="2" t="s">
        <v>4</v>
      </c>
      <c r="J9" s="17"/>
      <c r="K9" s="15">
        <v>0</v>
      </c>
      <c r="L9" s="1"/>
      <c r="M9" s="49">
        <v>44562</v>
      </c>
      <c r="N9" s="1"/>
      <c r="O9" s="1"/>
      <c r="P9" s="1"/>
      <c r="Q9" s="1"/>
    </row>
    <row r="10" spans="1:17" s="3" customFormat="1" x14ac:dyDescent="0.2">
      <c r="A10" s="24">
        <v>2</v>
      </c>
      <c r="B10" s="11">
        <f>B9+1</f>
        <v>44775</v>
      </c>
      <c r="C10" s="2" t="s">
        <v>4</v>
      </c>
      <c r="D10" s="2"/>
      <c r="E10" s="15">
        <v>0</v>
      </c>
      <c r="F10" s="7"/>
      <c r="G10" s="24">
        <v>2</v>
      </c>
      <c r="H10" s="11">
        <f>+H9+1</f>
        <v>44775</v>
      </c>
      <c r="I10" s="2" t="s">
        <v>4</v>
      </c>
      <c r="J10" s="2">
        <v>1</v>
      </c>
      <c r="K10" s="15">
        <v>0</v>
      </c>
      <c r="L10" s="1"/>
      <c r="M10" s="49">
        <v>44593</v>
      </c>
      <c r="N10" s="1"/>
      <c r="O10" s="1"/>
      <c r="P10" s="1"/>
      <c r="Q10" s="1"/>
    </row>
    <row r="11" spans="1:17" s="3" customFormat="1" x14ac:dyDescent="0.2">
      <c r="A11" s="24">
        <v>3</v>
      </c>
      <c r="B11" s="11">
        <f>B10+1</f>
        <v>44776</v>
      </c>
      <c r="C11" s="2" t="s">
        <v>4</v>
      </c>
      <c r="D11" s="2"/>
      <c r="E11" s="15">
        <v>0</v>
      </c>
      <c r="G11" s="24">
        <v>3</v>
      </c>
      <c r="H11" s="11">
        <f>+H10+1</f>
        <v>44776</v>
      </c>
      <c r="I11" s="2" t="s">
        <v>4</v>
      </c>
      <c r="J11" s="2"/>
      <c r="K11" s="15">
        <v>0</v>
      </c>
      <c r="L11" s="1"/>
      <c r="M11" s="49">
        <v>44621</v>
      </c>
      <c r="N11" s="1"/>
      <c r="O11" s="1"/>
      <c r="P11" s="1"/>
      <c r="Q11" s="1"/>
    </row>
    <row r="12" spans="1:17" s="3" customFormat="1" x14ac:dyDescent="0.2">
      <c r="A12" s="24">
        <v>4</v>
      </c>
      <c r="B12" s="11">
        <f>B11+1</f>
        <v>44777</v>
      </c>
      <c r="C12" s="2"/>
      <c r="D12" s="2"/>
      <c r="E12" s="15">
        <v>2000</v>
      </c>
      <c r="G12" s="24">
        <v>4</v>
      </c>
      <c r="H12" s="11">
        <f t="shared" ref="H12:H39" si="0">+H11+1</f>
        <v>44777</v>
      </c>
      <c r="I12" s="2" t="s">
        <v>4</v>
      </c>
      <c r="J12" s="2"/>
      <c r="K12" s="15">
        <v>900</v>
      </c>
      <c r="L12" s="1"/>
      <c r="M12" s="49">
        <v>44652</v>
      </c>
      <c r="N12" s="1"/>
      <c r="O12" s="1"/>
      <c r="P12" s="1"/>
      <c r="Q12" s="1"/>
    </row>
    <row r="13" spans="1:17" s="3" customFormat="1" x14ac:dyDescent="0.2">
      <c r="A13" s="24">
        <v>5</v>
      </c>
      <c r="B13" s="11">
        <f t="shared" ref="B13:B39" si="1">B12+1</f>
        <v>44778</v>
      </c>
      <c r="C13" s="2"/>
      <c r="D13" s="2"/>
      <c r="E13" s="15">
        <v>0</v>
      </c>
      <c r="G13" s="24">
        <v>5</v>
      </c>
      <c r="H13" s="11">
        <f t="shared" si="0"/>
        <v>44778</v>
      </c>
      <c r="I13" s="2"/>
      <c r="J13" s="2"/>
      <c r="K13" s="15">
        <v>0</v>
      </c>
      <c r="L13" s="1"/>
      <c r="M13" s="49">
        <v>44682</v>
      </c>
      <c r="N13" s="1"/>
      <c r="O13" s="1"/>
      <c r="P13" s="1"/>
      <c r="Q13" s="1"/>
    </row>
    <row r="14" spans="1:17" s="3" customFormat="1" x14ac:dyDescent="0.2">
      <c r="A14" s="24">
        <v>6</v>
      </c>
      <c r="B14" s="11">
        <f t="shared" si="1"/>
        <v>44779</v>
      </c>
      <c r="C14" s="2" t="s">
        <v>4</v>
      </c>
      <c r="D14" s="2"/>
      <c r="E14" s="15">
        <v>0</v>
      </c>
      <c r="G14" s="24">
        <v>6</v>
      </c>
      <c r="H14" s="11">
        <f t="shared" si="0"/>
        <v>44779</v>
      </c>
      <c r="I14" s="2"/>
      <c r="J14" s="2"/>
      <c r="K14" s="15">
        <v>0</v>
      </c>
      <c r="L14" s="1"/>
      <c r="M14" s="49">
        <v>44713</v>
      </c>
      <c r="N14" s="1"/>
      <c r="O14" s="1"/>
      <c r="P14" s="1"/>
      <c r="Q14" s="1"/>
    </row>
    <row r="15" spans="1:17" s="3" customFormat="1" x14ac:dyDescent="0.2">
      <c r="A15" s="24">
        <v>7</v>
      </c>
      <c r="B15" s="11">
        <f t="shared" si="1"/>
        <v>44780</v>
      </c>
      <c r="C15" s="2" t="s">
        <v>4</v>
      </c>
      <c r="D15" s="2"/>
      <c r="E15" s="15">
        <v>0</v>
      </c>
      <c r="G15" s="24">
        <v>7</v>
      </c>
      <c r="H15" s="11">
        <f t="shared" si="0"/>
        <v>44780</v>
      </c>
      <c r="I15" s="2"/>
      <c r="J15" s="2"/>
      <c r="K15" s="15">
        <v>200</v>
      </c>
      <c r="L15" s="1"/>
      <c r="M15" s="49">
        <v>44743</v>
      </c>
      <c r="N15" s="1"/>
      <c r="O15" s="1"/>
      <c r="P15" s="1"/>
      <c r="Q15" s="1"/>
    </row>
    <row r="16" spans="1:17" s="3" customFormat="1" x14ac:dyDescent="0.2">
      <c r="A16" s="24">
        <v>8</v>
      </c>
      <c r="B16" s="11">
        <f t="shared" si="1"/>
        <v>44781</v>
      </c>
      <c r="C16" s="2" t="s">
        <v>4</v>
      </c>
      <c r="D16" s="2">
        <v>4</v>
      </c>
      <c r="E16" s="15">
        <v>0</v>
      </c>
      <c r="G16" s="24">
        <v>8</v>
      </c>
      <c r="H16" s="11">
        <f t="shared" si="0"/>
        <v>44781</v>
      </c>
      <c r="I16" s="2"/>
      <c r="J16" s="2"/>
      <c r="K16" s="15">
        <v>0</v>
      </c>
      <c r="L16" s="1"/>
      <c r="M16" s="49">
        <v>44774</v>
      </c>
      <c r="N16" s="1"/>
      <c r="O16" s="1"/>
      <c r="P16" s="1"/>
      <c r="Q16" s="1"/>
    </row>
    <row r="17" spans="1:17" s="3" customFormat="1" x14ac:dyDescent="0.2">
      <c r="A17" s="24">
        <v>9</v>
      </c>
      <c r="B17" s="11">
        <f t="shared" si="1"/>
        <v>44782</v>
      </c>
      <c r="C17" s="2"/>
      <c r="D17" s="2">
        <v>8</v>
      </c>
      <c r="E17" s="15">
        <v>0</v>
      </c>
      <c r="G17" s="24">
        <v>9</v>
      </c>
      <c r="H17" s="11">
        <f t="shared" si="0"/>
        <v>44782</v>
      </c>
      <c r="I17" s="2"/>
      <c r="J17" s="2"/>
      <c r="K17" s="15">
        <v>0</v>
      </c>
      <c r="L17" s="1"/>
      <c r="M17" s="49">
        <v>44805</v>
      </c>
      <c r="N17" s="1"/>
      <c r="O17" s="1"/>
      <c r="P17" s="1"/>
      <c r="Q17" s="1"/>
    </row>
    <row r="18" spans="1:17" s="3" customFormat="1" x14ac:dyDescent="0.2">
      <c r="A18" s="24">
        <v>10</v>
      </c>
      <c r="B18" s="11">
        <f t="shared" si="1"/>
        <v>44783</v>
      </c>
      <c r="C18" s="2"/>
      <c r="D18" s="2">
        <v>7</v>
      </c>
      <c r="E18" s="15">
        <v>0</v>
      </c>
      <c r="G18" s="24">
        <v>10</v>
      </c>
      <c r="H18" s="11">
        <f t="shared" si="0"/>
        <v>44783</v>
      </c>
      <c r="I18" s="2"/>
      <c r="J18" s="2"/>
      <c r="K18" s="15">
        <v>0</v>
      </c>
      <c r="L18" s="1"/>
      <c r="M18" s="49">
        <v>44835</v>
      </c>
      <c r="N18" s="1"/>
      <c r="O18" s="1"/>
      <c r="P18" s="1"/>
      <c r="Q18" s="1"/>
    </row>
    <row r="19" spans="1:17" s="3" customFormat="1" x14ac:dyDescent="0.2">
      <c r="A19" s="24">
        <v>11</v>
      </c>
      <c r="B19" s="11">
        <f t="shared" si="1"/>
        <v>44784</v>
      </c>
      <c r="C19" s="2" t="s">
        <v>4</v>
      </c>
      <c r="D19" s="2">
        <v>1</v>
      </c>
      <c r="E19" s="15">
        <v>0</v>
      </c>
      <c r="G19" s="24">
        <v>11</v>
      </c>
      <c r="H19" s="11">
        <f t="shared" si="0"/>
        <v>44784</v>
      </c>
      <c r="I19" s="2" t="s">
        <v>4</v>
      </c>
      <c r="J19" s="2">
        <v>1</v>
      </c>
      <c r="K19" s="15">
        <v>0</v>
      </c>
      <c r="L19" s="1"/>
      <c r="M19" s="49">
        <v>44866</v>
      </c>
      <c r="N19" s="1"/>
      <c r="O19" s="1"/>
      <c r="P19" s="1"/>
      <c r="Q19" s="1"/>
    </row>
    <row r="20" spans="1:17" s="3" customFormat="1" x14ac:dyDescent="0.2">
      <c r="A20" s="24">
        <v>12</v>
      </c>
      <c r="B20" s="11">
        <f t="shared" si="1"/>
        <v>44785</v>
      </c>
      <c r="C20" s="2"/>
      <c r="D20" s="2">
        <v>2</v>
      </c>
      <c r="E20" s="15">
        <v>0</v>
      </c>
      <c r="G20" s="24">
        <v>12</v>
      </c>
      <c r="H20" s="11">
        <f t="shared" si="0"/>
        <v>44785</v>
      </c>
      <c r="I20" s="2"/>
      <c r="J20" s="2">
        <v>2</v>
      </c>
      <c r="K20" s="15">
        <v>0</v>
      </c>
      <c r="L20" s="1"/>
      <c r="M20" s="49">
        <v>44896</v>
      </c>
      <c r="N20" s="1"/>
      <c r="O20" s="1"/>
      <c r="P20" s="1"/>
      <c r="Q20" s="1"/>
    </row>
    <row r="21" spans="1:17" s="3" customFormat="1" x14ac:dyDescent="0.2">
      <c r="A21" s="24">
        <v>13</v>
      </c>
      <c r="B21" s="11">
        <f>B20+1</f>
        <v>44786</v>
      </c>
      <c r="C21" s="2" t="s">
        <v>4</v>
      </c>
      <c r="D21" s="2">
        <v>2</v>
      </c>
      <c r="E21" s="15">
        <v>0</v>
      </c>
      <c r="G21" s="24">
        <v>13</v>
      </c>
      <c r="H21" s="11">
        <f t="shared" si="0"/>
        <v>44786</v>
      </c>
      <c r="I21" s="2" t="s">
        <v>4</v>
      </c>
      <c r="J21" s="2">
        <v>2</v>
      </c>
      <c r="K21" s="15">
        <v>0</v>
      </c>
      <c r="L21" s="1"/>
      <c r="M21" s="48"/>
      <c r="N21" s="1"/>
      <c r="O21" s="1"/>
      <c r="P21" s="1"/>
      <c r="Q21" s="1"/>
    </row>
    <row r="22" spans="1:17" s="3" customFormat="1" x14ac:dyDescent="0.2">
      <c r="A22" s="24">
        <v>14</v>
      </c>
      <c r="B22" s="11">
        <f t="shared" si="1"/>
        <v>44787</v>
      </c>
      <c r="C22" s="2" t="s">
        <v>4</v>
      </c>
      <c r="D22" s="2"/>
      <c r="E22" s="15">
        <v>0</v>
      </c>
      <c r="G22" s="24">
        <v>14</v>
      </c>
      <c r="H22" s="11">
        <f t="shared" si="0"/>
        <v>44787</v>
      </c>
      <c r="I22" s="2" t="s">
        <v>4</v>
      </c>
      <c r="J22" s="2"/>
      <c r="K22" s="15">
        <v>0</v>
      </c>
      <c r="L22" s="1"/>
      <c r="M22" s="48"/>
      <c r="N22" s="1"/>
      <c r="O22" s="1"/>
      <c r="P22" s="1"/>
      <c r="Q22" s="1"/>
    </row>
    <row r="23" spans="1:17" s="3" customFormat="1" x14ac:dyDescent="0.2">
      <c r="A23" s="24">
        <v>15</v>
      </c>
      <c r="B23" s="11">
        <f t="shared" si="1"/>
        <v>44788</v>
      </c>
      <c r="C23" s="2" t="s">
        <v>4</v>
      </c>
      <c r="D23" s="2">
        <v>1</v>
      </c>
      <c r="E23" s="15">
        <v>0</v>
      </c>
      <c r="G23" s="24">
        <v>15</v>
      </c>
      <c r="H23" s="11">
        <f t="shared" si="0"/>
        <v>44788</v>
      </c>
      <c r="I23" s="2" t="s">
        <v>4</v>
      </c>
      <c r="J23" s="2">
        <v>1</v>
      </c>
      <c r="K23" s="15">
        <v>0</v>
      </c>
      <c r="L23" s="1"/>
      <c r="M23" s="48"/>
      <c r="N23" s="1"/>
      <c r="O23" s="1"/>
      <c r="P23" s="1"/>
      <c r="Q23" s="1"/>
    </row>
    <row r="24" spans="1:17" s="3" customFormat="1" x14ac:dyDescent="0.2">
      <c r="A24" s="24">
        <v>16</v>
      </c>
      <c r="B24" s="11">
        <f t="shared" si="1"/>
        <v>44789</v>
      </c>
      <c r="C24" s="2" t="s">
        <v>4</v>
      </c>
      <c r="D24" s="2">
        <v>1</v>
      </c>
      <c r="E24" s="15">
        <v>700</v>
      </c>
      <c r="G24" s="24">
        <v>16</v>
      </c>
      <c r="H24" s="11">
        <f t="shared" si="0"/>
        <v>44789</v>
      </c>
      <c r="I24" s="2" t="s">
        <v>4</v>
      </c>
      <c r="J24" s="2">
        <v>1</v>
      </c>
      <c r="K24" s="15">
        <v>1500</v>
      </c>
      <c r="L24" s="1"/>
      <c r="M24" s="45"/>
      <c r="N24" s="1"/>
      <c r="O24" s="1"/>
      <c r="P24" s="1"/>
      <c r="Q24" s="1"/>
    </row>
    <row r="25" spans="1:17" s="3" customFormat="1" x14ac:dyDescent="0.2">
      <c r="A25" s="24">
        <v>17</v>
      </c>
      <c r="B25" s="11">
        <f t="shared" si="1"/>
        <v>44790</v>
      </c>
      <c r="C25" s="2" t="s">
        <v>4</v>
      </c>
      <c r="D25" s="2"/>
      <c r="E25" s="15">
        <v>0</v>
      </c>
      <c r="G25" s="24">
        <v>17</v>
      </c>
      <c r="H25" s="11">
        <f t="shared" si="0"/>
        <v>44790</v>
      </c>
      <c r="I25" s="2" t="s">
        <v>4</v>
      </c>
      <c r="J25" s="2"/>
      <c r="K25" s="15">
        <v>0</v>
      </c>
      <c r="L25" s="1"/>
      <c r="M25" s="45"/>
      <c r="N25" s="1"/>
      <c r="O25" s="1"/>
      <c r="P25" s="1"/>
      <c r="Q25" s="1"/>
    </row>
    <row r="26" spans="1:17" s="3" customFormat="1" x14ac:dyDescent="0.2">
      <c r="A26" s="24">
        <v>18</v>
      </c>
      <c r="B26" s="11">
        <f>B25+1</f>
        <v>44791</v>
      </c>
      <c r="C26" s="2"/>
      <c r="D26" s="2"/>
      <c r="E26" s="15">
        <v>0</v>
      </c>
      <c r="G26" s="24">
        <v>18</v>
      </c>
      <c r="H26" s="11">
        <f t="shared" si="0"/>
        <v>44791</v>
      </c>
      <c r="I26" s="2" t="s">
        <v>4</v>
      </c>
      <c r="J26" s="2"/>
      <c r="K26" s="15">
        <v>0</v>
      </c>
      <c r="L26" s="1"/>
      <c r="M26" s="45"/>
      <c r="N26" s="1"/>
      <c r="O26" s="1"/>
      <c r="P26" s="1"/>
      <c r="Q26" s="1"/>
    </row>
    <row r="27" spans="1:17" s="3" customFormat="1" x14ac:dyDescent="0.2">
      <c r="A27" s="24">
        <v>19</v>
      </c>
      <c r="B27" s="11">
        <f t="shared" si="1"/>
        <v>44792</v>
      </c>
      <c r="C27" s="2" t="s">
        <v>4</v>
      </c>
      <c r="D27" s="2"/>
      <c r="E27" s="15">
        <v>0</v>
      </c>
      <c r="G27" s="24">
        <v>19</v>
      </c>
      <c r="H27" s="11">
        <f t="shared" si="0"/>
        <v>44792</v>
      </c>
      <c r="I27" s="2"/>
      <c r="J27" s="2"/>
      <c r="K27" s="15">
        <v>0</v>
      </c>
      <c r="L27" s="1"/>
      <c r="M27" s="45"/>
      <c r="N27" s="1"/>
      <c r="O27" s="1"/>
      <c r="P27" s="1"/>
      <c r="Q27" s="1"/>
    </row>
    <row r="28" spans="1:17" s="3" customFormat="1" x14ac:dyDescent="0.2">
      <c r="A28" s="24">
        <v>20</v>
      </c>
      <c r="B28" s="11">
        <f t="shared" si="1"/>
        <v>44793</v>
      </c>
      <c r="C28" s="2" t="s">
        <v>4</v>
      </c>
      <c r="D28" s="2"/>
      <c r="E28" s="15">
        <v>0</v>
      </c>
      <c r="G28" s="24">
        <v>20</v>
      </c>
      <c r="H28" s="11">
        <f t="shared" si="0"/>
        <v>44793</v>
      </c>
      <c r="I28" s="2" t="s">
        <v>4</v>
      </c>
      <c r="J28" s="2"/>
      <c r="K28" s="15">
        <v>0</v>
      </c>
      <c r="L28" s="1"/>
      <c r="M28" s="45"/>
      <c r="N28" s="1"/>
      <c r="O28" s="1"/>
      <c r="P28" s="1"/>
      <c r="Q28" s="1"/>
    </row>
    <row r="29" spans="1:17" s="3" customFormat="1" x14ac:dyDescent="0.2">
      <c r="A29" s="24">
        <v>21</v>
      </c>
      <c r="B29" s="11">
        <f t="shared" si="1"/>
        <v>44794</v>
      </c>
      <c r="C29" s="2" t="s">
        <v>4</v>
      </c>
      <c r="D29" s="2"/>
      <c r="E29" s="15">
        <v>0</v>
      </c>
      <c r="G29" s="24">
        <v>21</v>
      </c>
      <c r="H29" s="11">
        <f t="shared" si="0"/>
        <v>44794</v>
      </c>
      <c r="I29" s="2" t="s">
        <v>4</v>
      </c>
      <c r="J29" s="2"/>
      <c r="K29" s="15">
        <v>0</v>
      </c>
      <c r="L29" s="1"/>
      <c r="M29" s="45"/>
      <c r="N29" s="1"/>
      <c r="O29" s="1"/>
      <c r="P29" s="1"/>
      <c r="Q29" s="1"/>
    </row>
    <row r="30" spans="1:17" s="3" customFormat="1" x14ac:dyDescent="0.2">
      <c r="A30" s="24">
        <v>22</v>
      </c>
      <c r="B30" s="11">
        <f t="shared" si="1"/>
        <v>44795</v>
      </c>
      <c r="C30" s="2" t="s">
        <v>4</v>
      </c>
      <c r="D30" s="2">
        <v>1</v>
      </c>
      <c r="E30" s="15">
        <v>0</v>
      </c>
      <c r="G30" s="24">
        <v>22</v>
      </c>
      <c r="H30" s="11">
        <f t="shared" si="0"/>
        <v>44795</v>
      </c>
      <c r="I30" s="2" t="s">
        <v>4</v>
      </c>
      <c r="J30" s="2">
        <v>1</v>
      </c>
      <c r="K30" s="15">
        <v>0</v>
      </c>
      <c r="L30" s="1"/>
      <c r="M30" s="45"/>
      <c r="N30" s="1"/>
      <c r="O30" s="1"/>
      <c r="P30" s="1"/>
      <c r="Q30" s="1"/>
    </row>
    <row r="31" spans="1:17" s="3" customFormat="1" x14ac:dyDescent="0.2">
      <c r="A31" s="24">
        <v>23</v>
      </c>
      <c r="B31" s="11">
        <f t="shared" si="1"/>
        <v>44796</v>
      </c>
      <c r="C31" s="2" t="s">
        <v>4</v>
      </c>
      <c r="D31" s="2">
        <v>1</v>
      </c>
      <c r="E31" s="15">
        <v>0</v>
      </c>
      <c r="G31" s="24">
        <v>23</v>
      </c>
      <c r="H31" s="11">
        <f t="shared" si="0"/>
        <v>44796</v>
      </c>
      <c r="I31" s="2" t="s">
        <v>4</v>
      </c>
      <c r="J31" s="2">
        <v>1</v>
      </c>
      <c r="K31" s="15">
        <v>0</v>
      </c>
      <c r="L31" s="1"/>
      <c r="M31" s="45"/>
      <c r="N31" s="1"/>
      <c r="O31" s="1"/>
      <c r="P31" s="1"/>
      <c r="Q31" s="1"/>
    </row>
    <row r="32" spans="1:17" s="3" customFormat="1" x14ac:dyDescent="0.2">
      <c r="A32" s="24">
        <v>24</v>
      </c>
      <c r="B32" s="11">
        <f t="shared" si="1"/>
        <v>44797</v>
      </c>
      <c r="C32" s="2" t="s">
        <v>4</v>
      </c>
      <c r="D32" s="2">
        <v>1</v>
      </c>
      <c r="E32" s="15">
        <v>0</v>
      </c>
      <c r="G32" s="24">
        <v>24</v>
      </c>
      <c r="H32" s="11">
        <f t="shared" si="0"/>
        <v>44797</v>
      </c>
      <c r="I32" s="2" t="s">
        <v>4</v>
      </c>
      <c r="J32" s="2">
        <v>1</v>
      </c>
      <c r="K32" s="15">
        <v>0</v>
      </c>
      <c r="L32" s="1"/>
      <c r="M32" s="45"/>
      <c r="N32" s="1"/>
      <c r="O32" s="1"/>
      <c r="P32" s="1"/>
      <c r="Q32" s="1"/>
    </row>
    <row r="33" spans="1:17" s="3" customFormat="1" x14ac:dyDescent="0.2">
      <c r="A33" s="24">
        <v>25</v>
      </c>
      <c r="B33" s="11">
        <f t="shared" si="1"/>
        <v>44798</v>
      </c>
      <c r="C33" s="2" t="s">
        <v>4</v>
      </c>
      <c r="D33" s="2">
        <v>1</v>
      </c>
      <c r="E33" s="15">
        <v>0</v>
      </c>
      <c r="G33" s="24">
        <v>25</v>
      </c>
      <c r="H33" s="11">
        <f t="shared" si="0"/>
        <v>44798</v>
      </c>
      <c r="I33" s="2" t="s">
        <v>4</v>
      </c>
      <c r="J33" s="2">
        <v>1</v>
      </c>
      <c r="K33" s="15">
        <v>0</v>
      </c>
      <c r="L33" s="1"/>
      <c r="M33" s="45"/>
      <c r="N33" s="1"/>
      <c r="O33" s="1"/>
      <c r="P33" s="1"/>
      <c r="Q33" s="1"/>
    </row>
    <row r="34" spans="1:17" s="3" customFormat="1" x14ac:dyDescent="0.2">
      <c r="A34" s="24">
        <v>26</v>
      </c>
      <c r="B34" s="11">
        <f t="shared" si="1"/>
        <v>44799</v>
      </c>
      <c r="C34" s="2"/>
      <c r="D34" s="2">
        <v>2</v>
      </c>
      <c r="E34" s="15">
        <v>0</v>
      </c>
      <c r="G34" s="24">
        <v>26</v>
      </c>
      <c r="H34" s="11">
        <f t="shared" si="0"/>
        <v>44799</v>
      </c>
      <c r="I34" s="2"/>
      <c r="J34" s="2">
        <v>2</v>
      </c>
      <c r="K34" s="15">
        <v>0</v>
      </c>
      <c r="L34" s="1"/>
      <c r="M34" s="45"/>
      <c r="N34" s="1"/>
      <c r="O34" s="1"/>
      <c r="P34" s="1"/>
      <c r="Q34" s="1"/>
    </row>
    <row r="35" spans="1:17" s="3" customFormat="1" x14ac:dyDescent="0.2">
      <c r="A35" s="24">
        <v>27</v>
      </c>
      <c r="B35" s="11">
        <f>B34+1</f>
        <v>44800</v>
      </c>
      <c r="C35" s="2" t="s">
        <v>4</v>
      </c>
      <c r="D35" s="2"/>
      <c r="E35" s="15">
        <v>0</v>
      </c>
      <c r="G35" s="24">
        <v>27</v>
      </c>
      <c r="H35" s="11">
        <f t="shared" si="0"/>
        <v>44800</v>
      </c>
      <c r="I35" s="2" t="s">
        <v>4</v>
      </c>
      <c r="J35" s="2"/>
      <c r="K35" s="15">
        <v>0</v>
      </c>
      <c r="L35" s="1"/>
      <c r="M35" s="45"/>
      <c r="N35" s="1"/>
      <c r="O35" s="1"/>
      <c r="P35" s="1"/>
      <c r="Q35" s="1"/>
    </row>
    <row r="36" spans="1:17" x14ac:dyDescent="0.2">
      <c r="A36" s="24">
        <v>28</v>
      </c>
      <c r="B36" s="11">
        <f t="shared" si="1"/>
        <v>44801</v>
      </c>
      <c r="C36" s="2" t="s">
        <v>4</v>
      </c>
      <c r="D36" s="2">
        <v>7</v>
      </c>
      <c r="E36" s="15">
        <v>0</v>
      </c>
      <c r="G36" s="24">
        <v>28</v>
      </c>
      <c r="H36" s="11">
        <f t="shared" si="0"/>
        <v>44801</v>
      </c>
      <c r="I36" s="2" t="s">
        <v>4</v>
      </c>
      <c r="J36" s="2"/>
      <c r="K36" s="15">
        <v>0</v>
      </c>
    </row>
    <row r="37" spans="1:17" x14ac:dyDescent="0.2">
      <c r="A37" s="24">
        <v>29</v>
      </c>
      <c r="B37" s="11">
        <f t="shared" si="1"/>
        <v>44802</v>
      </c>
      <c r="C37" s="2" t="s">
        <v>4</v>
      </c>
      <c r="D37" s="2">
        <v>6</v>
      </c>
      <c r="E37" s="15">
        <v>0</v>
      </c>
      <c r="G37" s="24">
        <v>29</v>
      </c>
      <c r="H37" s="11">
        <f t="shared" si="0"/>
        <v>44802</v>
      </c>
      <c r="I37" s="2" t="s">
        <v>4</v>
      </c>
      <c r="J37" s="2"/>
      <c r="K37" s="15">
        <v>0</v>
      </c>
    </row>
    <row r="38" spans="1:17" x14ac:dyDescent="0.2">
      <c r="A38" s="24">
        <v>30</v>
      </c>
      <c r="B38" s="11">
        <f t="shared" si="1"/>
        <v>44803</v>
      </c>
      <c r="C38" s="2" t="s">
        <v>4</v>
      </c>
      <c r="D38" s="2">
        <v>2</v>
      </c>
      <c r="E38" s="15">
        <v>0</v>
      </c>
      <c r="G38" s="24">
        <v>30</v>
      </c>
      <c r="H38" s="11">
        <f t="shared" si="0"/>
        <v>44803</v>
      </c>
      <c r="I38" s="2" t="s">
        <v>4</v>
      </c>
      <c r="J38" s="2"/>
      <c r="K38" s="15">
        <v>0</v>
      </c>
    </row>
    <row r="39" spans="1:17" ht="18.75" thickBot="1" x14ac:dyDescent="0.25">
      <c r="A39" s="25">
        <v>31</v>
      </c>
      <c r="B39" s="26">
        <f t="shared" si="1"/>
        <v>44804</v>
      </c>
      <c r="C39" s="27" t="s">
        <v>4</v>
      </c>
      <c r="D39" s="27">
        <v>1</v>
      </c>
      <c r="E39" s="28">
        <v>0</v>
      </c>
      <c r="G39" s="25">
        <v>31</v>
      </c>
      <c r="H39" s="11">
        <f t="shared" si="0"/>
        <v>44804</v>
      </c>
      <c r="I39" s="2" t="s">
        <v>4</v>
      </c>
      <c r="J39" s="27"/>
      <c r="K39" s="28">
        <v>0</v>
      </c>
    </row>
    <row r="40" spans="1:17" ht="23.25" customHeight="1" thickBot="1" x14ac:dyDescent="0.25">
      <c r="A40" s="70" t="s">
        <v>13</v>
      </c>
      <c r="B40" s="71"/>
      <c r="C40" s="29">
        <f>COUNTIF($C$9:$C$39,"يومية")</f>
        <v>24</v>
      </c>
      <c r="D40" s="20">
        <f>SUM(D9:D39)</f>
        <v>48</v>
      </c>
      <c r="E40" s="30">
        <f>SUM(E9:E39)</f>
        <v>4200</v>
      </c>
      <c r="G40" s="70" t="s">
        <v>13</v>
      </c>
      <c r="H40" s="71"/>
      <c r="I40" s="29">
        <f>COUNTIF($I$9:$I$39,"يومية")</f>
        <v>22</v>
      </c>
      <c r="J40" s="20">
        <f>SUM(J9:J39)</f>
        <v>14</v>
      </c>
      <c r="K40" s="30">
        <f>SUM(K9:K39)</f>
        <v>2600</v>
      </c>
    </row>
    <row r="41" spans="1:17" ht="9" customHeight="1" x14ac:dyDescent="0.2"/>
    <row r="42" spans="1:17" ht="18.75" x14ac:dyDescent="0.2">
      <c r="B42" s="2" t="s">
        <v>14</v>
      </c>
      <c r="C42" s="57">
        <v>55000</v>
      </c>
      <c r="D42" s="57"/>
      <c r="G42" s="5"/>
      <c r="H42" s="2" t="s">
        <v>14</v>
      </c>
      <c r="I42" s="57">
        <v>50000</v>
      </c>
      <c r="J42" s="57"/>
      <c r="K42" s="5"/>
    </row>
    <row r="43" spans="1:17" ht="18.75" x14ac:dyDescent="0.2">
      <c r="B43" s="2" t="s">
        <v>15</v>
      </c>
      <c r="C43" s="37">
        <f>C42/26</f>
        <v>2115.3846153846152</v>
      </c>
      <c r="D43" s="36">
        <v>30</v>
      </c>
      <c r="E43" s="37">
        <f>C43*D43</f>
        <v>63461.538461538454</v>
      </c>
      <c r="G43" s="5"/>
      <c r="H43" s="2" t="s">
        <v>15</v>
      </c>
      <c r="I43" s="37">
        <f>I42/26</f>
        <v>1923.0769230769231</v>
      </c>
      <c r="J43" s="36">
        <v>23</v>
      </c>
      <c r="K43" s="37">
        <f>I43*J43</f>
        <v>44230.769230769234</v>
      </c>
    </row>
    <row r="44" spans="1:17" ht="18.75" x14ac:dyDescent="0.2">
      <c r="B44" s="2" t="s">
        <v>16</v>
      </c>
      <c r="C44" s="37">
        <f>C43/C6</f>
        <v>282.05128205128204</v>
      </c>
      <c r="D44" s="38">
        <v>3</v>
      </c>
      <c r="E44" s="37">
        <f>C44*D44</f>
        <v>846.15384615384619</v>
      </c>
      <c r="G44" s="5"/>
      <c r="H44" s="2" t="s">
        <v>16</v>
      </c>
      <c r="I44" s="37">
        <f>I43/I6</f>
        <v>256.41025641025641</v>
      </c>
      <c r="J44" s="38">
        <v>6.5</v>
      </c>
      <c r="K44" s="37">
        <f>I44*J44</f>
        <v>1666.6666666666667</v>
      </c>
    </row>
    <row r="45" spans="1:17" ht="19.5" customHeight="1" x14ac:dyDescent="0.2">
      <c r="B45" s="58" t="s">
        <v>17</v>
      </c>
      <c r="C45" s="58"/>
      <c r="D45" s="59">
        <f>SUM(E43:E44)</f>
        <v>64307.692307692298</v>
      </c>
      <c r="E45" s="59"/>
      <c r="G45" s="5"/>
      <c r="H45" s="58" t="s">
        <v>17</v>
      </c>
      <c r="I45" s="58"/>
      <c r="J45" s="59">
        <f>SUM(K43:K44)</f>
        <v>45897.435897435898</v>
      </c>
      <c r="K45" s="59"/>
    </row>
    <row r="46" spans="1:17" ht="6.75" customHeight="1" x14ac:dyDescent="0.2">
      <c r="G46" s="5"/>
      <c r="H46" s="5"/>
      <c r="I46" s="5"/>
      <c r="J46" s="5"/>
      <c r="K46" s="5"/>
    </row>
    <row r="47" spans="1:17" x14ac:dyDescent="0.2">
      <c r="A47" s="60" t="s">
        <v>22</v>
      </c>
      <c r="B47" s="39" t="s">
        <v>18</v>
      </c>
      <c r="C47" s="40">
        <f>E40</f>
        <v>4200</v>
      </c>
      <c r="D47" s="39" t="s">
        <v>20</v>
      </c>
      <c r="E47" s="40">
        <v>0</v>
      </c>
      <c r="G47" s="60" t="s">
        <v>22</v>
      </c>
      <c r="H47" s="39" t="s">
        <v>18</v>
      </c>
      <c r="I47" s="40">
        <f>K40</f>
        <v>2600</v>
      </c>
      <c r="J47" s="39" t="s">
        <v>20</v>
      </c>
      <c r="K47" s="40">
        <v>0</v>
      </c>
    </row>
    <row r="48" spans="1:17" x14ac:dyDescent="0.2">
      <c r="A48" s="61"/>
      <c r="B48" s="42" t="s">
        <v>19</v>
      </c>
      <c r="C48" s="41">
        <v>7800</v>
      </c>
      <c r="D48" s="43" t="s">
        <v>21</v>
      </c>
      <c r="E48" s="41">
        <v>150</v>
      </c>
      <c r="G48" s="61"/>
      <c r="H48" s="42" t="s">
        <v>19</v>
      </c>
      <c r="I48" s="41">
        <v>6500</v>
      </c>
      <c r="J48" s="43" t="s">
        <v>21</v>
      </c>
      <c r="K48" s="41">
        <v>100</v>
      </c>
    </row>
    <row r="49" spans="1:17" x14ac:dyDescent="0.2">
      <c r="A49" s="61"/>
      <c r="B49" s="42" t="s">
        <v>24</v>
      </c>
      <c r="C49" s="41">
        <v>0</v>
      </c>
      <c r="D49" s="43" t="s">
        <v>24</v>
      </c>
      <c r="E49" s="41">
        <v>150</v>
      </c>
      <c r="G49" s="61"/>
      <c r="H49" s="42" t="s">
        <v>24</v>
      </c>
      <c r="I49" s="41">
        <v>0</v>
      </c>
      <c r="J49" s="43" t="s">
        <v>24</v>
      </c>
      <c r="K49" s="41">
        <v>0</v>
      </c>
    </row>
    <row r="50" spans="1:17" ht="18.75" x14ac:dyDescent="0.2">
      <c r="A50" s="62"/>
      <c r="B50" s="63" t="s">
        <v>23</v>
      </c>
      <c r="C50" s="64"/>
      <c r="D50" s="65">
        <f>C47+C48+E47+E48+C49+E49</f>
        <v>12300</v>
      </c>
      <c r="E50" s="65"/>
      <c r="G50" s="62"/>
      <c r="H50" s="63" t="s">
        <v>23</v>
      </c>
      <c r="I50" s="64"/>
      <c r="J50" s="65">
        <f>I47+I48+K47+K48+I49+K49</f>
        <v>9200</v>
      </c>
      <c r="K50" s="65"/>
    </row>
    <row r="51" spans="1:17" ht="6.75" customHeight="1" thickBot="1" x14ac:dyDescent="0.25">
      <c r="G51" s="5"/>
      <c r="H51" s="5"/>
      <c r="I51" s="5"/>
      <c r="J51" s="5"/>
      <c r="K51" s="5"/>
    </row>
    <row r="52" spans="1:17" s="44" customFormat="1" ht="20.25" customHeight="1" thickBot="1" x14ac:dyDescent="0.3">
      <c r="A52" s="52" t="s">
        <v>25</v>
      </c>
      <c r="B52" s="53"/>
      <c r="C52" s="54">
        <f>D45-D50</f>
        <v>52007.692307692298</v>
      </c>
      <c r="D52" s="55"/>
      <c r="E52" s="56"/>
      <c r="F52" s="9"/>
      <c r="G52" s="52" t="s">
        <v>25</v>
      </c>
      <c r="H52" s="53"/>
      <c r="I52" s="54">
        <f>J45-J50</f>
        <v>36697.435897435898</v>
      </c>
      <c r="J52" s="55"/>
      <c r="K52" s="56"/>
      <c r="L52" s="1"/>
      <c r="M52" s="45"/>
      <c r="N52" s="1"/>
      <c r="O52" s="1"/>
      <c r="P52" s="1"/>
      <c r="Q52" s="1"/>
    </row>
    <row r="53" spans="1:17" ht="6.75" customHeight="1" x14ac:dyDescent="0.2">
      <c r="G53" s="5"/>
      <c r="H53" s="5"/>
      <c r="I53" s="5"/>
      <c r="J53" s="5"/>
      <c r="K53" s="5"/>
    </row>
    <row r="54" spans="1:17" x14ac:dyDescent="0.2">
      <c r="A54" s="50" t="s">
        <v>26</v>
      </c>
      <c r="B54" s="50"/>
      <c r="D54" s="50" t="s">
        <v>27</v>
      </c>
      <c r="E54" s="50"/>
      <c r="G54" s="50" t="s">
        <v>26</v>
      </c>
      <c r="H54" s="50"/>
      <c r="I54" s="5"/>
      <c r="J54" s="50" t="s">
        <v>27</v>
      </c>
      <c r="K54" s="50"/>
    </row>
  </sheetData>
  <mergeCells count="34">
    <mergeCell ref="G52:H52"/>
    <mergeCell ref="I52:K52"/>
    <mergeCell ref="G54:H54"/>
    <mergeCell ref="J54:K54"/>
    <mergeCell ref="I42:J42"/>
    <mergeCell ref="H45:I45"/>
    <mergeCell ref="J45:K45"/>
    <mergeCell ref="G47:G50"/>
    <mergeCell ref="H50:I50"/>
    <mergeCell ref="J50:K50"/>
    <mergeCell ref="G3:H3"/>
    <mergeCell ref="I3:K3"/>
    <mergeCell ref="G1:K1"/>
    <mergeCell ref="A1:E1"/>
    <mergeCell ref="A40:B40"/>
    <mergeCell ref="G40:H40"/>
    <mergeCell ref="A5:B5"/>
    <mergeCell ref="A6:B6"/>
    <mergeCell ref="A7:B7"/>
    <mergeCell ref="G5:H5"/>
    <mergeCell ref="G6:H6"/>
    <mergeCell ref="G7:H7"/>
    <mergeCell ref="A3:B3"/>
    <mergeCell ref="C3:E3"/>
    <mergeCell ref="A52:B52"/>
    <mergeCell ref="C52:E52"/>
    <mergeCell ref="A54:B54"/>
    <mergeCell ref="D54:E54"/>
    <mergeCell ref="C42:D42"/>
    <mergeCell ref="B45:C45"/>
    <mergeCell ref="D45:E45"/>
    <mergeCell ref="A47:A50"/>
    <mergeCell ref="B50:C50"/>
    <mergeCell ref="D50:E50"/>
  </mergeCells>
  <conditionalFormatting sqref="E9:E39">
    <cfRule type="expression" dxfId="5" priority="10">
      <formula>AND($H9&lt;&gt;#REF!)</formula>
    </cfRule>
  </conditionalFormatting>
  <conditionalFormatting sqref="E40">
    <cfRule type="expression" dxfId="4" priority="9">
      <formula>AND($H40&lt;&gt;#REF!)</formula>
    </cfRule>
  </conditionalFormatting>
  <conditionalFormatting sqref="K40">
    <cfRule type="expression" dxfId="3" priority="4">
      <formula>AND($H40&lt;&gt;#REF!)</formula>
    </cfRule>
  </conditionalFormatting>
  <conditionalFormatting sqref="K9:K39">
    <cfRule type="expression" dxfId="2" priority="6">
      <formula>AND($H9&lt;&gt;#REF!)</formula>
    </cfRule>
  </conditionalFormatting>
  <conditionalFormatting sqref="B9:E39">
    <cfRule type="expression" dxfId="1" priority="2">
      <formula>$B9="الجمعة"</formula>
    </cfRule>
  </conditionalFormatting>
  <conditionalFormatting sqref="A9:E39">
    <cfRule type="expression" dxfId="0" priority="1">
      <formula>$B9="الجمعة"</formula>
    </cfRule>
  </conditionalFormatting>
  <dataValidations count="1">
    <dataValidation type="list" allowBlank="1" showInputMessage="1" showErrorMessage="1" sqref="E5 K5" xr:uid="{376048E4-E502-40E7-98D1-CF48347C5FFC}">
      <formula1>$M$9:$M$20</formula1>
    </dataValidation>
  </dataValidations>
  <printOptions horizontalCentered="1"/>
  <pageMargins left="0.11811023622047245" right="0.11811023622047245" top="0.15748031496062992" bottom="0.35433070866141736" header="0.11811023622047245" footer="0.11811023622047245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كرت تشغيل جريدر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Owner</cp:lastModifiedBy>
  <cp:lastPrinted>2022-08-03T08:01:08Z</cp:lastPrinted>
  <dcterms:created xsi:type="dcterms:W3CDTF">2018-05-05T18:35:06Z</dcterms:created>
  <dcterms:modified xsi:type="dcterms:W3CDTF">2022-08-03T09:54:17Z</dcterms:modified>
</cp:coreProperties>
</file>