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bookViews>
    <workbookView xWindow="-120" yWindow="-120" windowWidth="21840" windowHeight="13140" tabRatio="798"/>
  </bookViews>
  <sheets>
    <sheet name="Boat1" sheetId="1" r:id="rId1"/>
    <sheet name="Boat2" sheetId="6" r:id="rId2"/>
    <sheet name="Boat3" sheetId="7" r:id="rId3"/>
    <sheet name="Dahab" sheetId="8" r:id="rId4"/>
    <sheet name="Thistelgorm" sheetId="9" r:id="rId5"/>
    <sheet name="Sharks bay" sheetId="10" r:id="rId6"/>
    <sheet name="Stella" sheetId="11" r:id="rId7"/>
    <sheet name="H.W.F" sheetId="12" state="hidden" r:id="rId8"/>
    <sheet name="Fanar" sheetId="13" r:id="rId9"/>
    <sheet name="Milton" sheetId="14" state="hidden" r:id="rId10"/>
  </sheets>
  <definedNames>
    <definedName name="_xlnm.Print_Area" localSheetId="0">Boat1!$A$1:$U$57</definedName>
    <definedName name="_xlnm.Print_Area" localSheetId="1">Boat2!$A$1:$U$57</definedName>
    <definedName name="_xlnm.Print_Area" localSheetId="2">Boat3!$A$1:$U$57</definedName>
    <definedName name="_xlnm.Print_Area" localSheetId="3">Dahab!$A$1:$U$57</definedName>
    <definedName name="_xlnm.Print_Area" localSheetId="8">Fanar!$A$1:$U$57</definedName>
    <definedName name="_xlnm.Print_Area" localSheetId="7">H.W.F!$A$1:$U$57</definedName>
    <definedName name="_xlnm.Print_Area" localSheetId="9">Milton!$A$1:$U$57</definedName>
    <definedName name="_xlnm.Print_Area" localSheetId="5">'Sharks bay'!$A$1:$U$57</definedName>
    <definedName name="_xlnm.Print_Area" localSheetId="6">Stella!$A$1:$U$57</definedName>
    <definedName name="_xlnm.Print_Area" localSheetId="4">Thistelgorm!$A$1:$U$57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3" l="1"/>
  <c r="N5" i="11"/>
  <c r="N5" i="6"/>
  <c r="N5" i="1"/>
  <c r="J7" i="1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H49" i="1"/>
  <c r="V5" i="13"/>
  <c r="W5" i="6"/>
  <c r="V5" i="6"/>
  <c r="U5" i="6"/>
  <c r="T5" i="6"/>
  <c r="S5" i="6"/>
  <c r="R5" i="6"/>
  <c r="Q5" i="6"/>
  <c r="P5" i="6"/>
  <c r="O5" i="6"/>
  <c r="U5" i="1"/>
  <c r="T5" i="1"/>
  <c r="W5" i="1"/>
  <c r="V5" i="1"/>
  <c r="U5" i="11"/>
  <c r="T5" i="11"/>
  <c r="W5" i="11"/>
  <c r="V5" i="11"/>
  <c r="S5" i="11"/>
  <c r="R5" i="11"/>
  <c r="Q5" i="11"/>
  <c r="P5" i="11"/>
  <c r="O5" i="11"/>
  <c r="S5" i="1"/>
  <c r="R5" i="1"/>
  <c r="Q5" i="1"/>
  <c r="P5" i="1"/>
  <c r="O5" i="1"/>
  <c r="C3" i="14"/>
  <c r="I49" i="14"/>
  <c r="H49" i="14"/>
  <c r="C3" i="13"/>
  <c r="I49" i="13"/>
  <c r="H49" i="13"/>
  <c r="C3" i="12"/>
  <c r="I49" i="12"/>
  <c r="H49" i="12"/>
  <c r="C3" i="11"/>
  <c r="I49" i="11"/>
  <c r="H49" i="11"/>
  <c r="C3" i="10"/>
  <c r="I49" i="10"/>
  <c r="H49" i="10"/>
  <c r="C3" i="9"/>
  <c r="I49" i="9"/>
  <c r="H49" i="9"/>
  <c r="C3" i="8"/>
  <c r="I49" i="8"/>
  <c r="H49" i="8"/>
  <c r="C3" i="7"/>
  <c r="I49" i="7"/>
  <c r="H49" i="7"/>
  <c r="C3" i="6"/>
  <c r="I49" i="6"/>
  <c r="H49" i="6"/>
  <c r="E57" i="14"/>
  <c r="E56" i="14"/>
  <c r="E55" i="14"/>
  <c r="E54" i="14"/>
  <c r="F57" i="13"/>
  <c r="F56" i="13"/>
  <c r="F55" i="13"/>
  <c r="F54" i="13"/>
  <c r="E57" i="12"/>
  <c r="E56" i="12"/>
  <c r="E55" i="12"/>
  <c r="E54" i="12"/>
  <c r="F57" i="11"/>
  <c r="F56" i="11"/>
  <c r="F55" i="11"/>
  <c r="F54" i="11"/>
  <c r="F56" i="14"/>
  <c r="F54" i="14"/>
  <c r="E57" i="13"/>
  <c r="E55" i="13"/>
  <c r="F56" i="12"/>
  <c r="F54" i="12"/>
  <c r="E57" i="11"/>
  <c r="E55" i="11"/>
  <c r="F57" i="10"/>
  <c r="F56" i="10"/>
  <c r="F55" i="10"/>
  <c r="F54" i="10"/>
  <c r="E57" i="9"/>
  <c r="E56" i="9"/>
  <c r="E55" i="9"/>
  <c r="E54" i="9"/>
  <c r="F57" i="8"/>
  <c r="F56" i="8"/>
  <c r="F55" i="8"/>
  <c r="F54" i="8"/>
  <c r="E57" i="7"/>
  <c r="E56" i="7"/>
  <c r="E55" i="7"/>
  <c r="E54" i="7"/>
  <c r="F57" i="6"/>
  <c r="F56" i="6"/>
  <c r="F55" i="6"/>
  <c r="F54" i="6"/>
  <c r="F55" i="14"/>
  <c r="E54" i="13"/>
  <c r="F55" i="12"/>
  <c r="E54" i="11"/>
  <c r="E57" i="10"/>
  <c r="E55" i="10"/>
  <c r="F56" i="9"/>
  <c r="F54" i="9"/>
  <c r="E57" i="8"/>
  <c r="E55" i="8"/>
  <c r="F56" i="7"/>
  <c r="F54" i="7"/>
  <c r="E57" i="6"/>
  <c r="E55" i="6"/>
  <c r="F57" i="14"/>
  <c r="E56" i="13"/>
  <c r="F57" i="12"/>
  <c r="E56" i="11"/>
  <c r="E56" i="10"/>
  <c r="E54" i="10"/>
  <c r="F57" i="9"/>
  <c r="F55" i="9"/>
  <c r="E56" i="8"/>
  <c r="E54" i="8"/>
  <c r="F57" i="7"/>
  <c r="F55" i="7"/>
  <c r="E56" i="6"/>
  <c r="E54" i="6"/>
  <c r="F57" i="1"/>
  <c r="F55" i="1"/>
  <c r="E57" i="1"/>
  <c r="E55" i="1"/>
  <c r="F54" i="1"/>
  <c r="F56" i="1"/>
  <c r="E54" i="1"/>
  <c r="E56" i="1"/>
  <c r="J7" i="13"/>
  <c r="H12" i="14"/>
  <c r="H11" i="14"/>
  <c r="J10" i="14"/>
  <c r="G10" i="14"/>
  <c r="H9" i="14"/>
  <c r="J8" i="14"/>
  <c r="G8" i="14"/>
  <c r="H7" i="14"/>
  <c r="J6" i="14"/>
  <c r="G6" i="14"/>
  <c r="J12" i="13"/>
  <c r="G12" i="13"/>
  <c r="J11" i="13"/>
  <c r="G11" i="13"/>
  <c r="H10" i="13"/>
  <c r="J9" i="13"/>
  <c r="G9" i="13"/>
  <c r="H8" i="13"/>
  <c r="G7" i="13"/>
  <c r="H6" i="13"/>
  <c r="H12" i="12"/>
  <c r="H11" i="12"/>
  <c r="J10" i="12"/>
  <c r="G10" i="12"/>
  <c r="H9" i="12"/>
  <c r="J8" i="12"/>
  <c r="G8" i="12"/>
  <c r="H7" i="12"/>
  <c r="J6" i="12"/>
  <c r="G6" i="12"/>
  <c r="J12" i="11"/>
  <c r="G12" i="11"/>
  <c r="J11" i="11"/>
  <c r="G12" i="14"/>
  <c r="G11" i="14"/>
  <c r="J9" i="14"/>
  <c r="H8" i="14"/>
  <c r="G7" i="14"/>
  <c r="H12" i="13"/>
  <c r="H11" i="13"/>
  <c r="G10" i="13"/>
  <c r="J8" i="13"/>
  <c r="H7" i="13"/>
  <c r="G6" i="13"/>
  <c r="G12" i="12"/>
  <c r="G11" i="12"/>
  <c r="J9" i="12"/>
  <c r="H8" i="12"/>
  <c r="G7" i="12"/>
  <c r="H12" i="11"/>
  <c r="H11" i="11"/>
  <c r="J10" i="11"/>
  <c r="G10" i="11"/>
  <c r="H9" i="11"/>
  <c r="J8" i="11"/>
  <c r="G8" i="11"/>
  <c r="H7" i="11"/>
  <c r="J6" i="11"/>
  <c r="G6" i="11"/>
  <c r="J12" i="10"/>
  <c r="G12" i="10"/>
  <c r="J11" i="10"/>
  <c r="G11" i="10"/>
  <c r="H10" i="10"/>
  <c r="J9" i="10"/>
  <c r="G9" i="10"/>
  <c r="H8" i="10"/>
  <c r="J7" i="10"/>
  <c r="G7" i="10"/>
  <c r="H6" i="10"/>
  <c r="H12" i="9"/>
  <c r="H11" i="9"/>
  <c r="J10" i="9"/>
  <c r="G10" i="9"/>
  <c r="H9" i="9"/>
  <c r="J8" i="9"/>
  <c r="G8" i="9"/>
  <c r="H7" i="9"/>
  <c r="J6" i="9"/>
  <c r="G6" i="9"/>
  <c r="J12" i="8"/>
  <c r="G12" i="8"/>
  <c r="J11" i="8"/>
  <c r="G11" i="8"/>
  <c r="H10" i="8"/>
  <c r="J9" i="8"/>
  <c r="G9" i="8"/>
  <c r="H8" i="8"/>
  <c r="J7" i="8"/>
  <c r="G7" i="8"/>
  <c r="H6" i="8"/>
  <c r="H12" i="7"/>
  <c r="H11" i="7"/>
  <c r="J10" i="7"/>
  <c r="G10" i="7"/>
  <c r="H9" i="7"/>
  <c r="J8" i="7"/>
  <c r="G8" i="7"/>
  <c r="H7" i="7"/>
  <c r="J6" i="7"/>
  <c r="G6" i="7"/>
  <c r="J11" i="14"/>
  <c r="G9" i="14"/>
  <c r="J10" i="13"/>
  <c r="J6" i="13"/>
  <c r="J11" i="12"/>
  <c r="G9" i="12"/>
  <c r="G11" i="11"/>
  <c r="J9" i="11"/>
  <c r="H8" i="11"/>
  <c r="G7" i="11"/>
  <c r="H12" i="10"/>
  <c r="H11" i="10"/>
  <c r="G10" i="10"/>
  <c r="J8" i="10"/>
  <c r="H7" i="10"/>
  <c r="G6" i="10"/>
  <c r="G12" i="9"/>
  <c r="G11" i="9"/>
  <c r="J9" i="9"/>
  <c r="H8" i="9"/>
  <c r="G7" i="9"/>
  <c r="H12" i="8"/>
  <c r="H11" i="8"/>
  <c r="G10" i="8"/>
  <c r="J8" i="8"/>
  <c r="H7" i="8"/>
  <c r="G6" i="8"/>
  <c r="G12" i="7"/>
  <c r="G11" i="7"/>
  <c r="J9" i="7"/>
  <c r="H8" i="7"/>
  <c r="G7" i="7"/>
  <c r="J12" i="6"/>
  <c r="G12" i="6"/>
  <c r="J11" i="6"/>
  <c r="G11" i="6"/>
  <c r="H10" i="6"/>
  <c r="J9" i="6"/>
  <c r="G9" i="6"/>
  <c r="H8" i="6"/>
  <c r="J7" i="6"/>
  <c r="G7" i="6"/>
  <c r="H6" i="6"/>
  <c r="G7" i="1"/>
  <c r="G9" i="1"/>
  <c r="G11" i="1"/>
  <c r="G6" i="1"/>
  <c r="H8" i="1"/>
  <c r="H10" i="1"/>
  <c r="H12" i="1"/>
  <c r="J9" i="1"/>
  <c r="J11" i="1"/>
  <c r="J6" i="1"/>
  <c r="J12" i="14"/>
  <c r="H10" i="14"/>
  <c r="J7" i="14"/>
  <c r="H6" i="14"/>
  <c r="H9" i="13"/>
  <c r="G8" i="13"/>
  <c r="J12" i="12"/>
  <c r="H10" i="12"/>
  <c r="J7" i="12"/>
  <c r="H6" i="12"/>
  <c r="H10" i="11"/>
  <c r="G9" i="11"/>
  <c r="J7" i="11"/>
  <c r="H6" i="11"/>
  <c r="J10" i="10"/>
  <c r="H9" i="10"/>
  <c r="G8" i="10"/>
  <c r="J6" i="10"/>
  <c r="J12" i="9"/>
  <c r="J11" i="9"/>
  <c r="H10" i="9"/>
  <c r="G9" i="9"/>
  <c r="J7" i="9"/>
  <c r="H6" i="9"/>
  <c r="J10" i="8"/>
  <c r="H9" i="8"/>
  <c r="G8" i="8"/>
  <c r="J6" i="8"/>
  <c r="J12" i="7"/>
  <c r="J11" i="7"/>
  <c r="H10" i="7"/>
  <c r="G9" i="7"/>
  <c r="J7" i="7"/>
  <c r="H6" i="7"/>
  <c r="H12" i="6"/>
  <c r="H11" i="6"/>
  <c r="J10" i="6"/>
  <c r="G10" i="6"/>
  <c r="H9" i="6"/>
  <c r="J8" i="6"/>
  <c r="G8" i="6"/>
  <c r="H7" i="6"/>
  <c r="J6" i="6"/>
  <c r="G6" i="6"/>
  <c r="G8" i="1"/>
  <c r="G10" i="1"/>
  <c r="G12" i="1"/>
  <c r="H7" i="1"/>
  <c r="H9" i="1"/>
  <c r="H11" i="1"/>
  <c r="H6" i="1"/>
  <c r="J8" i="1"/>
  <c r="J10" i="1"/>
  <c r="J12" i="1"/>
  <c r="F9" i="14"/>
  <c r="D9" i="14"/>
  <c r="E8" i="14"/>
  <c r="C8" i="14"/>
  <c r="F7" i="14"/>
  <c r="D7" i="14"/>
  <c r="E6" i="14"/>
  <c r="C6" i="14"/>
  <c r="N3" i="14"/>
  <c r="H3" i="14"/>
  <c r="F3" i="14"/>
  <c r="E9" i="13"/>
  <c r="C9" i="13"/>
  <c r="F8" i="13"/>
  <c r="D8" i="13"/>
  <c r="E7" i="13"/>
  <c r="C7" i="13"/>
  <c r="F6" i="13"/>
  <c r="D6" i="13"/>
  <c r="O3" i="13"/>
  <c r="J3" i="13"/>
  <c r="G3" i="13"/>
  <c r="F9" i="12"/>
  <c r="D9" i="12"/>
  <c r="E8" i="12"/>
  <c r="C8" i="12"/>
  <c r="F7" i="12"/>
  <c r="D7" i="12"/>
  <c r="E6" i="12"/>
  <c r="C6" i="12"/>
  <c r="N3" i="12"/>
  <c r="H3" i="12"/>
  <c r="F3" i="12"/>
  <c r="E9" i="14"/>
  <c r="D8" i="14"/>
  <c r="C7" i="14"/>
  <c r="F6" i="14"/>
  <c r="O3" i="14"/>
  <c r="G3" i="14"/>
  <c r="F9" i="13"/>
  <c r="E8" i="13"/>
  <c r="D7" i="13"/>
  <c r="C6" i="13"/>
  <c r="H3" i="13"/>
  <c r="E9" i="12"/>
  <c r="D8" i="12"/>
  <c r="C7" i="12"/>
  <c r="F6" i="12"/>
  <c r="O3" i="12"/>
  <c r="G3" i="12"/>
  <c r="F9" i="11"/>
  <c r="D9" i="11"/>
  <c r="E8" i="11"/>
  <c r="C8" i="11"/>
  <c r="F7" i="11"/>
  <c r="D7" i="11"/>
  <c r="E6" i="11"/>
  <c r="C6" i="11"/>
  <c r="N3" i="11"/>
  <c r="H3" i="11"/>
  <c r="F3" i="11"/>
  <c r="E9" i="10"/>
  <c r="C9" i="10"/>
  <c r="F8" i="10"/>
  <c r="D8" i="10"/>
  <c r="E7" i="10"/>
  <c r="C7" i="10"/>
  <c r="F6" i="10"/>
  <c r="D6" i="10"/>
  <c r="O3" i="10"/>
  <c r="J3" i="10"/>
  <c r="G3" i="10"/>
  <c r="F9" i="9"/>
  <c r="D9" i="9"/>
  <c r="E8" i="9"/>
  <c r="C8" i="9"/>
  <c r="F7" i="9"/>
  <c r="D7" i="9"/>
  <c r="E6" i="9"/>
  <c r="C6" i="9"/>
  <c r="N3" i="9"/>
  <c r="H3" i="9"/>
  <c r="F3" i="9"/>
  <c r="E9" i="8"/>
  <c r="C9" i="8"/>
  <c r="F8" i="8"/>
  <c r="D8" i="8"/>
  <c r="E7" i="8"/>
  <c r="C7" i="8"/>
  <c r="F6" i="8"/>
  <c r="D6" i="8"/>
  <c r="O3" i="8"/>
  <c r="J3" i="8"/>
  <c r="G3" i="8"/>
  <c r="F9" i="7"/>
  <c r="D9" i="7"/>
  <c r="E8" i="7"/>
  <c r="C8" i="7"/>
  <c r="F7" i="7"/>
  <c r="D7" i="7"/>
  <c r="E6" i="7"/>
  <c r="C6" i="7"/>
  <c r="N3" i="7"/>
  <c r="H3" i="7"/>
  <c r="F3" i="7"/>
  <c r="F8" i="14"/>
  <c r="E7" i="14"/>
  <c r="D6" i="14"/>
  <c r="D9" i="13"/>
  <c r="C8" i="13"/>
  <c r="N3" i="13"/>
  <c r="F8" i="12"/>
  <c r="E7" i="12"/>
  <c r="D6" i="12"/>
  <c r="E9" i="11"/>
  <c r="D8" i="11"/>
  <c r="C7" i="11"/>
  <c r="F6" i="11"/>
  <c r="O3" i="11"/>
  <c r="G3" i="11"/>
  <c r="F9" i="10"/>
  <c r="E8" i="10"/>
  <c r="D7" i="10"/>
  <c r="C6" i="10"/>
  <c r="H3" i="10"/>
  <c r="E9" i="9"/>
  <c r="D8" i="9"/>
  <c r="C7" i="9"/>
  <c r="F6" i="9"/>
  <c r="O3" i="9"/>
  <c r="G3" i="9"/>
  <c r="F9" i="8"/>
  <c r="E8" i="8"/>
  <c r="D7" i="8"/>
  <c r="C6" i="8"/>
  <c r="H3" i="8"/>
  <c r="E9" i="7"/>
  <c r="D8" i="7"/>
  <c r="C7" i="7"/>
  <c r="F6" i="7"/>
  <c r="O3" i="7"/>
  <c r="G3" i="7"/>
  <c r="E9" i="6"/>
  <c r="C9" i="6"/>
  <c r="F8" i="6"/>
  <c r="D8" i="6"/>
  <c r="E7" i="6"/>
  <c r="C7" i="6"/>
  <c r="F6" i="6"/>
  <c r="D6" i="6"/>
  <c r="O3" i="6"/>
  <c r="J3" i="6"/>
  <c r="G3" i="6"/>
  <c r="C9" i="14"/>
  <c r="J3" i="14"/>
  <c r="F7" i="13"/>
  <c r="E6" i="13"/>
  <c r="F3" i="13"/>
  <c r="C9" i="12"/>
  <c r="J3" i="12"/>
  <c r="C9" i="11"/>
  <c r="F8" i="11"/>
  <c r="E7" i="11"/>
  <c r="D6" i="11"/>
  <c r="J3" i="11"/>
  <c r="D9" i="10"/>
  <c r="C8" i="10"/>
  <c r="F7" i="10"/>
  <c r="E6" i="10"/>
  <c r="N3" i="10"/>
  <c r="F3" i="10"/>
  <c r="C9" i="9"/>
  <c r="F8" i="9"/>
  <c r="E7" i="9"/>
  <c r="D6" i="9"/>
  <c r="J3" i="9"/>
  <c r="D9" i="8"/>
  <c r="C8" i="8"/>
  <c r="F7" i="8"/>
  <c r="E6" i="8"/>
  <c r="N3" i="8"/>
  <c r="F3" i="8"/>
  <c r="C9" i="7"/>
  <c r="F8" i="7"/>
  <c r="E7" i="7"/>
  <c r="D6" i="7"/>
  <c r="J3" i="7"/>
  <c r="F9" i="6"/>
  <c r="D9" i="6"/>
  <c r="E8" i="6"/>
  <c r="C8" i="6"/>
  <c r="F7" i="6"/>
  <c r="D7" i="6"/>
  <c r="E6" i="6"/>
  <c r="C6" i="6"/>
  <c r="N3" i="6"/>
  <c r="H3" i="6"/>
  <c r="F3" i="6"/>
  <c r="E12" i="14"/>
  <c r="E12" i="12"/>
  <c r="E12" i="9"/>
  <c r="E12" i="7"/>
  <c r="E12" i="13"/>
  <c r="E12" i="11"/>
  <c r="E12" i="10"/>
  <c r="E12" i="8"/>
  <c r="E12" i="6"/>
  <c r="O3" i="1"/>
  <c r="E12" i="1"/>
  <c r="N3" i="1"/>
  <c r="H3" i="1"/>
  <c r="G3" i="1"/>
  <c r="F7" i="1"/>
  <c r="F9" i="1"/>
  <c r="E7" i="1"/>
  <c r="E9" i="1"/>
  <c r="D7" i="1"/>
  <c r="D9" i="1"/>
  <c r="C7" i="1"/>
  <c r="C9" i="1"/>
  <c r="J3" i="1"/>
  <c r="F3" i="1"/>
  <c r="F6" i="1"/>
  <c r="F8" i="1"/>
  <c r="E6" i="1"/>
  <c r="E8" i="1"/>
  <c r="D6" i="1"/>
  <c r="D8" i="1"/>
  <c r="C6" i="1"/>
  <c r="C8" i="1"/>
  <c r="I49" i="1"/>
</calcChain>
</file>

<file path=xl/sharedStrings.xml><?xml version="1.0" encoding="utf-8"?>
<sst xmlns="http://schemas.openxmlformats.org/spreadsheetml/2006/main" count="721" uniqueCount="82">
  <si>
    <t>التاريخ</t>
  </si>
  <si>
    <t>اتجاه الرحله</t>
  </si>
  <si>
    <t>ميناء القيام</t>
  </si>
  <si>
    <t>SNORK</t>
  </si>
  <si>
    <t>اسم اللنش</t>
  </si>
  <si>
    <t>رقم التسجيل</t>
  </si>
  <si>
    <t>تاريخ انتهاء الترخيص</t>
  </si>
  <si>
    <t>عدد الطقم</t>
  </si>
  <si>
    <t>عدد الركاب</t>
  </si>
  <si>
    <t>طاقم المركب</t>
  </si>
  <si>
    <t>المدربين/المرشدين/المصورين</t>
  </si>
  <si>
    <t>الوظيفه</t>
  </si>
  <si>
    <t>اسماء الطاقم</t>
  </si>
  <si>
    <t>رقم مزاوله المهنه</t>
  </si>
  <si>
    <t>تليفون</t>
  </si>
  <si>
    <t>Sharing Company</t>
  </si>
  <si>
    <t>NO</t>
  </si>
  <si>
    <t>Name
الاسم</t>
  </si>
  <si>
    <t>Last Name
العائلي</t>
  </si>
  <si>
    <t>Nationality
الجنسيه</t>
  </si>
  <si>
    <t>Passport
جواز السفر</t>
  </si>
  <si>
    <t>Hotel
الفندق</t>
  </si>
  <si>
    <t>Room No.
الحجره</t>
  </si>
  <si>
    <t>Adult
كبير</t>
  </si>
  <si>
    <t>CHD
طفل</t>
  </si>
  <si>
    <t>Activity
النشاط</t>
  </si>
  <si>
    <t xml:space="preserve">LEVEL
رخصه </t>
  </si>
  <si>
    <t>Eval
مستوي</t>
  </si>
  <si>
    <t>Box
صندوق</t>
  </si>
  <si>
    <t>Fins
زعانف</t>
  </si>
  <si>
    <t>Com
ملاحظات</t>
  </si>
  <si>
    <t>Check in</t>
  </si>
  <si>
    <t>Bill</t>
  </si>
  <si>
    <t>Time</t>
  </si>
  <si>
    <t>Rest</t>
  </si>
  <si>
    <t>Guide</t>
  </si>
  <si>
    <t>Partner</t>
  </si>
  <si>
    <t>Reg#</t>
  </si>
  <si>
    <t>BCD#</t>
  </si>
  <si>
    <t>Suit#</t>
  </si>
  <si>
    <t>Fins#</t>
  </si>
  <si>
    <t>Mask#</t>
  </si>
  <si>
    <t>BOOT</t>
  </si>
  <si>
    <t>الحموله</t>
  </si>
  <si>
    <t>مركز غوص ديزرت روز 
 رخصه 341 
 تليفون:01220004757</t>
  </si>
  <si>
    <t>الاسماء</t>
  </si>
  <si>
    <t>Transf</t>
  </si>
  <si>
    <t>Total
اجمالي</t>
  </si>
  <si>
    <t xml:space="preserve">PLEASE DON’T FORGET PASSPORT </t>
  </si>
  <si>
    <t xml:space="preserve">PICK UP </t>
  </si>
  <si>
    <t>Nitrox 32%</t>
  </si>
  <si>
    <t>NOTE</t>
  </si>
  <si>
    <t>Assembly time</t>
  </si>
  <si>
    <t>Place of assembly</t>
  </si>
  <si>
    <t>Carrier</t>
  </si>
  <si>
    <t>Tel.</t>
  </si>
  <si>
    <t>12 L</t>
  </si>
  <si>
    <t>15 L</t>
  </si>
  <si>
    <t>Air</t>
  </si>
  <si>
    <t>8 L</t>
  </si>
  <si>
    <t>تليفون اللنش</t>
  </si>
  <si>
    <t>DRIVER</t>
  </si>
  <si>
    <t>Dahab</t>
  </si>
  <si>
    <t>Thistelgorm</t>
  </si>
  <si>
    <t>وطنيه</t>
  </si>
  <si>
    <t>وند كي</t>
  </si>
  <si>
    <t xml:space="preserve">Sharks Bay </t>
  </si>
  <si>
    <t>Stella Beach</t>
  </si>
  <si>
    <t>H.W.F Beach</t>
  </si>
  <si>
    <t>Fanar</t>
  </si>
  <si>
    <t>Milton Beach</t>
  </si>
  <si>
    <t>GUIDING</t>
  </si>
  <si>
    <t>3RD</t>
  </si>
  <si>
    <t>boat2</t>
  </si>
  <si>
    <t>dahab</t>
  </si>
  <si>
    <t>thistlegorm</t>
  </si>
  <si>
    <t>sharks bay</t>
  </si>
  <si>
    <t>stella</t>
  </si>
  <si>
    <t>fanar</t>
  </si>
  <si>
    <t>boat1</t>
  </si>
  <si>
    <t>boat3</t>
  </si>
  <si>
    <t xml:space="preserve">وليكن عند كتابة رقم 2 فى هذا العمود وكتابة نفس الرقم فى نفس العمود فى ورقة boat2 او boat3 او dahab يتم تحذيرى بأن الارقام متشابهة هنا وهناك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</si>
</sst>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Arial"/>
      <family val="2"/>
    </font>
    <font>
      <u/>
      <sz val="9"/>
      <color theme="10"/>
      <name val="Tahoma"/>
      <family val="2"/>
    </font>
    <font>
      <b/>
      <sz val="10"/>
      <color indexed="10"/>
      <name val="Arial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0"/>
      <color theme="1"/>
      <name val="Arial"/>
      <family val="2"/>
    </font>
    <font>
      <sz val="14"/>
      <name val="Tahoma"/>
      <family val="2"/>
    </font>
    <font>
      <b/>
      <sz val="14"/>
      <name val="Tahoma"/>
      <family val="2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4" fillId="2" borderId="7" xfId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0" fontId="13" fillId="0" borderId="0" xfId="3" applyNumberFormat="1" applyFont="1" applyAlignment="1" applyProtection="1"/>
    <xf numFmtId="0" fontId="11" fillId="0" borderId="0" xfId="2"/>
    <xf numFmtId="0" fontId="0" fillId="3" borderId="0" xfId="0" applyFill="1"/>
    <xf numFmtId="0" fontId="4" fillId="2" borderId="1" xfId="1" applyFont="1" applyFill="1" applyBorder="1" applyAlignment="1">
      <alignment horizontal="center" vertical="center" readingOrder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4" fillId="5" borderId="43" xfId="1" applyFont="1" applyFill="1" applyBorder="1" applyAlignment="1" applyProtection="1">
      <alignment horizontal="center"/>
      <protection locked="0"/>
    </xf>
    <xf numFmtId="0" fontId="15" fillId="5" borderId="35" xfId="1" applyFont="1" applyFill="1" applyBorder="1" applyAlignment="1" applyProtection="1">
      <alignment horizontal="center" vertical="center" readingOrder="1"/>
      <protection locked="0"/>
    </xf>
    <xf numFmtId="0" fontId="3" fillId="3" borderId="0" xfId="1" applyFont="1" applyFill="1" applyAlignment="1" applyProtection="1">
      <alignment readingOrder="1"/>
      <protection locked="0"/>
    </xf>
    <xf numFmtId="0" fontId="8" fillId="3" borderId="0" xfId="1" applyFont="1" applyFill="1" applyAlignment="1" applyProtection="1">
      <alignment horizontal="center" readingOrder="1"/>
      <protection locked="0"/>
    </xf>
    <xf numFmtId="0" fontId="8" fillId="3" borderId="0" xfId="1" applyFont="1" applyFill="1" applyAlignment="1" applyProtection="1">
      <alignment horizontal="center"/>
      <protection locked="0"/>
    </xf>
    <xf numFmtId="14" fontId="15" fillId="3" borderId="34" xfId="1" applyNumberFormat="1" applyFont="1" applyFill="1" applyBorder="1" applyAlignment="1" applyProtection="1">
      <alignment horizontal="center" vertical="center" readingOrder="1"/>
      <protection locked="0"/>
    </xf>
    <xf numFmtId="0" fontId="15" fillId="5" borderId="35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readingOrder="1"/>
      <protection locked="0"/>
    </xf>
    <xf numFmtId="0" fontId="4" fillId="2" borderId="5" xfId="1" applyFont="1" applyFill="1" applyBorder="1" applyAlignment="1" applyProtection="1">
      <alignment horizontal="center" readingOrder="1"/>
      <protection locked="0"/>
    </xf>
    <xf numFmtId="0" fontId="4" fillId="2" borderId="31" xfId="1" applyFont="1" applyFill="1" applyBorder="1" applyAlignment="1" applyProtection="1">
      <alignment horizontal="center" readingOrder="1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 readingOrder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1" fillId="0" borderId="7" xfId="0" applyFont="1" applyBorder="1" applyProtection="1"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 readingOrder="1"/>
      <protection locked="0"/>
    </xf>
    <xf numFmtId="0" fontId="1" fillId="0" borderId="1" xfId="0" applyFont="1" applyBorder="1" applyProtection="1">
      <protection locked="0"/>
    </xf>
    <xf numFmtId="0" fontId="5" fillId="0" borderId="33" xfId="1" applyFont="1" applyBorder="1" applyAlignment="1" applyProtection="1">
      <alignment horizontal="center" readingOrder="1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7" fillId="0" borderId="11" xfId="1" applyFont="1" applyBorder="1" applyAlignment="1" applyProtection="1">
      <alignment horizontal="center" readingOrder="1"/>
      <protection locked="0"/>
    </xf>
    <xf numFmtId="0" fontId="7" fillId="0" borderId="34" xfId="1" applyFont="1" applyBorder="1" applyAlignment="1" applyProtection="1">
      <alignment horizontal="center" readingOrder="1"/>
      <protection locked="0"/>
    </xf>
    <xf numFmtId="0" fontId="5" fillId="0" borderId="35" xfId="1" applyFont="1" applyBorder="1" applyAlignment="1" applyProtection="1">
      <alignment horizontal="center" readingOrder="1"/>
      <protection locked="0"/>
    </xf>
    <xf numFmtId="0" fontId="5" fillId="0" borderId="35" xfId="1" applyFont="1" applyBorder="1" applyAlignment="1" applyProtection="1">
      <alignment horizontal="center"/>
      <protection locked="0"/>
    </xf>
    <xf numFmtId="0" fontId="1" fillId="0" borderId="35" xfId="0" applyFont="1" applyBorder="1" applyProtection="1"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readingOrder="1"/>
      <protection locked="0"/>
    </xf>
    <xf numFmtId="0" fontId="4" fillId="3" borderId="0" xfId="1" applyFont="1" applyFill="1" applyAlignment="1" applyProtection="1">
      <alignment horizontal="center" readingOrder="1"/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 readingOrder="1"/>
      <protection locked="0"/>
    </xf>
    <xf numFmtId="0" fontId="6" fillId="0" borderId="0" xfId="1" applyFont="1" applyAlignment="1" applyProtection="1">
      <alignment horizontal="center" readingOrder="1"/>
      <protection locked="0"/>
    </xf>
    <xf numFmtId="0" fontId="6" fillId="0" borderId="0" xfId="1" applyFont="1" applyAlignment="1" applyProtection="1">
      <alignment readingOrder="1"/>
      <protection locked="0"/>
    </xf>
    <xf numFmtId="0" fontId="9" fillId="0" borderId="0" xfId="1" applyFont="1" applyAlignment="1" applyProtection="1">
      <alignment horizontal="center" readingOrder="1"/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 readingOrder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center"/>
      <protection locked="0"/>
    </xf>
    <xf numFmtId="20" fontId="6" fillId="0" borderId="1" xfId="1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2" applyFont="1" applyFill="1" applyBorder="1" applyAlignment="1" applyProtection="1">
      <alignment horizontal="center"/>
      <protection locked="0"/>
    </xf>
    <xf numFmtId="0" fontId="4" fillId="3" borderId="2" xfId="2" applyFont="1" applyFill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2" applyFont="1" applyBorder="1" applyAlignment="1" applyProtection="1">
      <alignment horizontal="center"/>
      <protection locked="0"/>
    </xf>
    <xf numFmtId="0" fontId="4" fillId="0" borderId="10" xfId="2" applyFont="1" applyBorder="1" applyAlignment="1" applyProtection="1">
      <alignment horizontal="center"/>
      <protection locked="0"/>
    </xf>
    <xf numFmtId="0" fontId="6" fillId="0" borderId="9" xfId="0" quotePrefix="1" applyFont="1" applyBorder="1" applyAlignment="1" applyProtection="1">
      <alignment horizontal="center"/>
      <protection locked="0"/>
    </xf>
    <xf numFmtId="0" fontId="6" fillId="3" borderId="1" xfId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11" fillId="0" borderId="0" xfId="2" applyProtection="1">
      <protection locked="0"/>
    </xf>
    <xf numFmtId="0" fontId="4" fillId="2" borderId="1" xfId="1" applyFont="1" applyFill="1" applyBorder="1" applyAlignment="1" applyProtection="1">
      <alignment horizontal="center" readingOrder="1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5" fillId="4" borderId="35" xfId="1" applyFont="1" applyFill="1" applyBorder="1" applyAlignment="1">
      <alignment horizontal="center" vertical="center" readingOrder="1"/>
    </xf>
    <xf numFmtId="0" fontId="4" fillId="4" borderId="15" xfId="1" applyFont="1" applyFill="1" applyBorder="1" applyAlignment="1">
      <alignment readingOrder="1"/>
    </xf>
    <xf numFmtId="0" fontId="5" fillId="4" borderId="3" xfId="1" applyFont="1" applyFill="1" applyBorder="1" applyAlignment="1">
      <alignment horizontal="center" vertical="center" readingOrder="1"/>
    </xf>
    <xf numFmtId="0" fontId="15" fillId="3" borderId="38" xfId="1" applyFont="1" applyFill="1" applyBorder="1" applyAlignment="1">
      <alignment horizontal="center" readingOrder="1"/>
    </xf>
    <xf numFmtId="0" fontId="15" fillId="3" borderId="1" xfId="1" applyFont="1" applyFill="1" applyBorder="1" applyAlignment="1">
      <alignment horizontal="center" readingOrder="1"/>
    </xf>
    <xf numFmtId="0" fontId="15" fillId="3" borderId="39" xfId="1" applyFont="1" applyFill="1" applyBorder="1" applyAlignment="1">
      <alignment horizontal="center" readingOrder="1"/>
    </xf>
    <xf numFmtId="0" fontId="15" fillId="3" borderId="40" xfId="1" applyFont="1" applyFill="1" applyBorder="1" applyAlignment="1">
      <alignment horizontal="center" readingOrder="1"/>
    </xf>
    <xf numFmtId="0" fontId="15" fillId="3" borderId="41" xfId="1" applyFont="1" applyFill="1" applyBorder="1" applyAlignment="1">
      <alignment readingOrder="1"/>
    </xf>
    <xf numFmtId="0" fontId="4" fillId="2" borderId="38" xfId="1" applyFont="1" applyFill="1" applyBorder="1" applyAlignment="1">
      <alignment horizontal="center" vertical="center" readingOrder="1"/>
    </xf>
    <xf numFmtId="0" fontId="4" fillId="2" borderId="15" xfId="1" applyFont="1" applyFill="1" applyBorder="1" applyAlignment="1">
      <alignment horizontal="center" readingOrder="1"/>
    </xf>
    <xf numFmtId="0" fontId="4" fillId="2" borderId="3" xfId="1" applyFont="1" applyFill="1" applyBorder="1" applyAlignment="1">
      <alignment horizontal="center" vertical="center" readingOrder="1"/>
    </xf>
    <xf numFmtId="0" fontId="4" fillId="2" borderId="12" xfId="1" applyFont="1" applyFill="1" applyBorder="1" applyAlignment="1">
      <alignment horizontal="center" vertical="center" readingOrder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readingOrder="1"/>
    </xf>
    <xf numFmtId="0" fontId="4" fillId="4" borderId="44" xfId="1" applyFont="1" applyFill="1" applyBorder="1" applyAlignment="1">
      <alignment horizontal="center" vertical="center" readingOrder="1"/>
    </xf>
    <xf numFmtId="0" fontId="4" fillId="3" borderId="0" xfId="1" applyFont="1" applyFill="1" applyAlignment="1" applyProtection="1">
      <alignment horizontal="center" vertical="center"/>
      <protection locked="0"/>
    </xf>
    <xf numFmtId="0" fontId="15" fillId="4" borderId="1" xfId="1" applyFont="1" applyFill="1" applyBorder="1" applyAlignment="1">
      <alignment horizontal="center" readingOrder="1"/>
    </xf>
    <xf numFmtId="0" fontId="4" fillId="4" borderId="15" xfId="1" applyFont="1" applyFill="1" applyBorder="1" applyAlignment="1">
      <alignment horizontal="center" readingOrder="1"/>
    </xf>
    <xf numFmtId="0" fontId="6" fillId="0" borderId="1" xfId="2" applyFont="1" applyBorder="1" applyAlignment="1">
      <alignment horizontal="center"/>
    </xf>
    <xf numFmtId="0" fontId="6" fillId="3" borderId="1" xfId="0" quotePrefix="1" applyFont="1" applyFill="1" applyBorder="1" applyAlignment="1" applyProtection="1">
      <alignment horizontal="left"/>
      <protection locked="0"/>
    </xf>
    <xf numFmtId="0" fontId="6" fillId="3" borderId="1" xfId="0" quotePrefix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3" borderId="9" xfId="2" applyFont="1" applyFill="1" applyBorder="1" applyAlignment="1" applyProtection="1">
      <alignment horizontal="center"/>
      <protection locked="0"/>
    </xf>
    <xf numFmtId="0" fontId="6" fillId="3" borderId="9" xfId="0" quotePrefix="1" applyFont="1" applyFill="1" applyBorder="1" applyAlignment="1" applyProtection="1">
      <alignment horizontal="center"/>
      <protection locked="0"/>
    </xf>
    <xf numFmtId="0" fontId="4" fillId="3" borderId="10" xfId="2" applyFont="1" applyFill="1" applyBorder="1" applyAlignment="1" applyProtection="1">
      <alignment horizontal="center"/>
      <protection locked="0"/>
    </xf>
    <xf numFmtId="20" fontId="4" fillId="3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/>
      <protection locked="0"/>
    </xf>
    <xf numFmtId="20" fontId="4" fillId="0" borderId="1" xfId="1" applyNumberFormat="1" applyFont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center"/>
      <protection locked="0"/>
    </xf>
    <xf numFmtId="0" fontId="7" fillId="4" borderId="15" xfId="1" applyFont="1" applyFill="1" applyBorder="1" applyAlignment="1">
      <alignment readingOrder="1"/>
    </xf>
    <xf numFmtId="0" fontId="20" fillId="3" borderId="0" xfId="0" applyFont="1" applyFill="1" applyProtection="1"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6" borderId="0" xfId="0" applyFill="1"/>
    <xf numFmtId="14" fontId="15" fillId="3" borderId="34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readingOrder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 readingOrder="1"/>
    </xf>
    <xf numFmtId="0" fontId="22" fillId="0" borderId="0" xfId="0" applyFont="1"/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0" fillId="3" borderId="0" xfId="0" applyFont="1" applyFill="1"/>
    <xf numFmtId="0" fontId="8" fillId="3" borderId="0" xfId="1" applyFont="1" applyFill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9" xfId="2" applyFont="1" applyFill="1" applyBorder="1" applyAlignment="1" applyProtection="1">
      <alignment horizontal="center"/>
      <protection locked="0"/>
    </xf>
    <xf numFmtId="0" fontId="6" fillId="0" borderId="9" xfId="2" quotePrefix="1" applyFont="1" applyFill="1" applyBorder="1" applyAlignment="1" applyProtection="1">
      <alignment horizontal="center"/>
      <protection locked="0"/>
    </xf>
    <xf numFmtId="0" fontId="4" fillId="2" borderId="2" xfId="1" applyFont="1" applyFill="1" applyBorder="1" applyAlignment="1" applyProtection="1">
      <alignment horizontal="center" readingOrder="1"/>
      <protection locked="0"/>
    </xf>
    <xf numFmtId="0" fontId="4" fillId="2" borderId="3" xfId="1" applyFont="1" applyFill="1" applyBorder="1" applyAlignment="1" applyProtection="1">
      <alignment horizontal="center" readingOrder="1"/>
      <protection locked="0"/>
    </xf>
    <xf numFmtId="0" fontId="21" fillId="0" borderId="24" xfId="0" applyFont="1" applyBorder="1" applyAlignment="1" applyProtection="1">
      <alignment horizontal="center" vertical="top" wrapText="1"/>
      <protection locked="0"/>
    </xf>
    <xf numFmtId="0" fontId="21" fillId="0" borderId="16" xfId="0" applyFont="1" applyBorder="1" applyAlignment="1" applyProtection="1">
      <alignment horizontal="center" vertical="top" wrapText="1"/>
      <protection locked="0"/>
    </xf>
    <xf numFmtId="0" fontId="21" fillId="0" borderId="25" xfId="0" applyFont="1" applyBorder="1" applyAlignment="1" applyProtection="1">
      <alignment horizontal="center" vertical="top" wrapText="1"/>
      <protection locked="0"/>
    </xf>
    <xf numFmtId="0" fontId="21" fillId="0" borderId="26" xfId="0" applyFont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 vertical="top" wrapText="1"/>
      <protection locked="0"/>
    </xf>
    <xf numFmtId="0" fontId="21" fillId="0" borderId="27" xfId="0" applyFont="1" applyBorder="1" applyAlignment="1" applyProtection="1">
      <alignment horizontal="center" vertical="top" wrapText="1"/>
      <protection locked="0"/>
    </xf>
    <xf numFmtId="0" fontId="21" fillId="0" borderId="28" xfId="0" applyFont="1" applyBorder="1" applyAlignment="1" applyProtection="1">
      <alignment horizontal="center" vertical="top" wrapText="1"/>
      <protection locked="0"/>
    </xf>
    <xf numFmtId="0" fontId="21" fillId="0" borderId="29" xfId="0" applyFont="1" applyBorder="1" applyAlignment="1" applyProtection="1">
      <alignment horizontal="center" vertical="top" wrapText="1"/>
      <protection locked="0"/>
    </xf>
    <xf numFmtId="0" fontId="21" fillId="0" borderId="30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4" fillId="2" borderId="53" xfId="1" applyFont="1" applyFill="1" applyBorder="1" applyAlignment="1">
      <alignment horizontal="center" vertical="center" readingOrder="1"/>
    </xf>
    <xf numFmtId="0" fontId="4" fillId="2" borderId="54" xfId="1" applyFont="1" applyFill="1" applyBorder="1" applyAlignment="1">
      <alignment horizontal="center" vertical="center" readingOrder="1"/>
    </xf>
    <xf numFmtId="0" fontId="4" fillId="2" borderId="37" xfId="1" applyFont="1" applyFill="1" applyBorder="1" applyAlignment="1">
      <alignment horizontal="center" vertical="center" readingOrder="1"/>
    </xf>
    <xf numFmtId="0" fontId="4" fillId="2" borderId="14" xfId="1" applyFont="1" applyFill="1" applyBorder="1" applyAlignment="1">
      <alignment horizontal="center" vertical="center" readingOrder="1"/>
    </xf>
    <xf numFmtId="0" fontId="18" fillId="4" borderId="55" xfId="1" applyFont="1" applyFill="1" applyBorder="1" applyAlignment="1">
      <alignment horizontal="center" vertical="center" readingOrder="1"/>
    </xf>
    <xf numFmtId="0" fontId="18" fillId="4" borderId="56" xfId="1" applyFont="1" applyFill="1" applyBorder="1" applyAlignment="1">
      <alignment horizontal="center" vertical="center" readingOrder="1"/>
    </xf>
    <xf numFmtId="0" fontId="16" fillId="2" borderId="47" xfId="1" applyFont="1" applyFill="1" applyBorder="1" applyAlignment="1">
      <alignment horizontal="center" vertical="center" readingOrder="1"/>
    </xf>
    <xf numFmtId="0" fontId="16" fillId="2" borderId="11" xfId="1" applyFont="1" applyFill="1" applyBorder="1" applyAlignment="1">
      <alignment horizontal="center" vertical="center" readingOrder="1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4" fillId="2" borderId="8" xfId="1" applyFont="1" applyFill="1" applyBorder="1" applyAlignment="1" applyProtection="1">
      <alignment horizontal="center" readingOrder="1"/>
      <protection locked="0"/>
    </xf>
    <xf numFmtId="0" fontId="4" fillId="2" borderId="17" xfId="1" applyFont="1" applyFill="1" applyBorder="1" applyAlignment="1" applyProtection="1">
      <alignment horizontal="center" readingOrder="1"/>
      <protection locked="0"/>
    </xf>
    <xf numFmtId="0" fontId="4" fillId="2" borderId="12" xfId="1" applyFont="1" applyFill="1" applyBorder="1" applyAlignment="1" applyProtection="1">
      <alignment horizontal="center" readingOrder="1"/>
      <protection locked="0"/>
    </xf>
    <xf numFmtId="0" fontId="4" fillId="2" borderId="21" xfId="1" applyFont="1" applyFill="1" applyBorder="1" applyAlignment="1" applyProtection="1">
      <alignment horizontal="center" readingOrder="1"/>
      <protection locked="0"/>
    </xf>
    <xf numFmtId="0" fontId="4" fillId="2" borderId="22" xfId="1" applyFont="1" applyFill="1" applyBorder="1" applyAlignment="1" applyProtection="1">
      <alignment horizontal="center" readingOrder="1"/>
      <protection locked="0"/>
    </xf>
    <xf numFmtId="0" fontId="4" fillId="2" borderId="23" xfId="1" applyFont="1" applyFill="1" applyBorder="1" applyAlignment="1" applyProtection="1">
      <alignment horizontal="center" readingOrder="1"/>
      <protection locked="0"/>
    </xf>
    <xf numFmtId="0" fontId="16" fillId="2" borderId="48" xfId="1" applyFont="1" applyFill="1" applyBorder="1" applyAlignment="1">
      <alignment horizontal="center" vertical="center" readingOrder="1"/>
    </xf>
    <xf numFmtId="0" fontId="16" fillId="2" borderId="49" xfId="1" applyFont="1" applyFill="1" applyBorder="1" applyAlignment="1">
      <alignment horizontal="center" vertical="center" readingOrder="1"/>
    </xf>
    <xf numFmtId="0" fontId="16" fillId="2" borderId="1" xfId="1" applyFont="1" applyFill="1" applyBorder="1" applyAlignment="1">
      <alignment horizontal="center" vertical="center" readingOrder="1"/>
    </xf>
    <xf numFmtId="0" fontId="16" fillId="2" borderId="33" xfId="1" applyFont="1" applyFill="1" applyBorder="1" applyAlignment="1">
      <alignment horizontal="center" vertical="center" readingOrder="1"/>
    </xf>
    <xf numFmtId="0" fontId="19" fillId="5" borderId="50" xfId="1" applyFont="1" applyFill="1" applyBorder="1" applyAlignment="1" applyProtection="1">
      <alignment horizontal="center" vertical="center" readingOrder="1"/>
      <protection locked="0"/>
    </xf>
    <xf numFmtId="0" fontId="19" fillId="5" borderId="52" xfId="1" applyFont="1" applyFill="1" applyBorder="1" applyAlignment="1" applyProtection="1">
      <alignment horizontal="center" vertical="center" readingOrder="1"/>
      <protection locked="0"/>
    </xf>
    <xf numFmtId="0" fontId="15" fillId="2" borderId="48" xfId="1" applyFont="1" applyFill="1" applyBorder="1" applyAlignment="1">
      <alignment horizontal="center" vertical="center" readingOrder="1"/>
    </xf>
    <xf numFmtId="0" fontId="15" fillId="2" borderId="1" xfId="1" applyFont="1" applyFill="1" applyBorder="1" applyAlignment="1">
      <alignment horizontal="center" vertical="center" readingOrder="1"/>
    </xf>
    <xf numFmtId="0" fontId="4" fillId="2" borderId="48" xfId="1" applyFont="1" applyFill="1" applyBorder="1" applyAlignment="1">
      <alignment horizontal="center" readingOrder="1"/>
    </xf>
    <xf numFmtId="0" fontId="5" fillId="2" borderId="48" xfId="1" applyFont="1" applyFill="1" applyBorder="1" applyAlignment="1">
      <alignment horizontal="center" vertical="center" readingOrder="1"/>
    </xf>
    <xf numFmtId="0" fontId="5" fillId="2" borderId="1" xfId="1" applyFont="1" applyFill="1" applyBorder="1" applyAlignment="1">
      <alignment horizontal="center" vertical="center" readingOrder="1"/>
    </xf>
    <xf numFmtId="0" fontId="4" fillId="2" borderId="48" xfId="1" applyFont="1" applyFill="1" applyBorder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15" fillId="4" borderId="1" xfId="1" applyFont="1" applyFill="1" applyBorder="1" applyAlignment="1">
      <alignment horizontal="center" readingOrder="1"/>
    </xf>
    <xf numFmtId="14" fontId="15" fillId="4" borderId="50" xfId="1" applyNumberFormat="1" applyFont="1" applyFill="1" applyBorder="1" applyAlignment="1">
      <alignment horizontal="center" vertical="center" readingOrder="1"/>
    </xf>
    <xf numFmtId="14" fontId="15" fillId="4" borderId="51" xfId="1" applyNumberFormat="1" applyFont="1" applyFill="1" applyBorder="1" applyAlignment="1">
      <alignment horizontal="center" vertical="center" readingOrder="1"/>
    </xf>
    <xf numFmtId="0" fontId="3" fillId="3" borderId="0" xfId="1" applyFont="1" applyFill="1" applyAlignment="1">
      <alignment horizontal="center" wrapText="1" readingOrder="1"/>
    </xf>
    <xf numFmtId="0" fontId="3" fillId="3" borderId="0" xfId="1" applyFont="1" applyFill="1" applyAlignment="1">
      <alignment horizontal="center" readingOrder="1"/>
    </xf>
    <xf numFmtId="0" fontId="7" fillId="5" borderId="1" xfId="1" applyFont="1" applyFill="1" applyBorder="1" applyAlignment="1" applyProtection="1">
      <alignment horizontal="center" readingOrder="1"/>
      <protection locked="0"/>
    </xf>
    <xf numFmtId="0" fontId="7" fillId="5" borderId="15" xfId="1" applyFont="1" applyFill="1" applyBorder="1" applyAlignment="1" applyProtection="1">
      <alignment horizontal="center" readingOrder="1"/>
      <protection locked="0"/>
    </xf>
    <xf numFmtId="0" fontId="7" fillId="5" borderId="40" xfId="1" applyFont="1" applyFill="1" applyBorder="1" applyAlignment="1" applyProtection="1">
      <alignment horizontal="center" readingOrder="1"/>
      <protection locked="0"/>
    </xf>
    <xf numFmtId="0" fontId="7" fillId="5" borderId="41" xfId="1" applyFont="1" applyFill="1" applyBorder="1" applyAlignment="1" applyProtection="1">
      <alignment horizontal="center" readingOrder="1"/>
      <protection locked="0"/>
    </xf>
    <xf numFmtId="0" fontId="15" fillId="2" borderId="45" xfId="1" applyFont="1" applyFill="1" applyBorder="1" applyAlignment="1">
      <alignment horizontal="center" readingOrder="1"/>
    </xf>
    <xf numFmtId="0" fontId="15" fillId="2" borderId="17" xfId="1" applyFont="1" applyFill="1" applyBorder="1" applyAlignment="1">
      <alignment horizontal="center" readingOrder="1"/>
    </xf>
    <xf numFmtId="0" fontId="15" fillId="2" borderId="12" xfId="1" applyFont="1" applyFill="1" applyBorder="1" applyAlignment="1">
      <alignment horizontal="center" readingOrder="1"/>
    </xf>
    <xf numFmtId="0" fontId="15" fillId="2" borderId="8" xfId="1" applyFont="1" applyFill="1" applyBorder="1" applyAlignment="1">
      <alignment horizontal="center" readingOrder="1"/>
    </xf>
    <xf numFmtId="0" fontId="15" fillId="2" borderId="46" xfId="1" applyFont="1" applyFill="1" applyBorder="1" applyAlignment="1">
      <alignment horizontal="center" readingOrder="1"/>
    </xf>
    <xf numFmtId="0" fontId="4" fillId="2" borderId="15" xfId="1" applyFont="1" applyFill="1" applyBorder="1" applyAlignment="1">
      <alignment horizontal="center" vertical="center" readingOrder="1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0" fontId="0" fillId="0" borderId="29" xfId="0" applyBorder="1" applyAlignment="1" applyProtection="1">
      <alignment horizontal="center" vertical="top" wrapText="1"/>
      <protection locked="0"/>
    </xf>
    <xf numFmtId="0" fontId="0" fillId="0" borderId="30" xfId="0" applyBorder="1" applyAlignment="1" applyProtection="1">
      <alignment horizontal="center" vertical="top" wrapText="1"/>
      <protection locked="0"/>
    </xf>
  </cellXfs>
  <cellStyles count="4">
    <cellStyle name="Lien hypertexte" xfId="3" builtinId="8"/>
    <cellStyle name="Normal" xfId="0" builtinId="0"/>
    <cellStyle name="Normal 2" xfId="2"/>
    <cellStyle name="Normal_Sheet1" xfId="1"/>
  </cellStyles>
  <dxfs count="29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98425</xdr:rowOff>
    </xdr:from>
    <xdr:to>
      <xdr:col>1</xdr:col>
      <xdr:colOff>1422399</xdr:colOff>
      <xdr:row>7</xdr:row>
      <xdr:rowOff>50006</xdr:rowOff>
    </xdr:to>
    <xdr:pic>
      <xdr:nvPicPr>
        <xdr:cNvPr id="5" name="Picture 25">
          <a:extLst>
            <a:ext uri="{FF2B5EF4-FFF2-40B4-BE49-F238E27FC236}">
              <a16:creationId xmlns:a16="http://schemas.microsoft.com/office/drawing/2014/main" id="{97C3BBFA-1572-4475-9663-482511C2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98425"/>
          <a:ext cx="1593849" cy="1494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171450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F164CF5A-3B69-47A0-920F-46962837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54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76200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3426126E-AC5B-4BD7-9C87-9C56D100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1</xdr:col>
      <xdr:colOff>1336674</xdr:colOff>
      <xdr:row>6</xdr:row>
      <xdr:rowOff>168275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2DFA7A6A-0F86-4905-892A-56D1903F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38100"/>
          <a:ext cx="1593849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76201</xdr:rowOff>
    </xdr:from>
    <xdr:to>
      <xdr:col>1</xdr:col>
      <xdr:colOff>1384299</xdr:colOff>
      <xdr:row>7</xdr:row>
      <xdr:rowOff>1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9D3BBA02-8C15-4E58-B230-50899F32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76201"/>
          <a:ext cx="15938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114300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4E356F06-8518-443A-9000-6DD60A4A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9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9525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8D07E2C3-DE46-4DD7-A82A-A032E0CF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9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104775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146C6ACC-260D-4B76-8C69-40F59BD0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8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104775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DB8DB54D-C4F3-44CD-B117-15E40937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8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9525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E100D498-FF80-45A8-A7ED-567E13FD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9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boat1" displayName="boat1" ref="A14:Q48" totalsRowShown="0" headerRowDxfId="282" dataDxfId="280" headerRowBorderDxfId="281" tableBorderDxfId="279" totalsRowBorderDxfId="278" headerRowCellStyle="Normal_Sheet1" dataCellStyle="Normal 2">
  <tableColumns count="17">
    <tableColumn id="1" name="NO" dataDxfId="277" dataCellStyle="Normal_Sheet1"/>
    <tableColumn id="2" name="Name_x000a_الاسم" dataDxfId="276"/>
    <tableColumn id="3" name="Last Name_x000a_العائلي" dataDxfId="275"/>
    <tableColumn id="4" name="Nationality_x000a_الجنسيه" dataDxfId="274"/>
    <tableColumn id="5" name="Passport_x000a_جواز السفر" dataDxfId="273"/>
    <tableColumn id="6" name="Hotel_x000a_الفندق" dataDxfId="272"/>
    <tableColumn id="7" name="Room No._x000a_الحجره" dataDxfId="271" dataCellStyle="Normal 2"/>
    <tableColumn id="8" name="Adult_x000a_كبير" dataDxfId="270" dataCellStyle="Normal 2"/>
    <tableColumn id="9" name="CHD_x000a_طفل" dataDxfId="269" dataCellStyle="Normal 2"/>
    <tableColumn id="10" name="Activity_x000a_النشاط" dataDxfId="268"/>
    <tableColumn id="11" name="LEVEL_x000a_رخصه " dataDxfId="267"/>
    <tableColumn id="12" name="Eval_x000a_مستوي" dataDxfId="266"/>
    <tableColumn id="13" name="Box_x000a_صندوق" dataDxfId="265" dataCellStyle="Normal 2"/>
    <tableColumn id="14" name="Fins_x000a_زعانف" dataDxfId="264"/>
    <tableColumn id="15" name="Com_x000a_ملاحظات" dataDxfId="263" dataCellStyle="Normal 2"/>
    <tableColumn id="16" name="Check in" dataDxfId="262" dataCellStyle="Normal 2"/>
    <tableColumn id="17" name="Bill" dataDxfId="261" dataCellStyle="Normal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9" name="boat220" displayName="boat220" ref="A14:Q48" totalsRowShown="0" headerRowDxfId="67" dataDxfId="65" headerRowBorderDxfId="66" tableBorderDxfId="64" totalsRowBorderDxfId="63" headerRowCellStyle="Normal_Sheet1" dataCellStyle="Normal 2">
  <tableColumns count="17">
    <tableColumn id="1" name="NO" dataDxfId="62" dataCellStyle="Normal_Sheet1"/>
    <tableColumn id="2" name="Name_x000a_الاسم" dataDxfId="61"/>
    <tableColumn id="3" name="Last Name_x000a_العائلي" dataDxfId="60"/>
    <tableColumn id="4" name="Nationality_x000a_الجنسيه" dataDxfId="59"/>
    <tableColumn id="5" name="Passport_x000a_جواز السفر" dataDxfId="58"/>
    <tableColumn id="6" name="Hotel_x000a_الفندق" dataDxfId="57"/>
    <tableColumn id="7" name="Room No._x000a_الحجره" dataDxfId="56" dataCellStyle="Normal 2"/>
    <tableColumn id="8" name="Adult_x000a_كبير" dataDxfId="55" dataCellStyle="Normal 2"/>
    <tableColumn id="9" name="CHD_x000a_طفل" dataDxfId="54" dataCellStyle="Normal 2"/>
    <tableColumn id="10" name="Activity_x000a_النشاط" dataDxfId="53"/>
    <tableColumn id="11" name="LEVEL_x000a_رخصه " dataDxfId="52"/>
    <tableColumn id="12" name="Eval_x000a_مستوي" dataDxfId="51"/>
    <tableColumn id="13" name="Box_x000a_صندوق" dataDxfId="50" dataCellStyle="Normal 2"/>
    <tableColumn id="14" name="Fins_x000a_زعانف" dataDxfId="49"/>
    <tableColumn id="15" name="Com_x000a_ملاحظات" dataDxfId="48" dataCellStyle="Normal 2"/>
    <tableColumn id="16" name="Check in" dataDxfId="47" dataCellStyle="Normal 2"/>
    <tableColumn id="17" name="Bill" dataDxfId="46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boat2" displayName="boat2" ref="A14:Q48" totalsRowShown="0" headerRowDxfId="260" dataDxfId="258" headerRowBorderDxfId="259" tableBorderDxfId="257" totalsRowBorderDxfId="256" headerRowCellStyle="Normal_Sheet1" dataCellStyle="Normal 2">
  <tableColumns count="17">
    <tableColumn id="1" name="NO" dataDxfId="255" dataCellStyle="Normal_Sheet1"/>
    <tableColumn id="2" name="Name_x000a_الاسم" dataDxfId="254"/>
    <tableColumn id="3" name="Last Name_x000a_العائلي" dataDxfId="253"/>
    <tableColumn id="4" name="Nationality_x000a_الجنسيه" dataDxfId="252"/>
    <tableColumn id="5" name="Passport_x000a_جواز السفر" dataDxfId="251"/>
    <tableColumn id="6" name="Hotel_x000a_الفندق" dataDxfId="250"/>
    <tableColumn id="7" name="Room No._x000a_الحجره" dataDxfId="249" dataCellStyle="Normal 2"/>
    <tableColumn id="8" name="Adult_x000a_كبير" dataDxfId="248" dataCellStyle="Normal 2"/>
    <tableColumn id="9" name="CHD_x000a_طفل" dataDxfId="247" dataCellStyle="Normal 2"/>
    <tableColumn id="10" name="Activity_x000a_النشاط" dataDxfId="246"/>
    <tableColumn id="11" name="LEVEL_x000a_رخصه " dataDxfId="245"/>
    <tableColumn id="12" name="Eval_x000a_مستوي" dataDxfId="244"/>
    <tableColumn id="13" name="Box_x000a_صندوق" dataDxfId="243" dataCellStyle="Normal 2"/>
    <tableColumn id="14" name="Fins_x000a_زعانف" dataDxfId="242"/>
    <tableColumn id="15" name="Com_x000a_ملاحظات" dataDxfId="241" dataCellStyle="Normal 2"/>
    <tableColumn id="16" name="Check in" dataDxfId="240" dataCellStyle="Normal 2"/>
    <tableColumn id="17" name="Bill" dataDxfId="239" dataCellStyle="Normal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2" name="boat3" displayName="boat3" ref="A14:Q48" totalsRowShown="0" headerRowDxfId="238" dataDxfId="236" headerRowBorderDxfId="237" tableBorderDxfId="235" totalsRowBorderDxfId="234" headerRowCellStyle="Normal_Sheet1" dataCellStyle="Normal 2">
  <tableColumns count="17">
    <tableColumn id="1" name="NO" dataDxfId="233" dataCellStyle="Normal_Sheet1"/>
    <tableColumn id="2" name="Name_x000a_الاسم" dataDxfId="232"/>
    <tableColumn id="3" name="Last Name_x000a_العائلي" dataDxfId="231"/>
    <tableColumn id="4" name="Nationality_x000a_الجنسيه" dataDxfId="230"/>
    <tableColumn id="5" name="Passport_x000a_جواز السفر" dataDxfId="229"/>
    <tableColumn id="6" name="Hotel_x000a_الفندق" dataDxfId="228"/>
    <tableColumn id="7" name="Room No._x000a_الحجره" dataDxfId="227" dataCellStyle="Normal 2"/>
    <tableColumn id="8" name="Adult_x000a_كبير" dataDxfId="226" dataCellStyle="Normal 2"/>
    <tableColumn id="9" name="CHD_x000a_طفل" dataDxfId="225" dataCellStyle="Normal 2"/>
    <tableColumn id="10" name="Activity_x000a_النشاط" dataDxfId="224"/>
    <tableColumn id="11" name="LEVEL_x000a_رخصه " dataDxfId="223"/>
    <tableColumn id="12" name="Eval_x000a_مستوي" dataDxfId="222"/>
    <tableColumn id="13" name="Box_x000a_صندوق" dataDxfId="221" dataCellStyle="Normal 2"/>
    <tableColumn id="14" name="Fins_x000a_زعانف" dataDxfId="220"/>
    <tableColumn id="15" name="Com_x000a_ملاحظات" dataDxfId="219" dataCellStyle="Normal 2"/>
    <tableColumn id="16" name="Check in" dataDxfId="218" dataCellStyle="Normal 2"/>
    <tableColumn id="17" name="Bill" dataDxfId="217" dataCellStyle="Normal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3" name="boat214" displayName="boat214" ref="A14:Q48" totalsRowShown="0" headerRowDxfId="216" dataDxfId="214" headerRowBorderDxfId="215" tableBorderDxfId="213" totalsRowBorderDxfId="212" headerRowCellStyle="Normal_Sheet1" dataCellStyle="Normal 2">
  <tableColumns count="17">
    <tableColumn id="1" name="NO" dataDxfId="211" dataCellStyle="Normal_Sheet1"/>
    <tableColumn id="2" name="Name_x000a_الاسم" dataDxfId="210"/>
    <tableColumn id="3" name="Last Name_x000a_العائلي" dataDxfId="209"/>
    <tableColumn id="4" name="Nationality_x000a_الجنسيه" dataDxfId="208"/>
    <tableColumn id="5" name="Passport_x000a_جواز السفر" dataDxfId="207"/>
    <tableColumn id="6" name="Hotel_x000a_الفندق" dataDxfId="206"/>
    <tableColumn id="7" name="Room No._x000a_الحجره" dataDxfId="205" dataCellStyle="Normal 2"/>
    <tableColumn id="8" name="Adult_x000a_كبير" dataDxfId="204" dataCellStyle="Normal 2"/>
    <tableColumn id="9" name="CHD_x000a_طفل" dataDxfId="203" dataCellStyle="Normal 2"/>
    <tableColumn id="10" name="Activity_x000a_النشاط" dataDxfId="202"/>
    <tableColumn id="11" name="LEVEL_x000a_رخصه " dataDxfId="201"/>
    <tableColumn id="12" name="Eval_x000a_مستوي" dataDxfId="200"/>
    <tableColumn id="13" name="Box_x000a_صندوق" dataDxfId="199" dataCellStyle="Normal 2"/>
    <tableColumn id="14" name="Fins_x000a_زعانف" dataDxfId="198"/>
    <tableColumn id="15" name="Com_x000a_ملاحظات" dataDxfId="197" dataCellStyle="Normal 2"/>
    <tableColumn id="16" name="Check in" dataDxfId="196" dataCellStyle="Normal 2"/>
    <tableColumn id="17" name="Bill" dataDxfId="195" dataCellStyle="Normal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4" name="boat215" displayName="boat215" ref="A14:Q48" totalsRowShown="0" headerRowDxfId="190" dataDxfId="188" headerRowBorderDxfId="189" tableBorderDxfId="187" totalsRowBorderDxfId="186" headerRowCellStyle="Normal_Sheet1" dataCellStyle="Normal 2">
  <tableColumns count="17">
    <tableColumn id="1" name="NO" dataDxfId="185" dataCellStyle="Normal_Sheet1"/>
    <tableColumn id="2" name="Name_x000a_الاسم" dataDxfId="184"/>
    <tableColumn id="3" name="Last Name_x000a_العائلي" dataDxfId="183"/>
    <tableColumn id="4" name="Nationality_x000a_الجنسيه" dataDxfId="182"/>
    <tableColumn id="5" name="Passport_x000a_جواز السفر" dataDxfId="181"/>
    <tableColumn id="6" name="Hotel_x000a_الفندق" dataDxfId="180"/>
    <tableColumn id="7" name="Room No._x000a_الحجره" dataDxfId="179" dataCellStyle="Normal 2"/>
    <tableColumn id="8" name="Adult_x000a_كبير" dataDxfId="178" dataCellStyle="Normal 2"/>
    <tableColumn id="9" name="CHD_x000a_طفل" dataDxfId="177" dataCellStyle="Normal 2"/>
    <tableColumn id="10" name="Activity_x000a_النشاط" dataDxfId="176"/>
    <tableColumn id="11" name="LEVEL_x000a_رخصه " dataDxfId="175"/>
    <tableColumn id="12" name="Eval_x000a_مستوي" dataDxfId="174"/>
    <tableColumn id="13" name="Box_x000a_صندوق" dataDxfId="173" dataCellStyle="Normal 2"/>
    <tableColumn id="14" name="Fins_x000a_زعانف" dataDxfId="172"/>
    <tableColumn id="15" name="Com_x000a_ملاحظات" dataDxfId="171" dataCellStyle="Normal 2"/>
    <tableColumn id="16" name="Check in" dataDxfId="170" dataCellStyle="Normal 2"/>
    <tableColumn id="17" name="Bill" dataDxfId="169" dataCellStyle="Normal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5" name="boat216" displayName="boat216" ref="A14:Q48" totalsRowShown="0" headerRowDxfId="165" dataDxfId="163" headerRowBorderDxfId="164" tableBorderDxfId="162" totalsRowBorderDxfId="161" headerRowCellStyle="Normal_Sheet1" dataCellStyle="Normal 2">
  <tableColumns count="17">
    <tableColumn id="1" name="NO" dataDxfId="160" dataCellStyle="Normal_Sheet1"/>
    <tableColumn id="2" name="Name_x000a_الاسم" dataDxfId="159"/>
    <tableColumn id="3" name="Last Name_x000a_العائلي" dataDxfId="158"/>
    <tableColumn id="4" name="Nationality_x000a_الجنسيه" dataDxfId="157"/>
    <tableColumn id="5" name="Passport_x000a_جواز السفر" dataDxfId="156"/>
    <tableColumn id="6" name="Hotel_x000a_الفندق" dataDxfId="155"/>
    <tableColumn id="7" name="Room No._x000a_الحجره" dataDxfId="154" dataCellStyle="Normal 2"/>
    <tableColumn id="8" name="Adult_x000a_كبير" dataDxfId="153" dataCellStyle="Normal 2"/>
    <tableColumn id="9" name="CHD_x000a_طفل" dataDxfId="152" dataCellStyle="Normal 2"/>
    <tableColumn id="10" name="Activity_x000a_النشاط" dataDxfId="151"/>
    <tableColumn id="11" name="LEVEL_x000a_رخصه " dataDxfId="150"/>
    <tableColumn id="12" name="Eval_x000a_مستوي" dataDxfId="149"/>
    <tableColumn id="13" name="Box_x000a_صندوق" dataDxfId="148" dataCellStyle="Normal 2"/>
    <tableColumn id="14" name="Fins_x000a_زعانف" dataDxfId="147"/>
    <tableColumn id="15" name="Com_x000a_ملاحظات" dataDxfId="146" dataCellStyle="Normal 2"/>
    <tableColumn id="16" name="Check in" dataDxfId="145" dataCellStyle="Normal 2"/>
    <tableColumn id="17" name="Bill" dataDxfId="144" dataCellStyle="Normal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6" name="boat217" displayName="boat217" ref="A14:Q48" totalsRowShown="0" headerRowDxfId="140" dataDxfId="138" headerRowBorderDxfId="139" tableBorderDxfId="137" totalsRowBorderDxfId="136" headerRowCellStyle="Normal_Sheet1" dataCellStyle="Normal 2">
  <tableColumns count="17">
    <tableColumn id="1" name="NO" dataDxfId="135" dataCellStyle="Normal_Sheet1"/>
    <tableColumn id="2" name="Name_x000a_الاسم" dataDxfId="134"/>
    <tableColumn id="3" name="Last Name_x000a_العائلي" dataDxfId="133"/>
    <tableColumn id="4" name="Nationality_x000a_الجنسيه" dataDxfId="132"/>
    <tableColumn id="5" name="Passport_x000a_جواز السفر" dataDxfId="131"/>
    <tableColumn id="6" name="Hotel_x000a_الفندق" dataDxfId="130"/>
    <tableColumn id="7" name="Room No._x000a_الحجره" dataDxfId="129" dataCellStyle="Normal 2"/>
    <tableColumn id="8" name="Adult_x000a_كبير" dataDxfId="128" dataCellStyle="Normal 2"/>
    <tableColumn id="9" name="CHD_x000a_طفل" dataDxfId="127" dataCellStyle="Normal 2"/>
    <tableColumn id="10" name="Activity_x000a_النشاط" dataDxfId="126"/>
    <tableColumn id="11" name="LEVEL_x000a_رخصه " dataDxfId="125"/>
    <tableColumn id="12" name="Eval_x000a_مستوي" dataDxfId="124"/>
    <tableColumn id="13" name="Box_x000a_صندوق" dataDxfId="123" dataCellStyle="Normal 2"/>
    <tableColumn id="14" name="Fins_x000a_زعانف" dataDxfId="122"/>
    <tableColumn id="15" name="Com_x000a_ملاحظات" dataDxfId="121" dataCellStyle="Normal 2"/>
    <tableColumn id="16" name="Check in" dataDxfId="120" dataCellStyle="Normal 2"/>
    <tableColumn id="17" name="Bill" dataDxfId="119" dataCellStyle="Normal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7" name="boat218" displayName="boat218" ref="A14:Q48" totalsRowShown="0" headerRowDxfId="116" dataDxfId="114" headerRowBorderDxfId="115" tableBorderDxfId="113" totalsRowBorderDxfId="112" headerRowCellStyle="Normal_Sheet1" dataCellStyle="Normal 2">
  <tableColumns count="17">
    <tableColumn id="1" name="NO" dataDxfId="111" dataCellStyle="Normal_Sheet1"/>
    <tableColumn id="2" name="Name_x000a_الاسم" dataDxfId="110"/>
    <tableColumn id="3" name="Last Name_x000a_العائلي" dataDxfId="109"/>
    <tableColumn id="4" name="Nationality_x000a_الجنسيه" dataDxfId="108"/>
    <tableColumn id="5" name="Passport_x000a_جواز السفر" dataDxfId="107"/>
    <tableColumn id="6" name="Hotel_x000a_الفندق" dataDxfId="106"/>
    <tableColumn id="7" name="Room No._x000a_الحجره" dataDxfId="105" dataCellStyle="Normal 2"/>
    <tableColumn id="8" name="Adult_x000a_كبير" dataDxfId="104" dataCellStyle="Normal 2"/>
    <tableColumn id="9" name="CHD_x000a_طفل" dataDxfId="103" dataCellStyle="Normal 2"/>
    <tableColumn id="10" name="Activity_x000a_النشاط" dataDxfId="102"/>
    <tableColumn id="11" name="LEVEL_x000a_رخصه " dataDxfId="101"/>
    <tableColumn id="12" name="Eval_x000a_مستوي" dataDxfId="100"/>
    <tableColumn id="13" name="Box_x000a_صندوق" dataDxfId="99" dataCellStyle="Normal 2"/>
    <tableColumn id="14" name="Fins_x000a_زعانف" dataDxfId="98"/>
    <tableColumn id="15" name="Com_x000a_ملاحظات" dataDxfId="97" dataCellStyle="Normal 2"/>
    <tableColumn id="16" name="Check in" dataDxfId="96" dataCellStyle="Normal 2"/>
    <tableColumn id="17" name="Bill" dataDxfId="95" dataCellStyle="Normal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8" name="boat219" displayName="boat219" ref="A14:Q48" totalsRowShown="0" headerRowDxfId="91" dataDxfId="89" headerRowBorderDxfId="90" tableBorderDxfId="88" totalsRowBorderDxfId="87" headerRowCellStyle="Normal_Sheet1" dataCellStyle="Normal 2">
  <tableColumns count="17">
    <tableColumn id="1" name="NO" dataDxfId="86" dataCellStyle="Normal_Sheet1"/>
    <tableColumn id="2" name="Name_x000a_الاسم" dataDxfId="85"/>
    <tableColumn id="3" name="Last Name_x000a_العائلي" dataDxfId="84"/>
    <tableColumn id="4" name="Nationality_x000a_الجنسيه" dataDxfId="83"/>
    <tableColumn id="5" name="Passport_x000a_جواز السفر" dataDxfId="82"/>
    <tableColumn id="6" name="Hotel_x000a_الفندق" dataDxfId="81"/>
    <tableColumn id="7" name="Room No._x000a_الحجره" dataDxfId="80" dataCellStyle="Normal 2"/>
    <tableColumn id="8" name="Adult_x000a_كبير" dataDxfId="79" dataCellStyle="Normal 2"/>
    <tableColumn id="9" name="CHD_x000a_طفل" dataDxfId="78" dataCellStyle="Normal 2"/>
    <tableColumn id="10" name="Activity_x000a_النشاط" dataDxfId="77"/>
    <tableColumn id="11" name="LEVEL_x000a_رخصه " dataDxfId="76"/>
    <tableColumn id="12" name="Eval_x000a_مستوي" dataDxfId="75"/>
    <tableColumn id="13" name="Box_x000a_صندوق" dataDxfId="74" dataCellStyle="Normal 2"/>
    <tableColumn id="14" name="Fins_x000a_زعانف" dataDxfId="73"/>
    <tableColumn id="15" name="Com_x000a_ملاحظات" dataDxfId="72" dataCellStyle="Normal 2"/>
    <tableColumn id="16" name="Check in" dataDxfId="71" dataCellStyle="Normal 2"/>
    <tableColumn id="17" name="Bill" dataDxfId="7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abSelected="1" topLeftCell="A13" zoomScaleNormal="100" zoomScaleSheetLayoutView="70" workbookViewId="0">
      <selection activeCell="I22" sqref="I22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COUNTIF(boat1[Activity
النشاط],N4)</f>
        <v>0</v>
      </c>
      <c r="O5" s="18">
        <f>COUNTIF(boat1[Activity
النشاط],O4)</f>
        <v>0</v>
      </c>
      <c r="P5" s="18">
        <f>COUNTIF(boat1[Activity
النشاط],P4)</f>
        <v>0</v>
      </c>
      <c r="Q5" s="18">
        <f>COUNTIF(boat1[Activity
النشاط],Q4)</f>
        <v>0</v>
      </c>
      <c r="R5" s="18">
        <f>COUNTIF(boat1[Activity
النشاط],R4)</f>
        <v>0</v>
      </c>
      <c r="S5" s="18">
        <f>COUNTIF(boat1[Activity
النشاط],S4)</f>
        <v>0</v>
      </c>
      <c r="T5" s="18">
        <f>COUNTIF(boat1[Activity
النشاط],T4)</f>
        <v>0</v>
      </c>
      <c r="U5" s="18">
        <f>COUNTIF(boat1[Activity
النشاط],U4)</f>
        <v>0</v>
      </c>
      <c r="V5" s="107">
        <f>COUNTIF(boat1[Activity
النشاط],"*DIVE*")</f>
        <v>0</v>
      </c>
      <c r="W5" s="107">
        <f>COUNTIF(boat1[Activity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111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111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69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106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69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69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112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52"/>
      <c r="C15" s="52"/>
      <c r="D15" s="52"/>
      <c r="E15" s="52"/>
      <c r="F15" s="52"/>
      <c r="G15" s="53"/>
      <c r="H15" s="53"/>
      <c r="I15" s="53"/>
      <c r="J15" s="52"/>
      <c r="K15" s="52"/>
      <c r="L15" s="52"/>
      <c r="M15" s="125">
        <v>1</v>
      </c>
      <c r="N15" s="52"/>
      <c r="O15" s="53"/>
      <c r="P15" s="53"/>
      <c r="Q15" s="54"/>
      <c r="R15" s="102"/>
      <c r="S15" s="96"/>
      <c r="T15" s="60"/>
      <c r="U15" s="96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52"/>
      <c r="C16" s="52"/>
      <c r="D16" s="52"/>
      <c r="E16" s="52"/>
      <c r="F16" s="52"/>
      <c r="G16" s="53"/>
      <c r="H16" s="53"/>
      <c r="I16" s="53"/>
      <c r="J16" s="52"/>
      <c r="K16" s="52"/>
      <c r="L16" s="52"/>
      <c r="M16" s="125"/>
      <c r="N16" s="52"/>
      <c r="O16" s="53"/>
      <c r="P16" s="53"/>
      <c r="Q16" s="54"/>
      <c r="R16" s="102"/>
      <c r="S16" s="96"/>
      <c r="T16" s="60"/>
      <c r="U16" s="96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52"/>
      <c r="E17" s="52"/>
      <c r="F17" s="119"/>
      <c r="G17" s="53"/>
      <c r="H17" s="53"/>
      <c r="I17" s="53"/>
      <c r="J17" s="52"/>
      <c r="K17" s="52"/>
      <c r="L17" s="52"/>
      <c r="M17" s="125"/>
      <c r="N17" s="52"/>
      <c r="O17" s="53"/>
      <c r="P17" s="53"/>
      <c r="Q17" s="54"/>
      <c r="R17" s="102"/>
      <c r="S17" s="96"/>
      <c r="T17" s="60"/>
      <c r="U17" s="9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52"/>
      <c r="C18" s="52"/>
      <c r="D18" s="52"/>
      <c r="E18" s="52"/>
      <c r="F18" s="52"/>
      <c r="G18" s="53"/>
      <c r="H18" s="53"/>
      <c r="I18" s="53"/>
      <c r="J18" s="52"/>
      <c r="K18" s="52"/>
      <c r="L18" s="124" t="s">
        <v>81</v>
      </c>
      <c r="M18" s="125"/>
      <c r="N18" s="52"/>
      <c r="O18" s="53"/>
      <c r="P18" s="53"/>
      <c r="Q18" s="54"/>
      <c r="R18" s="102"/>
      <c r="S18" s="96"/>
      <c r="T18" s="60"/>
      <c r="U18" s="9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52"/>
      <c r="C19" s="52"/>
      <c r="D19" s="52"/>
      <c r="E19" s="52"/>
      <c r="F19" s="52"/>
      <c r="G19" s="53"/>
      <c r="H19" s="53"/>
      <c r="I19" s="53"/>
      <c r="J19" s="52"/>
      <c r="K19" s="94"/>
      <c r="L19" s="52"/>
      <c r="M19" s="125">
        <v>13</v>
      </c>
      <c r="N19" s="52"/>
      <c r="O19" s="53"/>
      <c r="P19" s="53"/>
      <c r="Q19" s="54"/>
      <c r="R19" s="102"/>
      <c r="S19" s="96"/>
      <c r="T19" s="60"/>
      <c r="U19" s="96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52"/>
      <c r="C20" s="119"/>
      <c r="D20" s="52"/>
      <c r="E20" s="52"/>
      <c r="F20" s="119"/>
      <c r="G20" s="53"/>
      <c r="H20" s="53"/>
      <c r="I20" s="53"/>
      <c r="J20" s="52"/>
      <c r="K20" s="52"/>
      <c r="L20" s="52"/>
      <c r="M20" s="125"/>
      <c r="N20" s="52"/>
      <c r="O20" s="53"/>
      <c r="P20" s="53"/>
      <c r="Q20" s="54"/>
      <c r="R20" s="102"/>
      <c r="S20" s="96"/>
      <c r="T20" s="60"/>
      <c r="U20" s="96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52"/>
      <c r="C21" s="52"/>
      <c r="D21" s="52"/>
      <c r="E21" s="52"/>
      <c r="F21" s="52"/>
      <c r="G21" s="53"/>
      <c r="H21" s="53"/>
      <c r="I21" s="53"/>
      <c r="J21" s="52"/>
      <c r="K21" s="52"/>
      <c r="L21" s="52"/>
      <c r="M21" s="125"/>
      <c r="N21" s="52"/>
      <c r="O21" s="53"/>
      <c r="P21" s="53"/>
      <c r="Q21" s="54"/>
      <c r="R21" s="102"/>
      <c r="S21" s="96"/>
      <c r="T21" s="60"/>
      <c r="U21" s="96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52"/>
      <c r="C22" s="52"/>
      <c r="D22" s="52"/>
      <c r="E22" s="52"/>
      <c r="F22" s="52"/>
      <c r="G22" s="53"/>
      <c r="H22" s="53"/>
      <c r="I22" s="53"/>
      <c r="J22" s="52"/>
      <c r="K22" s="52"/>
      <c r="L22" s="52"/>
      <c r="M22" s="125"/>
      <c r="N22" s="52"/>
      <c r="O22" s="53"/>
      <c r="P22" s="53"/>
      <c r="Q22" s="54"/>
      <c r="R22" s="102"/>
      <c r="S22" s="96"/>
      <c r="T22" s="60"/>
      <c r="U22" s="96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98"/>
      <c r="C23" s="98"/>
      <c r="D23" s="52"/>
      <c r="E23" s="95"/>
      <c r="F23" s="52"/>
      <c r="G23" s="53"/>
      <c r="H23" s="53"/>
      <c r="I23" s="99"/>
      <c r="J23" s="98"/>
      <c r="K23" s="98"/>
      <c r="L23" s="98"/>
      <c r="M23" s="126"/>
      <c r="N23" s="98"/>
      <c r="O23" s="99"/>
      <c r="P23" s="53"/>
      <c r="Q23" s="54"/>
      <c r="R23" s="102"/>
      <c r="S23" s="96"/>
      <c r="T23" s="60"/>
      <c r="U23" s="9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52"/>
      <c r="C24" s="52"/>
      <c r="D24" s="52"/>
      <c r="E24" s="95"/>
      <c r="F24" s="52"/>
      <c r="G24" s="53"/>
      <c r="H24" s="53"/>
      <c r="I24" s="53"/>
      <c r="J24" s="52"/>
      <c r="K24" s="52"/>
      <c r="L24" s="52"/>
      <c r="M24" s="125">
        <v>100</v>
      </c>
      <c r="N24" s="52"/>
      <c r="O24" s="53"/>
      <c r="P24" s="53"/>
      <c r="Q24" s="54"/>
      <c r="R24" s="102"/>
      <c r="S24" s="96"/>
      <c r="T24" s="60"/>
      <c r="U24" s="96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98"/>
      <c r="C25" s="98"/>
      <c r="D25" s="52"/>
      <c r="E25" s="98"/>
      <c r="F25" s="52"/>
      <c r="G25" s="53"/>
      <c r="H25" s="99"/>
      <c r="I25" s="99"/>
      <c r="J25" s="52"/>
      <c r="K25" s="98"/>
      <c r="L25" s="98"/>
      <c r="M25" s="127"/>
      <c r="N25" s="98"/>
      <c r="O25" s="99"/>
      <c r="P25" s="99"/>
      <c r="Q25" s="54"/>
      <c r="R25" s="102"/>
      <c r="S25" s="96"/>
      <c r="T25" s="60"/>
      <c r="U25" s="96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98"/>
      <c r="C26" s="98"/>
      <c r="D26" s="52"/>
      <c r="E26" s="100"/>
      <c r="F26" s="52"/>
      <c r="G26" s="99"/>
      <c r="H26" s="99"/>
      <c r="I26" s="99"/>
      <c r="J26" s="52"/>
      <c r="K26" s="98"/>
      <c r="L26" s="98"/>
      <c r="M26" s="126"/>
      <c r="N26" s="98"/>
      <c r="O26" s="99"/>
      <c r="P26" s="99"/>
      <c r="Q26" s="101"/>
      <c r="R26" s="102"/>
      <c r="S26" s="96"/>
      <c r="T26" s="60"/>
      <c r="U26" s="96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98"/>
      <c r="C27" s="98"/>
      <c r="D27" s="52"/>
      <c r="E27" s="100"/>
      <c r="F27" s="52"/>
      <c r="G27" s="99"/>
      <c r="H27" s="99"/>
      <c r="I27" s="99"/>
      <c r="J27" s="52"/>
      <c r="K27" s="98"/>
      <c r="L27" s="98"/>
      <c r="M27" s="126"/>
      <c r="N27" s="98"/>
      <c r="O27" s="99"/>
      <c r="P27" s="99"/>
      <c r="Q27" s="101"/>
      <c r="R27" s="102"/>
      <c r="S27" s="96"/>
      <c r="T27" s="60"/>
      <c r="U27" s="52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5"/>
      <c r="N28" s="52"/>
      <c r="O28" s="53"/>
      <c r="P28" s="99"/>
      <c r="Q28" s="54"/>
      <c r="R28" s="102"/>
      <c r="S28" s="96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5"/>
      <c r="N29" s="52"/>
      <c r="O29" s="53"/>
      <c r="P29" s="99"/>
      <c r="Q29" s="54"/>
      <c r="R29" s="102"/>
      <c r="S29" s="96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5"/>
      <c r="N30" s="52"/>
      <c r="O30" s="53"/>
      <c r="P30" s="99"/>
      <c r="Q30" s="54"/>
      <c r="R30" s="102"/>
      <c r="S30" s="96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5">
        <v>5</v>
      </c>
      <c r="N31" s="52"/>
      <c r="O31" s="53"/>
      <c r="P31" s="99"/>
      <c r="Q31" s="54"/>
      <c r="R31" s="102"/>
      <c r="S31" s="96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94"/>
      <c r="L32" s="52"/>
      <c r="M32" s="125"/>
      <c r="N32" s="52"/>
      <c r="O32" s="53"/>
      <c r="P32" s="99"/>
      <c r="Q32" s="54"/>
      <c r="R32" s="102"/>
      <c r="S32" s="96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5"/>
      <c r="N33" s="52"/>
      <c r="O33" s="53"/>
      <c r="P33" s="99"/>
      <c r="Q33" s="54"/>
      <c r="R33" s="102"/>
      <c r="S33" s="96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5">
        <v>7</v>
      </c>
      <c r="N34" s="52"/>
      <c r="O34" s="53"/>
      <c r="P34" s="99"/>
      <c r="Q34" s="54"/>
      <c r="R34" s="102"/>
      <c r="S34" s="96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5"/>
      <c r="N35" s="52"/>
      <c r="O35" s="53"/>
      <c r="P35" s="99"/>
      <c r="Q35" s="54"/>
      <c r="R35" s="102"/>
      <c r="S35" s="96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95"/>
      <c r="F36" s="52"/>
      <c r="G36" s="53"/>
      <c r="H36" s="53"/>
      <c r="I36" s="53"/>
      <c r="J36" s="52"/>
      <c r="K36" s="94"/>
      <c r="L36" s="52"/>
      <c r="M36" s="125"/>
      <c r="N36" s="52"/>
      <c r="O36" s="53"/>
      <c r="P36" s="99"/>
      <c r="Q36" s="54"/>
      <c r="R36" s="102"/>
      <c r="S36" s="96"/>
      <c r="T36" s="60"/>
      <c r="U36" s="97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52"/>
      <c r="C37" s="52"/>
      <c r="D37" s="52"/>
      <c r="E37" s="95"/>
      <c r="F37" s="52"/>
      <c r="G37" s="53"/>
      <c r="H37" s="53"/>
      <c r="I37" s="53"/>
      <c r="J37" s="52"/>
      <c r="K37" s="52"/>
      <c r="L37" s="52"/>
      <c r="M37" s="125"/>
      <c r="N37" s="52"/>
      <c r="O37" s="53"/>
      <c r="P37" s="99"/>
      <c r="Q37" s="54"/>
      <c r="R37" s="102"/>
      <c r="S37" s="96"/>
      <c r="T37" s="60"/>
      <c r="U37" s="9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5"/>
      <c r="N38" s="47"/>
      <c r="O38" s="48"/>
      <c r="P38" s="48"/>
      <c r="Q38" s="49"/>
      <c r="R38" s="103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5"/>
      <c r="N39" s="47"/>
      <c r="O39" s="48"/>
      <c r="P39" s="48"/>
      <c r="Q39" s="49"/>
      <c r="R39" s="103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5"/>
      <c r="N40" s="47"/>
      <c r="O40" s="48"/>
      <c r="P40" s="48"/>
      <c r="Q40" s="49"/>
      <c r="R40" s="103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5"/>
      <c r="N41" s="47"/>
      <c r="O41" s="48"/>
      <c r="P41" s="48"/>
      <c r="Q41" s="49"/>
      <c r="R41" s="103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5"/>
      <c r="N42" s="47"/>
      <c r="O42" s="48"/>
      <c r="P42" s="48"/>
      <c r="Q42" s="49"/>
      <c r="R42" s="103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5"/>
      <c r="N43" s="47"/>
      <c r="O43" s="48"/>
      <c r="P43" s="48"/>
      <c r="Q43" s="49"/>
      <c r="R43" s="103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5"/>
      <c r="N44" s="47"/>
      <c r="O44" s="48"/>
      <c r="P44" s="48"/>
      <c r="Q44" s="49"/>
      <c r="R44" s="103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5"/>
      <c r="N45" s="47"/>
      <c r="O45" s="48"/>
      <c r="P45" s="48"/>
      <c r="Q45" s="49"/>
      <c r="R45" s="103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5"/>
      <c r="N46" s="47"/>
      <c r="O46" s="48"/>
      <c r="P46" s="48"/>
      <c r="Q46" s="49"/>
      <c r="R46" s="103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5"/>
      <c r="N47" s="47"/>
      <c r="O47" s="48"/>
      <c r="P47" s="48"/>
      <c r="Q47" s="49"/>
      <c r="R47" s="103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6"/>
      <c r="N48" s="55"/>
      <c r="O48" s="56"/>
      <c r="P48" s="56"/>
      <c r="Q48" s="57"/>
      <c r="R48" s="103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108"/>
      <c r="M53" s="8"/>
      <c r="N53" s="130"/>
      <c r="O53" s="131"/>
      <c r="P53" s="131"/>
      <c r="Q53" s="131"/>
      <c r="R53" s="132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109"/>
      <c r="M54" s="8"/>
      <c r="N54" s="133"/>
      <c r="O54" s="134"/>
      <c r="P54" s="134"/>
      <c r="Q54" s="134"/>
      <c r="R54" s="135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33"/>
      <c r="O55" s="134"/>
      <c r="P55" s="134"/>
      <c r="Q55" s="134"/>
      <c r="R55" s="135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109"/>
      <c r="M56" s="8"/>
      <c r="N56" s="133"/>
      <c r="O56" s="134"/>
      <c r="P56" s="134"/>
      <c r="Q56" s="134"/>
      <c r="R56" s="135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110"/>
      <c r="M57" s="8"/>
      <c r="N57" s="136"/>
      <c r="O57" s="137"/>
      <c r="P57" s="137"/>
      <c r="Q57" s="137"/>
      <c r="R57" s="138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/>
    </row>
    <row r="93" spans="13:13" x14ac:dyDescent="0.25">
      <c r="M93" s="113"/>
    </row>
    <row r="95" spans="13:13" x14ac:dyDescent="0.25">
      <c r="M95" s="113"/>
    </row>
    <row r="128" spans="13:13" x14ac:dyDescent="0.25">
      <c r="M128" s="113"/>
    </row>
    <row r="130" spans="13:13" x14ac:dyDescent="0.25">
      <c r="M130" s="113"/>
    </row>
    <row r="163" spans="13:13" x14ac:dyDescent="0.25">
      <c r="M163" s="113"/>
    </row>
    <row r="165" spans="13:13" x14ac:dyDescent="0.25">
      <c r="M165" s="113"/>
    </row>
    <row r="198" spans="13:13" x14ac:dyDescent="0.25">
      <c r="M198" s="113"/>
    </row>
    <row r="200" spans="13:13" x14ac:dyDescent="0.25">
      <c r="M200" s="113"/>
    </row>
    <row r="233" spans="13:13" x14ac:dyDescent="0.25">
      <c r="M233" s="113"/>
    </row>
    <row r="235" spans="13:13" x14ac:dyDescent="0.25">
      <c r="M235" s="113"/>
    </row>
    <row r="268" spans="13:13" x14ac:dyDescent="0.25">
      <c r="M268" s="113"/>
    </row>
    <row r="270" spans="13:13" x14ac:dyDescent="0.25">
      <c r="M270" s="113"/>
    </row>
    <row r="303" spans="13:13" x14ac:dyDescent="0.25">
      <c r="M303" s="113"/>
    </row>
  </sheetData>
  <sheetProtection formatCells="0"/>
  <mergeCells count="41">
    <mergeCell ref="K12:L12"/>
    <mergeCell ref="H12:I12"/>
    <mergeCell ref="C4:F4"/>
    <mergeCell ref="G4:L4"/>
    <mergeCell ref="H10:I10"/>
    <mergeCell ref="K5:L5"/>
    <mergeCell ref="H5:I5"/>
    <mergeCell ref="A7:B10"/>
    <mergeCell ref="H11:I11"/>
    <mergeCell ref="K11:L11"/>
    <mergeCell ref="K6:L6"/>
    <mergeCell ref="K7:L7"/>
    <mergeCell ref="K8:L8"/>
    <mergeCell ref="K9:L9"/>
    <mergeCell ref="K10:L10"/>
    <mergeCell ref="H6:I6"/>
    <mergeCell ref="H7:I7"/>
    <mergeCell ref="H8:I8"/>
    <mergeCell ref="N1:O2"/>
    <mergeCell ref="N3:O3"/>
    <mergeCell ref="C1:C2"/>
    <mergeCell ref="B51:H51"/>
    <mergeCell ref="B52:H52"/>
    <mergeCell ref="K52:L52"/>
    <mergeCell ref="N52:R52"/>
    <mergeCell ref="K1:L2"/>
    <mergeCell ref="K3:L3"/>
    <mergeCell ref="D1:D2"/>
    <mergeCell ref="E1:E2"/>
    <mergeCell ref="F1:G1"/>
    <mergeCell ref="H1:I2"/>
    <mergeCell ref="J1:J2"/>
    <mergeCell ref="H9:I9"/>
    <mergeCell ref="H3:I3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89" priority="21" timePeriod="last7Days">
      <formula>AND(TODAY()-FLOOR(H3,1)&lt;=6,FLOOR(H3,1)&lt;=TODAY())</formula>
    </cfRule>
    <cfRule type="timePeriod" dxfId="288" priority="22" timePeriod="last7Days">
      <formula>AND(TODAY()-FLOOR(H3,1)&lt;=6,FLOOR(H3,1)&lt;=TODAY())</formula>
    </cfRule>
  </conditionalFormatting>
  <conditionalFormatting sqref="L53:L54 L56:L57">
    <cfRule type="notContainsBlanks" dxfId="287" priority="19">
      <formula>LEN(TRIM(L53))&gt;0</formula>
    </cfRule>
  </conditionalFormatting>
  <conditionalFormatting sqref="N53:R57">
    <cfRule type="beginsWith" dxfId="286" priority="17" operator="beginsWith" text="SEA">
      <formula>LEFT(N53,LEN("SEA"))="SEA"</formula>
    </cfRule>
  </conditionalFormatting>
  <dataValidations count="1">
    <dataValidation type="list" allowBlank="1" showInputMessage="1" showErrorMessage="1" sqref="K3:L3 G54:H57 K6:L12 D12 D3:E3">
      <formula1>#REF!</formula1>
    </dataValidation>
  </dataValidations>
  <printOptions horizontalCentered="1"/>
  <pageMargins left="0.25" right="0.25" top="0.34" bottom="0.39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37A72A-8849-4CFE-A263-2972631A8DBF}">
            <xm:f>COUNTIF(Boat2!$M$15:$M$48,M15)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30427844-9186-4522-9F3B-56E6A1750B3E}">
            <xm:f>COUNTIF(Boat3!$M$15:$M$48,M15)</xm:f>
            <x14:dxf>
              <fill>
                <patternFill>
                  <bgColor rgb="FFFFFF00"/>
                </patternFill>
              </fill>
            </x14:dxf>
          </x14:cfRule>
          <x14:cfRule type="expression" priority="1" id="{9D8BD5DF-18AF-4C28-9ADC-D2E39E02A790}">
            <xm:f>COUNTIF(Dahab!$M$15:$M$48,M15)</xm:f>
            <x14:dxf>
              <fill>
                <patternFill>
                  <bgColor rgb="FFFFFF00"/>
                </patternFill>
              </fill>
            </x14:dxf>
          </x14:cfRule>
          <xm:sqref>M15:M48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Zeros="0" zoomScaleNormal="100" workbookViewId="0">
      <selection activeCell="B15" sqref="B15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 t="s">
        <v>70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</sheetData>
  <sheetProtection algorithmName="SHA-512" hashValue="T/ShC0E84WVAB2E0R21fSfkb1Cb8WW0B/OYBeSXrldgVPAm17UHwYqsOTmbnCTnPLt9KQVoMpv5xfn3Avt93jw==" saltValue="Znr4cOwiO7Q9gy5yXSPi+g==" spinCount="100000" sheet="1"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69" priority="1" timePeriod="last7Days">
      <formula>AND(TODAY()-FLOOR(H3,1)&lt;=6,FLOOR(H3,1)&lt;=TODAY())</formula>
    </cfRule>
    <cfRule type="timePeriod" dxfId="68" priority="2" timePeriod="last7Days">
      <formula>AND(TODAY()-FLOOR(H3,1)&lt;=6,FLOOR(H3,1)&lt;=TODAY())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opLeftCell="A5" zoomScaleNormal="100" workbookViewId="0">
      <selection activeCell="G21" sqref="G21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COUNTIF(boat2[Activity
النشاط],N4)</f>
        <v>0</v>
      </c>
      <c r="O5" s="17">
        <f>COUNTIF(boat2[Activity
النشاط],O4)</f>
        <v>0</v>
      </c>
      <c r="P5" s="17">
        <f>COUNTIF(boat2[Activity
النشاط],P4)</f>
        <v>0</v>
      </c>
      <c r="Q5" s="17">
        <f>COUNTIF(boat2[Activity
النشاط],Q4)</f>
        <v>0</v>
      </c>
      <c r="R5" s="17">
        <f>COUNTIF(boat2[Activity
النشاط],R4)</f>
        <v>0</v>
      </c>
      <c r="S5" s="17">
        <f>COUNTIF(boat2[Activity
النشاط],S4)</f>
        <v>0</v>
      </c>
      <c r="T5" s="17">
        <f>COUNTIF(boat2[Activity
النشاط],T4)</f>
        <v>0</v>
      </c>
      <c r="U5" s="17">
        <f>COUNTIF(boat2[Activity
النشاط],U4)</f>
        <v>0</v>
      </c>
      <c r="V5" s="6">
        <f>COUNTIF(boat2[Activity
النشاط],"*DIVE*")</f>
        <v>0</v>
      </c>
      <c r="W5" s="6">
        <f>COUNTIF(boat2[Activity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116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52"/>
      <c r="C15" s="52"/>
      <c r="D15" s="52"/>
      <c r="E15" s="52"/>
      <c r="F15" s="52"/>
      <c r="G15" s="53"/>
      <c r="H15" s="53"/>
      <c r="I15" s="53"/>
      <c r="J15" s="52"/>
      <c r="K15" s="52"/>
      <c r="L15" s="52"/>
      <c r="M15" s="125">
        <v>1</v>
      </c>
      <c r="N15" s="52"/>
      <c r="O15" s="53"/>
      <c r="P15" s="53"/>
      <c r="Q15" s="54"/>
      <c r="R15" s="102"/>
      <c r="S15" s="96"/>
      <c r="T15" s="60"/>
      <c r="U15" s="96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52"/>
      <c r="C16" s="52"/>
      <c r="D16" s="52"/>
      <c r="E16" s="52"/>
      <c r="F16" s="52"/>
      <c r="G16" s="53"/>
      <c r="H16" s="53"/>
      <c r="I16" s="53"/>
      <c r="J16" s="52"/>
      <c r="K16" s="52"/>
      <c r="L16" s="52"/>
      <c r="M16" s="125"/>
      <c r="N16" s="52"/>
      <c r="O16" s="53"/>
      <c r="P16" s="53"/>
      <c r="Q16" s="54"/>
      <c r="R16" s="102"/>
      <c r="S16" s="96"/>
      <c r="T16" s="60"/>
      <c r="U16" s="96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52"/>
      <c r="E17" s="52"/>
      <c r="F17" s="52"/>
      <c r="G17" s="53"/>
      <c r="H17" s="53"/>
      <c r="I17" s="53"/>
      <c r="J17" s="52"/>
      <c r="K17" s="52"/>
      <c r="L17" s="52"/>
      <c r="M17" s="125"/>
      <c r="N17" s="52"/>
      <c r="O17" s="53"/>
      <c r="P17" s="53"/>
      <c r="Q17" s="54"/>
      <c r="R17" s="102"/>
      <c r="S17" s="96"/>
      <c r="T17" s="60"/>
      <c r="U17" s="9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52"/>
      <c r="C18" s="52"/>
      <c r="D18" s="52"/>
      <c r="E18" s="52"/>
      <c r="F18" s="119"/>
      <c r="G18" s="53"/>
      <c r="H18" s="53"/>
      <c r="I18" s="53"/>
      <c r="J18" s="52"/>
      <c r="K18" s="52"/>
      <c r="L18" s="52"/>
      <c r="M18" s="125"/>
      <c r="N18" s="52"/>
      <c r="O18" s="53"/>
      <c r="P18" s="53"/>
      <c r="Q18" s="54"/>
      <c r="R18" s="102"/>
      <c r="S18" s="96"/>
      <c r="T18" s="60"/>
      <c r="U18" s="9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52"/>
      <c r="C19" s="52"/>
      <c r="D19" s="52"/>
      <c r="E19" s="52"/>
      <c r="F19" s="52"/>
      <c r="G19" s="53"/>
      <c r="H19" s="53"/>
      <c r="I19" s="53"/>
      <c r="J19" s="52"/>
      <c r="K19" s="94"/>
      <c r="L19" s="52"/>
      <c r="M19" s="125">
        <v>7</v>
      </c>
      <c r="N19" s="52"/>
      <c r="O19" s="53"/>
      <c r="P19" s="53"/>
      <c r="Q19" s="54"/>
      <c r="R19" s="102"/>
      <c r="S19" s="96"/>
      <c r="T19" s="60"/>
      <c r="U19" s="96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52"/>
      <c r="C20" s="52"/>
      <c r="D20" s="52"/>
      <c r="E20" s="52"/>
      <c r="F20" s="52"/>
      <c r="G20" s="53"/>
      <c r="H20" s="53"/>
      <c r="I20" s="53"/>
      <c r="J20" s="52"/>
      <c r="K20" s="52"/>
      <c r="L20" s="52"/>
      <c r="M20" s="125"/>
      <c r="N20" s="52"/>
      <c r="O20" s="53"/>
      <c r="P20" s="53"/>
      <c r="Q20" s="54"/>
      <c r="R20" s="102"/>
      <c r="S20" s="96"/>
      <c r="T20" s="60"/>
      <c r="U20" s="96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52"/>
      <c r="C21" s="52"/>
      <c r="D21" s="52"/>
      <c r="E21" s="52"/>
      <c r="F21" s="52"/>
      <c r="G21" s="53"/>
      <c r="H21" s="53"/>
      <c r="I21" s="53"/>
      <c r="J21" s="52"/>
      <c r="K21" s="52"/>
      <c r="L21" s="119"/>
      <c r="M21" s="125"/>
      <c r="N21" s="52"/>
      <c r="O21" s="53"/>
      <c r="P21" s="53"/>
      <c r="Q21" s="54"/>
      <c r="R21" s="102"/>
      <c r="S21" s="96"/>
      <c r="T21" s="60"/>
      <c r="U21" s="96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52"/>
      <c r="C22" s="52"/>
      <c r="D22" s="52"/>
      <c r="E22" s="52"/>
      <c r="F22" s="52"/>
      <c r="G22" s="53"/>
      <c r="H22" s="53"/>
      <c r="I22" s="53"/>
      <c r="J22" s="52"/>
      <c r="K22" s="52"/>
      <c r="L22" s="52"/>
      <c r="M22" s="125"/>
      <c r="N22" s="52"/>
      <c r="O22" s="53"/>
      <c r="P22" s="53"/>
      <c r="Q22" s="54"/>
      <c r="R22" s="102"/>
      <c r="S22" s="96"/>
      <c r="T22" s="60"/>
      <c r="U22" s="96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98"/>
      <c r="C23" s="98"/>
      <c r="D23" s="52"/>
      <c r="E23" s="98"/>
      <c r="F23" s="52"/>
      <c r="G23" s="53"/>
      <c r="H23" s="53"/>
      <c r="I23" s="99"/>
      <c r="J23" s="98"/>
      <c r="K23" s="98"/>
      <c r="L23" s="98"/>
      <c r="M23" s="126"/>
      <c r="N23" s="98"/>
      <c r="O23" s="99"/>
      <c r="P23" s="53"/>
      <c r="Q23" s="54"/>
      <c r="R23" s="102"/>
      <c r="S23" s="96"/>
      <c r="T23" s="60"/>
      <c r="U23" s="9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52"/>
      <c r="C24" s="52"/>
      <c r="D24" s="52"/>
      <c r="E24" s="52"/>
      <c r="F24" s="52"/>
      <c r="G24" s="53"/>
      <c r="H24" s="53"/>
      <c r="I24" s="53"/>
      <c r="J24" s="52"/>
      <c r="K24" s="52"/>
      <c r="L24" s="52"/>
      <c r="M24" s="125">
        <v>5</v>
      </c>
      <c r="N24" s="52"/>
      <c r="O24" s="53"/>
      <c r="P24" s="53"/>
      <c r="Q24" s="54"/>
      <c r="R24" s="102"/>
      <c r="S24" s="96"/>
      <c r="T24" s="60"/>
      <c r="U24" s="96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98"/>
      <c r="C25" s="98"/>
      <c r="D25" s="52"/>
      <c r="E25" s="98"/>
      <c r="F25" s="52"/>
      <c r="G25" s="53"/>
      <c r="H25" s="99"/>
      <c r="I25" s="99"/>
      <c r="J25" s="52"/>
      <c r="K25" s="98"/>
      <c r="L25" s="98"/>
      <c r="M25" s="126"/>
      <c r="N25" s="98"/>
      <c r="O25" s="99"/>
      <c r="P25" s="99"/>
      <c r="Q25" s="54"/>
      <c r="R25" s="102"/>
      <c r="S25" s="96"/>
      <c r="T25" s="60"/>
      <c r="U25" s="96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98"/>
      <c r="C26" s="98"/>
      <c r="D26" s="52"/>
      <c r="E26" s="100"/>
      <c r="F26" s="52"/>
      <c r="G26" s="99"/>
      <c r="H26" s="99"/>
      <c r="I26" s="99"/>
      <c r="J26" s="52"/>
      <c r="K26" s="98"/>
      <c r="L26" s="98"/>
      <c r="M26" s="126"/>
      <c r="N26" s="98"/>
      <c r="O26" s="99"/>
      <c r="P26" s="99"/>
      <c r="Q26" s="101"/>
      <c r="R26" s="102"/>
      <c r="S26" s="96"/>
      <c r="T26" s="60"/>
      <c r="U26" s="96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98"/>
      <c r="C27" s="98"/>
      <c r="D27" s="52"/>
      <c r="E27" s="100"/>
      <c r="F27" s="52"/>
      <c r="G27" s="99"/>
      <c r="H27" s="99"/>
      <c r="I27" s="99"/>
      <c r="J27" s="52"/>
      <c r="K27" s="98"/>
      <c r="L27" s="98"/>
      <c r="M27" s="126"/>
      <c r="N27" s="98"/>
      <c r="O27" s="99"/>
      <c r="P27" s="99"/>
      <c r="Q27" s="101"/>
      <c r="R27" s="102"/>
      <c r="S27" s="96"/>
      <c r="T27" s="60"/>
      <c r="U27" s="52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5"/>
      <c r="N28" s="52"/>
      <c r="O28" s="53"/>
      <c r="P28" s="99"/>
      <c r="Q28" s="54"/>
      <c r="R28" s="102"/>
      <c r="S28" s="96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5"/>
      <c r="N29" s="52"/>
      <c r="O29" s="53"/>
      <c r="P29" s="99"/>
      <c r="Q29" s="54"/>
      <c r="R29" s="102"/>
      <c r="S29" s="96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5"/>
      <c r="N30" s="52"/>
      <c r="O30" s="53"/>
      <c r="P30" s="99"/>
      <c r="Q30" s="54"/>
      <c r="R30" s="102"/>
      <c r="S30" s="96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5"/>
      <c r="N31" s="52"/>
      <c r="O31" s="53"/>
      <c r="P31" s="99"/>
      <c r="Q31" s="54"/>
      <c r="R31" s="102"/>
      <c r="S31" s="96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94"/>
      <c r="L32" s="52"/>
      <c r="M32" s="125"/>
      <c r="N32" s="52"/>
      <c r="O32" s="53"/>
      <c r="P32" s="99"/>
      <c r="Q32" s="54"/>
      <c r="R32" s="102"/>
      <c r="S32" s="96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5"/>
      <c r="N33" s="52"/>
      <c r="O33" s="53"/>
      <c r="P33" s="99"/>
      <c r="Q33" s="54"/>
      <c r="R33" s="102"/>
      <c r="S33" s="96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5"/>
      <c r="N34" s="52"/>
      <c r="O34" s="53"/>
      <c r="P34" s="99"/>
      <c r="Q34" s="54"/>
      <c r="R34" s="102"/>
      <c r="S34" s="96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5"/>
      <c r="N35" s="52"/>
      <c r="O35" s="53"/>
      <c r="P35" s="99"/>
      <c r="Q35" s="54"/>
      <c r="R35" s="102"/>
      <c r="S35" s="96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95"/>
      <c r="F36" s="52"/>
      <c r="G36" s="53"/>
      <c r="H36" s="53"/>
      <c r="I36" s="53"/>
      <c r="J36" s="52"/>
      <c r="K36" s="94"/>
      <c r="L36" s="52"/>
      <c r="M36" s="125"/>
      <c r="N36" s="52"/>
      <c r="O36" s="53"/>
      <c r="P36" s="99"/>
      <c r="Q36" s="54"/>
      <c r="R36" s="102"/>
      <c r="S36" s="96"/>
      <c r="T36" s="60"/>
      <c r="U36" s="97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52"/>
      <c r="C37" s="52"/>
      <c r="D37" s="52"/>
      <c r="E37" s="95"/>
      <c r="F37" s="52"/>
      <c r="G37" s="53"/>
      <c r="H37" s="53"/>
      <c r="I37" s="53"/>
      <c r="J37" s="52"/>
      <c r="K37" s="52"/>
      <c r="L37" s="52"/>
      <c r="M37" s="125"/>
      <c r="N37" s="52"/>
      <c r="O37" s="53"/>
      <c r="P37" s="99"/>
      <c r="Q37" s="54"/>
      <c r="R37" s="102"/>
      <c r="S37" s="96"/>
      <c r="T37" s="60"/>
      <c r="U37" s="9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5"/>
      <c r="N38" s="47"/>
      <c r="O38" s="48"/>
      <c r="P38" s="48"/>
      <c r="Q38" s="49"/>
      <c r="R38" s="103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5"/>
      <c r="N39" s="47"/>
      <c r="O39" s="48"/>
      <c r="P39" s="48"/>
      <c r="Q39" s="49"/>
      <c r="R39" s="103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5"/>
      <c r="N40" s="47"/>
      <c r="O40" s="48"/>
      <c r="P40" s="48"/>
      <c r="Q40" s="49"/>
      <c r="R40" s="103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5"/>
      <c r="N41" s="47"/>
      <c r="O41" s="48"/>
      <c r="P41" s="48"/>
      <c r="Q41" s="49"/>
      <c r="R41" s="103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5"/>
      <c r="N42" s="47"/>
      <c r="O42" s="48"/>
      <c r="P42" s="48"/>
      <c r="Q42" s="49"/>
      <c r="R42" s="103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5"/>
      <c r="N43" s="47"/>
      <c r="O43" s="48"/>
      <c r="P43" s="48"/>
      <c r="Q43" s="49"/>
      <c r="R43" s="103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5"/>
      <c r="N44" s="47"/>
      <c r="O44" s="48"/>
      <c r="P44" s="48"/>
      <c r="Q44" s="49"/>
      <c r="R44" s="103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5"/>
      <c r="N45" s="47"/>
      <c r="O45" s="48"/>
      <c r="P45" s="48"/>
      <c r="Q45" s="49"/>
      <c r="R45" s="103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5"/>
      <c r="N46" s="47"/>
      <c r="O46" s="48"/>
      <c r="P46" s="48"/>
      <c r="Q46" s="49"/>
      <c r="R46" s="103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5"/>
      <c r="N47" s="47"/>
      <c r="O47" s="48"/>
      <c r="P47" s="48"/>
      <c r="Q47" s="49"/>
      <c r="R47" s="103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6"/>
      <c r="N48" s="55"/>
      <c r="O48" s="56"/>
      <c r="P48" s="56"/>
      <c r="Q48" s="57"/>
      <c r="R48" s="103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30"/>
      <c r="O53" s="131"/>
      <c r="P53" s="131"/>
      <c r="Q53" s="131"/>
      <c r="R53" s="132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33"/>
      <c r="O54" s="134"/>
      <c r="P54" s="134"/>
      <c r="Q54" s="134"/>
      <c r="R54" s="135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33"/>
      <c r="O55" s="134"/>
      <c r="P55" s="134"/>
      <c r="Q55" s="134"/>
      <c r="R55" s="135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33"/>
      <c r="O56" s="134"/>
      <c r="P56" s="134"/>
      <c r="Q56" s="134"/>
      <c r="R56" s="135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36"/>
      <c r="O57" s="137"/>
      <c r="P57" s="137"/>
      <c r="Q57" s="137"/>
      <c r="R57" s="138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/>
    </row>
    <row r="93" spans="13:13" x14ac:dyDescent="0.25">
      <c r="M93" s="113"/>
    </row>
    <row r="95" spans="13:13" x14ac:dyDescent="0.25">
      <c r="M95" s="113"/>
    </row>
    <row r="128" spans="13:13" x14ac:dyDescent="0.25">
      <c r="M128" s="113"/>
    </row>
    <row r="130" spans="13:13" x14ac:dyDescent="0.25">
      <c r="M130" s="113"/>
    </row>
    <row r="163" spans="13:13" x14ac:dyDescent="0.25">
      <c r="M163" s="113"/>
    </row>
    <row r="165" spans="13:13" x14ac:dyDescent="0.25">
      <c r="M165" s="113"/>
    </row>
    <row r="198" spans="13:13" x14ac:dyDescent="0.25">
      <c r="M198" s="113"/>
    </row>
    <row r="200" spans="13:13" x14ac:dyDescent="0.25">
      <c r="M200" s="113"/>
    </row>
    <row r="233" spans="13:13" x14ac:dyDescent="0.25">
      <c r="M233" s="113"/>
    </row>
    <row r="235" spans="13:13" x14ac:dyDescent="0.25">
      <c r="M235" s="113"/>
    </row>
    <row r="268" spans="13:13" x14ac:dyDescent="0.25">
      <c r="M268" s="113"/>
    </row>
    <row r="270" spans="13:13" x14ac:dyDescent="0.25">
      <c r="M270" s="113"/>
    </row>
    <row r="303" spans="13:13" x14ac:dyDescent="0.25">
      <c r="M303" s="113"/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33" priority="10" timePeriod="last7Days">
      <formula>AND(TODAY()-FLOOR(H3,1)&lt;=6,FLOOR(H3,1)&lt;=TODAY())</formula>
    </cfRule>
    <cfRule type="timePeriod" dxfId="32" priority="11" timePeriod="last7Days">
      <formula>AND(TODAY()-FLOOR(H3,1)&lt;=6,FLOOR(H3,1)&lt;=TODAY())</formula>
    </cfRule>
  </conditionalFormatting>
  <conditionalFormatting sqref="N53:R57">
    <cfRule type="beginsWith" dxfId="31" priority="8" operator="beginsWith" text="SEA">
      <formula>LEFT(N53,LEN("SEA"))="SEA"</formula>
    </cfRule>
  </conditionalFormatting>
  <conditionalFormatting sqref="M15:M48">
    <cfRule type="expression" dxfId="29" priority="3">
      <formula>"*NB.SI(Dahab!$M$15:$M$48;M15)"""""""</formula>
    </cfRule>
    <cfRule type="expression" dxfId="28" priority="1">
      <formula>"*NB.SI(Boat3!$M$15:$M$48;M15)"""""""""""""""""""""""""""""""</formula>
    </cfRule>
  </conditionalFormatting>
  <conditionalFormatting sqref="M15:M48">
    <cfRule type="expression" dxfId="30" priority="2">
      <formula>"*NB.SI(Boat1!$M$15:$M$48;M15)"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5" right="0.25" top="0.25" bottom="0.25" header="0.3" footer="0.3"/>
  <pageSetup paperSize="9" scale="60" orientation="landscape" r:id="rId1"/>
  <ignoredErrors>
    <ignoredError sqref="O5:U5" unlockedFormula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opLeftCell="A5" zoomScaleNormal="100" workbookViewId="0">
      <selection activeCell="J21" sqref="J21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116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116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125">
        <v>1</v>
      </c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125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125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125">
        <v>5</v>
      </c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125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125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125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125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125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125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12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12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12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5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5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5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5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125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5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5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5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125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125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5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5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5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5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5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5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5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5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5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5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1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0</v>
      </c>
    </row>
    <row r="64" spans="1:28" x14ac:dyDescent="0.25">
      <c r="M64">
        <f>Boat1!M19</f>
        <v>13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100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5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7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1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7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5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74</v>
      </c>
    </row>
    <row r="130" spans="13:13" x14ac:dyDescent="0.25">
      <c r="M130" s="113">
        <f>Dahab!M15</f>
        <v>0</v>
      </c>
    </row>
    <row r="131" spans="13:13" x14ac:dyDescent="0.25">
      <c r="M131">
        <f>Dahab!M16</f>
        <v>5</v>
      </c>
    </row>
    <row r="132" spans="13:13" x14ac:dyDescent="0.25">
      <c r="M132">
        <f>Dahab!M17</f>
        <v>0</v>
      </c>
    </row>
    <row r="133" spans="13:13" x14ac:dyDescent="0.25">
      <c r="M133">
        <f>Dahab!M18</f>
        <v>0</v>
      </c>
    </row>
    <row r="134" spans="13:13" x14ac:dyDescent="0.25">
      <c r="M134">
        <f>Dahab!M19</f>
        <v>0</v>
      </c>
    </row>
    <row r="135" spans="13:13" x14ac:dyDescent="0.25">
      <c r="M135">
        <f>Dahab!M20</f>
        <v>0</v>
      </c>
    </row>
    <row r="136" spans="13:13" x14ac:dyDescent="0.25">
      <c r="M136">
        <f>Dahab!M21</f>
        <v>100</v>
      </c>
    </row>
    <row r="137" spans="13:13" x14ac:dyDescent="0.25">
      <c r="M137">
        <f>Dahab!M22</f>
        <v>0</v>
      </c>
    </row>
    <row r="138" spans="13:13" x14ac:dyDescent="0.25">
      <c r="M138">
        <f>Dahab!M23</f>
        <v>0</v>
      </c>
    </row>
    <row r="139" spans="13:13" x14ac:dyDescent="0.25">
      <c r="M139">
        <f>Dahab!M24</f>
        <v>0</v>
      </c>
    </row>
    <row r="140" spans="13:13" x14ac:dyDescent="0.25">
      <c r="M140">
        <f>Dahab!M25</f>
        <v>13</v>
      </c>
    </row>
    <row r="141" spans="13:13" x14ac:dyDescent="0.25">
      <c r="M141">
        <f>Dahab!M26</f>
        <v>0</v>
      </c>
    </row>
    <row r="142" spans="13:13" x14ac:dyDescent="0.25">
      <c r="M142">
        <f>Dahab!M27</f>
        <v>0</v>
      </c>
    </row>
    <row r="143" spans="13:13" x14ac:dyDescent="0.25">
      <c r="M143">
        <f>Dahab!M28</f>
        <v>0</v>
      </c>
    </row>
    <row r="144" spans="13:13" x14ac:dyDescent="0.25">
      <c r="M144">
        <f>Dahab!M29</f>
        <v>0</v>
      </c>
    </row>
    <row r="145" spans="13:13" x14ac:dyDescent="0.25">
      <c r="M145">
        <f>Dahab!M30</f>
        <v>0</v>
      </c>
    </row>
    <row r="146" spans="13:13" x14ac:dyDescent="0.25">
      <c r="M146">
        <f>Dahab!M31</f>
        <v>0</v>
      </c>
    </row>
    <row r="147" spans="13:13" x14ac:dyDescent="0.25">
      <c r="M147">
        <f>Dahab!M32</f>
        <v>0</v>
      </c>
    </row>
    <row r="148" spans="13:13" x14ac:dyDescent="0.25">
      <c r="M148">
        <f>Dahab!M33</f>
        <v>0</v>
      </c>
    </row>
    <row r="149" spans="13:13" x14ac:dyDescent="0.25">
      <c r="M149">
        <f>Dahab!M34</f>
        <v>0</v>
      </c>
    </row>
    <row r="150" spans="13:13" x14ac:dyDescent="0.25">
      <c r="M150">
        <f>Dahab!M35</f>
        <v>0</v>
      </c>
    </row>
    <row r="151" spans="13:13" x14ac:dyDescent="0.25">
      <c r="M151">
        <f>Dahab!M36</f>
        <v>0</v>
      </c>
    </row>
    <row r="152" spans="13:13" x14ac:dyDescent="0.25">
      <c r="M152">
        <f>Dahab!M37</f>
        <v>0</v>
      </c>
    </row>
    <row r="153" spans="13:13" x14ac:dyDescent="0.25">
      <c r="M153">
        <f>Dahab!M38</f>
        <v>0</v>
      </c>
    </row>
    <row r="154" spans="13:13" x14ac:dyDescent="0.25">
      <c r="M154">
        <f>Dahab!M39</f>
        <v>0</v>
      </c>
    </row>
    <row r="155" spans="13:13" x14ac:dyDescent="0.25">
      <c r="M155">
        <f>Dahab!M40</f>
        <v>0</v>
      </c>
    </row>
    <row r="156" spans="13:13" x14ac:dyDescent="0.25">
      <c r="M156">
        <f>Dahab!M41</f>
        <v>0</v>
      </c>
    </row>
    <row r="157" spans="13:13" x14ac:dyDescent="0.25">
      <c r="M157">
        <f>Dahab!M42</f>
        <v>0</v>
      </c>
    </row>
    <row r="158" spans="13:13" x14ac:dyDescent="0.25">
      <c r="M158">
        <f>Dahab!M43</f>
        <v>0</v>
      </c>
    </row>
    <row r="159" spans="13:13" x14ac:dyDescent="0.25">
      <c r="M159">
        <f>Dahab!M44</f>
        <v>0</v>
      </c>
    </row>
    <row r="160" spans="13:13" x14ac:dyDescent="0.25">
      <c r="M160">
        <f>Dahab!M45</f>
        <v>0</v>
      </c>
    </row>
    <row r="161" spans="13:13" x14ac:dyDescent="0.25">
      <c r="M161">
        <f>Dahab!M46</f>
        <v>0</v>
      </c>
    </row>
    <row r="162" spans="13:13" x14ac:dyDescent="0.25">
      <c r="M162">
        <f>Dahab!M47</f>
        <v>0</v>
      </c>
    </row>
    <row r="163" spans="13:13" x14ac:dyDescent="0.25">
      <c r="M163" s="113">
        <f>Dahab!M48</f>
        <v>0</v>
      </c>
    </row>
    <row r="164" spans="13:13" x14ac:dyDescent="0.25">
      <c r="M164" t="s">
        <v>75</v>
      </c>
    </row>
    <row r="165" spans="13:13" x14ac:dyDescent="0.25">
      <c r="M165" s="113">
        <f>Thistelgorm!M15</f>
        <v>0</v>
      </c>
    </row>
    <row r="166" spans="13:13" x14ac:dyDescent="0.25">
      <c r="M166">
        <f>Thistelgorm!M16</f>
        <v>0</v>
      </c>
    </row>
    <row r="167" spans="13:13" x14ac:dyDescent="0.25">
      <c r="M167">
        <f>Thistelgorm!M17</f>
        <v>0</v>
      </c>
    </row>
    <row r="168" spans="13:13" x14ac:dyDescent="0.25">
      <c r="M168">
        <f>Thistelgorm!M18</f>
        <v>0</v>
      </c>
    </row>
    <row r="169" spans="13:13" x14ac:dyDescent="0.25">
      <c r="M169">
        <f>Thistelgorm!M19</f>
        <v>0</v>
      </c>
    </row>
    <row r="170" spans="13:13" x14ac:dyDescent="0.25">
      <c r="M170">
        <f>Thistelgorm!M20</f>
        <v>0</v>
      </c>
    </row>
    <row r="171" spans="13:13" x14ac:dyDescent="0.25">
      <c r="M171">
        <f>Thistelgorm!M21</f>
        <v>0</v>
      </c>
    </row>
    <row r="172" spans="13:13" x14ac:dyDescent="0.25">
      <c r="M172">
        <f>Thistelgorm!M22</f>
        <v>0</v>
      </c>
    </row>
    <row r="173" spans="13:13" x14ac:dyDescent="0.25">
      <c r="M173">
        <f>Thistelgorm!M23</f>
        <v>0</v>
      </c>
    </row>
    <row r="174" spans="13:13" x14ac:dyDescent="0.25">
      <c r="M174">
        <f>Thistelgorm!M24</f>
        <v>0</v>
      </c>
    </row>
    <row r="175" spans="13:13" x14ac:dyDescent="0.25">
      <c r="M175">
        <f>Thistelgorm!M25</f>
        <v>0</v>
      </c>
    </row>
    <row r="176" spans="13:13" x14ac:dyDescent="0.25">
      <c r="M176">
        <f>Thistelgorm!M26</f>
        <v>0</v>
      </c>
    </row>
    <row r="177" spans="13:13" x14ac:dyDescent="0.25">
      <c r="M177">
        <f>Thistelgorm!M27</f>
        <v>0</v>
      </c>
    </row>
    <row r="178" spans="13:13" x14ac:dyDescent="0.25">
      <c r="M178">
        <f>Thistelgorm!M28</f>
        <v>0</v>
      </c>
    </row>
    <row r="179" spans="13:13" x14ac:dyDescent="0.25">
      <c r="M179">
        <f>Thistelgorm!M29</f>
        <v>0</v>
      </c>
    </row>
    <row r="180" spans="13:13" x14ac:dyDescent="0.25">
      <c r="M180">
        <f>Thistelgorm!M30</f>
        <v>0</v>
      </c>
    </row>
    <row r="181" spans="13:13" x14ac:dyDescent="0.25">
      <c r="M181">
        <f>Thistelgorm!M31</f>
        <v>0</v>
      </c>
    </row>
    <row r="182" spans="13:13" x14ac:dyDescent="0.25">
      <c r="M182">
        <f>Thistelgorm!M32</f>
        <v>0</v>
      </c>
    </row>
    <row r="183" spans="13:13" x14ac:dyDescent="0.25">
      <c r="M183">
        <f>Thistelgorm!M33</f>
        <v>0</v>
      </c>
    </row>
    <row r="184" spans="13:13" x14ac:dyDescent="0.25">
      <c r="M184">
        <f>Thistelgorm!M34</f>
        <v>0</v>
      </c>
    </row>
    <row r="185" spans="13:13" x14ac:dyDescent="0.25">
      <c r="M185">
        <f>Thistelgorm!M35</f>
        <v>0</v>
      </c>
    </row>
    <row r="186" spans="13:13" x14ac:dyDescent="0.25">
      <c r="M186">
        <f>Thistelgorm!M36</f>
        <v>0</v>
      </c>
    </row>
    <row r="187" spans="13:13" x14ac:dyDescent="0.25">
      <c r="M187">
        <f>Thistelgorm!M37</f>
        <v>0</v>
      </c>
    </row>
    <row r="188" spans="13:13" x14ac:dyDescent="0.25">
      <c r="M188">
        <f>Thistelgorm!M38</f>
        <v>0</v>
      </c>
    </row>
    <row r="189" spans="13:13" x14ac:dyDescent="0.25">
      <c r="M189">
        <f>Thistelgorm!M39</f>
        <v>0</v>
      </c>
    </row>
    <row r="190" spans="13:13" x14ac:dyDescent="0.25">
      <c r="M190">
        <f>Thistelgorm!M40</f>
        <v>0</v>
      </c>
    </row>
    <row r="191" spans="13:13" x14ac:dyDescent="0.25">
      <c r="M191">
        <f>Thistelgorm!M41</f>
        <v>0</v>
      </c>
    </row>
    <row r="192" spans="13:13" x14ac:dyDescent="0.25">
      <c r="M192">
        <f>Thistelgorm!M42</f>
        <v>0</v>
      </c>
    </row>
    <row r="193" spans="13:13" x14ac:dyDescent="0.25">
      <c r="M193">
        <f>Thistelgorm!M43</f>
        <v>0</v>
      </c>
    </row>
    <row r="194" spans="13:13" x14ac:dyDescent="0.25">
      <c r="M194">
        <f>Thistelgorm!M44</f>
        <v>0</v>
      </c>
    </row>
    <row r="195" spans="13:13" x14ac:dyDescent="0.25">
      <c r="M195">
        <f>Thistelgorm!M45</f>
        <v>0</v>
      </c>
    </row>
    <row r="196" spans="13:13" x14ac:dyDescent="0.25">
      <c r="M196">
        <f>Thistelgorm!M46</f>
        <v>0</v>
      </c>
    </row>
    <row r="197" spans="13:13" x14ac:dyDescent="0.25">
      <c r="M197">
        <f>Thistelgorm!M47</f>
        <v>0</v>
      </c>
    </row>
    <row r="198" spans="13:13" x14ac:dyDescent="0.25">
      <c r="M198" s="113">
        <f>Thistelgorm!M48</f>
        <v>0</v>
      </c>
    </row>
    <row r="199" spans="13:13" x14ac:dyDescent="0.25">
      <c r="M199" t="s">
        <v>76</v>
      </c>
    </row>
    <row r="200" spans="13:13" x14ac:dyDescent="0.25">
      <c r="M200" s="113">
        <f>'Sharks bay'!M15</f>
        <v>0</v>
      </c>
    </row>
    <row r="201" spans="13:13" x14ac:dyDescent="0.25">
      <c r="M201">
        <f>'Sharks bay'!M16</f>
        <v>0</v>
      </c>
    </row>
    <row r="202" spans="13:13" x14ac:dyDescent="0.25">
      <c r="M202">
        <f>'Sharks bay'!M17</f>
        <v>0</v>
      </c>
    </row>
    <row r="203" spans="13:13" x14ac:dyDescent="0.25">
      <c r="M203">
        <f>'Sharks bay'!M18</f>
        <v>0</v>
      </c>
    </row>
    <row r="204" spans="13:13" x14ac:dyDescent="0.25">
      <c r="M204">
        <f>'Sharks bay'!M19</f>
        <v>0</v>
      </c>
    </row>
    <row r="205" spans="13:13" x14ac:dyDescent="0.25">
      <c r="M205">
        <f>'Sharks bay'!M20</f>
        <v>0</v>
      </c>
    </row>
    <row r="206" spans="13:13" x14ac:dyDescent="0.25">
      <c r="M206">
        <f>'Sharks bay'!M21</f>
        <v>0</v>
      </c>
    </row>
    <row r="207" spans="13:13" x14ac:dyDescent="0.25">
      <c r="M207">
        <f>'Sharks bay'!M22</f>
        <v>0</v>
      </c>
    </row>
    <row r="208" spans="13:13" x14ac:dyDescent="0.25">
      <c r="M208">
        <f>'Sharks bay'!M23</f>
        <v>0</v>
      </c>
    </row>
    <row r="209" spans="13:13" x14ac:dyDescent="0.25">
      <c r="M209">
        <f>'Sharks bay'!M24</f>
        <v>0</v>
      </c>
    </row>
    <row r="210" spans="13:13" x14ac:dyDescent="0.25">
      <c r="M210">
        <f>'Sharks bay'!M25</f>
        <v>0</v>
      </c>
    </row>
    <row r="211" spans="13:13" x14ac:dyDescent="0.25">
      <c r="M211">
        <f>'Sharks bay'!M26</f>
        <v>0</v>
      </c>
    </row>
    <row r="212" spans="13:13" x14ac:dyDescent="0.25">
      <c r="M212">
        <f>'Sharks bay'!M27</f>
        <v>0</v>
      </c>
    </row>
    <row r="213" spans="13:13" x14ac:dyDescent="0.25">
      <c r="M213">
        <f>'Sharks bay'!M28</f>
        <v>0</v>
      </c>
    </row>
    <row r="214" spans="13:13" x14ac:dyDescent="0.25">
      <c r="M214">
        <f>'Sharks bay'!M29</f>
        <v>0</v>
      </c>
    </row>
    <row r="215" spans="13:13" x14ac:dyDescent="0.25">
      <c r="M215">
        <f>'Sharks bay'!M30</f>
        <v>0</v>
      </c>
    </row>
    <row r="216" spans="13:13" x14ac:dyDescent="0.25">
      <c r="M216">
        <f>'Sharks bay'!M31</f>
        <v>0</v>
      </c>
    </row>
    <row r="217" spans="13:13" x14ac:dyDescent="0.25">
      <c r="M217">
        <f>'Sharks bay'!M32</f>
        <v>0</v>
      </c>
    </row>
    <row r="218" spans="13:13" x14ac:dyDescent="0.25">
      <c r="M218">
        <f>'Sharks bay'!M33</f>
        <v>0</v>
      </c>
    </row>
    <row r="219" spans="13:13" x14ac:dyDescent="0.25">
      <c r="M219">
        <f>'Sharks bay'!M34</f>
        <v>0</v>
      </c>
    </row>
    <row r="220" spans="13:13" x14ac:dyDescent="0.25">
      <c r="M220">
        <f>'Sharks bay'!M35</f>
        <v>0</v>
      </c>
    </row>
    <row r="221" spans="13:13" x14ac:dyDescent="0.25">
      <c r="M221">
        <f>'Sharks bay'!M36</f>
        <v>0</v>
      </c>
    </row>
    <row r="222" spans="13:13" x14ac:dyDescent="0.25">
      <c r="M222">
        <f>'Sharks bay'!M37</f>
        <v>0</v>
      </c>
    </row>
    <row r="223" spans="13:13" x14ac:dyDescent="0.25">
      <c r="M223">
        <f>'Sharks bay'!M38</f>
        <v>0</v>
      </c>
    </row>
    <row r="224" spans="13:13" x14ac:dyDescent="0.25">
      <c r="M224">
        <f>'Sharks bay'!M39</f>
        <v>0</v>
      </c>
    </row>
    <row r="225" spans="13:13" x14ac:dyDescent="0.25">
      <c r="M225">
        <f>'Sharks bay'!M40</f>
        <v>0</v>
      </c>
    </row>
    <row r="226" spans="13:13" x14ac:dyDescent="0.25">
      <c r="M226">
        <f>'Sharks bay'!M41</f>
        <v>0</v>
      </c>
    </row>
    <row r="227" spans="13:13" x14ac:dyDescent="0.25">
      <c r="M227">
        <f>'Sharks bay'!M42</f>
        <v>0</v>
      </c>
    </row>
    <row r="228" spans="13:13" x14ac:dyDescent="0.25">
      <c r="M228">
        <f>'Sharks bay'!M43</f>
        <v>0</v>
      </c>
    </row>
    <row r="229" spans="13:13" x14ac:dyDescent="0.25">
      <c r="M229">
        <f>'Sharks bay'!M44</f>
        <v>0</v>
      </c>
    </row>
    <row r="230" spans="13:13" x14ac:dyDescent="0.25">
      <c r="M230">
        <f>'Sharks bay'!M45</f>
        <v>0</v>
      </c>
    </row>
    <row r="231" spans="13:13" x14ac:dyDescent="0.25">
      <c r="M231">
        <f>'Sharks bay'!M46</f>
        <v>0</v>
      </c>
    </row>
    <row r="232" spans="13:13" x14ac:dyDescent="0.25">
      <c r="M232">
        <f>'Sharks bay'!M47</f>
        <v>0</v>
      </c>
    </row>
    <row r="233" spans="13:13" x14ac:dyDescent="0.25">
      <c r="M233" s="113">
        <f>'Sharks bay'!M48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1" priority="5" timePeriod="last7Days">
      <formula>AND(TODAY()-FLOOR(H3,1)&lt;=6,FLOOR(H3,1)&lt;=TODAY())</formula>
    </cfRule>
    <cfRule type="timePeriod" dxfId="20" priority="6" timePeriod="last7Days">
      <formula>AND(TODAY()-FLOOR(H3,1)&lt;=6,FLOOR(H3,1)&lt;=TODAY())</formula>
    </cfRule>
  </conditionalFormatting>
  <conditionalFormatting sqref="M15:M48">
    <cfRule type="expression" dxfId="18" priority="2">
      <formula>"*NB.SI(Boat2!$M$15:$M$48;M15)"""</formula>
    </cfRule>
    <cfRule type="expression" dxfId="19" priority="1">
      <formula>"*NB.SI(Dahab!$M$15:$M$48;M15)"""</formula>
    </cfRule>
  </conditionalFormatting>
  <conditionalFormatting sqref="M15:M48">
    <cfRule type="expression" dxfId="17" priority="3">
      <formula>"*NB.SI(Boat1!$M$15:$M$48;M15)"</formula>
    </cfRule>
  </conditionalFormatting>
  <dataValidations disablePrompts="1"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ignoredErrors>
    <ignoredError sqref="H49:I49" unlockedFormula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4"/>
  <sheetViews>
    <sheetView showZeros="0" topLeftCell="C5" zoomScaleNormal="100" workbookViewId="0">
      <selection activeCell="I24" sqref="I24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62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>
        <v>5</v>
      </c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93">
        <v>100</v>
      </c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>
        <v>13</v>
      </c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t="s">
        <v>79</v>
      </c>
    </row>
    <row r="61" spans="1:28" x14ac:dyDescent="0.25">
      <c r="M61" s="113">
        <f>Boat1!M15</f>
        <v>1</v>
      </c>
    </row>
    <row r="62" spans="1:28" x14ac:dyDescent="0.25">
      <c r="M62">
        <f>Boat1!M16</f>
        <v>0</v>
      </c>
    </row>
    <row r="63" spans="1:28" x14ac:dyDescent="0.25">
      <c r="M63">
        <f>Boat1!M17</f>
        <v>0</v>
      </c>
    </row>
    <row r="64" spans="1:28" x14ac:dyDescent="0.25">
      <c r="M64">
        <f>Boat1!M18</f>
        <v>0</v>
      </c>
    </row>
    <row r="65" spans="13:13" x14ac:dyDescent="0.25">
      <c r="M65">
        <f>Boat1!M19</f>
        <v>13</v>
      </c>
    </row>
    <row r="66" spans="13:13" x14ac:dyDescent="0.25">
      <c r="M66">
        <f>Boat1!M20</f>
        <v>0</v>
      </c>
    </row>
    <row r="67" spans="13:13" x14ac:dyDescent="0.25">
      <c r="M67">
        <f>Boat1!M21</f>
        <v>0</v>
      </c>
    </row>
    <row r="68" spans="13:13" x14ac:dyDescent="0.25">
      <c r="M68">
        <f>Boat1!M22</f>
        <v>0</v>
      </c>
    </row>
    <row r="69" spans="13:13" x14ac:dyDescent="0.25">
      <c r="M69">
        <f>Boat1!M23</f>
        <v>0</v>
      </c>
    </row>
    <row r="70" spans="13:13" x14ac:dyDescent="0.25">
      <c r="M70">
        <f>Boat1!M24</f>
        <v>100</v>
      </c>
    </row>
    <row r="71" spans="13:13" x14ac:dyDescent="0.25">
      <c r="M71">
        <f>Boat1!M25</f>
        <v>0</v>
      </c>
    </row>
    <row r="72" spans="13:13" x14ac:dyDescent="0.25">
      <c r="M72">
        <f>Boat1!M26</f>
        <v>0</v>
      </c>
    </row>
    <row r="73" spans="13:13" x14ac:dyDescent="0.25">
      <c r="M73">
        <f>Boat1!M27</f>
        <v>0</v>
      </c>
    </row>
    <row r="74" spans="13:13" x14ac:dyDescent="0.25">
      <c r="M74">
        <f>Boat1!M28</f>
        <v>0</v>
      </c>
    </row>
    <row r="75" spans="13:13" x14ac:dyDescent="0.25">
      <c r="M75">
        <f>Boat1!M29</f>
        <v>0</v>
      </c>
    </row>
    <row r="76" spans="13:13" x14ac:dyDescent="0.25">
      <c r="M76">
        <f>Boat1!M30</f>
        <v>0</v>
      </c>
    </row>
    <row r="77" spans="13:13" x14ac:dyDescent="0.25">
      <c r="M77">
        <f>Boat1!M31</f>
        <v>5</v>
      </c>
    </row>
    <row r="78" spans="13:13" x14ac:dyDescent="0.25">
      <c r="M78">
        <f>Boat1!M32</f>
        <v>0</v>
      </c>
    </row>
    <row r="79" spans="13:13" x14ac:dyDescent="0.25">
      <c r="M79">
        <f>Boat1!M33</f>
        <v>0</v>
      </c>
    </row>
    <row r="80" spans="13:13" x14ac:dyDescent="0.25">
      <c r="M80">
        <f>Boat1!M34</f>
        <v>7</v>
      </c>
    </row>
    <row r="81" spans="13:13" x14ac:dyDescent="0.25">
      <c r="M81">
        <f>Boat1!M35</f>
        <v>0</v>
      </c>
    </row>
    <row r="82" spans="13:13" x14ac:dyDescent="0.25">
      <c r="M82">
        <f>Boat1!M36</f>
        <v>0</v>
      </c>
    </row>
    <row r="83" spans="13:13" x14ac:dyDescent="0.25">
      <c r="M83">
        <f>Boat1!M37</f>
        <v>0</v>
      </c>
    </row>
    <row r="84" spans="13:13" x14ac:dyDescent="0.25">
      <c r="M84">
        <f>Boat1!M38</f>
        <v>0</v>
      </c>
    </row>
    <row r="85" spans="13:13" x14ac:dyDescent="0.25">
      <c r="M85">
        <f>Boat1!M39</f>
        <v>0</v>
      </c>
    </row>
    <row r="86" spans="13:13" x14ac:dyDescent="0.25">
      <c r="M86">
        <f>Boat1!M40</f>
        <v>0</v>
      </c>
    </row>
    <row r="87" spans="13:13" x14ac:dyDescent="0.25">
      <c r="M87">
        <f>Boat1!M41</f>
        <v>0</v>
      </c>
    </row>
    <row r="88" spans="13:13" x14ac:dyDescent="0.25">
      <c r="M88">
        <f>Boat1!M42</f>
        <v>0</v>
      </c>
    </row>
    <row r="89" spans="13:13" x14ac:dyDescent="0.25">
      <c r="M89">
        <f>Boat1!M43</f>
        <v>0</v>
      </c>
    </row>
    <row r="90" spans="13:13" x14ac:dyDescent="0.25">
      <c r="M90">
        <f>Boat1!M44</f>
        <v>0</v>
      </c>
    </row>
    <row r="91" spans="13:13" x14ac:dyDescent="0.25">
      <c r="M91">
        <f>Boat1!M45</f>
        <v>0</v>
      </c>
    </row>
    <row r="92" spans="13:13" x14ac:dyDescent="0.25">
      <c r="M92">
        <f>Boat1!M46</f>
        <v>0</v>
      </c>
    </row>
    <row r="93" spans="13:13" x14ac:dyDescent="0.25">
      <c r="M93">
        <f>Boat1!M47</f>
        <v>0</v>
      </c>
    </row>
    <row r="94" spans="13:13" x14ac:dyDescent="0.25">
      <c r="M94" s="113">
        <f>Boat1!M48</f>
        <v>0</v>
      </c>
    </row>
    <row r="95" spans="13:13" x14ac:dyDescent="0.25">
      <c r="M95" t="s">
        <v>73</v>
      </c>
    </row>
    <row r="96" spans="13:13" x14ac:dyDescent="0.25">
      <c r="M96" s="113">
        <f>Boat2!M15</f>
        <v>1</v>
      </c>
    </row>
    <row r="97" spans="13:13" x14ac:dyDescent="0.25">
      <c r="M97">
        <f>Boat2!M16</f>
        <v>0</v>
      </c>
    </row>
    <row r="98" spans="13:13" x14ac:dyDescent="0.25">
      <c r="M98">
        <f>Boat2!M17</f>
        <v>0</v>
      </c>
    </row>
    <row r="99" spans="13:13" x14ac:dyDescent="0.25">
      <c r="M99">
        <f>Boat2!M18</f>
        <v>0</v>
      </c>
    </row>
    <row r="100" spans="13:13" x14ac:dyDescent="0.25">
      <c r="M100">
        <f>Boat2!M19</f>
        <v>7</v>
      </c>
    </row>
    <row r="101" spans="13:13" x14ac:dyDescent="0.25">
      <c r="M101">
        <f>Boat2!M20</f>
        <v>0</v>
      </c>
    </row>
    <row r="102" spans="13:13" x14ac:dyDescent="0.25">
      <c r="M102">
        <f>Boat2!M21</f>
        <v>0</v>
      </c>
    </row>
    <row r="103" spans="13:13" x14ac:dyDescent="0.25">
      <c r="M103">
        <f>Boat2!M22</f>
        <v>0</v>
      </c>
    </row>
    <row r="104" spans="13:13" x14ac:dyDescent="0.25">
      <c r="M104">
        <f>Boat2!M23</f>
        <v>0</v>
      </c>
    </row>
    <row r="105" spans="13:13" x14ac:dyDescent="0.25">
      <c r="M105">
        <f>Boat2!M24</f>
        <v>5</v>
      </c>
    </row>
    <row r="106" spans="13:13" x14ac:dyDescent="0.25">
      <c r="M106">
        <f>Boat2!M25</f>
        <v>0</v>
      </c>
    </row>
    <row r="107" spans="13:13" x14ac:dyDescent="0.25">
      <c r="M107">
        <f>Boat2!M26</f>
        <v>0</v>
      </c>
    </row>
    <row r="108" spans="13:13" x14ac:dyDescent="0.25">
      <c r="M108">
        <f>Boat2!M27</f>
        <v>0</v>
      </c>
    </row>
    <row r="109" spans="13:13" x14ac:dyDescent="0.25">
      <c r="M109">
        <f>Boat2!M28</f>
        <v>0</v>
      </c>
    </row>
    <row r="110" spans="13:13" x14ac:dyDescent="0.25">
      <c r="M110">
        <f>Boat2!M29</f>
        <v>0</v>
      </c>
    </row>
    <row r="111" spans="13:13" x14ac:dyDescent="0.25">
      <c r="M111">
        <f>Boat2!M30</f>
        <v>0</v>
      </c>
    </row>
    <row r="112" spans="13:13" x14ac:dyDescent="0.25">
      <c r="M112">
        <f>Boat2!M31</f>
        <v>0</v>
      </c>
    </row>
    <row r="113" spans="13:13" x14ac:dyDescent="0.25">
      <c r="M113">
        <f>Boat2!M32</f>
        <v>0</v>
      </c>
    </row>
    <row r="114" spans="13:13" x14ac:dyDescent="0.25">
      <c r="M114">
        <f>Boat2!M33</f>
        <v>0</v>
      </c>
    </row>
    <row r="115" spans="13:13" x14ac:dyDescent="0.25">
      <c r="M115">
        <f>Boat2!M34</f>
        <v>0</v>
      </c>
    </row>
    <row r="116" spans="13:13" x14ac:dyDescent="0.25">
      <c r="M116">
        <f>Boat2!M35</f>
        <v>0</v>
      </c>
    </row>
    <row r="117" spans="13:13" x14ac:dyDescent="0.25">
      <c r="M117">
        <f>Boat2!M36</f>
        <v>0</v>
      </c>
    </row>
    <row r="118" spans="13:13" x14ac:dyDescent="0.25">
      <c r="M118">
        <f>Boat2!M37</f>
        <v>0</v>
      </c>
    </row>
    <row r="119" spans="13:13" x14ac:dyDescent="0.25">
      <c r="M119">
        <f>Boat2!M38</f>
        <v>0</v>
      </c>
    </row>
    <row r="120" spans="13:13" x14ac:dyDescent="0.25">
      <c r="M120">
        <f>Boat2!M39</f>
        <v>0</v>
      </c>
    </row>
    <row r="121" spans="13:13" x14ac:dyDescent="0.25">
      <c r="M121">
        <f>Boat2!M40</f>
        <v>0</v>
      </c>
    </row>
    <row r="122" spans="13:13" x14ac:dyDescent="0.25">
      <c r="M122">
        <f>Boat2!M41</f>
        <v>0</v>
      </c>
    </row>
    <row r="123" spans="13:13" x14ac:dyDescent="0.25">
      <c r="M123">
        <f>Boat2!M42</f>
        <v>0</v>
      </c>
    </row>
    <row r="124" spans="13:13" x14ac:dyDescent="0.25">
      <c r="M124">
        <f>Boat2!M43</f>
        <v>0</v>
      </c>
    </row>
    <row r="125" spans="13:13" x14ac:dyDescent="0.25">
      <c r="M125">
        <f>Boat2!M44</f>
        <v>0</v>
      </c>
    </row>
    <row r="126" spans="13:13" x14ac:dyDescent="0.25">
      <c r="M126">
        <f>Boat2!M45</f>
        <v>0</v>
      </c>
    </row>
    <row r="127" spans="13:13" x14ac:dyDescent="0.25">
      <c r="M127">
        <f>Boat2!M46</f>
        <v>0</v>
      </c>
    </row>
    <row r="128" spans="13:13" x14ac:dyDescent="0.25">
      <c r="M128">
        <f>Boat2!M47</f>
        <v>0</v>
      </c>
    </row>
    <row r="129" spans="13:13" x14ac:dyDescent="0.25">
      <c r="M129" s="113">
        <f>Boat2!M48</f>
        <v>0</v>
      </c>
    </row>
    <row r="130" spans="13:13" x14ac:dyDescent="0.25">
      <c r="M130" t="s">
        <v>80</v>
      </c>
    </row>
    <row r="131" spans="13:13" x14ac:dyDescent="0.25">
      <c r="M131" s="113">
        <f>Boat3!M15</f>
        <v>1</v>
      </c>
    </row>
    <row r="132" spans="13:13" x14ac:dyDescent="0.25">
      <c r="M132">
        <f>Boat3!M16</f>
        <v>0</v>
      </c>
    </row>
    <row r="133" spans="13:13" x14ac:dyDescent="0.25">
      <c r="M133">
        <f>Boat3!M17</f>
        <v>0</v>
      </c>
    </row>
    <row r="134" spans="13:13" x14ac:dyDescent="0.25">
      <c r="M134">
        <f>Boat3!M18</f>
        <v>5</v>
      </c>
    </row>
    <row r="135" spans="13:13" x14ac:dyDescent="0.25">
      <c r="M135">
        <f>Boat3!M19</f>
        <v>0</v>
      </c>
    </row>
    <row r="136" spans="13:13" x14ac:dyDescent="0.25">
      <c r="M136">
        <f>Boat3!M20</f>
        <v>0</v>
      </c>
    </row>
    <row r="137" spans="13:13" x14ac:dyDescent="0.25">
      <c r="M137">
        <f>Boat3!M21</f>
        <v>0</v>
      </c>
    </row>
    <row r="138" spans="13:13" x14ac:dyDescent="0.25">
      <c r="M138">
        <f>Boat3!M22</f>
        <v>0</v>
      </c>
    </row>
    <row r="139" spans="13:13" x14ac:dyDescent="0.25">
      <c r="M139">
        <f>Boat3!M23</f>
        <v>0</v>
      </c>
    </row>
    <row r="140" spans="13:13" x14ac:dyDescent="0.25">
      <c r="M140">
        <f>Boat3!M24</f>
        <v>0</v>
      </c>
    </row>
    <row r="141" spans="13:13" x14ac:dyDescent="0.25">
      <c r="M141">
        <f>Boat3!M25</f>
        <v>0</v>
      </c>
    </row>
    <row r="142" spans="13:13" x14ac:dyDescent="0.25">
      <c r="M142">
        <f>Boat3!M26</f>
        <v>0</v>
      </c>
    </row>
    <row r="143" spans="13:13" x14ac:dyDescent="0.25">
      <c r="M143">
        <f>Boat3!M27</f>
        <v>0</v>
      </c>
    </row>
    <row r="144" spans="13:13" x14ac:dyDescent="0.25">
      <c r="M144">
        <f>Boat3!M28</f>
        <v>0</v>
      </c>
    </row>
    <row r="145" spans="13:13" x14ac:dyDescent="0.25">
      <c r="M145">
        <f>Boat3!M29</f>
        <v>0</v>
      </c>
    </row>
    <row r="146" spans="13:13" x14ac:dyDescent="0.25">
      <c r="M146">
        <f>Boat3!M30</f>
        <v>0</v>
      </c>
    </row>
    <row r="147" spans="13:13" x14ac:dyDescent="0.25">
      <c r="M147">
        <f>Boat3!M31</f>
        <v>0</v>
      </c>
    </row>
    <row r="148" spans="13:13" x14ac:dyDescent="0.25">
      <c r="M148">
        <f>Boat3!M32</f>
        <v>0</v>
      </c>
    </row>
    <row r="149" spans="13:13" x14ac:dyDescent="0.25">
      <c r="M149">
        <f>Boat3!M33</f>
        <v>0</v>
      </c>
    </row>
    <row r="150" spans="13:13" x14ac:dyDescent="0.25">
      <c r="M150">
        <f>Boat3!M34</f>
        <v>0</v>
      </c>
    </row>
    <row r="151" spans="13:13" x14ac:dyDescent="0.25">
      <c r="M151">
        <f>Boat3!M35</f>
        <v>0</v>
      </c>
    </row>
    <row r="152" spans="13:13" x14ac:dyDescent="0.25">
      <c r="M152">
        <f>Boat3!M36</f>
        <v>0</v>
      </c>
    </row>
    <row r="153" spans="13:13" x14ac:dyDescent="0.25">
      <c r="M153">
        <f>Boat3!M37</f>
        <v>0</v>
      </c>
    </row>
    <row r="154" spans="13:13" x14ac:dyDescent="0.25">
      <c r="M154">
        <f>Boat3!M38</f>
        <v>0</v>
      </c>
    </row>
    <row r="155" spans="13:13" x14ac:dyDescent="0.25">
      <c r="M155">
        <f>Boat3!M39</f>
        <v>0</v>
      </c>
    </row>
    <row r="156" spans="13:13" x14ac:dyDescent="0.25">
      <c r="M156">
        <f>Boat3!M40</f>
        <v>0</v>
      </c>
    </row>
    <row r="157" spans="13:13" x14ac:dyDescent="0.25">
      <c r="M157">
        <f>Boat3!M41</f>
        <v>0</v>
      </c>
    </row>
    <row r="158" spans="13:13" x14ac:dyDescent="0.25">
      <c r="M158">
        <f>Boat3!M42</f>
        <v>0</v>
      </c>
    </row>
    <row r="159" spans="13:13" x14ac:dyDescent="0.25">
      <c r="M159">
        <f>Boat3!M43</f>
        <v>0</v>
      </c>
    </row>
    <row r="160" spans="13:13" x14ac:dyDescent="0.25">
      <c r="M160">
        <f>Boat3!M44</f>
        <v>0</v>
      </c>
    </row>
    <row r="161" spans="13:13" x14ac:dyDescent="0.25">
      <c r="M161">
        <f>Boat3!M45</f>
        <v>0</v>
      </c>
    </row>
    <row r="162" spans="13:13" x14ac:dyDescent="0.25">
      <c r="M162">
        <f>Boat3!M46</f>
        <v>0</v>
      </c>
    </row>
    <row r="163" spans="13:13" x14ac:dyDescent="0.25">
      <c r="M163">
        <f>Boat3!M47</f>
        <v>0</v>
      </c>
    </row>
    <row r="164" spans="13:13" x14ac:dyDescent="0.25">
      <c r="M164" s="113">
        <f>Boat3!M48</f>
        <v>0</v>
      </c>
    </row>
    <row r="165" spans="13:13" x14ac:dyDescent="0.25">
      <c r="M165" t="s">
        <v>75</v>
      </c>
    </row>
    <row r="166" spans="13:13" x14ac:dyDescent="0.25">
      <c r="M166" s="113">
        <f>Thistelgorm!M15</f>
        <v>0</v>
      </c>
    </row>
    <row r="167" spans="13:13" x14ac:dyDescent="0.25">
      <c r="M167">
        <f>Thistelgorm!M16</f>
        <v>0</v>
      </c>
    </row>
    <row r="168" spans="13:13" x14ac:dyDescent="0.25">
      <c r="M168">
        <f>Thistelgorm!M17</f>
        <v>0</v>
      </c>
    </row>
    <row r="169" spans="13:13" x14ac:dyDescent="0.25">
      <c r="M169">
        <f>Thistelgorm!M18</f>
        <v>0</v>
      </c>
    </row>
    <row r="170" spans="13:13" x14ac:dyDescent="0.25">
      <c r="M170">
        <f>Thistelgorm!M19</f>
        <v>0</v>
      </c>
    </row>
    <row r="171" spans="13:13" x14ac:dyDescent="0.25">
      <c r="M171">
        <f>Thistelgorm!M20</f>
        <v>0</v>
      </c>
    </row>
    <row r="172" spans="13:13" x14ac:dyDescent="0.25">
      <c r="M172">
        <f>Thistelgorm!M21</f>
        <v>0</v>
      </c>
    </row>
    <row r="173" spans="13:13" x14ac:dyDescent="0.25">
      <c r="M173">
        <f>Thistelgorm!M22</f>
        <v>0</v>
      </c>
    </row>
    <row r="174" spans="13:13" x14ac:dyDescent="0.25">
      <c r="M174">
        <f>Thistelgorm!M23</f>
        <v>0</v>
      </c>
    </row>
    <row r="175" spans="13:13" x14ac:dyDescent="0.25">
      <c r="M175">
        <f>Thistelgorm!M24</f>
        <v>0</v>
      </c>
    </row>
    <row r="176" spans="13:13" x14ac:dyDescent="0.25">
      <c r="M176">
        <f>Thistelgorm!M25</f>
        <v>0</v>
      </c>
    </row>
    <row r="177" spans="13:13" x14ac:dyDescent="0.25">
      <c r="M177">
        <f>Thistelgorm!M26</f>
        <v>0</v>
      </c>
    </row>
    <row r="178" spans="13:13" x14ac:dyDescent="0.25">
      <c r="M178">
        <f>Thistelgorm!M27</f>
        <v>0</v>
      </c>
    </row>
    <row r="179" spans="13:13" x14ac:dyDescent="0.25">
      <c r="M179">
        <f>Thistelgorm!M28</f>
        <v>0</v>
      </c>
    </row>
    <row r="180" spans="13:13" x14ac:dyDescent="0.25">
      <c r="M180">
        <f>Thistelgorm!M29</f>
        <v>0</v>
      </c>
    </row>
    <row r="181" spans="13:13" x14ac:dyDescent="0.25">
      <c r="M181">
        <f>Thistelgorm!M30</f>
        <v>0</v>
      </c>
    </row>
    <row r="182" spans="13:13" x14ac:dyDescent="0.25">
      <c r="M182">
        <f>Thistelgorm!M31</f>
        <v>0</v>
      </c>
    </row>
    <row r="183" spans="13:13" x14ac:dyDescent="0.25">
      <c r="M183">
        <f>Thistelgorm!M32</f>
        <v>0</v>
      </c>
    </row>
    <row r="184" spans="13:13" x14ac:dyDescent="0.25">
      <c r="M184">
        <f>Thistelgorm!M33</f>
        <v>0</v>
      </c>
    </row>
    <row r="185" spans="13:13" x14ac:dyDescent="0.25">
      <c r="M185">
        <f>Thistelgorm!M34</f>
        <v>0</v>
      </c>
    </row>
    <row r="186" spans="13:13" x14ac:dyDescent="0.25">
      <c r="M186">
        <f>Thistelgorm!M35</f>
        <v>0</v>
      </c>
    </row>
    <row r="187" spans="13:13" x14ac:dyDescent="0.25">
      <c r="M187">
        <f>Thistelgorm!M36</f>
        <v>0</v>
      </c>
    </row>
    <row r="188" spans="13:13" x14ac:dyDescent="0.25">
      <c r="M188">
        <f>Thistelgorm!M37</f>
        <v>0</v>
      </c>
    </row>
    <row r="189" spans="13:13" x14ac:dyDescent="0.25">
      <c r="M189">
        <f>Thistelgorm!M38</f>
        <v>0</v>
      </c>
    </row>
    <row r="190" spans="13:13" x14ac:dyDescent="0.25">
      <c r="M190">
        <f>Thistelgorm!M39</f>
        <v>0</v>
      </c>
    </row>
    <row r="191" spans="13:13" x14ac:dyDescent="0.25">
      <c r="M191">
        <f>Thistelgorm!M40</f>
        <v>0</v>
      </c>
    </row>
    <row r="192" spans="13:13" x14ac:dyDescent="0.25">
      <c r="M192">
        <f>Thistelgorm!M41</f>
        <v>0</v>
      </c>
    </row>
    <row r="193" spans="13:13" x14ac:dyDescent="0.25">
      <c r="M193">
        <f>Thistelgorm!M42</f>
        <v>0</v>
      </c>
    </row>
    <row r="194" spans="13:13" x14ac:dyDescent="0.25">
      <c r="M194">
        <f>Thistelgorm!M43</f>
        <v>0</v>
      </c>
    </row>
    <row r="195" spans="13:13" x14ac:dyDescent="0.25">
      <c r="M195">
        <f>Thistelgorm!M44</f>
        <v>0</v>
      </c>
    </row>
    <row r="196" spans="13:13" x14ac:dyDescent="0.25">
      <c r="M196">
        <f>Thistelgorm!M45</f>
        <v>0</v>
      </c>
    </row>
    <row r="197" spans="13:13" x14ac:dyDescent="0.25">
      <c r="M197">
        <f>Thistelgorm!M46</f>
        <v>0</v>
      </c>
    </row>
    <row r="198" spans="13:13" x14ac:dyDescent="0.25">
      <c r="M198">
        <f>Thistelgorm!M47</f>
        <v>0</v>
      </c>
    </row>
    <row r="199" spans="13:13" x14ac:dyDescent="0.25">
      <c r="M199" s="113">
        <f>Thistelgorm!M48</f>
        <v>0</v>
      </c>
    </row>
    <row r="200" spans="13:13" x14ac:dyDescent="0.25">
      <c r="M200" t="s">
        <v>76</v>
      </c>
    </row>
    <row r="201" spans="13:13" x14ac:dyDescent="0.25">
      <c r="M201" s="113">
        <f>'Sharks bay'!M15</f>
        <v>0</v>
      </c>
    </row>
    <row r="202" spans="13:13" x14ac:dyDescent="0.25">
      <c r="M202">
        <f>'Sharks bay'!M16</f>
        <v>0</v>
      </c>
    </row>
    <row r="203" spans="13:13" x14ac:dyDescent="0.25">
      <c r="M203">
        <f>'Sharks bay'!M17</f>
        <v>0</v>
      </c>
    </row>
    <row r="204" spans="13:13" x14ac:dyDescent="0.25">
      <c r="M204">
        <f>'Sharks bay'!M18</f>
        <v>0</v>
      </c>
    </row>
    <row r="205" spans="13:13" x14ac:dyDescent="0.25">
      <c r="M205">
        <f>'Sharks bay'!M19</f>
        <v>0</v>
      </c>
    </row>
    <row r="206" spans="13:13" x14ac:dyDescent="0.25">
      <c r="M206">
        <f>'Sharks bay'!M20</f>
        <v>0</v>
      </c>
    </row>
    <row r="207" spans="13:13" x14ac:dyDescent="0.25">
      <c r="M207">
        <f>'Sharks bay'!M21</f>
        <v>0</v>
      </c>
    </row>
    <row r="208" spans="13:13" x14ac:dyDescent="0.25">
      <c r="M208">
        <f>'Sharks bay'!M22</f>
        <v>0</v>
      </c>
    </row>
    <row r="209" spans="13:13" x14ac:dyDescent="0.25">
      <c r="M209">
        <f>'Sharks bay'!M23</f>
        <v>0</v>
      </c>
    </row>
    <row r="210" spans="13:13" x14ac:dyDescent="0.25">
      <c r="M210">
        <f>'Sharks bay'!M24</f>
        <v>0</v>
      </c>
    </row>
    <row r="211" spans="13:13" x14ac:dyDescent="0.25">
      <c r="M211">
        <f>'Sharks bay'!M25</f>
        <v>0</v>
      </c>
    </row>
    <row r="212" spans="13:13" x14ac:dyDescent="0.25">
      <c r="M212">
        <f>'Sharks bay'!M26</f>
        <v>0</v>
      </c>
    </row>
    <row r="213" spans="13:13" x14ac:dyDescent="0.25">
      <c r="M213">
        <f>'Sharks bay'!M27</f>
        <v>0</v>
      </c>
    </row>
    <row r="214" spans="13:13" x14ac:dyDescent="0.25">
      <c r="M214">
        <f>'Sharks bay'!M28</f>
        <v>0</v>
      </c>
    </row>
    <row r="215" spans="13:13" x14ac:dyDescent="0.25">
      <c r="M215">
        <f>'Sharks bay'!M29</f>
        <v>0</v>
      </c>
    </row>
    <row r="216" spans="13:13" x14ac:dyDescent="0.25">
      <c r="M216">
        <f>'Sharks bay'!M30</f>
        <v>0</v>
      </c>
    </row>
    <row r="217" spans="13:13" x14ac:dyDescent="0.25">
      <c r="M217">
        <f>'Sharks bay'!M31</f>
        <v>0</v>
      </c>
    </row>
    <row r="218" spans="13:13" x14ac:dyDescent="0.25">
      <c r="M218">
        <f>'Sharks bay'!M32</f>
        <v>0</v>
      </c>
    </row>
    <row r="219" spans="13:13" x14ac:dyDescent="0.25">
      <c r="M219">
        <f>'Sharks bay'!M33</f>
        <v>0</v>
      </c>
    </row>
    <row r="220" spans="13:13" x14ac:dyDescent="0.25">
      <c r="M220">
        <f>'Sharks bay'!M34</f>
        <v>0</v>
      </c>
    </row>
    <row r="221" spans="13:13" x14ac:dyDescent="0.25">
      <c r="M221">
        <f>'Sharks bay'!M35</f>
        <v>0</v>
      </c>
    </row>
    <row r="222" spans="13:13" x14ac:dyDescent="0.25">
      <c r="M222">
        <f>'Sharks bay'!M36</f>
        <v>0</v>
      </c>
    </row>
    <row r="223" spans="13:13" x14ac:dyDescent="0.25">
      <c r="M223">
        <f>'Sharks bay'!M37</f>
        <v>0</v>
      </c>
    </row>
    <row r="224" spans="13:13" x14ac:dyDescent="0.25">
      <c r="M224">
        <f>'Sharks bay'!M38</f>
        <v>0</v>
      </c>
    </row>
    <row r="225" spans="13:13" x14ac:dyDescent="0.25">
      <c r="M225">
        <f>'Sharks bay'!M39</f>
        <v>0</v>
      </c>
    </row>
    <row r="226" spans="13:13" x14ac:dyDescent="0.25">
      <c r="M226">
        <f>'Sharks bay'!M40</f>
        <v>0</v>
      </c>
    </row>
    <row r="227" spans="13:13" x14ac:dyDescent="0.25">
      <c r="M227">
        <f>'Sharks bay'!M41</f>
        <v>0</v>
      </c>
    </row>
    <row r="228" spans="13:13" x14ac:dyDescent="0.25">
      <c r="M228">
        <f>'Sharks bay'!M42</f>
        <v>0</v>
      </c>
    </row>
    <row r="229" spans="13:13" x14ac:dyDescent="0.25">
      <c r="M229">
        <f>'Sharks bay'!M43</f>
        <v>0</v>
      </c>
    </row>
    <row r="230" spans="13:13" x14ac:dyDescent="0.25">
      <c r="M230">
        <f>'Sharks bay'!M44</f>
        <v>0</v>
      </c>
    </row>
    <row r="231" spans="13:13" x14ac:dyDescent="0.25">
      <c r="M231">
        <f>'Sharks bay'!M45</f>
        <v>0</v>
      </c>
    </row>
    <row r="232" spans="13:13" x14ac:dyDescent="0.25">
      <c r="M232">
        <f>'Sharks bay'!M46</f>
        <v>0</v>
      </c>
    </row>
    <row r="233" spans="13:13" x14ac:dyDescent="0.25">
      <c r="M233">
        <f>'Sharks bay'!M47</f>
        <v>0</v>
      </c>
    </row>
    <row r="234" spans="13:13" x14ac:dyDescent="0.25">
      <c r="M234" s="113">
        <f>'Sharks bay'!M48</f>
        <v>0</v>
      </c>
    </row>
    <row r="235" spans="13:13" x14ac:dyDescent="0.25">
      <c r="M235" t="s">
        <v>77</v>
      </c>
    </row>
    <row r="236" spans="13:13" x14ac:dyDescent="0.25">
      <c r="M236" s="113">
        <f>Stella!M15</f>
        <v>0</v>
      </c>
    </row>
    <row r="237" spans="13:13" x14ac:dyDescent="0.25">
      <c r="M237">
        <f>Stella!M16</f>
        <v>0</v>
      </c>
    </row>
    <row r="238" spans="13:13" x14ac:dyDescent="0.25">
      <c r="M238">
        <f>Stella!M17</f>
        <v>0</v>
      </c>
    </row>
    <row r="239" spans="13:13" x14ac:dyDescent="0.25">
      <c r="M239">
        <f>Stella!M18</f>
        <v>0</v>
      </c>
    </row>
    <row r="240" spans="13:13" x14ac:dyDescent="0.25">
      <c r="M240">
        <f>Stella!M19</f>
        <v>0</v>
      </c>
    </row>
    <row r="241" spans="13:13" x14ac:dyDescent="0.25">
      <c r="M241">
        <f>Stella!M20</f>
        <v>0</v>
      </c>
    </row>
    <row r="242" spans="13:13" x14ac:dyDescent="0.25">
      <c r="M242">
        <f>Stella!M21</f>
        <v>0</v>
      </c>
    </row>
    <row r="243" spans="13:13" x14ac:dyDescent="0.25">
      <c r="M243">
        <f>Stella!M22</f>
        <v>0</v>
      </c>
    </row>
    <row r="244" spans="13:13" x14ac:dyDescent="0.25">
      <c r="M244">
        <f>Stella!M23</f>
        <v>0</v>
      </c>
    </row>
    <row r="245" spans="13:13" x14ac:dyDescent="0.25">
      <c r="M245">
        <f>Stella!M24</f>
        <v>0</v>
      </c>
    </row>
    <row r="246" spans="13:13" x14ac:dyDescent="0.25">
      <c r="M246">
        <f>Stella!M25</f>
        <v>0</v>
      </c>
    </row>
    <row r="247" spans="13:13" x14ac:dyDescent="0.25">
      <c r="M247">
        <f>Stella!M26</f>
        <v>0</v>
      </c>
    </row>
    <row r="248" spans="13:13" x14ac:dyDescent="0.25">
      <c r="M248">
        <f>Stella!M27</f>
        <v>0</v>
      </c>
    </row>
    <row r="249" spans="13:13" x14ac:dyDescent="0.25">
      <c r="M249">
        <f>Stella!M28</f>
        <v>0</v>
      </c>
    </row>
    <row r="250" spans="13:13" x14ac:dyDescent="0.25">
      <c r="M250">
        <f>Stella!M29</f>
        <v>0</v>
      </c>
    </row>
    <row r="251" spans="13:13" x14ac:dyDescent="0.25">
      <c r="M251">
        <f>Stella!M30</f>
        <v>0</v>
      </c>
    </row>
    <row r="252" spans="13:13" x14ac:dyDescent="0.25">
      <c r="M252">
        <f>Stella!M31</f>
        <v>0</v>
      </c>
    </row>
    <row r="253" spans="13:13" x14ac:dyDescent="0.25">
      <c r="M253">
        <f>Stella!M32</f>
        <v>0</v>
      </c>
    </row>
    <row r="254" spans="13:13" x14ac:dyDescent="0.25">
      <c r="M254">
        <f>Stella!M33</f>
        <v>0</v>
      </c>
    </row>
    <row r="255" spans="13:13" x14ac:dyDescent="0.25">
      <c r="M255">
        <f>Stella!M34</f>
        <v>0</v>
      </c>
    </row>
    <row r="256" spans="13:13" x14ac:dyDescent="0.25">
      <c r="M256">
        <f>Stella!M35</f>
        <v>0</v>
      </c>
    </row>
    <row r="257" spans="13:13" x14ac:dyDescent="0.25">
      <c r="M257">
        <f>Stella!M36</f>
        <v>0</v>
      </c>
    </row>
    <row r="258" spans="13:13" x14ac:dyDescent="0.25">
      <c r="M258">
        <f>Stella!M37</f>
        <v>0</v>
      </c>
    </row>
    <row r="259" spans="13:13" x14ac:dyDescent="0.25">
      <c r="M259">
        <f>Stella!M38</f>
        <v>0</v>
      </c>
    </row>
    <row r="260" spans="13:13" x14ac:dyDescent="0.25">
      <c r="M260">
        <f>Stella!M39</f>
        <v>0</v>
      </c>
    </row>
    <row r="261" spans="13:13" x14ac:dyDescent="0.25">
      <c r="M261">
        <f>Stella!M40</f>
        <v>0</v>
      </c>
    </row>
    <row r="262" spans="13:13" x14ac:dyDescent="0.25">
      <c r="M262">
        <f>Stella!M41</f>
        <v>0</v>
      </c>
    </row>
    <row r="263" spans="13:13" x14ac:dyDescent="0.25">
      <c r="M263">
        <f>Stella!M42</f>
        <v>0</v>
      </c>
    </row>
    <row r="264" spans="13:13" x14ac:dyDescent="0.25">
      <c r="M264">
        <f>Stella!M43</f>
        <v>0</v>
      </c>
    </row>
    <row r="265" spans="13:13" x14ac:dyDescent="0.25">
      <c r="M265">
        <f>Stella!M44</f>
        <v>0</v>
      </c>
    </row>
    <row r="266" spans="13:13" x14ac:dyDescent="0.25">
      <c r="M266">
        <f>Stella!M45</f>
        <v>0</v>
      </c>
    </row>
    <row r="267" spans="13:13" x14ac:dyDescent="0.25">
      <c r="M267">
        <f>Stella!M46</f>
        <v>0</v>
      </c>
    </row>
    <row r="268" spans="13:13" x14ac:dyDescent="0.25">
      <c r="M268">
        <f>Stella!M47</f>
        <v>0</v>
      </c>
    </row>
    <row r="269" spans="13:13" x14ac:dyDescent="0.25">
      <c r="M269" s="113">
        <f>Stella!M48</f>
        <v>0</v>
      </c>
    </row>
    <row r="270" spans="13:13" x14ac:dyDescent="0.25">
      <c r="M270" t="s">
        <v>78</v>
      </c>
    </row>
    <row r="271" spans="13:13" x14ac:dyDescent="0.25">
      <c r="M271" s="113">
        <f>Fanar!M15</f>
        <v>0</v>
      </c>
    </row>
    <row r="272" spans="13:13" x14ac:dyDescent="0.25">
      <c r="M272">
        <f>Fanar!M16</f>
        <v>0</v>
      </c>
    </row>
    <row r="273" spans="13:13" x14ac:dyDescent="0.25">
      <c r="M273">
        <f>Fanar!M17</f>
        <v>0</v>
      </c>
    </row>
    <row r="274" spans="13:13" x14ac:dyDescent="0.25">
      <c r="M274">
        <f>Fanar!M18</f>
        <v>0</v>
      </c>
    </row>
    <row r="275" spans="13:13" x14ac:dyDescent="0.25">
      <c r="M275">
        <f>Fanar!M19</f>
        <v>0</v>
      </c>
    </row>
    <row r="276" spans="13:13" x14ac:dyDescent="0.25">
      <c r="M276">
        <f>Fanar!M20</f>
        <v>0</v>
      </c>
    </row>
    <row r="277" spans="13:13" x14ac:dyDescent="0.25">
      <c r="M277">
        <f>Fanar!M21</f>
        <v>0</v>
      </c>
    </row>
    <row r="278" spans="13:13" x14ac:dyDescent="0.25">
      <c r="M278">
        <f>Fanar!M22</f>
        <v>0</v>
      </c>
    </row>
    <row r="279" spans="13:13" x14ac:dyDescent="0.25">
      <c r="M279">
        <f>Fanar!M23</f>
        <v>0</v>
      </c>
    </row>
    <row r="280" spans="13:13" x14ac:dyDescent="0.25">
      <c r="M280">
        <f>Fanar!M24</f>
        <v>0</v>
      </c>
    </row>
    <row r="281" spans="13:13" x14ac:dyDescent="0.25">
      <c r="M281">
        <f>Fanar!M25</f>
        <v>0</v>
      </c>
    </row>
    <row r="282" spans="13:13" x14ac:dyDescent="0.25">
      <c r="M282">
        <f>Fanar!M26</f>
        <v>0</v>
      </c>
    </row>
    <row r="283" spans="13:13" x14ac:dyDescent="0.25">
      <c r="M283">
        <f>Fanar!M27</f>
        <v>0</v>
      </c>
    </row>
    <row r="284" spans="13:13" x14ac:dyDescent="0.25">
      <c r="M284">
        <f>Fanar!M28</f>
        <v>0</v>
      </c>
    </row>
    <row r="285" spans="13:13" x14ac:dyDescent="0.25">
      <c r="M285">
        <f>Fanar!M29</f>
        <v>0</v>
      </c>
    </row>
    <row r="286" spans="13:13" x14ac:dyDescent="0.25">
      <c r="M286">
        <f>Fanar!M30</f>
        <v>0</v>
      </c>
    </row>
    <row r="287" spans="13:13" x14ac:dyDescent="0.25">
      <c r="M287">
        <f>Fanar!M31</f>
        <v>0</v>
      </c>
    </row>
    <row r="288" spans="13:13" x14ac:dyDescent="0.25">
      <c r="M288">
        <f>Fanar!M32</f>
        <v>0</v>
      </c>
    </row>
    <row r="289" spans="13:13" x14ac:dyDescent="0.25">
      <c r="M289">
        <f>Fanar!M33</f>
        <v>0</v>
      </c>
    </row>
    <row r="290" spans="13:13" x14ac:dyDescent="0.25">
      <c r="M290">
        <f>Fanar!M34</f>
        <v>0</v>
      </c>
    </row>
    <row r="291" spans="13:13" x14ac:dyDescent="0.25">
      <c r="M291">
        <f>Fanar!M35</f>
        <v>0</v>
      </c>
    </row>
    <row r="292" spans="13:13" x14ac:dyDescent="0.25">
      <c r="M292">
        <f>Fanar!M36</f>
        <v>0</v>
      </c>
    </row>
    <row r="293" spans="13:13" x14ac:dyDescent="0.25">
      <c r="M293">
        <f>Fanar!M37</f>
        <v>0</v>
      </c>
    </row>
    <row r="294" spans="13:13" x14ac:dyDescent="0.25">
      <c r="M294">
        <f>Fanar!M38</f>
        <v>0</v>
      </c>
    </row>
    <row r="295" spans="13:13" x14ac:dyDescent="0.25">
      <c r="M295">
        <f>Fanar!M39</f>
        <v>0</v>
      </c>
    </row>
    <row r="296" spans="13:13" x14ac:dyDescent="0.25">
      <c r="M296">
        <f>Fanar!M40</f>
        <v>0</v>
      </c>
    </row>
    <row r="297" spans="13:13" x14ac:dyDescent="0.25">
      <c r="M297">
        <f>Fanar!M41</f>
        <v>0</v>
      </c>
    </row>
    <row r="298" spans="13:13" x14ac:dyDescent="0.25">
      <c r="M298">
        <f>Fanar!M42</f>
        <v>0</v>
      </c>
    </row>
    <row r="299" spans="13:13" x14ac:dyDescent="0.25">
      <c r="M299">
        <f>Fanar!M43</f>
        <v>0</v>
      </c>
    </row>
    <row r="300" spans="13:13" x14ac:dyDescent="0.25">
      <c r="M300">
        <f>Fanar!M44</f>
        <v>0</v>
      </c>
    </row>
    <row r="301" spans="13:13" x14ac:dyDescent="0.25">
      <c r="M301">
        <f>Fanar!M45</f>
        <v>0</v>
      </c>
    </row>
    <row r="302" spans="13:13" x14ac:dyDescent="0.25">
      <c r="M302">
        <f>Fanar!M46</f>
        <v>0</v>
      </c>
    </row>
    <row r="303" spans="13:13" x14ac:dyDescent="0.25">
      <c r="M303">
        <f>Fanar!M47</f>
        <v>0</v>
      </c>
    </row>
    <row r="304" spans="13:13" x14ac:dyDescent="0.25">
      <c r="M304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1" priority="6" timePeriod="last7Days">
      <formula>AND(TODAY()-FLOOR(H3,1)&lt;=6,FLOOR(H3,1)&lt;=TODAY())</formula>
    </cfRule>
    <cfRule type="timePeriod" dxfId="10" priority="7" timePeriod="last7Days">
      <formula>AND(TODAY()-FLOOR(H3,1)&lt;=6,FLOOR(H3,1)&lt;=TODAY())</formula>
    </cfRule>
  </conditionalFormatting>
  <conditionalFormatting sqref="M15:M304">
    <cfRule type="expression" dxfId="9" priority="4">
      <formula>COUNTIF($M$15:$M$304,M15)&gt;1</formula>
    </cfRule>
  </conditionalFormatting>
  <conditionalFormatting sqref="M15:M48">
    <cfRule type="expression" dxfId="7" priority="2">
      <formula>"*NB.SI(Boat2!$M$15:$M$48;M15)"""</formula>
    </cfRule>
    <cfRule type="expression" dxfId="8" priority="1">
      <formula>"*NB.SI(Boat3!$M$15:$M$48;M15)"""</formula>
    </cfRule>
  </conditionalFormatting>
  <conditionalFormatting sqref="M15:M48">
    <cfRule type="expression" dxfId="6" priority="3">
      <formula>"*(Boat1!$M$15:$M$48;M15)"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5" top="0.25" bottom="0.25" header="0.3" footer="0.3"/>
  <pageSetup paperSize="9" scale="60" orientation="landscape" r:id="rId1"/>
  <ignoredErrors>
    <ignoredError sqref="H49:I49" unlockedFormula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opLeftCell="C1" zoomScaleNormal="100" workbookViewId="0">
      <selection activeCell="F21" sqref="F21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63</v>
      </c>
      <c r="E3" s="11" t="s">
        <v>64</v>
      </c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 t="s">
        <v>65</v>
      </c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 t="s">
        <v>72</v>
      </c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1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0</v>
      </c>
    </row>
    <row r="64" spans="1:28" x14ac:dyDescent="0.25">
      <c r="M64">
        <f>Boat1!M19</f>
        <v>13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100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5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7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1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7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5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80</v>
      </c>
    </row>
    <row r="130" spans="13:13" x14ac:dyDescent="0.25">
      <c r="M130" s="113">
        <f>Boat3!M15</f>
        <v>1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5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5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100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13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t="s">
        <v>76</v>
      </c>
    </row>
    <row r="200" spans="13:13" x14ac:dyDescent="0.25">
      <c r="M200" s="113">
        <f>'Sharks bay'!M15</f>
        <v>0</v>
      </c>
    </row>
    <row r="201" spans="13:13" x14ac:dyDescent="0.25">
      <c r="M201">
        <f>'Sharks bay'!M16</f>
        <v>0</v>
      </c>
    </row>
    <row r="202" spans="13:13" x14ac:dyDescent="0.25">
      <c r="M202">
        <f>'Sharks bay'!M17</f>
        <v>0</v>
      </c>
    </row>
    <row r="203" spans="13:13" x14ac:dyDescent="0.25">
      <c r="M203">
        <f>'Sharks bay'!M18</f>
        <v>0</v>
      </c>
    </row>
    <row r="204" spans="13:13" x14ac:dyDescent="0.25">
      <c r="M204">
        <f>'Sharks bay'!M19</f>
        <v>0</v>
      </c>
    </row>
    <row r="205" spans="13:13" x14ac:dyDescent="0.25">
      <c r="M205">
        <f>'Sharks bay'!M20</f>
        <v>0</v>
      </c>
    </row>
    <row r="206" spans="13:13" x14ac:dyDescent="0.25">
      <c r="M206">
        <f>'Sharks bay'!M21</f>
        <v>0</v>
      </c>
    </row>
    <row r="207" spans="13:13" x14ac:dyDescent="0.25">
      <c r="M207">
        <f>'Sharks bay'!M22</f>
        <v>0</v>
      </c>
    </row>
    <row r="208" spans="13:13" x14ac:dyDescent="0.25">
      <c r="M208">
        <f>'Sharks bay'!M23</f>
        <v>0</v>
      </c>
    </row>
    <row r="209" spans="13:13" x14ac:dyDescent="0.25">
      <c r="M209">
        <f>'Sharks bay'!M24</f>
        <v>0</v>
      </c>
    </row>
    <row r="210" spans="13:13" x14ac:dyDescent="0.25">
      <c r="M210">
        <f>'Sharks bay'!M25</f>
        <v>0</v>
      </c>
    </row>
    <row r="211" spans="13:13" x14ac:dyDescent="0.25">
      <c r="M211">
        <f>'Sharks bay'!M26</f>
        <v>0</v>
      </c>
    </row>
    <row r="212" spans="13:13" x14ac:dyDescent="0.25">
      <c r="M212">
        <f>'Sharks bay'!M27</f>
        <v>0</v>
      </c>
    </row>
    <row r="213" spans="13:13" x14ac:dyDescent="0.25">
      <c r="M213">
        <f>'Sharks bay'!M28</f>
        <v>0</v>
      </c>
    </row>
    <row r="214" spans="13:13" x14ac:dyDescent="0.25">
      <c r="M214">
        <f>'Sharks bay'!M29</f>
        <v>0</v>
      </c>
    </row>
    <row r="215" spans="13:13" x14ac:dyDescent="0.25">
      <c r="M215">
        <f>'Sharks bay'!M30</f>
        <v>0</v>
      </c>
    </row>
    <row r="216" spans="13:13" x14ac:dyDescent="0.25">
      <c r="M216">
        <f>'Sharks bay'!M31</f>
        <v>0</v>
      </c>
    </row>
    <row r="217" spans="13:13" x14ac:dyDescent="0.25">
      <c r="M217">
        <f>'Sharks bay'!M32</f>
        <v>0</v>
      </c>
    </row>
    <row r="218" spans="13:13" x14ac:dyDescent="0.25">
      <c r="M218">
        <f>'Sharks bay'!M33</f>
        <v>0</v>
      </c>
    </row>
    <row r="219" spans="13:13" x14ac:dyDescent="0.25">
      <c r="M219">
        <f>'Sharks bay'!M34</f>
        <v>0</v>
      </c>
    </row>
    <row r="220" spans="13:13" x14ac:dyDescent="0.25">
      <c r="M220">
        <f>'Sharks bay'!M35</f>
        <v>0</v>
      </c>
    </row>
    <row r="221" spans="13:13" x14ac:dyDescent="0.25">
      <c r="M221">
        <f>'Sharks bay'!M36</f>
        <v>0</v>
      </c>
    </row>
    <row r="222" spans="13:13" x14ac:dyDescent="0.25">
      <c r="M222">
        <f>'Sharks bay'!M37</f>
        <v>0</v>
      </c>
    </row>
    <row r="223" spans="13:13" x14ac:dyDescent="0.25">
      <c r="M223">
        <f>'Sharks bay'!M38</f>
        <v>0</v>
      </c>
    </row>
    <row r="224" spans="13:13" x14ac:dyDescent="0.25">
      <c r="M224">
        <f>'Sharks bay'!M39</f>
        <v>0</v>
      </c>
    </row>
    <row r="225" spans="13:13" x14ac:dyDescent="0.25">
      <c r="M225">
        <f>'Sharks bay'!M40</f>
        <v>0</v>
      </c>
    </row>
    <row r="226" spans="13:13" x14ac:dyDescent="0.25">
      <c r="M226">
        <f>'Sharks bay'!M41</f>
        <v>0</v>
      </c>
    </row>
    <row r="227" spans="13:13" x14ac:dyDescent="0.25">
      <c r="M227">
        <f>'Sharks bay'!M42</f>
        <v>0</v>
      </c>
    </row>
    <row r="228" spans="13:13" x14ac:dyDescent="0.25">
      <c r="M228">
        <f>'Sharks bay'!M43</f>
        <v>0</v>
      </c>
    </row>
    <row r="229" spans="13:13" x14ac:dyDescent="0.25">
      <c r="M229">
        <f>'Sharks bay'!M44</f>
        <v>0</v>
      </c>
    </row>
    <row r="230" spans="13:13" x14ac:dyDescent="0.25">
      <c r="M230">
        <f>'Sharks bay'!M45</f>
        <v>0</v>
      </c>
    </row>
    <row r="231" spans="13:13" x14ac:dyDescent="0.25">
      <c r="M231">
        <f>'Sharks bay'!M46</f>
        <v>0</v>
      </c>
    </row>
    <row r="232" spans="13:13" x14ac:dyDescent="0.25">
      <c r="M232">
        <f>'Sharks bay'!M47</f>
        <v>0</v>
      </c>
    </row>
    <row r="233" spans="13:13" x14ac:dyDescent="0.25">
      <c r="M233" s="113">
        <f>'Sharks bay'!M48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94" priority="4" timePeriod="last7Days">
      <formula>AND(TODAY()-FLOOR(H3,1)&lt;=6,FLOOR(H3,1)&lt;=TODAY())</formula>
    </cfRule>
    <cfRule type="timePeriod" dxfId="193" priority="5" timePeriod="last7Days">
      <formula>AND(TODAY()-FLOOR(H3,1)&lt;=6,FLOOR(H3,1)&lt;=TODAY())</formula>
    </cfRule>
  </conditionalFormatting>
  <conditionalFormatting sqref="L53:L54 L56:L57">
    <cfRule type="cellIs" dxfId="192" priority="3" operator="greaterThan">
      <formula>0</formula>
    </cfRule>
  </conditionalFormatting>
  <conditionalFormatting sqref="M15:M303">
    <cfRule type="expression" dxfId="191" priority="1">
      <formula>COUNTIF($M$15:$M$303,M15)&gt;1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opLeftCell="A4" zoomScaleNormal="100" workbookViewId="0">
      <selection activeCell="K9" sqref="K9:L9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66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120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1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0</v>
      </c>
    </row>
    <row r="64" spans="1:28" x14ac:dyDescent="0.25">
      <c r="M64">
        <f>Boat1!M19</f>
        <v>13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100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5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7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1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7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5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80</v>
      </c>
    </row>
    <row r="130" spans="13:13" x14ac:dyDescent="0.25">
      <c r="M130" s="113">
        <f>Boat3!M15</f>
        <v>1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5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5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100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13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68" priority="3" timePeriod="last7Days">
      <formula>AND(TODAY()-FLOOR(H3,1)&lt;=6,FLOOR(H3,1)&lt;=TODAY())</formula>
    </cfRule>
    <cfRule type="timePeriod" dxfId="167" priority="4" timePeriod="last7Days">
      <formula>AND(TODAY()-FLOOR(H3,1)&lt;=6,FLOOR(H3,1)&lt;=TODAY())</formula>
    </cfRule>
  </conditionalFormatting>
  <conditionalFormatting sqref="M15:M303">
    <cfRule type="expression" dxfId="166" priority="1">
      <formula>COUNTIF($M$15:$M$303,M15)&gt;1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zoomScaleNormal="100" workbookViewId="0">
      <selection activeCell="K6" sqref="K6:L6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67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/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COUNTIF(boat217[Activity
النشاط],N4)</f>
        <v>0</v>
      </c>
      <c r="O5" s="17">
        <f>COUNTIF(boat217[Activity
النشاط],O4)</f>
        <v>0</v>
      </c>
      <c r="P5" s="17">
        <f>COUNTIF(boat217[Activity
النشاط],P4)</f>
        <v>0</v>
      </c>
      <c r="Q5" s="17">
        <f>COUNTIF(boat217[Activity
النشاط],Q4)</f>
        <v>0</v>
      </c>
      <c r="R5" s="17">
        <f>COUNTIF(boat217[Activity
النشاط],R4)</f>
        <v>0</v>
      </c>
      <c r="S5" s="17">
        <f>COUNTIF(boat217[Activity
النشاط],S4)</f>
        <v>0</v>
      </c>
      <c r="T5" s="17">
        <f>COUNTIF(boat217[Activity
النشاط],T4)</f>
        <v>0</v>
      </c>
      <c r="U5" s="17">
        <f>COUNTIF(boat217[Activity
النشاط],U4)</f>
        <v>0</v>
      </c>
      <c r="V5" s="121">
        <f>COUNTIF(boat217[Activity
النشاط],"*DIVE*")</f>
        <v>0</v>
      </c>
      <c r="W5" s="121">
        <f>COUNTIF(boat217[Activity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111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111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69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69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69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112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22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104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104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123"/>
      <c r="Q17" s="54"/>
      <c r="R17" s="104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104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104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104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104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104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104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104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104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104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104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105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105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105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105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105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105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105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105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105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103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1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0</v>
      </c>
    </row>
    <row r="64" spans="1:28" x14ac:dyDescent="0.25">
      <c r="M64">
        <f>Boat1!M19</f>
        <v>13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100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5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7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s="118" t="s">
        <v>73</v>
      </c>
    </row>
    <row r="95" spans="13:13" x14ac:dyDescent="0.25">
      <c r="M95" s="113">
        <f>Boat2!M15</f>
        <v>1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7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5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s="118" t="s">
        <v>80</v>
      </c>
    </row>
    <row r="130" spans="13:13" x14ac:dyDescent="0.25">
      <c r="M130" s="113">
        <f>Boat3!M15</f>
        <v>1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5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s="118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5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100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13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s="118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s="118" t="s">
        <v>76</v>
      </c>
    </row>
    <row r="235" spans="13:13" x14ac:dyDescent="0.25">
      <c r="M235" s="113">
        <f>'Sharks bay'!M15</f>
        <v>0</v>
      </c>
    </row>
    <row r="236" spans="13:13" x14ac:dyDescent="0.25">
      <c r="M236">
        <f>'Sharks bay'!M16</f>
        <v>0</v>
      </c>
    </row>
    <row r="237" spans="13:13" x14ac:dyDescent="0.25">
      <c r="M237">
        <f>'Sharks bay'!M17</f>
        <v>0</v>
      </c>
    </row>
    <row r="238" spans="13:13" x14ac:dyDescent="0.25">
      <c r="M238">
        <f>'Sharks bay'!M18</f>
        <v>0</v>
      </c>
    </row>
    <row r="239" spans="13:13" x14ac:dyDescent="0.25">
      <c r="M239">
        <f>'Sharks bay'!M19</f>
        <v>0</v>
      </c>
    </row>
    <row r="240" spans="13:13" x14ac:dyDescent="0.25">
      <c r="M240">
        <f>'Sharks bay'!M20</f>
        <v>0</v>
      </c>
    </row>
    <row r="241" spans="13:13" x14ac:dyDescent="0.25">
      <c r="M241">
        <f>'Sharks bay'!M21</f>
        <v>0</v>
      </c>
    </row>
    <row r="242" spans="13:13" x14ac:dyDescent="0.25">
      <c r="M242">
        <f>'Sharks bay'!M22</f>
        <v>0</v>
      </c>
    </row>
    <row r="243" spans="13:13" x14ac:dyDescent="0.25">
      <c r="M243">
        <f>'Sharks bay'!M23</f>
        <v>0</v>
      </c>
    </row>
    <row r="244" spans="13:13" x14ac:dyDescent="0.25">
      <c r="M244">
        <f>'Sharks bay'!M24</f>
        <v>0</v>
      </c>
    </row>
    <row r="245" spans="13:13" x14ac:dyDescent="0.25">
      <c r="M245">
        <f>'Sharks bay'!M25</f>
        <v>0</v>
      </c>
    </row>
    <row r="246" spans="13:13" x14ac:dyDescent="0.25">
      <c r="M246">
        <f>'Sharks bay'!M26</f>
        <v>0</v>
      </c>
    </row>
    <row r="247" spans="13:13" x14ac:dyDescent="0.25">
      <c r="M247">
        <f>'Sharks bay'!M27</f>
        <v>0</v>
      </c>
    </row>
    <row r="248" spans="13:13" x14ac:dyDescent="0.25">
      <c r="M248">
        <f>'Sharks bay'!M28</f>
        <v>0</v>
      </c>
    </row>
    <row r="249" spans="13:13" x14ac:dyDescent="0.25">
      <c r="M249">
        <f>'Sharks bay'!M29</f>
        <v>0</v>
      </c>
    </row>
    <row r="250" spans="13:13" x14ac:dyDescent="0.25">
      <c r="M250">
        <f>'Sharks bay'!M30</f>
        <v>0</v>
      </c>
    </row>
    <row r="251" spans="13:13" x14ac:dyDescent="0.25">
      <c r="M251">
        <f>'Sharks bay'!M31</f>
        <v>0</v>
      </c>
    </row>
    <row r="252" spans="13:13" x14ac:dyDescent="0.25">
      <c r="M252">
        <f>'Sharks bay'!M32</f>
        <v>0</v>
      </c>
    </row>
    <row r="253" spans="13:13" x14ac:dyDescent="0.25">
      <c r="M253">
        <f>'Sharks bay'!M33</f>
        <v>0</v>
      </c>
    </row>
    <row r="254" spans="13:13" x14ac:dyDescent="0.25">
      <c r="M254">
        <f>'Sharks bay'!M34</f>
        <v>0</v>
      </c>
    </row>
    <row r="255" spans="13:13" x14ac:dyDescent="0.25">
      <c r="M255">
        <f>'Sharks bay'!M35</f>
        <v>0</v>
      </c>
    </row>
    <row r="256" spans="13:13" x14ac:dyDescent="0.25">
      <c r="M256">
        <f>'Sharks bay'!M36</f>
        <v>0</v>
      </c>
    </row>
    <row r="257" spans="13:13" x14ac:dyDescent="0.25">
      <c r="M257">
        <f>'Sharks bay'!M37</f>
        <v>0</v>
      </c>
    </row>
    <row r="258" spans="13:13" x14ac:dyDescent="0.25">
      <c r="M258">
        <f>'Sharks bay'!M38</f>
        <v>0</v>
      </c>
    </row>
    <row r="259" spans="13:13" x14ac:dyDescent="0.25">
      <c r="M259">
        <f>'Sharks bay'!M39</f>
        <v>0</v>
      </c>
    </row>
    <row r="260" spans="13:13" x14ac:dyDescent="0.25">
      <c r="M260">
        <f>'Sharks bay'!M40</f>
        <v>0</v>
      </c>
    </row>
    <row r="261" spans="13:13" x14ac:dyDescent="0.25">
      <c r="M261">
        <f>'Sharks bay'!M41</f>
        <v>0</v>
      </c>
    </row>
    <row r="262" spans="13:13" x14ac:dyDescent="0.25">
      <c r="M262">
        <f>'Sharks bay'!M42</f>
        <v>0</v>
      </c>
    </row>
    <row r="263" spans="13:13" x14ac:dyDescent="0.25">
      <c r="M263">
        <f>'Sharks bay'!M43</f>
        <v>0</v>
      </c>
    </row>
    <row r="264" spans="13:13" x14ac:dyDescent="0.25">
      <c r="M264">
        <f>'Sharks bay'!M44</f>
        <v>0</v>
      </c>
    </row>
    <row r="265" spans="13:13" x14ac:dyDescent="0.25">
      <c r="M265">
        <f>'Sharks bay'!M45</f>
        <v>0</v>
      </c>
    </row>
    <row r="266" spans="13:13" x14ac:dyDescent="0.25">
      <c r="M266">
        <f>'Sharks bay'!M46</f>
        <v>0</v>
      </c>
    </row>
    <row r="267" spans="13:13" x14ac:dyDescent="0.25">
      <c r="M267">
        <f>'Sharks bay'!M47</f>
        <v>0</v>
      </c>
    </row>
    <row r="268" spans="13:13" x14ac:dyDescent="0.25">
      <c r="M268" s="113">
        <f>'Sharks bay'!M48</f>
        <v>0</v>
      </c>
    </row>
    <row r="269" spans="13:13" x14ac:dyDescent="0.25">
      <c r="M269" s="118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43" priority="3" timePeriod="last7Days">
      <formula>AND(TODAY()-FLOOR(H3,1)&lt;=6,FLOOR(H3,1)&lt;=TODAY())</formula>
    </cfRule>
    <cfRule type="timePeriod" dxfId="142" priority="4" timePeriod="last7Days">
      <formula>AND(TODAY()-FLOOR(H3,1)&lt;=6,FLOOR(H3,1)&lt;=TODAY())</formula>
    </cfRule>
  </conditionalFormatting>
  <conditionalFormatting sqref="M15:M303">
    <cfRule type="expression" dxfId="141" priority="1">
      <formula>COUNIF($M$15:$M$303,M15)&gt;1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5" right="0.25" top="0.25" bottom="0.25" header="0.3" footer="0.3"/>
  <pageSetup paperSize="9" scale="60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Zeros="0" zoomScaleNormal="100" workbookViewId="0">
      <selection activeCell="N4" sqref="N4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 t="s">
        <v>68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</sheetData>
  <sheetProtection algorithmName="SHA-512" hashValue="L1YZuMZLzTRHI9OlWr4JdI6J2EEeTSeU6he1vVLdmmkg6L+PXc5U30Lde8+LPRe02o0iRQzDKMRdcAHPLZ+ScQ==" saltValue="JYGo0pPV91PxmZjAyb6tSQ==" spinCount="100000" sheet="1"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18" priority="1" timePeriod="last7Days">
      <formula>AND(TODAY()-FLOOR(H3,1)&lt;=6,FLOOR(H3,1)&lt;=TODAY())</formula>
    </cfRule>
    <cfRule type="timePeriod" dxfId="117" priority="2" timePeriod="last7Days">
      <formula>AND(TODAY()-FLOOR(H3,1)&lt;=6,FLOOR(H3,1)&lt;=TODAY())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Zeros="0" topLeftCell="A4" zoomScaleNormal="100" workbookViewId="0">
      <selection activeCell="F17" sqref="F17"/>
    </sheetView>
  </sheetViews>
  <sheetFormatPr baseColWidth="10"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69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/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COUNTIF(boat219[Activity
النشاط],N4)</f>
        <v>0</v>
      </c>
      <c r="O5" s="18"/>
      <c r="P5" s="18"/>
      <c r="Q5" s="18"/>
      <c r="R5" s="18"/>
      <c r="S5" s="18"/>
      <c r="T5" s="18"/>
      <c r="U5" s="19"/>
      <c r="V5" s="6">
        <f>COUNTIF(boat219[Activity
النشاط],"*DIVE*")</f>
        <v>0</v>
      </c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116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116"/>
      <c r="O7" s="21"/>
      <c r="P7" s="117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116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11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5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1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0</v>
      </c>
    </row>
    <row r="64" spans="1:28" x14ac:dyDescent="0.25">
      <c r="M64">
        <f>Boat1!M19</f>
        <v>13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100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5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7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s="118" t="s">
        <v>73</v>
      </c>
    </row>
    <row r="95" spans="13:13" x14ac:dyDescent="0.25">
      <c r="M95" s="113">
        <f>Boat2!M15</f>
        <v>1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7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5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s="118" t="s">
        <v>80</v>
      </c>
    </row>
    <row r="130" spans="13:13" x14ac:dyDescent="0.25">
      <c r="M130" s="113">
        <f>Boat3!M15</f>
        <v>1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5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s="118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5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100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13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s="118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s="118" t="s">
        <v>76</v>
      </c>
    </row>
    <row r="235" spans="13:13" x14ac:dyDescent="0.25">
      <c r="M235" s="113">
        <f>'Sharks bay'!M15</f>
        <v>0</v>
      </c>
    </row>
    <row r="236" spans="13:13" x14ac:dyDescent="0.25">
      <c r="M236">
        <f>'Sharks bay'!M16</f>
        <v>0</v>
      </c>
    </row>
    <row r="237" spans="13:13" x14ac:dyDescent="0.25">
      <c r="M237">
        <f>'Sharks bay'!M17</f>
        <v>0</v>
      </c>
    </row>
    <row r="238" spans="13:13" x14ac:dyDescent="0.25">
      <c r="M238">
        <f>'Sharks bay'!M18</f>
        <v>0</v>
      </c>
    </row>
    <row r="239" spans="13:13" x14ac:dyDescent="0.25">
      <c r="M239">
        <f>'Sharks bay'!M19</f>
        <v>0</v>
      </c>
    </row>
    <row r="240" spans="13:13" x14ac:dyDescent="0.25">
      <c r="M240">
        <f>'Sharks bay'!M20</f>
        <v>0</v>
      </c>
    </row>
    <row r="241" spans="13:13" x14ac:dyDescent="0.25">
      <c r="M241">
        <f>'Sharks bay'!M21</f>
        <v>0</v>
      </c>
    </row>
    <row r="242" spans="13:13" x14ac:dyDescent="0.25">
      <c r="M242">
        <f>'Sharks bay'!M22</f>
        <v>0</v>
      </c>
    </row>
    <row r="243" spans="13:13" x14ac:dyDescent="0.25">
      <c r="M243">
        <f>'Sharks bay'!M23</f>
        <v>0</v>
      </c>
    </row>
    <row r="244" spans="13:13" x14ac:dyDescent="0.25">
      <c r="M244">
        <f>'Sharks bay'!M24</f>
        <v>0</v>
      </c>
    </row>
    <row r="245" spans="13:13" x14ac:dyDescent="0.25">
      <c r="M245">
        <f>'Sharks bay'!M25</f>
        <v>0</v>
      </c>
    </row>
    <row r="246" spans="13:13" x14ac:dyDescent="0.25">
      <c r="M246">
        <f>'Sharks bay'!M26</f>
        <v>0</v>
      </c>
    </row>
    <row r="247" spans="13:13" x14ac:dyDescent="0.25">
      <c r="M247">
        <f>'Sharks bay'!M27</f>
        <v>0</v>
      </c>
    </row>
    <row r="248" spans="13:13" x14ac:dyDescent="0.25">
      <c r="M248">
        <f>'Sharks bay'!M28</f>
        <v>0</v>
      </c>
    </row>
    <row r="249" spans="13:13" x14ac:dyDescent="0.25">
      <c r="M249">
        <f>'Sharks bay'!M29</f>
        <v>0</v>
      </c>
    </row>
    <row r="250" spans="13:13" x14ac:dyDescent="0.25">
      <c r="M250">
        <f>'Sharks bay'!M30</f>
        <v>0</v>
      </c>
    </row>
    <row r="251" spans="13:13" x14ac:dyDescent="0.25">
      <c r="M251">
        <f>'Sharks bay'!M31</f>
        <v>0</v>
      </c>
    </row>
    <row r="252" spans="13:13" x14ac:dyDescent="0.25">
      <c r="M252">
        <f>'Sharks bay'!M32</f>
        <v>0</v>
      </c>
    </row>
    <row r="253" spans="13:13" x14ac:dyDescent="0.25">
      <c r="M253">
        <f>'Sharks bay'!M33</f>
        <v>0</v>
      </c>
    </row>
    <row r="254" spans="13:13" x14ac:dyDescent="0.25">
      <c r="M254">
        <f>'Sharks bay'!M34</f>
        <v>0</v>
      </c>
    </row>
    <row r="255" spans="13:13" x14ac:dyDescent="0.25">
      <c r="M255">
        <f>'Sharks bay'!M35</f>
        <v>0</v>
      </c>
    </row>
    <row r="256" spans="13:13" x14ac:dyDescent="0.25">
      <c r="M256">
        <f>'Sharks bay'!M36</f>
        <v>0</v>
      </c>
    </row>
    <row r="257" spans="13:13" x14ac:dyDescent="0.25">
      <c r="M257">
        <f>'Sharks bay'!M37</f>
        <v>0</v>
      </c>
    </row>
    <row r="258" spans="13:13" x14ac:dyDescent="0.25">
      <c r="M258">
        <f>'Sharks bay'!M38</f>
        <v>0</v>
      </c>
    </row>
    <row r="259" spans="13:13" x14ac:dyDescent="0.25">
      <c r="M259">
        <f>'Sharks bay'!M39</f>
        <v>0</v>
      </c>
    </row>
    <row r="260" spans="13:13" x14ac:dyDescent="0.25">
      <c r="M260">
        <f>'Sharks bay'!M40</f>
        <v>0</v>
      </c>
    </row>
    <row r="261" spans="13:13" x14ac:dyDescent="0.25">
      <c r="M261">
        <f>'Sharks bay'!M41</f>
        <v>0</v>
      </c>
    </row>
    <row r="262" spans="13:13" x14ac:dyDescent="0.25">
      <c r="M262">
        <f>'Sharks bay'!M42</f>
        <v>0</v>
      </c>
    </row>
    <row r="263" spans="13:13" x14ac:dyDescent="0.25">
      <c r="M263">
        <f>'Sharks bay'!M43</f>
        <v>0</v>
      </c>
    </row>
    <row r="264" spans="13:13" x14ac:dyDescent="0.25">
      <c r="M264">
        <f>'Sharks bay'!M44</f>
        <v>0</v>
      </c>
    </row>
    <row r="265" spans="13:13" x14ac:dyDescent="0.25">
      <c r="M265">
        <f>'Sharks bay'!M45</f>
        <v>0</v>
      </c>
    </row>
    <row r="266" spans="13:13" x14ac:dyDescent="0.25">
      <c r="M266">
        <f>'Sharks bay'!M46</f>
        <v>0</v>
      </c>
    </row>
    <row r="267" spans="13:13" x14ac:dyDescent="0.25">
      <c r="M267">
        <f>'Sharks bay'!M47</f>
        <v>0</v>
      </c>
    </row>
    <row r="268" spans="13:13" x14ac:dyDescent="0.25">
      <c r="M268" s="113">
        <f>'Sharks bay'!M48</f>
        <v>0</v>
      </c>
    </row>
    <row r="269" spans="13:13" x14ac:dyDescent="0.25">
      <c r="M269" t="s">
        <v>77</v>
      </c>
    </row>
    <row r="270" spans="13:13" x14ac:dyDescent="0.25">
      <c r="M270" s="113">
        <f>Stella!M15</f>
        <v>0</v>
      </c>
    </row>
    <row r="271" spans="13:13" x14ac:dyDescent="0.25">
      <c r="M271">
        <f>Stella!M16</f>
        <v>0</v>
      </c>
    </row>
    <row r="272" spans="13:13" x14ac:dyDescent="0.25">
      <c r="M272">
        <f>Stella!M17</f>
        <v>0</v>
      </c>
    </row>
    <row r="273" spans="13:13" x14ac:dyDescent="0.25">
      <c r="M273">
        <f>Stella!M18</f>
        <v>0</v>
      </c>
    </row>
    <row r="274" spans="13:13" x14ac:dyDescent="0.25">
      <c r="M274">
        <f>Stella!M19</f>
        <v>0</v>
      </c>
    </row>
    <row r="275" spans="13:13" x14ac:dyDescent="0.25">
      <c r="M275">
        <f>Stella!M20</f>
        <v>0</v>
      </c>
    </row>
    <row r="276" spans="13:13" x14ac:dyDescent="0.25">
      <c r="M276">
        <f>Stella!M21</f>
        <v>0</v>
      </c>
    </row>
    <row r="277" spans="13:13" x14ac:dyDescent="0.25">
      <c r="M277">
        <f>Stella!M22</f>
        <v>0</v>
      </c>
    </row>
    <row r="278" spans="13:13" x14ac:dyDescent="0.25">
      <c r="M278">
        <f>Stella!M23</f>
        <v>0</v>
      </c>
    </row>
    <row r="279" spans="13:13" x14ac:dyDescent="0.25">
      <c r="M279">
        <f>Stella!M24</f>
        <v>0</v>
      </c>
    </row>
    <row r="280" spans="13:13" x14ac:dyDescent="0.25">
      <c r="M280">
        <f>Stella!M25</f>
        <v>0</v>
      </c>
    </row>
    <row r="281" spans="13:13" x14ac:dyDescent="0.25">
      <c r="M281">
        <f>Stella!M26</f>
        <v>0</v>
      </c>
    </row>
    <row r="282" spans="13:13" x14ac:dyDescent="0.25">
      <c r="M282">
        <f>Stella!M27</f>
        <v>0</v>
      </c>
    </row>
    <row r="283" spans="13:13" x14ac:dyDescent="0.25">
      <c r="M283">
        <f>Stella!M28</f>
        <v>0</v>
      </c>
    </row>
    <row r="284" spans="13:13" x14ac:dyDescent="0.25">
      <c r="M284">
        <f>Stella!M29</f>
        <v>0</v>
      </c>
    </row>
    <row r="285" spans="13:13" x14ac:dyDescent="0.25">
      <c r="M285">
        <f>Stella!M30</f>
        <v>0</v>
      </c>
    </row>
    <row r="286" spans="13:13" x14ac:dyDescent="0.25">
      <c r="M286">
        <f>Stella!M31</f>
        <v>0</v>
      </c>
    </row>
    <row r="287" spans="13:13" x14ac:dyDescent="0.25">
      <c r="M287">
        <f>Stella!M32</f>
        <v>0</v>
      </c>
    </row>
    <row r="288" spans="13:13" x14ac:dyDescent="0.25">
      <c r="M288">
        <f>Stella!M33</f>
        <v>0</v>
      </c>
    </row>
    <row r="289" spans="13:13" x14ac:dyDescent="0.25">
      <c r="M289">
        <f>Stella!M34</f>
        <v>0</v>
      </c>
    </row>
    <row r="290" spans="13:13" x14ac:dyDescent="0.25">
      <c r="M290">
        <f>Stella!M35</f>
        <v>0</v>
      </c>
    </row>
    <row r="291" spans="13:13" x14ac:dyDescent="0.25">
      <c r="M291">
        <f>Stella!M36</f>
        <v>0</v>
      </c>
    </row>
    <row r="292" spans="13:13" x14ac:dyDescent="0.25">
      <c r="M292">
        <f>Stella!M37</f>
        <v>0</v>
      </c>
    </row>
    <row r="293" spans="13:13" x14ac:dyDescent="0.25">
      <c r="M293">
        <f>Stella!M38</f>
        <v>0</v>
      </c>
    </row>
    <row r="294" spans="13:13" x14ac:dyDescent="0.25">
      <c r="M294">
        <f>Stella!M39</f>
        <v>0</v>
      </c>
    </row>
    <row r="295" spans="13:13" x14ac:dyDescent="0.25">
      <c r="M295">
        <f>Stella!M40</f>
        <v>0</v>
      </c>
    </row>
    <row r="296" spans="13:13" x14ac:dyDescent="0.25">
      <c r="M296">
        <f>Stella!M41</f>
        <v>0</v>
      </c>
    </row>
    <row r="297" spans="13:13" x14ac:dyDescent="0.25">
      <c r="M297">
        <f>Stella!M42</f>
        <v>0</v>
      </c>
    </row>
    <row r="298" spans="13:13" x14ac:dyDescent="0.25">
      <c r="M298">
        <f>Stella!M43</f>
        <v>0</v>
      </c>
    </row>
    <row r="299" spans="13:13" x14ac:dyDescent="0.25">
      <c r="M299">
        <f>Stella!M44</f>
        <v>0</v>
      </c>
    </row>
    <row r="300" spans="13:13" x14ac:dyDescent="0.25">
      <c r="M300">
        <f>Stella!M45</f>
        <v>0</v>
      </c>
    </row>
    <row r="301" spans="13:13" x14ac:dyDescent="0.25">
      <c r="M301">
        <f>Stella!M46</f>
        <v>0</v>
      </c>
    </row>
    <row r="302" spans="13:13" x14ac:dyDescent="0.25">
      <c r="M302">
        <f>Stella!M47</f>
        <v>0</v>
      </c>
    </row>
    <row r="303" spans="13:13" x14ac:dyDescent="0.25">
      <c r="M303" s="113">
        <f>Stella!M48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94" priority="3" timePeriod="last7Days">
      <formula>AND(TODAY()-FLOOR(H3,1)&lt;=6,FLOOR(H3,1)&lt;=TODAY())</formula>
    </cfRule>
    <cfRule type="timePeriod" dxfId="93" priority="4" timePeriod="last7Days">
      <formula>AND(TODAY()-FLOOR(H3,1)&lt;=6,FLOOR(H3,1)&lt;=TODAY())</formula>
    </cfRule>
  </conditionalFormatting>
  <conditionalFormatting sqref="M15:M303">
    <cfRule type="expression" dxfId="92" priority="1">
      <formula>COUNTIF($M$15:$M$303,M15)&gt;1</formula>
    </cfRule>
  </conditionalFormatting>
  <dataValidations count="1">
    <dataValidation type="list" allowBlank="1" showInputMessage="1" showErrorMessage="1" sqref="D12 K3:L3 K6:L12 G54:H57 D3:E3">
      <formula1>#REF!</formula1>
    </dataValidation>
  </dataValidations>
  <pageMargins left="0.2" right="0.2" top="0.25" bottom="0.25" header="0.3" footer="0.3"/>
  <pageSetup paperSize="9" scale="6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</vt:i4>
      </vt:variant>
    </vt:vector>
  </HeadingPairs>
  <TitlesOfParts>
    <vt:vector size="20" baseType="lpstr">
      <vt:lpstr>Boat1</vt:lpstr>
      <vt:lpstr>Boat2</vt:lpstr>
      <vt:lpstr>Boat3</vt:lpstr>
      <vt:lpstr>Dahab</vt:lpstr>
      <vt:lpstr>Thistelgorm</vt:lpstr>
      <vt:lpstr>Sharks bay</vt:lpstr>
      <vt:lpstr>Stella</vt:lpstr>
      <vt:lpstr>H.W.F</vt:lpstr>
      <vt:lpstr>Fanar</vt:lpstr>
      <vt:lpstr>Milton</vt:lpstr>
      <vt:lpstr>Boat1!Zone_d_impression</vt:lpstr>
      <vt:lpstr>Boat2!Zone_d_impression</vt:lpstr>
      <vt:lpstr>Boat3!Zone_d_impression</vt:lpstr>
      <vt:lpstr>Dahab!Zone_d_impression</vt:lpstr>
      <vt:lpstr>Fanar!Zone_d_impression</vt:lpstr>
      <vt:lpstr>H.W.F!Zone_d_impression</vt:lpstr>
      <vt:lpstr>Milton!Zone_d_impression</vt:lpstr>
      <vt:lpstr>'Sharks bay'!Zone_d_impression</vt:lpstr>
      <vt:lpstr>Stella!Zone_d_impression</vt:lpstr>
      <vt:lpstr>Thistelgorm!Zone_d_impression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</dc:creator>
  <cp:lastModifiedBy>HICHAM</cp:lastModifiedBy>
  <cp:lastPrinted>2021-08-25T10:37:20Z</cp:lastPrinted>
  <dcterms:created xsi:type="dcterms:W3CDTF">2015-06-05T18:17:20Z</dcterms:created>
  <dcterms:modified xsi:type="dcterms:W3CDTF">2022-08-06T18:46:02Z</dcterms:modified>
</cp:coreProperties>
</file>