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BB2DF004-C241-4A94-BAD7-99B9C5933AC3}" xr6:coauthVersionLast="47" xr6:coauthVersionMax="47" xr10:uidLastSave="{00000000-0000-0000-0000-000000000000}"/>
  <bookViews>
    <workbookView xWindow="1440" yWindow="1440" windowWidth="28800" windowHeight="154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2" i="1" l="1" a="1"/>
  <c r="M12" i="1" s="1"/>
  <c r="N12" i="1" a="1"/>
  <c r="N12" i="1" s="1"/>
  <c r="O12" i="1" a="1"/>
  <c r="O12" i="1" s="1"/>
  <c r="P12" i="1" a="1"/>
  <c r="P12" i="1" s="1"/>
  <c r="Q12" i="1" a="1"/>
  <c r="Q12" i="1" s="1"/>
  <c r="R12" i="1" a="1"/>
  <c r="R12" i="1" s="1"/>
  <c r="S12" i="1" a="1"/>
  <c r="S12" i="1" s="1"/>
  <c r="M13" i="1" a="1"/>
  <c r="M13" i="1" s="1"/>
  <c r="N13" i="1" a="1"/>
  <c r="N13" i="1" s="1"/>
  <c r="O13" i="1" a="1"/>
  <c r="O13" i="1" s="1"/>
  <c r="P13" i="1" a="1"/>
  <c r="P13" i="1" s="1"/>
  <c r="Q13" i="1" a="1"/>
  <c r="Q13" i="1" s="1"/>
  <c r="R13" i="1" a="1"/>
  <c r="R13" i="1" s="1"/>
  <c r="S13" i="1" a="1"/>
  <c r="S13" i="1" s="1"/>
  <c r="M14" i="1" a="1"/>
  <c r="M14" i="1" s="1"/>
  <c r="N14" i="1" a="1"/>
  <c r="N14" i="1" s="1"/>
  <c r="O14" i="1" a="1"/>
  <c r="O14" i="1" s="1"/>
  <c r="P14" i="1" a="1"/>
  <c r="P14" i="1" s="1"/>
  <c r="Q14" i="1" a="1"/>
  <c r="Q14" i="1" s="1"/>
  <c r="R14" i="1" a="1"/>
  <c r="R14" i="1" s="1"/>
  <c r="S14" i="1" a="1"/>
  <c r="S14" i="1" s="1"/>
  <c r="M15" i="1" a="1"/>
  <c r="M15" i="1" s="1"/>
  <c r="N15" i="1" a="1"/>
  <c r="N15" i="1" s="1"/>
  <c r="O15" i="1" a="1"/>
  <c r="O15" i="1" s="1"/>
  <c r="P15" i="1" a="1"/>
  <c r="P15" i="1" s="1"/>
  <c r="Q15" i="1" a="1"/>
  <c r="Q15" i="1" s="1"/>
  <c r="R15" i="1" a="1"/>
  <c r="R15" i="1" s="1"/>
  <c r="S15" i="1" a="1"/>
  <c r="S15" i="1" s="1"/>
  <c r="M16" i="1" a="1"/>
  <c r="M16" i="1" s="1"/>
  <c r="N16" i="1" a="1"/>
  <c r="N16" i="1" s="1"/>
  <c r="O16" i="1" a="1"/>
  <c r="O16" i="1" s="1"/>
  <c r="P16" i="1" a="1"/>
  <c r="P16" i="1" s="1"/>
  <c r="Q16" i="1" a="1"/>
  <c r="Q16" i="1" s="1"/>
  <c r="R16" i="1" a="1"/>
  <c r="R16" i="1" s="1"/>
  <c r="S16" i="1" a="1"/>
  <c r="S16" i="1" s="1"/>
  <c r="M17" i="1" a="1"/>
  <c r="M17" i="1" s="1"/>
  <c r="N17" i="1" a="1"/>
  <c r="N17" i="1" s="1"/>
  <c r="O17" i="1" a="1"/>
  <c r="O17" i="1" s="1"/>
  <c r="P17" i="1" a="1"/>
  <c r="P17" i="1" s="1"/>
  <c r="Q17" i="1" a="1"/>
  <c r="Q17" i="1" s="1"/>
  <c r="R17" i="1" a="1"/>
  <c r="R17" i="1" s="1"/>
  <c r="S17" i="1" a="1"/>
  <c r="S17" i="1" s="1"/>
  <c r="M18" i="1" a="1"/>
  <c r="M18" i="1" s="1"/>
  <c r="N18" i="1" a="1"/>
  <c r="N18" i="1" s="1"/>
  <c r="O18" i="1" a="1"/>
  <c r="O18" i="1"/>
  <c r="P18" i="1" a="1"/>
  <c r="P18" i="1" s="1"/>
  <c r="Q18" i="1" a="1"/>
  <c r="Q18" i="1" s="1"/>
  <c r="R18" i="1" a="1"/>
  <c r="R18" i="1" s="1"/>
  <c r="S18" i="1" a="1"/>
  <c r="S18" i="1" s="1"/>
  <c r="M19" i="1" a="1"/>
  <c r="M19" i="1" s="1"/>
  <c r="N19" i="1" a="1"/>
  <c r="N19" i="1" s="1"/>
  <c r="O19" i="1" a="1"/>
  <c r="O19" i="1" s="1"/>
  <c r="P19" i="1" a="1"/>
  <c r="P19" i="1" s="1"/>
  <c r="Q19" i="1" a="1"/>
  <c r="Q19" i="1" s="1"/>
  <c r="R19" i="1" a="1"/>
  <c r="R19" i="1" s="1"/>
  <c r="S19" i="1" a="1"/>
  <c r="S19" i="1" s="1"/>
  <c r="M20" i="1" a="1"/>
  <c r="M20" i="1" s="1"/>
  <c r="N20" i="1" a="1"/>
  <c r="N20" i="1" s="1"/>
  <c r="O20" i="1" a="1"/>
  <c r="O20" i="1" s="1"/>
  <c r="P20" i="1" a="1"/>
  <c r="P20" i="1" s="1"/>
  <c r="Q20" i="1" a="1"/>
  <c r="Q20" i="1"/>
  <c r="R20" i="1" a="1"/>
  <c r="R20" i="1" s="1"/>
  <c r="S20" i="1" a="1"/>
  <c r="S20" i="1" s="1"/>
  <c r="M21" i="1" a="1"/>
  <c r="M21" i="1" s="1"/>
  <c r="N21" i="1" a="1"/>
  <c r="N21" i="1" s="1"/>
  <c r="O21" i="1" a="1"/>
  <c r="O21" i="1" s="1"/>
  <c r="P21" i="1" a="1"/>
  <c r="P21" i="1" s="1"/>
  <c r="Q21" i="1" a="1"/>
  <c r="Q21" i="1" s="1"/>
  <c r="R21" i="1" a="1"/>
  <c r="R21" i="1" s="1"/>
  <c r="S21" i="1" a="1"/>
  <c r="S21" i="1" s="1"/>
  <c r="M22" i="1" a="1"/>
  <c r="M22" i="1" s="1"/>
  <c r="N22" i="1" a="1"/>
  <c r="N22" i="1" s="1"/>
  <c r="O22" i="1" a="1"/>
  <c r="O22" i="1" s="1"/>
  <c r="P22" i="1" a="1"/>
  <c r="P22" i="1" s="1"/>
  <c r="Q22" i="1" a="1"/>
  <c r="Q22" i="1" s="1"/>
  <c r="R22" i="1" a="1"/>
  <c r="R22" i="1" s="1"/>
  <c r="S22" i="1" a="1"/>
  <c r="S22" i="1" s="1"/>
  <c r="M23" i="1" a="1"/>
  <c r="M23" i="1" s="1"/>
  <c r="N23" i="1" a="1"/>
  <c r="N23" i="1" s="1"/>
  <c r="O23" i="1" a="1"/>
  <c r="O23" i="1" s="1"/>
  <c r="P23" i="1" a="1"/>
  <c r="P23" i="1" s="1"/>
  <c r="Q23" i="1" a="1"/>
  <c r="Q23" i="1" s="1"/>
  <c r="R23" i="1" a="1"/>
  <c r="R23" i="1" s="1"/>
  <c r="S23" i="1" a="1"/>
  <c r="S23" i="1" s="1"/>
  <c r="M24" i="1" a="1"/>
  <c r="M24" i="1" s="1"/>
  <c r="N24" i="1" a="1"/>
  <c r="N24" i="1" s="1"/>
  <c r="O24" i="1" a="1"/>
  <c r="O24" i="1" s="1"/>
  <c r="P24" i="1" a="1"/>
  <c r="P24" i="1" s="1"/>
  <c r="Q24" i="1" a="1"/>
  <c r="Q24" i="1" s="1"/>
  <c r="R24" i="1" a="1"/>
  <c r="R24" i="1" s="1"/>
  <c r="S24" i="1" a="1"/>
  <c r="S24" i="1" s="1"/>
  <c r="M25" i="1" a="1"/>
  <c r="M25" i="1" s="1"/>
  <c r="N25" i="1" a="1"/>
  <c r="N25" i="1" s="1"/>
  <c r="O25" i="1" a="1"/>
  <c r="O25" i="1" s="1"/>
  <c r="P25" i="1" a="1"/>
  <c r="P25" i="1" s="1"/>
  <c r="Q25" i="1" a="1"/>
  <c r="Q25" i="1" s="1"/>
  <c r="R25" i="1" a="1"/>
  <c r="R25" i="1" s="1"/>
  <c r="S25" i="1" a="1"/>
  <c r="S25" i="1" s="1"/>
  <c r="M26" i="1" a="1"/>
  <c r="M26" i="1" s="1"/>
  <c r="N26" i="1" a="1"/>
  <c r="N26" i="1" s="1"/>
  <c r="O26" i="1" a="1"/>
  <c r="O26" i="1" s="1"/>
  <c r="P26" i="1" a="1"/>
  <c r="P26" i="1" s="1"/>
  <c r="Q26" i="1" a="1"/>
  <c r="Q26" i="1" s="1"/>
  <c r="R26" i="1" a="1"/>
  <c r="R26" i="1" s="1"/>
  <c r="S26" i="1" a="1"/>
  <c r="S26" i="1" s="1"/>
  <c r="M27" i="1" a="1"/>
  <c r="M27" i="1" s="1"/>
  <c r="N27" i="1" a="1"/>
  <c r="N27" i="1" s="1"/>
  <c r="O27" i="1" a="1"/>
  <c r="O27" i="1" s="1"/>
  <c r="P27" i="1" a="1"/>
  <c r="P27" i="1" s="1"/>
  <c r="Q27" i="1" a="1"/>
  <c r="Q27" i="1" s="1"/>
  <c r="R27" i="1" a="1"/>
  <c r="R27" i="1" s="1"/>
  <c r="S27" i="1" a="1"/>
  <c r="S27" i="1" s="1"/>
  <c r="M28" i="1" a="1"/>
  <c r="M28" i="1" s="1"/>
  <c r="N28" i="1" a="1"/>
  <c r="N28" i="1" s="1"/>
  <c r="O28" i="1" a="1"/>
  <c r="O28" i="1" s="1"/>
  <c r="P28" i="1" a="1"/>
  <c r="P28" i="1" s="1"/>
  <c r="Q28" i="1" a="1"/>
  <c r="Q28" i="1" s="1"/>
  <c r="R28" i="1" a="1"/>
  <c r="R28" i="1" s="1"/>
  <c r="S28" i="1" a="1"/>
  <c r="S28" i="1" s="1"/>
  <c r="M29" i="1" a="1"/>
  <c r="M29" i="1" s="1"/>
  <c r="N29" i="1" a="1"/>
  <c r="N29" i="1" s="1"/>
  <c r="O29" i="1" a="1"/>
  <c r="O29" i="1" s="1"/>
  <c r="P29" i="1" a="1"/>
  <c r="P29" i="1" s="1"/>
  <c r="Q29" i="1" a="1"/>
  <c r="Q29" i="1" s="1"/>
  <c r="R29" i="1" a="1"/>
  <c r="R29" i="1" s="1"/>
  <c r="S29" i="1" a="1"/>
  <c r="S29" i="1" s="1"/>
  <c r="M30" i="1" a="1"/>
  <c r="M30" i="1" s="1"/>
  <c r="N30" i="1" a="1"/>
  <c r="N30" i="1" s="1"/>
  <c r="O30" i="1" a="1"/>
  <c r="O30" i="1" s="1"/>
  <c r="P30" i="1" a="1"/>
  <c r="P30" i="1" s="1"/>
  <c r="Q30" i="1" a="1"/>
  <c r="Q30" i="1" s="1"/>
  <c r="R30" i="1" a="1"/>
  <c r="R30" i="1" s="1"/>
  <c r="S30" i="1" a="1"/>
  <c r="S30" i="1" s="1"/>
  <c r="M31" i="1" a="1"/>
  <c r="M31" i="1" s="1"/>
  <c r="N31" i="1" a="1"/>
  <c r="N31" i="1" s="1"/>
  <c r="O31" i="1" a="1"/>
  <c r="O31" i="1" s="1"/>
  <c r="P31" i="1" a="1"/>
  <c r="P31" i="1" s="1"/>
  <c r="Q31" i="1" a="1"/>
  <c r="Q31" i="1" s="1"/>
  <c r="R31" i="1" a="1"/>
  <c r="R31" i="1" s="1"/>
  <c r="S31" i="1" a="1"/>
  <c r="S31" i="1" s="1"/>
  <c r="M32" i="1" a="1"/>
  <c r="M32" i="1" s="1"/>
  <c r="N32" i="1" a="1"/>
  <c r="N32" i="1" s="1"/>
  <c r="O32" i="1" a="1"/>
  <c r="O32" i="1" s="1"/>
  <c r="P32" i="1" a="1"/>
  <c r="P32" i="1" s="1"/>
  <c r="Q32" i="1" a="1"/>
  <c r="Q32" i="1" s="1"/>
  <c r="R32" i="1" a="1"/>
  <c r="R32" i="1" s="1"/>
  <c r="S32" i="1" a="1"/>
  <c r="S32" i="1" s="1"/>
  <c r="M33" i="1" a="1"/>
  <c r="M33" i="1" s="1"/>
  <c r="N33" i="1" a="1"/>
  <c r="N33" i="1" s="1"/>
  <c r="O33" i="1" a="1"/>
  <c r="O33" i="1" s="1"/>
  <c r="P33" i="1" a="1"/>
  <c r="P33" i="1" s="1"/>
  <c r="Q33" i="1" a="1"/>
  <c r="Q33" i="1" s="1"/>
  <c r="R33" i="1" a="1"/>
  <c r="R33" i="1" s="1"/>
  <c r="S33" i="1" a="1"/>
  <c r="S33" i="1" s="1"/>
  <c r="O11" i="1" a="1"/>
  <c r="O11" i="1" s="1"/>
  <c r="P11" i="1" a="1"/>
  <c r="P11" i="1" s="1"/>
  <c r="Q11" i="1" a="1"/>
  <c r="Q11" i="1" s="1"/>
  <c r="R11" i="1" a="1"/>
  <c r="R11" i="1" s="1"/>
  <c r="S11" i="1" a="1"/>
  <c r="S11" i="1" s="1"/>
  <c r="N11" i="1" a="1"/>
  <c r="N11" i="1" s="1"/>
  <c r="L12" i="1" a="1"/>
  <c r="L12" i="1" s="1"/>
  <c r="L13" i="1" a="1"/>
  <c r="L13" i="1" s="1"/>
  <c r="L14" i="1" a="1"/>
  <c r="L14" i="1" s="1"/>
  <c r="L15" i="1" a="1"/>
  <c r="L15" i="1" s="1"/>
  <c r="L16" i="1" a="1"/>
  <c r="L16" i="1" s="1"/>
  <c r="L17" i="1" a="1"/>
  <c r="L17" i="1" s="1"/>
  <c r="L18" i="1" a="1"/>
  <c r="L18" i="1" s="1"/>
  <c r="L19" i="1" a="1"/>
  <c r="L19" i="1" s="1"/>
  <c r="L20" i="1" a="1"/>
  <c r="L20" i="1" s="1"/>
  <c r="L21" i="1" a="1"/>
  <c r="L21" i="1" s="1"/>
  <c r="L22" i="1" a="1"/>
  <c r="L22" i="1" s="1"/>
  <c r="L23" i="1" a="1"/>
  <c r="L23" i="1" s="1"/>
  <c r="L24" i="1" a="1"/>
  <c r="L24" i="1" s="1"/>
  <c r="L25" i="1" a="1"/>
  <c r="L25" i="1" s="1"/>
  <c r="L26" i="1" a="1"/>
  <c r="L26" i="1" s="1"/>
  <c r="L27" i="1" a="1"/>
  <c r="L27" i="1" s="1"/>
  <c r="L28" i="1" a="1"/>
  <c r="L28" i="1" s="1"/>
  <c r="L29" i="1" a="1"/>
  <c r="L29" i="1" s="1"/>
  <c r="L30" i="1" a="1"/>
  <c r="L30" i="1" s="1"/>
  <c r="L31" i="1" a="1"/>
  <c r="L31" i="1" s="1"/>
  <c r="L32" i="1" a="1"/>
  <c r="L32" i="1" s="1"/>
  <c r="L33" i="1" a="1"/>
  <c r="L33" i="1" s="1"/>
  <c r="M11" i="1" a="1"/>
  <c r="M11" i="1" s="1"/>
  <c r="L11" i="1" a="1"/>
  <c r="L11" i="1" s="1"/>
  <c r="E7" i="1" l="1"/>
  <c r="E5" i="1" l="1" a="1"/>
  <c r="E5" i="1" s="1"/>
  <c r="D76" i="1" l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6" i="1" l="1"/>
</calcChain>
</file>

<file path=xl/sharedStrings.xml><?xml version="1.0" encoding="utf-8"?>
<sst xmlns="http://schemas.openxmlformats.org/spreadsheetml/2006/main" count="110" uniqueCount="37">
  <si>
    <t>هنا اخيار الشهر من الليسته</t>
  </si>
  <si>
    <t>يناير</t>
  </si>
  <si>
    <t>تحصيلات شهر</t>
  </si>
  <si>
    <t>اغسطس</t>
  </si>
  <si>
    <t>في الخانه الحمراء  اريد معادله او داله تجمع ما تمه تحصيله خلال شهر ما في الثلاث اعمده الخاصه بالدفع</t>
  </si>
  <si>
    <t>فبراير</t>
  </si>
  <si>
    <t>فواتير العميل</t>
  </si>
  <si>
    <t xml:space="preserve">شركه البحر المتوسط </t>
  </si>
  <si>
    <t>في الخانه الخضراء اريد تجميع جميع فواتير العميل ( العميل واحد وفواتيره متكرره)</t>
  </si>
  <si>
    <t>مارس</t>
  </si>
  <si>
    <t>تحصيلات العميل</t>
  </si>
  <si>
    <t>في الخانه الزرقاء اريد تجميع جميع تحصيلات العميل ( العميل واحد وتحصيلاته متكرره )</t>
  </si>
  <si>
    <t>ابريل</t>
  </si>
  <si>
    <t>م</t>
  </si>
  <si>
    <t>رقم الفاتوره</t>
  </si>
  <si>
    <t>اسم العميل</t>
  </si>
  <si>
    <t>قيمه الفتوره</t>
  </si>
  <si>
    <t>تحصيلات فرع الفيوم</t>
  </si>
  <si>
    <t>مايو</t>
  </si>
  <si>
    <t>دفعه اولي</t>
  </si>
  <si>
    <t>تاريخ التحصيل</t>
  </si>
  <si>
    <t>دفعه ثانية</t>
  </si>
  <si>
    <t>دفعه ثالثه</t>
  </si>
  <si>
    <t>يونيو</t>
  </si>
  <si>
    <t>الشركه الوطنيه</t>
  </si>
  <si>
    <t>يوليه</t>
  </si>
  <si>
    <t>الشركة البحريه</t>
  </si>
  <si>
    <t>النادي الدولي</t>
  </si>
  <si>
    <t>سيبتمبر</t>
  </si>
  <si>
    <t>منتجع البحر الاحمر</t>
  </si>
  <si>
    <t>اكتوبر</t>
  </si>
  <si>
    <t>معسكر خالد ابن الوليد</t>
  </si>
  <si>
    <t>نوفمبر</t>
  </si>
  <si>
    <t>السيد محمد حسن</t>
  </si>
  <si>
    <t>ديسمبر</t>
  </si>
  <si>
    <t>رافت سلامه</t>
  </si>
  <si>
    <t>المؤسسه الوطنيه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</si>
</sst>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"/>
    <numFmt numFmtId="165" formatCode="#,##0.0\ _$"/>
    <numFmt numFmtId="166" formatCode="_-&quot;$&quot;* #,##0.00_-;\-&quot;$&quot;* #,##0.00_-;_-&quot;$&quot;* &quot;-&quot;??_-;_-@_-"/>
    <numFmt numFmtId="167" formatCode="[$-40C]mmm\-yy;@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6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/>
    <xf numFmtId="0" fontId="0" fillId="0" borderId="13" xfId="0" applyBorder="1"/>
    <xf numFmtId="164" fontId="0" fillId="0" borderId="13" xfId="0" applyNumberFormat="1" applyBorder="1"/>
    <xf numFmtId="165" fontId="2" fillId="6" borderId="13" xfId="0" applyNumberFormat="1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0" fontId="0" fillId="4" borderId="15" xfId="0" applyFill="1" applyBorder="1"/>
    <xf numFmtId="0" fontId="0" fillId="4" borderId="16" xfId="0" applyFill="1" applyBorder="1"/>
    <xf numFmtId="0" fontId="0" fillId="0" borderId="15" xfId="0" applyBorder="1"/>
    <xf numFmtId="165" fontId="2" fillId="6" borderId="15" xfId="0" applyNumberFormat="1" applyFont="1" applyFill="1" applyBorder="1" applyAlignment="1">
      <alignment horizontal="center" vertical="center"/>
    </xf>
    <xf numFmtId="14" fontId="3" fillId="6" borderId="15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67" fontId="0" fillId="0" borderId="0" xfId="0" applyNumberFormat="1"/>
    <xf numFmtId="0" fontId="0" fillId="0" borderId="0" xfId="0" applyAlignment="1">
      <alignment horizontal="center"/>
    </xf>
    <xf numFmtId="14" fontId="3" fillId="6" borderId="13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8" borderId="0" xfId="0" applyFill="1" applyAlignment="1">
      <alignment horizontal="center"/>
    </xf>
    <xf numFmtId="167" fontId="5" fillId="2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</cellXfs>
  <cellStyles count="2">
    <cellStyle name="Monétaire 2" xfId="1" xr:uid="{00000000-0005-0000-0000-000000000000}"/>
    <cellStyle name="Normal" xfId="0" builtinId="0"/>
  </cellStyles>
  <dxfs count="0"/>
  <tableStyles count="1" defaultTableStyle="TableStyleMedium2" defaultPivotStyle="PivotStyleLight16">
    <tableStyle name="Invisible" pivot="0" table="0" count="0" xr9:uid="{87FAE052-338F-485E-B9D6-A9E84E0097A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E83"/>
  <sheetViews>
    <sheetView rightToLeft="1" tabSelected="1" workbookViewId="0">
      <selection activeCell="O6" sqref="O6:P6"/>
    </sheetView>
  </sheetViews>
  <sheetFormatPr defaultColWidth="9.1796875" defaultRowHeight="14.5" x14ac:dyDescent="0.35"/>
  <cols>
    <col min="1" max="1" width="3" bestFit="1" customWidth="1"/>
    <col min="3" max="4" width="20.81640625" customWidth="1"/>
    <col min="5" max="5" width="14.81640625" style="1" customWidth="1"/>
    <col min="6" max="6" width="12" bestFit="1" customWidth="1"/>
    <col min="8" max="8" width="12" bestFit="1" customWidth="1"/>
    <col min="9" max="9" width="8.54296875" bestFit="1" customWidth="1"/>
    <col min="10" max="10" width="12" bestFit="1" customWidth="1"/>
    <col min="12" max="19" width="12.7265625" customWidth="1"/>
    <col min="20" max="20" width="0" hidden="1" customWidth="1"/>
  </cols>
  <sheetData>
    <row r="1" spans="1:31" x14ac:dyDescent="0.35">
      <c r="E1" s="17"/>
      <c r="AE1" s="18">
        <v>44562</v>
      </c>
    </row>
    <row r="2" spans="1:31" x14ac:dyDescent="0.35">
      <c r="AE2" s="18">
        <v>44593</v>
      </c>
    </row>
    <row r="3" spans="1:31" x14ac:dyDescent="0.35">
      <c r="AE3" s="18">
        <v>44622</v>
      </c>
    </row>
    <row r="4" spans="1:31" x14ac:dyDescent="0.35">
      <c r="D4" t="s">
        <v>0</v>
      </c>
      <c r="E4" s="19"/>
      <c r="T4" t="s">
        <v>1</v>
      </c>
      <c r="AE4" s="18">
        <v>44652</v>
      </c>
    </row>
    <row r="5" spans="1:31" ht="15.75" customHeight="1" thickBot="1" x14ac:dyDescent="0.4">
      <c r="C5" t="s">
        <v>2</v>
      </c>
      <c r="D5" s="23">
        <v>44682</v>
      </c>
      <c r="E5" s="2">
        <f t="array" ref="E5">SUMIFS(E10:E100,F10:F100,"&gt;="&amp;D5,F10:F100,"&lt;="&amp;EOMONTH(D5,0))+SUMIFS(G10:G100,H10:H100,"&gt;="&amp;D5,H10:H100,"&lt;="&amp;EOMONTH(D5,0))+SUMIFS(I10:I100,J10:J100,"&gt;="&amp;D5,J10:J100,"&lt;="&amp;EOMONTH(D5,0))</f>
        <v>11410.34</v>
      </c>
      <c r="F5" t="s">
        <v>4</v>
      </c>
      <c r="T5" t="s">
        <v>5</v>
      </c>
      <c r="AE5" s="18">
        <v>44682</v>
      </c>
    </row>
    <row r="6" spans="1:31" ht="15.75" customHeight="1" thickBot="1" x14ac:dyDescent="0.4">
      <c r="C6" t="s">
        <v>6</v>
      </c>
      <c r="D6" s="24" t="s">
        <v>27</v>
      </c>
      <c r="E6" s="3">
        <f>SUMIF(C10:C100, D6, D10:D100)</f>
        <v>23855.11</v>
      </c>
      <c r="F6" t="s">
        <v>8</v>
      </c>
      <c r="N6" s="28" t="s">
        <v>15</v>
      </c>
      <c r="O6" s="31" t="s">
        <v>24</v>
      </c>
      <c r="P6" s="32"/>
      <c r="T6" t="s">
        <v>9</v>
      </c>
      <c r="AE6" s="18">
        <v>44713</v>
      </c>
    </row>
    <row r="7" spans="1:31" ht="15.75" customHeight="1" thickBot="1" x14ac:dyDescent="0.4">
      <c r="C7" t="s">
        <v>10</v>
      </c>
      <c r="D7" s="25" t="s">
        <v>31</v>
      </c>
      <c r="E7" s="22">
        <f>SUMIF(C10:C100, D7, E10:E100)+SUMIF(C10:C100, D7, G10:G100)+SUMIF(C10:C100, D7, I10:I100)</f>
        <v>28989.499999999996</v>
      </c>
      <c r="F7" t="s">
        <v>11</v>
      </c>
      <c r="T7" t="s">
        <v>12</v>
      </c>
      <c r="AE7" s="18">
        <v>44743</v>
      </c>
    </row>
    <row r="8" spans="1:31" ht="16.5" customHeight="1" thickBot="1" x14ac:dyDescent="0.4">
      <c r="A8" s="40" t="s">
        <v>13</v>
      </c>
      <c r="B8" s="36" t="s">
        <v>14</v>
      </c>
      <c r="C8" s="43" t="s">
        <v>15</v>
      </c>
      <c r="D8" s="45" t="s">
        <v>16</v>
      </c>
      <c r="E8" s="47" t="s">
        <v>17</v>
      </c>
      <c r="F8" s="48"/>
      <c r="G8" s="48"/>
      <c r="H8" s="48"/>
      <c r="I8" s="48"/>
      <c r="J8" s="49"/>
      <c r="L8" s="33"/>
      <c r="M8" s="33"/>
      <c r="N8" s="33"/>
      <c r="O8" s="33"/>
      <c r="P8" s="33"/>
      <c r="Q8" s="33"/>
      <c r="R8" s="33"/>
      <c r="S8" s="33"/>
      <c r="T8" t="s">
        <v>18</v>
      </c>
      <c r="AE8" s="18">
        <v>44774</v>
      </c>
    </row>
    <row r="9" spans="1:31" ht="18.75" customHeight="1" thickBot="1" x14ac:dyDescent="0.4">
      <c r="A9" s="41"/>
      <c r="B9" s="42"/>
      <c r="C9" s="44"/>
      <c r="D9" s="46"/>
      <c r="E9" s="4" t="s">
        <v>19</v>
      </c>
      <c r="F9" s="5" t="s">
        <v>20</v>
      </c>
      <c r="G9" s="6" t="s">
        <v>21</v>
      </c>
      <c r="H9" s="5" t="s">
        <v>20</v>
      </c>
      <c r="I9" s="6" t="s">
        <v>22</v>
      </c>
      <c r="J9" s="7" t="s">
        <v>20</v>
      </c>
      <c r="L9" s="34" t="s">
        <v>14</v>
      </c>
      <c r="M9" s="36" t="s">
        <v>16</v>
      </c>
      <c r="N9" s="38" t="s">
        <v>17</v>
      </c>
      <c r="O9" s="38"/>
      <c r="P9" s="38"/>
      <c r="Q9" s="38"/>
      <c r="R9" s="38"/>
      <c r="S9" s="39"/>
      <c r="T9" t="s">
        <v>23</v>
      </c>
      <c r="AE9" s="18">
        <v>44805</v>
      </c>
    </row>
    <row r="10" spans="1:31" x14ac:dyDescent="0.35">
      <c r="A10" s="8">
        <v>1</v>
      </c>
      <c r="B10" s="8">
        <v>1</v>
      </c>
      <c r="C10" s="8" t="s">
        <v>24</v>
      </c>
      <c r="D10" s="9">
        <f>E10+G10+I10</f>
        <v>1150.5999999999999</v>
      </c>
      <c r="E10" s="10">
        <v>441.8</v>
      </c>
      <c r="F10" s="20">
        <v>44743</v>
      </c>
      <c r="G10" s="10">
        <v>441.8</v>
      </c>
      <c r="H10" s="20">
        <v>44727</v>
      </c>
      <c r="I10" s="10">
        <v>267</v>
      </c>
      <c r="J10" s="20">
        <v>44791</v>
      </c>
      <c r="L10" s="35"/>
      <c r="M10" s="37"/>
      <c r="N10" s="11" t="s">
        <v>19</v>
      </c>
      <c r="O10" s="12" t="s">
        <v>20</v>
      </c>
      <c r="P10" s="11" t="s">
        <v>21</v>
      </c>
      <c r="Q10" s="12" t="s">
        <v>20</v>
      </c>
      <c r="R10" s="11" t="s">
        <v>22</v>
      </c>
      <c r="S10" s="13" t="s">
        <v>20</v>
      </c>
      <c r="T10" t="s">
        <v>25</v>
      </c>
      <c r="AE10" s="18">
        <v>44835</v>
      </c>
    </row>
    <row r="11" spans="1:31" x14ac:dyDescent="0.35">
      <c r="A11" s="14">
        <v>2</v>
      </c>
      <c r="B11" s="14">
        <v>2</v>
      </c>
      <c r="C11" s="14" t="s">
        <v>26</v>
      </c>
      <c r="D11" s="9">
        <f t="shared" ref="D11:D74" si="0">E11+G11+I11</f>
        <v>923.25</v>
      </c>
      <c r="E11" s="15">
        <v>334.8</v>
      </c>
      <c r="F11" s="20">
        <v>44773</v>
      </c>
      <c r="G11" s="15">
        <v>334.8</v>
      </c>
      <c r="H11" s="16">
        <v>44772</v>
      </c>
      <c r="I11" s="15">
        <v>253.65</v>
      </c>
      <c r="J11" s="16">
        <v>44749</v>
      </c>
      <c r="L11" s="29">
        <f t="array" ref="L11">IFERROR(INDEX(B$10:B$100,SMALL(IF($O$6=$C$10:$C$100,ROW($B$10:$B$100)-9),ROW(A1))),"")</f>
        <v>1</v>
      </c>
      <c r="M11" s="26">
        <f t="array" ref="M11">IFERROR(INDEX(D$10:D$100,SMALL(IF($O$6=$C$10:$C$100,ROW($B$10:$B$100)-9),ROW(C1))),"")</f>
        <v>1150.5999999999999</v>
      </c>
      <c r="N11" s="26">
        <f t="array" ref="N11">IFERROR(INDEX(E$10:E$100,SMALL(IF($O$6=$C$10:$C$100,ROW($B$10:$B$100)-9),ROW(D1))),"")</f>
        <v>441.8</v>
      </c>
      <c r="O11" s="20">
        <f t="array" ref="O11">IFERROR(INDEX(F$10:F$100,SMALL(IF($O$6=$C$10:$C$100,ROW($B$10:$B$100)-9),ROW(E1))),"")</f>
        <v>44743</v>
      </c>
      <c r="P11" s="26">
        <f t="array" ref="P11">IFERROR(INDEX(G$10:G$100,SMALL(IF($O$6=$C$10:$C$100,ROW($B$10:$B$100)-9),ROW(F1))),"")</f>
        <v>441.8</v>
      </c>
      <c r="Q11" s="20">
        <f t="array" ref="Q11">IFERROR(INDEX(H$10:H$100,SMALL(IF($O$6=$C$10:$C$100,ROW($B$10:$B$100)-9),ROW(G1))),"")</f>
        <v>44727</v>
      </c>
      <c r="R11" s="26">
        <f t="array" ref="R11">IFERROR(INDEX(I$10:I$100,SMALL(IF($O$6=$C$10:$C$100,ROW($B$10:$B$100)-9),ROW(H1))),"")</f>
        <v>267</v>
      </c>
      <c r="S11" s="20">
        <f t="array" ref="S11">IFERROR(INDEX(J$10:J$100,SMALL(IF($O$6=$C$10:$C$100,ROW($B$10:$B$100)-9),ROW(I1))),"")</f>
        <v>44791</v>
      </c>
      <c r="T11" t="s">
        <v>3</v>
      </c>
      <c r="AE11" s="18">
        <v>44866</v>
      </c>
    </row>
    <row r="12" spans="1:31" x14ac:dyDescent="0.35">
      <c r="A12" s="14">
        <v>3</v>
      </c>
      <c r="B12" s="14">
        <v>3</v>
      </c>
      <c r="C12" s="14" t="s">
        <v>27</v>
      </c>
      <c r="D12" s="9">
        <f t="shared" si="0"/>
        <v>1909</v>
      </c>
      <c r="E12" s="15">
        <v>643</v>
      </c>
      <c r="F12" s="20">
        <v>44773</v>
      </c>
      <c r="G12" s="15">
        <v>643</v>
      </c>
      <c r="H12" s="16">
        <v>44801</v>
      </c>
      <c r="I12" s="15">
        <v>623</v>
      </c>
      <c r="J12" s="16">
        <v>44795</v>
      </c>
      <c r="L12" s="29" t="str">
        <f t="array" ref="L12">IFERROR(INDEX(B$10:B$100,SMALL(IF($O$6=$C$10:$C$100,ROW($B$10:$B$100)-9),ROW(A2))),"")</f>
        <v/>
      </c>
      <c r="M12" s="26" t="str">
        <f t="array" ref="M12">IFERROR(INDEX(D$10:D$100,SMALL(IF($O$6=$C$10:$C$100,ROW($B$10:$B$100)-9),ROW(C2))),"")</f>
        <v/>
      </c>
      <c r="N12" s="26" t="str">
        <f t="array" ref="N12">IFERROR(INDEX(E$10:E$100,SMALL(IF($O$6=$C$10:$C$100,ROW($B$10:$B$100)-9),ROW(D2))),"")</f>
        <v/>
      </c>
      <c r="O12" s="20" t="str">
        <f t="array" ref="O12">IFERROR(INDEX(F$10:F$100,SMALL(IF($O$6=$C$10:$C$100,ROW($B$10:$B$100)-9),ROW(E2))),"")</f>
        <v/>
      </c>
      <c r="P12" s="26" t="str">
        <f t="array" ref="P12">IFERROR(INDEX(G$10:G$100,SMALL(IF($O$6=$C$10:$C$100,ROW($B$10:$B$100)-9),ROW(F2))),"")</f>
        <v/>
      </c>
      <c r="Q12" s="20" t="str">
        <f t="array" ref="Q12">IFERROR(INDEX(H$10:H$100,SMALL(IF($O$6=$C$10:$C$100,ROW($B$10:$B$100)-9),ROW(G2))),"")</f>
        <v/>
      </c>
      <c r="R12" s="26" t="str">
        <f t="array" ref="R12">IFERROR(INDEX(I$10:I$100,SMALL(IF($O$6=$C$10:$C$100,ROW($B$10:$B$100)-9),ROW(H2))),"")</f>
        <v/>
      </c>
      <c r="S12" s="20" t="str">
        <f t="array" ref="S12">IFERROR(INDEX(J$10:J$100,SMALL(IF($O$6=$C$10:$C$100,ROW($B$10:$B$100)-9),ROW(I2))),"")</f>
        <v/>
      </c>
      <c r="T12" t="s">
        <v>28</v>
      </c>
      <c r="AE12" s="18">
        <v>44896</v>
      </c>
    </row>
    <row r="13" spans="1:31" x14ac:dyDescent="0.35">
      <c r="A13" s="14">
        <v>4</v>
      </c>
      <c r="B13" s="8">
        <v>4</v>
      </c>
      <c r="C13" s="14" t="s">
        <v>29</v>
      </c>
      <c r="D13" s="9">
        <f t="shared" si="0"/>
        <v>14087.2</v>
      </c>
      <c r="E13" s="15">
        <v>4402</v>
      </c>
      <c r="F13" s="16">
        <v>44791</v>
      </c>
      <c r="G13" s="15">
        <v>4402</v>
      </c>
      <c r="H13" s="16">
        <v>44783</v>
      </c>
      <c r="I13" s="15">
        <v>5283.2</v>
      </c>
      <c r="J13" s="16">
        <v>44798</v>
      </c>
      <c r="L13" s="29" t="str">
        <f t="array" ref="L13">IFERROR(INDEX(B$10:B$100,SMALL(IF($O$6=$C$10:$C$100,ROW($B$10:$B$100)-9),ROW(A3))),"")</f>
        <v/>
      </c>
      <c r="M13" s="26" t="str">
        <f t="array" ref="M13">IFERROR(INDEX(D$10:D$100,SMALL(IF($O$6=$C$10:$C$100,ROW($B$10:$B$100)-9),ROW(C3))),"")</f>
        <v/>
      </c>
      <c r="N13" s="26" t="str">
        <f t="array" ref="N13">IFERROR(INDEX(E$10:E$100,SMALL(IF($O$6=$C$10:$C$100,ROW($B$10:$B$100)-9),ROW(D3))),"")</f>
        <v/>
      </c>
      <c r="O13" s="20" t="str">
        <f t="array" ref="O13">IFERROR(INDEX(F$10:F$100,SMALL(IF($O$6=$C$10:$C$100,ROW($B$10:$B$100)-9),ROW(E3))),"")</f>
        <v/>
      </c>
      <c r="P13" s="26" t="str">
        <f t="array" ref="P13">IFERROR(INDEX(G$10:G$100,SMALL(IF($O$6=$C$10:$C$100,ROW($B$10:$B$100)-9),ROW(F3))),"")</f>
        <v/>
      </c>
      <c r="Q13" s="20" t="str">
        <f t="array" ref="Q13">IFERROR(INDEX(H$10:H$100,SMALL(IF($O$6=$C$10:$C$100,ROW($B$10:$B$100)-9),ROW(G3))),"")</f>
        <v/>
      </c>
      <c r="R13" s="26" t="str">
        <f t="array" ref="R13">IFERROR(INDEX(I$10:I$100,SMALL(IF($O$6=$C$10:$C$100,ROW($B$10:$B$100)-9),ROW(H3))),"")</f>
        <v/>
      </c>
      <c r="S13" s="20" t="str">
        <f t="array" ref="S13">IFERROR(INDEX(J$10:J$100,SMALL(IF($O$6=$C$10:$C$100,ROW($B$10:$B$100)-9),ROW(I3))),"")</f>
        <v/>
      </c>
      <c r="T13" t="s">
        <v>30</v>
      </c>
      <c r="AE13" s="18"/>
    </row>
    <row r="14" spans="1:31" x14ac:dyDescent="0.35">
      <c r="A14" s="14">
        <v>5</v>
      </c>
      <c r="B14" s="14">
        <v>5</v>
      </c>
      <c r="C14" s="14" t="s">
        <v>31</v>
      </c>
      <c r="D14" s="9">
        <f t="shared" si="0"/>
        <v>13003.5</v>
      </c>
      <c r="E14" s="15">
        <v>6420</v>
      </c>
      <c r="F14" s="16">
        <v>44761</v>
      </c>
      <c r="G14" s="15">
        <v>6420</v>
      </c>
      <c r="H14" s="16">
        <v>44788</v>
      </c>
      <c r="I14" s="15">
        <v>163.5</v>
      </c>
      <c r="J14" s="16">
        <v>44760</v>
      </c>
      <c r="L14" s="29" t="str">
        <f t="array" ref="L14">IFERROR(INDEX(B$10:B$100,SMALL(IF($O$6=$C$10:$C$100,ROW($B$10:$B$100)-9),ROW(A4))),"")</f>
        <v/>
      </c>
      <c r="M14" s="26" t="str">
        <f t="array" ref="M14">IFERROR(INDEX(D$10:D$100,SMALL(IF($O$6=$C$10:$C$100,ROW($B$10:$B$100)-9),ROW(C4))),"")</f>
        <v/>
      </c>
      <c r="N14" s="26" t="str">
        <f t="array" ref="N14">IFERROR(INDEX(E$10:E$100,SMALL(IF($O$6=$C$10:$C$100,ROW($B$10:$B$100)-9),ROW(D4))),"")</f>
        <v/>
      </c>
      <c r="O14" s="20" t="str">
        <f t="array" ref="O14">IFERROR(INDEX(F$10:F$100,SMALL(IF($O$6=$C$10:$C$100,ROW($B$10:$B$100)-9),ROW(E4))),"")</f>
        <v/>
      </c>
      <c r="P14" s="26" t="str">
        <f t="array" ref="P14">IFERROR(INDEX(G$10:G$100,SMALL(IF($O$6=$C$10:$C$100,ROW($B$10:$B$100)-9),ROW(F4))),"")</f>
        <v/>
      </c>
      <c r="Q14" s="20" t="str">
        <f t="array" ref="Q14">IFERROR(INDEX(H$10:H$100,SMALL(IF($O$6=$C$10:$C$100,ROW($B$10:$B$100)-9),ROW(G4))),"")</f>
        <v/>
      </c>
      <c r="R14" s="26" t="str">
        <f t="array" ref="R14">IFERROR(INDEX(I$10:I$100,SMALL(IF($O$6=$C$10:$C$100,ROW($B$10:$B$100)-9),ROW(H4))),"")</f>
        <v/>
      </c>
      <c r="S14" s="20" t="str">
        <f t="array" ref="S14">IFERROR(INDEX(J$10:J$100,SMALL(IF($O$6=$C$10:$C$100,ROW($B$10:$B$100)-9),ROW(I4))),"")</f>
        <v/>
      </c>
      <c r="T14" t="s">
        <v>32</v>
      </c>
      <c r="AE14" s="18"/>
    </row>
    <row r="15" spans="1:31" x14ac:dyDescent="0.35">
      <c r="A15" s="14">
        <v>6</v>
      </c>
      <c r="B15" s="14">
        <v>6</v>
      </c>
      <c r="C15" s="14" t="s">
        <v>33</v>
      </c>
      <c r="D15" s="9">
        <f t="shared" si="0"/>
        <v>2370</v>
      </c>
      <c r="E15" s="15">
        <v>555</v>
      </c>
      <c r="F15" s="16">
        <v>44691</v>
      </c>
      <c r="G15" s="15">
        <v>555</v>
      </c>
      <c r="H15" s="16">
        <v>44647</v>
      </c>
      <c r="I15" s="15">
        <v>1260</v>
      </c>
      <c r="J15" s="16">
        <v>44796</v>
      </c>
      <c r="L15" s="29" t="str">
        <f t="array" ref="L15">IFERROR(INDEX(B$10:B$100,SMALL(IF($O$6=$C$10:$C$100,ROW($B$10:$B$100)-9),ROW(A5))),"")</f>
        <v/>
      </c>
      <c r="M15" s="26" t="str">
        <f t="array" ref="M15">IFERROR(INDEX(D$10:D$100,SMALL(IF($O$6=$C$10:$C$100,ROW($B$10:$B$100)-9),ROW(C5))),"")</f>
        <v/>
      </c>
      <c r="N15" s="26" t="str">
        <f t="array" ref="N15">IFERROR(INDEX(E$10:E$100,SMALL(IF($O$6=$C$10:$C$100,ROW($B$10:$B$100)-9),ROW(D5))),"")</f>
        <v/>
      </c>
      <c r="O15" s="20" t="str">
        <f t="array" ref="O15">IFERROR(INDEX(F$10:F$100,SMALL(IF($O$6=$C$10:$C$100,ROW($B$10:$B$100)-9),ROW(E5))),"")</f>
        <v/>
      </c>
      <c r="P15" s="26" t="str">
        <f t="array" ref="P15">IFERROR(INDEX(G$10:G$100,SMALL(IF($O$6=$C$10:$C$100,ROW($B$10:$B$100)-9),ROW(F5))),"")</f>
        <v/>
      </c>
      <c r="Q15" s="20" t="str">
        <f t="array" ref="Q15">IFERROR(INDEX(H$10:H$100,SMALL(IF($O$6=$C$10:$C$100,ROW($B$10:$B$100)-9),ROW(G5))),"")</f>
        <v/>
      </c>
      <c r="R15" s="26" t="str">
        <f t="array" ref="R15">IFERROR(INDEX(I$10:I$100,SMALL(IF($O$6=$C$10:$C$100,ROW($B$10:$B$100)-9),ROW(H5))),"")</f>
        <v/>
      </c>
      <c r="S15" s="20" t="str">
        <f t="array" ref="S15">IFERROR(INDEX(J$10:J$100,SMALL(IF($O$6=$C$10:$C$100,ROW($B$10:$B$100)-9),ROW(I5))),"")</f>
        <v/>
      </c>
      <c r="T15" t="s">
        <v>34</v>
      </c>
      <c r="AE15" s="18"/>
    </row>
    <row r="16" spans="1:31" x14ac:dyDescent="0.35">
      <c r="A16" s="14">
        <v>7</v>
      </c>
      <c r="B16" s="8">
        <v>7</v>
      </c>
      <c r="C16" s="14" t="s">
        <v>35</v>
      </c>
      <c r="D16" s="9">
        <f t="shared" si="0"/>
        <v>1893.8</v>
      </c>
      <c r="E16" s="15">
        <v>554.4</v>
      </c>
      <c r="F16" s="16">
        <v>44691</v>
      </c>
      <c r="G16" s="15">
        <v>554.4</v>
      </c>
      <c r="H16" s="16">
        <v>44710</v>
      </c>
      <c r="I16" s="15">
        <v>785</v>
      </c>
      <c r="J16" s="16">
        <v>44780</v>
      </c>
      <c r="L16" s="29" t="str">
        <f t="array" ref="L16">IFERROR(INDEX(B$10:B$100,SMALL(IF($O$6=$C$10:$C$100,ROW($B$10:$B$100)-9),ROW(A6))),"")</f>
        <v/>
      </c>
      <c r="M16" s="26" t="str">
        <f t="array" ref="M16">IFERROR(INDEX(D$10:D$100,SMALL(IF($O$6=$C$10:$C$100,ROW($B$10:$B$100)-9),ROW(C6))),"")</f>
        <v/>
      </c>
      <c r="N16" s="26" t="str">
        <f t="array" ref="N16">IFERROR(INDEX(E$10:E$100,SMALL(IF($O$6=$C$10:$C$100,ROW($B$10:$B$100)-9),ROW(D6))),"")</f>
        <v/>
      </c>
      <c r="O16" s="20" t="str">
        <f t="array" ref="O16">IFERROR(INDEX(F$10:F$100,SMALL(IF($O$6=$C$10:$C$100,ROW($B$10:$B$100)-9),ROW(E6))),"")</f>
        <v/>
      </c>
      <c r="P16" s="26" t="str">
        <f t="array" ref="P16">IFERROR(INDEX(G$10:G$100,SMALL(IF($O$6=$C$10:$C$100,ROW($B$10:$B$100)-9),ROW(F6))),"")</f>
        <v/>
      </c>
      <c r="Q16" s="20" t="str">
        <f t="array" ref="Q16">IFERROR(INDEX(H$10:H$100,SMALL(IF($O$6=$C$10:$C$100,ROW($B$10:$B$100)-9),ROW(G6))),"")</f>
        <v/>
      </c>
      <c r="R16" s="26" t="str">
        <f t="array" ref="R16">IFERROR(INDEX(I$10:I$100,SMALL(IF($O$6=$C$10:$C$100,ROW($B$10:$B$100)-9),ROW(H6))),"")</f>
        <v/>
      </c>
      <c r="S16" s="20" t="str">
        <f t="array" ref="S16">IFERROR(INDEX(J$10:J$100,SMALL(IF($O$6=$C$10:$C$100,ROW($B$10:$B$100)-9),ROW(I6))),"")</f>
        <v/>
      </c>
      <c r="AE16" s="18"/>
    </row>
    <row r="17" spans="1:19" x14ac:dyDescent="0.35">
      <c r="A17" s="14">
        <v>8</v>
      </c>
      <c r="B17" s="14">
        <v>8</v>
      </c>
      <c r="C17" s="14" t="s">
        <v>7</v>
      </c>
      <c r="D17" s="9">
        <f t="shared" si="0"/>
        <v>2714.87</v>
      </c>
      <c r="E17" s="15">
        <v>335</v>
      </c>
      <c r="F17" s="16">
        <v>44748</v>
      </c>
      <c r="G17" s="15">
        <v>335</v>
      </c>
      <c r="H17" s="16">
        <v>44791</v>
      </c>
      <c r="I17" s="15">
        <v>2044.87</v>
      </c>
      <c r="J17" s="16">
        <v>44766</v>
      </c>
      <c r="L17" s="29" t="str">
        <f t="array" ref="L17">IFERROR(INDEX(B$10:B$100,SMALL(IF($O$6=$C$10:$C$100,ROW($B$10:$B$100)-9),ROW(A7))),"")</f>
        <v/>
      </c>
      <c r="M17" s="26" t="str">
        <f t="array" ref="M17">IFERROR(INDEX(D$10:D$100,SMALL(IF($O$6=$C$10:$C$100,ROW($B$10:$B$100)-9),ROW(C7))),"")</f>
        <v/>
      </c>
      <c r="N17" s="26" t="str">
        <f t="array" ref="N17">IFERROR(INDEX(E$10:E$100,SMALL(IF($O$6=$C$10:$C$100,ROW($B$10:$B$100)-9),ROW(D7))),"")</f>
        <v/>
      </c>
      <c r="O17" s="20" t="str">
        <f t="array" ref="O17">IFERROR(INDEX(F$10:F$100,SMALL(IF($O$6=$C$10:$C$100,ROW($B$10:$B$100)-9),ROW(E7))),"")</f>
        <v/>
      </c>
      <c r="P17" s="26" t="str">
        <f t="array" ref="P17">IFERROR(INDEX(G$10:G$100,SMALL(IF($O$6=$C$10:$C$100,ROW($B$10:$B$100)-9),ROW(F7))),"")</f>
        <v/>
      </c>
      <c r="Q17" s="20" t="str">
        <f t="array" ref="Q17">IFERROR(INDEX(H$10:H$100,SMALL(IF($O$6=$C$10:$C$100,ROW($B$10:$B$100)-9),ROW(G7))),"")</f>
        <v/>
      </c>
      <c r="R17" s="26" t="str">
        <f t="array" ref="R17">IFERROR(INDEX(I$10:I$100,SMALL(IF($O$6=$C$10:$C$100,ROW($B$10:$B$100)-9),ROW(H7))),"")</f>
        <v/>
      </c>
      <c r="S17" s="20" t="str">
        <f t="array" ref="S17">IFERROR(INDEX(J$10:J$100,SMALL(IF($O$6=$C$10:$C$100,ROW($B$10:$B$100)-9),ROW(I7))),"")</f>
        <v/>
      </c>
    </row>
    <row r="18" spans="1:19" x14ac:dyDescent="0.35">
      <c r="A18" s="14">
        <v>9</v>
      </c>
      <c r="B18" s="14">
        <v>9</v>
      </c>
      <c r="C18" s="14" t="s">
        <v>36</v>
      </c>
      <c r="D18" s="9">
        <f t="shared" si="0"/>
        <v>1582.5</v>
      </c>
      <c r="E18" s="15">
        <v>498.4</v>
      </c>
      <c r="F18" s="16">
        <v>44637</v>
      </c>
      <c r="G18" s="15">
        <v>498.4</v>
      </c>
      <c r="H18" s="16">
        <v>44761</v>
      </c>
      <c r="I18" s="15">
        <v>585.70000000000005</v>
      </c>
      <c r="J18" s="16">
        <v>44798</v>
      </c>
      <c r="L18" s="29" t="str">
        <f t="array" ref="L18">IFERROR(INDEX(B$10:B$100,SMALL(IF($O$6=$C$10:$C$100,ROW($B$10:$B$100)-9),ROW(A8))),"")</f>
        <v/>
      </c>
      <c r="M18" s="26" t="str">
        <f t="array" ref="M18">IFERROR(INDEX(D$10:D$100,SMALL(IF($O$6=$C$10:$C$100,ROW($B$10:$B$100)-9),ROW(C8))),"")</f>
        <v/>
      </c>
      <c r="N18" s="26" t="str">
        <f t="array" ref="N18">IFERROR(INDEX(E$10:E$100,SMALL(IF($O$6=$C$10:$C$100,ROW($B$10:$B$100)-9),ROW(D8))),"")</f>
        <v/>
      </c>
      <c r="O18" s="20" t="str">
        <f t="array" ref="O18">IFERROR(INDEX(F$10:F$100,SMALL(IF($O$6=$C$10:$C$100,ROW($B$10:$B$100)-9),ROW(E8))),"")</f>
        <v/>
      </c>
      <c r="P18" s="26" t="str">
        <f t="array" ref="P18">IFERROR(INDEX(G$10:G$100,SMALL(IF($O$6=$C$10:$C$100,ROW($B$10:$B$100)-9),ROW(F8))),"")</f>
        <v/>
      </c>
      <c r="Q18" s="20" t="str">
        <f t="array" ref="Q18">IFERROR(INDEX(H$10:H$100,SMALL(IF($O$6=$C$10:$C$100,ROW($B$10:$B$100)-9),ROW(G8))),"")</f>
        <v/>
      </c>
      <c r="R18" s="26" t="str">
        <f t="array" ref="R18">IFERROR(INDEX(I$10:I$100,SMALL(IF($O$6=$C$10:$C$100,ROW($B$10:$B$100)-9),ROW(H8))),"")</f>
        <v/>
      </c>
      <c r="S18" s="20" t="str">
        <f t="array" ref="S18">IFERROR(INDEX(J$10:J$100,SMALL(IF($O$6=$C$10:$C$100,ROW($B$10:$B$100)-9),ROW(I8))),"")</f>
        <v/>
      </c>
    </row>
    <row r="19" spans="1:19" x14ac:dyDescent="0.35">
      <c r="A19" s="14">
        <v>10</v>
      </c>
      <c r="B19" s="8">
        <v>10</v>
      </c>
      <c r="C19" s="14" t="s">
        <v>26</v>
      </c>
      <c r="D19" s="9">
        <f t="shared" si="0"/>
        <v>3131</v>
      </c>
      <c r="E19" s="15">
        <v>1386</v>
      </c>
      <c r="F19" s="16">
        <v>44691</v>
      </c>
      <c r="G19" s="15">
        <v>1386</v>
      </c>
      <c r="H19" s="16">
        <v>44691</v>
      </c>
      <c r="I19" s="15">
        <v>359</v>
      </c>
      <c r="J19" s="16">
        <v>44772</v>
      </c>
      <c r="L19" s="29" t="str">
        <f t="array" ref="L19">IFERROR(INDEX(B$10:B$100,SMALL(IF($O$6=$C$10:$C$100,ROW($B$10:$B$100)-9),ROW(A9))),"")</f>
        <v/>
      </c>
      <c r="M19" s="26" t="str">
        <f t="array" ref="M19">IFERROR(INDEX(D$10:D$100,SMALL(IF($O$6=$C$10:$C$100,ROW($B$10:$B$100)-9),ROW(C9))),"")</f>
        <v/>
      </c>
      <c r="N19" s="26" t="str">
        <f t="array" ref="N19">IFERROR(INDEX(E$10:E$100,SMALL(IF($O$6=$C$10:$C$100,ROW($B$10:$B$100)-9),ROW(D9))),"")</f>
        <v/>
      </c>
      <c r="O19" s="20" t="str">
        <f t="array" ref="O19">IFERROR(INDEX(F$10:F$100,SMALL(IF($O$6=$C$10:$C$100,ROW($B$10:$B$100)-9),ROW(E9))),"")</f>
        <v/>
      </c>
      <c r="P19" s="26" t="str">
        <f t="array" ref="P19">IFERROR(INDEX(G$10:G$100,SMALL(IF($O$6=$C$10:$C$100,ROW($B$10:$B$100)-9),ROW(F9))),"")</f>
        <v/>
      </c>
      <c r="Q19" s="20" t="str">
        <f t="array" ref="Q19">IFERROR(INDEX(H$10:H$100,SMALL(IF($O$6=$C$10:$C$100,ROW($B$10:$B$100)-9),ROW(G9))),"")</f>
        <v/>
      </c>
      <c r="R19" s="26" t="str">
        <f t="array" ref="R19">IFERROR(INDEX(I$10:I$100,SMALL(IF($O$6=$C$10:$C$100,ROW($B$10:$B$100)-9),ROW(H9))),"")</f>
        <v/>
      </c>
      <c r="S19" s="20" t="str">
        <f t="array" ref="S19">IFERROR(INDEX(J$10:J$100,SMALL(IF($O$6=$C$10:$C$100,ROW($B$10:$B$100)-9),ROW(I9))),"")</f>
        <v/>
      </c>
    </row>
    <row r="20" spans="1:19" x14ac:dyDescent="0.35">
      <c r="A20" s="14">
        <v>11</v>
      </c>
      <c r="B20" s="14">
        <v>11</v>
      </c>
      <c r="C20" s="14" t="s">
        <v>27</v>
      </c>
      <c r="D20" s="9">
        <f t="shared" si="0"/>
        <v>6230</v>
      </c>
      <c r="E20" s="15">
        <v>2492</v>
      </c>
      <c r="F20" s="16">
        <v>44780</v>
      </c>
      <c r="G20" s="15">
        <v>2492</v>
      </c>
      <c r="H20" s="16">
        <v>44691</v>
      </c>
      <c r="I20" s="15">
        <v>1246</v>
      </c>
      <c r="J20" s="16">
        <v>44801</v>
      </c>
      <c r="L20" s="29" t="str">
        <f t="array" ref="L20">IFERROR(INDEX(B$10:B$100,SMALL(IF($O$6=$C$10:$C$100,ROW($B$10:$B$100)-9),ROW(A10))),"")</f>
        <v/>
      </c>
      <c r="M20" s="26" t="str">
        <f t="array" ref="M20">IFERROR(INDEX(D$10:D$100,SMALL(IF($O$6=$C$10:$C$100,ROW($B$10:$B$100)-9),ROW(C10))),"")</f>
        <v/>
      </c>
      <c r="N20" s="26" t="str">
        <f t="array" ref="N20">IFERROR(INDEX(E$10:E$100,SMALL(IF($O$6=$C$10:$C$100,ROW($B$10:$B$100)-9),ROW(D10))),"")</f>
        <v/>
      </c>
      <c r="O20" s="20" t="str">
        <f t="array" ref="O20">IFERROR(INDEX(F$10:F$100,SMALL(IF($O$6=$C$10:$C$100,ROW($B$10:$B$100)-9),ROW(E10))),"")</f>
        <v/>
      </c>
      <c r="P20" s="26" t="str">
        <f t="array" ref="P20">IFERROR(INDEX(G$10:G$100,SMALL(IF($O$6=$C$10:$C$100,ROW($B$10:$B$100)-9),ROW(F10))),"")</f>
        <v/>
      </c>
      <c r="Q20" s="20" t="str">
        <f t="array" ref="Q20">IFERROR(INDEX(H$10:H$100,SMALL(IF($O$6=$C$10:$C$100,ROW($B$10:$B$100)-9),ROW(G10))),"")</f>
        <v/>
      </c>
      <c r="R20" s="26" t="str">
        <f t="array" ref="R20">IFERROR(INDEX(I$10:I$100,SMALL(IF($O$6=$C$10:$C$100,ROW($B$10:$B$100)-9),ROW(H10))),"")</f>
        <v/>
      </c>
      <c r="S20" s="20" t="str">
        <f t="array" ref="S20">IFERROR(INDEX(J$10:J$100,SMALL(IF($O$6=$C$10:$C$100,ROW($B$10:$B$100)-9),ROW(I10))),"")</f>
        <v/>
      </c>
    </row>
    <row r="21" spans="1:19" x14ac:dyDescent="0.35">
      <c r="A21" s="14">
        <v>12</v>
      </c>
      <c r="B21" s="14">
        <v>12</v>
      </c>
      <c r="C21" s="14" t="s">
        <v>29</v>
      </c>
      <c r="D21" s="9">
        <f t="shared" si="0"/>
        <v>2641.1000000000004</v>
      </c>
      <c r="E21" s="15">
        <v>747.6</v>
      </c>
      <c r="F21" s="16">
        <v>44643</v>
      </c>
      <c r="G21" s="15">
        <v>747.6</v>
      </c>
      <c r="H21" s="16">
        <v>44748</v>
      </c>
      <c r="I21" s="15">
        <v>1145.9000000000001</v>
      </c>
      <c r="J21" s="16">
        <v>44800</v>
      </c>
      <c r="L21" s="29" t="str">
        <f t="array" ref="L21">IFERROR(INDEX(B$10:B$100,SMALL(IF($O$6=$C$10:$C$100,ROW($B$10:$B$100)-9),ROW(A11))),"")</f>
        <v/>
      </c>
      <c r="M21" s="26" t="str">
        <f t="array" ref="M21">IFERROR(INDEX(D$10:D$100,SMALL(IF($O$6=$C$10:$C$100,ROW($B$10:$B$100)-9),ROW(C11))),"")</f>
        <v/>
      </c>
      <c r="N21" s="26" t="str">
        <f t="array" ref="N21">IFERROR(INDEX(E$10:E$100,SMALL(IF($O$6=$C$10:$C$100,ROW($B$10:$B$100)-9),ROW(D11))),"")</f>
        <v/>
      </c>
      <c r="O21" s="20" t="str">
        <f t="array" ref="O21">IFERROR(INDEX(F$10:F$100,SMALL(IF($O$6=$C$10:$C$100,ROW($B$10:$B$100)-9),ROW(E11))),"")</f>
        <v/>
      </c>
      <c r="P21" s="26" t="str">
        <f t="array" ref="P21">IFERROR(INDEX(G$10:G$100,SMALL(IF($O$6=$C$10:$C$100,ROW($B$10:$B$100)-9),ROW(F11))),"")</f>
        <v/>
      </c>
      <c r="Q21" s="20" t="str">
        <f t="array" ref="Q21">IFERROR(INDEX(H$10:H$100,SMALL(IF($O$6=$C$10:$C$100,ROW($B$10:$B$100)-9),ROW(G11))),"")</f>
        <v/>
      </c>
      <c r="R21" s="26" t="str">
        <f t="array" ref="R21">IFERROR(INDEX(I$10:I$100,SMALL(IF($O$6=$C$10:$C$100,ROW($B$10:$B$100)-9),ROW(H11))),"")</f>
        <v/>
      </c>
      <c r="S21" s="20" t="str">
        <f t="array" ref="S21">IFERROR(INDEX(J$10:J$100,SMALL(IF($O$6=$C$10:$C$100,ROW($B$10:$B$100)-9),ROW(I11))),"")</f>
        <v/>
      </c>
    </row>
    <row r="22" spans="1:19" x14ac:dyDescent="0.35">
      <c r="A22" s="14">
        <v>13</v>
      </c>
      <c r="B22" s="8">
        <v>13</v>
      </c>
      <c r="C22" s="14" t="s">
        <v>31</v>
      </c>
      <c r="D22" s="9">
        <f t="shared" si="0"/>
        <v>2449.3000000000002</v>
      </c>
      <c r="E22" s="15">
        <v>498.4</v>
      </c>
      <c r="F22" s="16">
        <v>44798</v>
      </c>
      <c r="G22" s="15">
        <v>498.4</v>
      </c>
      <c r="H22" s="16">
        <v>44637</v>
      </c>
      <c r="I22" s="15">
        <v>1452.5</v>
      </c>
      <c r="J22" s="16">
        <v>44800</v>
      </c>
      <c r="L22" s="29" t="str">
        <f t="array" ref="L22">IFERROR(INDEX(B$10:B$100,SMALL(IF($O$6=$C$10:$C$100,ROW($B$10:$B$100)-9),ROW(A12))),"")</f>
        <v/>
      </c>
      <c r="M22" s="26" t="str">
        <f t="array" ref="M22">IFERROR(INDEX(D$10:D$100,SMALL(IF($O$6=$C$10:$C$100,ROW($B$10:$B$100)-9),ROW(C12))),"")</f>
        <v/>
      </c>
      <c r="N22" s="26" t="str">
        <f t="array" ref="N22">IFERROR(INDEX(E$10:E$100,SMALL(IF($O$6=$C$10:$C$100,ROW($B$10:$B$100)-9),ROW(D12))),"")</f>
        <v/>
      </c>
      <c r="O22" s="20" t="str">
        <f t="array" ref="O22">IFERROR(INDEX(F$10:F$100,SMALL(IF($O$6=$C$10:$C$100,ROW($B$10:$B$100)-9),ROW(E12))),"")</f>
        <v/>
      </c>
      <c r="P22" s="26" t="str">
        <f t="array" ref="P22">IFERROR(INDEX(G$10:G$100,SMALL(IF($O$6=$C$10:$C$100,ROW($B$10:$B$100)-9),ROW(F12))),"")</f>
        <v/>
      </c>
      <c r="Q22" s="20" t="str">
        <f t="array" ref="Q22">IFERROR(INDEX(H$10:H$100,SMALL(IF($O$6=$C$10:$C$100,ROW($B$10:$B$100)-9),ROW(G12))),"")</f>
        <v/>
      </c>
      <c r="R22" s="26" t="str">
        <f t="array" ref="R22">IFERROR(INDEX(I$10:I$100,SMALL(IF($O$6=$C$10:$C$100,ROW($B$10:$B$100)-9),ROW(H12))),"")</f>
        <v/>
      </c>
      <c r="S22" s="20" t="str">
        <f t="array" ref="S22">IFERROR(INDEX(J$10:J$100,SMALL(IF($O$6=$C$10:$C$100,ROW($B$10:$B$100)-9),ROW(I12))),"")</f>
        <v/>
      </c>
    </row>
    <row r="23" spans="1:19" x14ac:dyDescent="0.35">
      <c r="A23" s="14">
        <v>14</v>
      </c>
      <c r="B23" s="14">
        <v>14</v>
      </c>
      <c r="C23" s="14" t="s">
        <v>33</v>
      </c>
      <c r="D23" s="9">
        <f t="shared" si="0"/>
        <v>1499.65</v>
      </c>
      <c r="E23" s="15">
        <v>623</v>
      </c>
      <c r="F23" s="16">
        <v>44643</v>
      </c>
      <c r="G23" s="15">
        <v>623</v>
      </c>
      <c r="H23" s="16">
        <v>44691</v>
      </c>
      <c r="I23" s="15">
        <v>253.65</v>
      </c>
      <c r="J23" s="16">
        <v>44780</v>
      </c>
      <c r="L23" s="29" t="str">
        <f t="array" ref="L23">IFERROR(INDEX(B$10:B$100,SMALL(IF($O$6=$C$10:$C$100,ROW($B$10:$B$100)-9),ROW(A13))),"")</f>
        <v/>
      </c>
      <c r="M23" s="26" t="str">
        <f t="array" ref="M23">IFERROR(INDEX(D$10:D$100,SMALL(IF($O$6=$C$10:$C$100,ROW($B$10:$B$100)-9),ROW(C13))),"")</f>
        <v/>
      </c>
      <c r="N23" s="26" t="str">
        <f t="array" ref="N23">IFERROR(INDEX(E$10:E$100,SMALL(IF($O$6=$C$10:$C$100,ROW($B$10:$B$100)-9),ROW(D13))),"")</f>
        <v/>
      </c>
      <c r="O23" s="20" t="str">
        <f t="array" ref="O23">IFERROR(INDEX(F$10:F$100,SMALL(IF($O$6=$C$10:$C$100,ROW($B$10:$B$100)-9),ROW(E13))),"")</f>
        <v/>
      </c>
      <c r="P23" s="26" t="str">
        <f t="array" ref="P23">IFERROR(INDEX(G$10:G$100,SMALL(IF($O$6=$C$10:$C$100,ROW($B$10:$B$100)-9),ROW(F13))),"")</f>
        <v/>
      </c>
      <c r="Q23" s="20" t="str">
        <f t="array" ref="Q23">IFERROR(INDEX(H$10:H$100,SMALL(IF($O$6=$C$10:$C$100,ROW($B$10:$B$100)-9),ROW(G13))),"")</f>
        <v/>
      </c>
      <c r="R23" s="26" t="str">
        <f t="array" ref="R23">IFERROR(INDEX(I$10:I$100,SMALL(IF($O$6=$C$10:$C$100,ROW($B$10:$B$100)-9),ROW(H13))),"")</f>
        <v/>
      </c>
      <c r="S23" s="20" t="str">
        <f t="array" ref="S23">IFERROR(INDEX(J$10:J$100,SMALL(IF($O$6=$C$10:$C$100,ROW($B$10:$B$100)-9),ROW(I13))),"")</f>
        <v/>
      </c>
    </row>
    <row r="24" spans="1:19" x14ac:dyDescent="0.35">
      <c r="A24" s="14">
        <v>15</v>
      </c>
      <c r="B24" s="14">
        <v>15</v>
      </c>
      <c r="C24" s="14" t="s">
        <v>26</v>
      </c>
      <c r="D24" s="9">
        <f t="shared" si="0"/>
        <v>3989.875</v>
      </c>
      <c r="E24" s="15">
        <v>374</v>
      </c>
      <c r="F24" s="16">
        <v>44643</v>
      </c>
      <c r="G24" s="15">
        <v>374</v>
      </c>
      <c r="H24" s="16">
        <v>44780</v>
      </c>
      <c r="I24" s="15">
        <v>3241.875</v>
      </c>
      <c r="J24" s="16">
        <v>44781</v>
      </c>
      <c r="L24" s="29" t="str">
        <f t="array" ref="L24">IFERROR(INDEX(B$10:B$100,SMALL(IF($O$6=$C$10:$C$100,ROW($B$10:$B$100)-9),ROW(A14))),"")</f>
        <v/>
      </c>
      <c r="M24" s="26" t="str">
        <f t="array" ref="M24">IFERROR(INDEX(D$10:D$100,SMALL(IF($O$6=$C$10:$C$100,ROW($B$10:$B$100)-9),ROW(C14))),"")</f>
        <v/>
      </c>
      <c r="N24" s="26" t="str">
        <f t="array" ref="N24">IFERROR(INDEX(E$10:E$100,SMALL(IF($O$6=$C$10:$C$100,ROW($B$10:$B$100)-9),ROW(D14))),"")</f>
        <v/>
      </c>
      <c r="O24" s="20" t="str">
        <f t="array" ref="O24">IFERROR(INDEX(F$10:F$100,SMALL(IF($O$6=$C$10:$C$100,ROW($B$10:$B$100)-9),ROW(E14))),"")</f>
        <v/>
      </c>
      <c r="P24" s="26" t="str">
        <f t="array" ref="P24">IFERROR(INDEX(G$10:G$100,SMALL(IF($O$6=$C$10:$C$100,ROW($B$10:$B$100)-9),ROW(F14))),"")</f>
        <v/>
      </c>
      <c r="Q24" s="20" t="str">
        <f t="array" ref="Q24">IFERROR(INDEX(H$10:H$100,SMALL(IF($O$6=$C$10:$C$100,ROW($B$10:$B$100)-9),ROW(G14))),"")</f>
        <v/>
      </c>
      <c r="R24" s="26" t="str">
        <f t="array" ref="R24">IFERROR(INDEX(I$10:I$100,SMALL(IF($O$6=$C$10:$C$100,ROW($B$10:$B$100)-9),ROW(H14))),"")</f>
        <v/>
      </c>
      <c r="S24" s="20" t="str">
        <f t="array" ref="S24">IFERROR(INDEX(J$10:J$100,SMALL(IF($O$6=$C$10:$C$100,ROW($B$10:$B$100)-9),ROW(I14))),"")</f>
        <v/>
      </c>
    </row>
    <row r="25" spans="1:19" x14ac:dyDescent="0.35">
      <c r="A25" s="14">
        <v>16</v>
      </c>
      <c r="B25" s="8">
        <v>16</v>
      </c>
      <c r="C25" s="14" t="s">
        <v>27</v>
      </c>
      <c r="D25" s="9">
        <f t="shared" si="0"/>
        <v>1270.1500000000001</v>
      </c>
      <c r="E25" s="15">
        <v>249.2</v>
      </c>
      <c r="F25" s="16">
        <v>44733</v>
      </c>
      <c r="G25" s="15">
        <v>249.2</v>
      </c>
      <c r="H25" s="16">
        <v>44643</v>
      </c>
      <c r="I25" s="15">
        <v>771.75</v>
      </c>
      <c r="J25" s="16">
        <v>44801</v>
      </c>
      <c r="L25" s="29" t="str">
        <f t="array" ref="L25">IFERROR(INDEX(B$10:B$100,SMALL(IF($O$6=$C$10:$C$100,ROW($B$10:$B$100)-9),ROW(A15))),"")</f>
        <v/>
      </c>
      <c r="M25" s="26" t="str">
        <f t="array" ref="M25">IFERROR(INDEX(D$10:D$100,SMALL(IF($O$6=$C$10:$C$100,ROW($B$10:$B$100)-9),ROW(C15))),"")</f>
        <v/>
      </c>
      <c r="N25" s="26" t="str">
        <f t="array" ref="N25">IFERROR(INDEX(E$10:E$100,SMALL(IF($O$6=$C$10:$C$100,ROW($B$10:$B$100)-9),ROW(D15))),"")</f>
        <v/>
      </c>
      <c r="O25" s="20" t="str">
        <f t="array" ref="O25">IFERROR(INDEX(F$10:F$100,SMALL(IF($O$6=$C$10:$C$100,ROW($B$10:$B$100)-9),ROW(E15))),"")</f>
        <v/>
      </c>
      <c r="P25" s="26" t="str">
        <f t="array" ref="P25">IFERROR(INDEX(G$10:G$100,SMALL(IF($O$6=$C$10:$C$100,ROW($B$10:$B$100)-9),ROW(F15))),"")</f>
        <v/>
      </c>
      <c r="Q25" s="20" t="str">
        <f t="array" ref="Q25">IFERROR(INDEX(H$10:H$100,SMALL(IF($O$6=$C$10:$C$100,ROW($B$10:$B$100)-9),ROW(G15))),"")</f>
        <v/>
      </c>
      <c r="R25" s="26" t="str">
        <f t="array" ref="R25">IFERROR(INDEX(I$10:I$100,SMALL(IF($O$6=$C$10:$C$100,ROW($B$10:$B$100)-9),ROW(H15))),"")</f>
        <v/>
      </c>
      <c r="S25" s="20" t="str">
        <f t="array" ref="S25">IFERROR(INDEX(J$10:J$100,SMALL(IF($O$6=$C$10:$C$100,ROW($B$10:$B$100)-9),ROW(I15))),"")</f>
        <v/>
      </c>
    </row>
    <row r="26" spans="1:19" x14ac:dyDescent="0.35">
      <c r="A26" s="14">
        <v>17</v>
      </c>
      <c r="B26" s="14">
        <v>17</v>
      </c>
      <c r="C26" s="14" t="s">
        <v>29</v>
      </c>
      <c r="D26" s="9">
        <f t="shared" si="0"/>
        <v>1193.5</v>
      </c>
      <c r="E26" s="15">
        <v>498.4</v>
      </c>
      <c r="F26" s="16">
        <v>44702</v>
      </c>
      <c r="G26" s="15">
        <v>498.4</v>
      </c>
      <c r="H26" s="16">
        <v>44798</v>
      </c>
      <c r="I26" s="15">
        <v>196.7</v>
      </c>
      <c r="J26" s="16">
        <v>44787</v>
      </c>
      <c r="L26" s="29" t="str">
        <f t="array" ref="L26">IFERROR(INDEX(B$10:B$100,SMALL(IF($O$6=$C$10:$C$100,ROW($B$10:$B$100)-9),ROW(A16))),"")</f>
        <v/>
      </c>
      <c r="M26" s="26" t="str">
        <f t="array" ref="M26">IFERROR(INDEX(D$10:D$100,SMALL(IF($O$6=$C$10:$C$100,ROW($B$10:$B$100)-9),ROW(C16))),"")</f>
        <v/>
      </c>
      <c r="N26" s="26" t="str">
        <f t="array" ref="N26">IFERROR(INDEX(E$10:E$100,SMALL(IF($O$6=$C$10:$C$100,ROW($B$10:$B$100)-9),ROW(D16))),"")</f>
        <v/>
      </c>
      <c r="O26" s="20" t="str">
        <f t="array" ref="O26">IFERROR(INDEX(F$10:F$100,SMALL(IF($O$6=$C$10:$C$100,ROW($B$10:$B$100)-9),ROW(E16))),"")</f>
        <v/>
      </c>
      <c r="P26" s="26" t="str">
        <f t="array" ref="P26">IFERROR(INDEX(G$10:G$100,SMALL(IF($O$6=$C$10:$C$100,ROW($B$10:$B$100)-9),ROW(F16))),"")</f>
        <v/>
      </c>
      <c r="Q26" s="20" t="str">
        <f t="array" ref="Q26">IFERROR(INDEX(H$10:H$100,SMALL(IF($O$6=$C$10:$C$100,ROW($B$10:$B$100)-9),ROW(G16))),"")</f>
        <v/>
      </c>
      <c r="R26" s="26" t="str">
        <f t="array" ref="R26">IFERROR(INDEX(I$10:I$100,SMALL(IF($O$6=$C$10:$C$100,ROW($B$10:$B$100)-9),ROW(H16))),"")</f>
        <v/>
      </c>
      <c r="S26" s="20" t="str">
        <f t="array" ref="S26">IFERROR(INDEX(J$10:J$100,SMALL(IF($O$6=$C$10:$C$100,ROW($B$10:$B$100)-9),ROW(I16))),"")</f>
        <v/>
      </c>
    </row>
    <row r="27" spans="1:19" x14ac:dyDescent="0.35">
      <c r="A27" s="14">
        <v>18</v>
      </c>
      <c r="B27" s="14">
        <v>18</v>
      </c>
      <c r="C27" s="14" t="s">
        <v>31</v>
      </c>
      <c r="D27" s="9">
        <f t="shared" si="0"/>
        <v>1760.5</v>
      </c>
      <c r="E27" s="15">
        <v>690</v>
      </c>
      <c r="F27" s="16">
        <v>44643</v>
      </c>
      <c r="G27" s="15">
        <v>690</v>
      </c>
      <c r="H27" s="16">
        <v>44643</v>
      </c>
      <c r="I27" s="15">
        <v>380.5</v>
      </c>
      <c r="J27" s="16">
        <v>44791</v>
      </c>
      <c r="L27" s="29" t="str">
        <f t="array" ref="L27">IFERROR(INDEX(B$10:B$100,SMALL(IF($O$6=$C$10:$C$100,ROW($B$10:$B$100)-9),ROW(A17))),"")</f>
        <v/>
      </c>
      <c r="M27" s="26" t="str">
        <f t="array" ref="M27">IFERROR(INDEX(D$10:D$100,SMALL(IF($O$6=$C$10:$C$100,ROW($B$10:$B$100)-9),ROW(C17))),"")</f>
        <v/>
      </c>
      <c r="N27" s="26" t="str">
        <f t="array" ref="N27">IFERROR(INDEX(E$10:E$100,SMALL(IF($O$6=$C$10:$C$100,ROW($B$10:$B$100)-9),ROW(D17))),"")</f>
        <v/>
      </c>
      <c r="O27" s="20" t="str">
        <f t="array" ref="O27">IFERROR(INDEX(F$10:F$100,SMALL(IF($O$6=$C$10:$C$100,ROW($B$10:$B$100)-9),ROW(E17))),"")</f>
        <v/>
      </c>
      <c r="P27" s="26" t="str">
        <f t="array" ref="P27">IFERROR(INDEX(G$10:G$100,SMALL(IF($O$6=$C$10:$C$100,ROW($B$10:$B$100)-9),ROW(F17))),"")</f>
        <v/>
      </c>
      <c r="Q27" s="20" t="str">
        <f t="array" ref="Q27">IFERROR(INDEX(H$10:H$100,SMALL(IF($O$6=$C$10:$C$100,ROW($B$10:$B$100)-9),ROW(G17))),"")</f>
        <v/>
      </c>
      <c r="R27" s="26" t="str">
        <f t="array" ref="R27">IFERROR(INDEX(I$10:I$100,SMALL(IF($O$6=$C$10:$C$100,ROW($B$10:$B$100)-9),ROW(H17))),"")</f>
        <v/>
      </c>
      <c r="S27" s="20" t="str">
        <f t="array" ref="S27">IFERROR(INDEX(J$10:J$100,SMALL(IF($O$6=$C$10:$C$100,ROW($B$10:$B$100)-9),ROW(I17))),"")</f>
        <v/>
      </c>
    </row>
    <row r="28" spans="1:19" x14ac:dyDescent="0.35">
      <c r="A28" s="14">
        <v>19</v>
      </c>
      <c r="B28" s="8">
        <v>19</v>
      </c>
      <c r="C28" s="14" t="s">
        <v>33</v>
      </c>
      <c r="D28" s="9">
        <f t="shared" si="0"/>
        <v>1028.0749999999998</v>
      </c>
      <c r="E28" s="15">
        <v>221.2</v>
      </c>
      <c r="F28" s="16">
        <v>44691</v>
      </c>
      <c r="G28" s="15">
        <v>221.2</v>
      </c>
      <c r="H28" s="16">
        <v>44643</v>
      </c>
      <c r="I28" s="15">
        <v>585.67499999999995</v>
      </c>
      <c r="J28" s="16">
        <v>44791</v>
      </c>
      <c r="L28" s="29" t="str">
        <f t="array" ref="L28">IFERROR(INDEX(B$10:B$100,SMALL(IF($O$6=$C$10:$C$100,ROW($B$10:$B$100)-9),ROW(A18))),"")</f>
        <v/>
      </c>
      <c r="M28" s="26" t="str">
        <f t="array" ref="M28">IFERROR(INDEX(D$10:D$100,SMALL(IF($O$6=$C$10:$C$100,ROW($B$10:$B$100)-9),ROW(C18))),"")</f>
        <v/>
      </c>
      <c r="N28" s="26" t="str">
        <f t="array" ref="N28">IFERROR(INDEX(E$10:E$100,SMALL(IF($O$6=$C$10:$C$100,ROW($B$10:$B$100)-9),ROW(D18))),"")</f>
        <v/>
      </c>
      <c r="O28" s="20" t="str">
        <f t="array" ref="O28">IFERROR(INDEX(F$10:F$100,SMALL(IF($O$6=$C$10:$C$100,ROW($B$10:$B$100)-9),ROW(E18))),"")</f>
        <v/>
      </c>
      <c r="P28" s="26" t="str">
        <f t="array" ref="P28">IFERROR(INDEX(G$10:G$100,SMALL(IF($O$6=$C$10:$C$100,ROW($B$10:$B$100)-9),ROW(F18))),"")</f>
        <v/>
      </c>
      <c r="Q28" s="20" t="str">
        <f t="array" ref="Q28">IFERROR(INDEX(H$10:H$100,SMALL(IF($O$6=$C$10:$C$100,ROW($B$10:$B$100)-9),ROW(G18))),"")</f>
        <v/>
      </c>
      <c r="R28" s="26" t="str">
        <f t="array" ref="R28">IFERROR(INDEX(I$10:I$100,SMALL(IF($O$6=$C$10:$C$100,ROW($B$10:$B$100)-9),ROW(H18))),"")</f>
        <v/>
      </c>
      <c r="S28" s="20" t="str">
        <f t="array" ref="S28">IFERROR(INDEX(J$10:J$100,SMALL(IF($O$6=$C$10:$C$100,ROW($B$10:$B$100)-9),ROW(I18))),"")</f>
        <v/>
      </c>
    </row>
    <row r="29" spans="1:19" x14ac:dyDescent="0.35">
      <c r="A29" s="14">
        <v>20</v>
      </c>
      <c r="B29" s="14">
        <v>20</v>
      </c>
      <c r="C29" s="14" t="s">
        <v>26</v>
      </c>
      <c r="D29" s="9">
        <f t="shared" si="0"/>
        <v>7869.75</v>
      </c>
      <c r="E29" s="15">
        <v>693</v>
      </c>
      <c r="F29" s="16">
        <v>44786</v>
      </c>
      <c r="G29" s="15">
        <v>693</v>
      </c>
      <c r="H29" s="16">
        <v>44733</v>
      </c>
      <c r="I29" s="15">
        <v>6483.75</v>
      </c>
      <c r="J29" s="16">
        <v>44794</v>
      </c>
      <c r="L29" s="29" t="str">
        <f t="array" ref="L29">IFERROR(INDEX(B$10:B$100,SMALL(IF($O$6=$C$10:$C$100,ROW($B$10:$B$100)-9),ROW(A19))),"")</f>
        <v/>
      </c>
      <c r="M29" s="26" t="str">
        <f t="array" ref="M29">IFERROR(INDEX(D$10:D$100,SMALL(IF($O$6=$C$10:$C$100,ROW($B$10:$B$100)-9),ROW(C19))),"")</f>
        <v/>
      </c>
      <c r="N29" s="26" t="str">
        <f t="array" ref="N29">IFERROR(INDEX(E$10:E$100,SMALL(IF($O$6=$C$10:$C$100,ROW($B$10:$B$100)-9),ROW(D19))),"")</f>
        <v/>
      </c>
      <c r="O29" s="20" t="str">
        <f t="array" ref="O29">IFERROR(INDEX(F$10:F$100,SMALL(IF($O$6=$C$10:$C$100,ROW($B$10:$B$100)-9),ROW(E19))),"")</f>
        <v/>
      </c>
      <c r="P29" s="26" t="str">
        <f t="array" ref="P29">IFERROR(INDEX(G$10:G$100,SMALL(IF($O$6=$C$10:$C$100,ROW($B$10:$B$100)-9),ROW(F19))),"")</f>
        <v/>
      </c>
      <c r="Q29" s="20" t="str">
        <f t="array" ref="Q29">IFERROR(INDEX(H$10:H$100,SMALL(IF($O$6=$C$10:$C$100,ROW($B$10:$B$100)-9),ROW(G19))),"")</f>
        <v/>
      </c>
      <c r="R29" s="26" t="str">
        <f t="array" ref="R29">IFERROR(INDEX(I$10:I$100,SMALL(IF($O$6=$C$10:$C$100,ROW($B$10:$B$100)-9),ROW(H19))),"")</f>
        <v/>
      </c>
      <c r="S29" s="20" t="str">
        <f t="array" ref="S29">IFERROR(INDEX(J$10:J$100,SMALL(IF($O$6=$C$10:$C$100,ROW($B$10:$B$100)-9),ROW(I19))),"")</f>
        <v/>
      </c>
    </row>
    <row r="30" spans="1:19" x14ac:dyDescent="0.35">
      <c r="A30" s="14">
        <v>21</v>
      </c>
      <c r="B30" s="14">
        <v>21</v>
      </c>
      <c r="C30" s="14" t="s">
        <v>27</v>
      </c>
      <c r="D30" s="9">
        <f t="shared" si="0"/>
        <v>1564</v>
      </c>
      <c r="E30" s="15">
        <v>693</v>
      </c>
      <c r="F30" s="16">
        <v>44702</v>
      </c>
      <c r="G30" s="15">
        <v>693</v>
      </c>
      <c r="H30" s="16">
        <v>44702</v>
      </c>
      <c r="I30" s="15">
        <v>178</v>
      </c>
      <c r="J30" s="16">
        <v>44794</v>
      </c>
      <c r="L30" s="29" t="str">
        <f t="array" ref="L30">IFERROR(INDEX(B$10:B$100,SMALL(IF($O$6=$C$10:$C$100,ROW($B$10:$B$100)-9),ROW(A20))),"")</f>
        <v/>
      </c>
      <c r="M30" s="26" t="str">
        <f t="array" ref="M30">IFERROR(INDEX(D$10:D$100,SMALL(IF($O$6=$C$10:$C$100,ROW($B$10:$B$100)-9),ROW(C20))),"")</f>
        <v/>
      </c>
      <c r="N30" s="26" t="str">
        <f t="array" ref="N30">IFERROR(INDEX(E$10:E$100,SMALL(IF($O$6=$C$10:$C$100,ROW($B$10:$B$100)-9),ROW(D20))),"")</f>
        <v/>
      </c>
      <c r="O30" s="20" t="str">
        <f t="array" ref="O30">IFERROR(INDEX(F$10:F$100,SMALL(IF($O$6=$C$10:$C$100,ROW($B$10:$B$100)-9),ROW(E20))),"")</f>
        <v/>
      </c>
      <c r="P30" s="26" t="str">
        <f t="array" ref="P30">IFERROR(INDEX(G$10:G$100,SMALL(IF($O$6=$C$10:$C$100,ROW($B$10:$B$100)-9),ROW(F20))),"")</f>
        <v/>
      </c>
      <c r="Q30" s="20" t="str">
        <f t="array" ref="Q30">IFERROR(INDEX(H$10:H$100,SMALL(IF($O$6=$C$10:$C$100,ROW($B$10:$B$100)-9),ROW(G20))),"")</f>
        <v/>
      </c>
      <c r="R30" s="26" t="str">
        <f t="array" ref="R30">IFERROR(INDEX(I$10:I$100,SMALL(IF($O$6=$C$10:$C$100,ROW($B$10:$B$100)-9),ROW(H20))),"")</f>
        <v/>
      </c>
      <c r="S30" s="20" t="str">
        <f t="array" ref="S30">IFERROR(INDEX(J$10:J$100,SMALL(IF($O$6=$C$10:$C$100,ROW($B$10:$B$100)-9),ROW(I20))),"")</f>
        <v/>
      </c>
    </row>
    <row r="31" spans="1:19" x14ac:dyDescent="0.35">
      <c r="A31" s="14">
        <v>22</v>
      </c>
      <c r="B31" s="8">
        <v>22</v>
      </c>
      <c r="C31" s="14" t="s">
        <v>29</v>
      </c>
      <c r="D31" s="9">
        <f t="shared" si="0"/>
        <v>1247.3800000000001</v>
      </c>
      <c r="E31" s="15">
        <v>373.6</v>
      </c>
      <c r="F31" s="16">
        <v>44699</v>
      </c>
      <c r="G31" s="15">
        <v>373.6</v>
      </c>
      <c r="H31" s="16">
        <v>44643</v>
      </c>
      <c r="I31" s="15">
        <v>500.18</v>
      </c>
      <c r="J31" s="16">
        <v>44795</v>
      </c>
      <c r="L31" s="29" t="str">
        <f t="array" ref="L31">IFERROR(INDEX(B$10:B$100,SMALL(IF($O$6=$C$10:$C$100,ROW($B$10:$B$100)-9),ROW(A21))),"")</f>
        <v/>
      </c>
      <c r="M31" s="26" t="str">
        <f t="array" ref="M31">IFERROR(INDEX(D$10:D$100,SMALL(IF($O$6=$C$10:$C$100,ROW($B$10:$B$100)-9),ROW(C21))),"")</f>
        <v/>
      </c>
      <c r="N31" s="26" t="str">
        <f t="array" ref="N31">IFERROR(INDEX(E$10:E$100,SMALL(IF($O$6=$C$10:$C$100,ROW($B$10:$B$100)-9),ROW(D21))),"")</f>
        <v/>
      </c>
      <c r="O31" s="20" t="str">
        <f t="array" ref="O31">IFERROR(INDEX(F$10:F$100,SMALL(IF($O$6=$C$10:$C$100,ROW($B$10:$B$100)-9),ROW(E21))),"")</f>
        <v/>
      </c>
      <c r="P31" s="26" t="str">
        <f t="array" ref="P31">IFERROR(INDEX(G$10:G$100,SMALL(IF($O$6=$C$10:$C$100,ROW($B$10:$B$100)-9),ROW(F21))),"")</f>
        <v/>
      </c>
      <c r="Q31" s="20" t="str">
        <f t="array" ref="Q31">IFERROR(INDEX(H$10:H$100,SMALL(IF($O$6=$C$10:$C$100,ROW($B$10:$B$100)-9),ROW(G21))),"")</f>
        <v/>
      </c>
      <c r="R31" s="26" t="str">
        <f t="array" ref="R31">IFERROR(INDEX(I$10:I$100,SMALL(IF($O$6=$C$10:$C$100,ROW($B$10:$B$100)-9),ROW(H21))),"")</f>
        <v/>
      </c>
      <c r="S31" s="20" t="str">
        <f t="array" ref="S31">IFERROR(INDEX(J$10:J$100,SMALL(IF($O$6=$C$10:$C$100,ROW($B$10:$B$100)-9),ROW(I21))),"")</f>
        <v/>
      </c>
    </row>
    <row r="32" spans="1:19" x14ac:dyDescent="0.35">
      <c r="A32" s="14">
        <v>23</v>
      </c>
      <c r="B32" s="14">
        <v>23</v>
      </c>
      <c r="C32" s="14" t="s">
        <v>31</v>
      </c>
      <c r="D32" s="9">
        <f t="shared" si="0"/>
        <v>2790.2</v>
      </c>
      <c r="E32" s="15">
        <v>1268.25</v>
      </c>
      <c r="F32" s="16">
        <v>44713</v>
      </c>
      <c r="G32" s="15">
        <v>1268.25</v>
      </c>
      <c r="H32" s="16">
        <v>44713</v>
      </c>
      <c r="I32" s="15">
        <v>253.7</v>
      </c>
      <c r="J32" s="16">
        <v>44796</v>
      </c>
      <c r="L32" s="29" t="str">
        <f t="array" ref="L32">IFERROR(INDEX(B$10:B$100,SMALL(IF($O$6=$C$10:$C$100,ROW($B$10:$B$100)-9),ROW(A22))),"")</f>
        <v/>
      </c>
      <c r="M32" s="26" t="str">
        <f t="array" ref="M32">IFERROR(INDEX(D$10:D$100,SMALL(IF($O$6=$C$10:$C$100,ROW($B$10:$B$100)-9),ROW(C22))),"")</f>
        <v/>
      </c>
      <c r="N32" s="26" t="str">
        <f t="array" ref="N32">IFERROR(INDEX(E$10:E$100,SMALL(IF($O$6=$C$10:$C$100,ROW($B$10:$B$100)-9),ROW(D22))),"")</f>
        <v/>
      </c>
      <c r="O32" s="20" t="str">
        <f t="array" ref="O32">IFERROR(INDEX(F$10:F$100,SMALL(IF($O$6=$C$10:$C$100,ROW($B$10:$B$100)-9),ROW(E22))),"")</f>
        <v/>
      </c>
      <c r="P32" s="26" t="str">
        <f t="array" ref="P32">IFERROR(INDEX(G$10:G$100,SMALL(IF($O$6=$C$10:$C$100,ROW($B$10:$B$100)-9),ROW(F22))),"")</f>
        <v/>
      </c>
      <c r="Q32" s="20" t="str">
        <f t="array" ref="Q32">IFERROR(INDEX(H$10:H$100,SMALL(IF($O$6=$C$10:$C$100,ROW($B$10:$B$100)-9),ROW(G22))),"")</f>
        <v/>
      </c>
      <c r="R32" s="26" t="str">
        <f t="array" ref="R32">IFERROR(INDEX(I$10:I$100,SMALL(IF($O$6=$C$10:$C$100,ROW($B$10:$B$100)-9),ROW(H22))),"")</f>
        <v/>
      </c>
      <c r="S32" s="20" t="str">
        <f t="array" ref="S32">IFERROR(INDEX(J$10:J$100,SMALL(IF($O$6=$C$10:$C$100,ROW($B$10:$B$100)-9),ROW(I22))),"")</f>
        <v/>
      </c>
    </row>
    <row r="33" spans="1:19" ht="15" thickBot="1" x14ac:dyDescent="0.4">
      <c r="A33" s="14">
        <v>24</v>
      </c>
      <c r="B33" s="14">
        <v>24</v>
      </c>
      <c r="C33" s="14" t="s">
        <v>33</v>
      </c>
      <c r="D33" s="9">
        <f t="shared" si="0"/>
        <v>6988.74</v>
      </c>
      <c r="E33" s="15">
        <v>591.37</v>
      </c>
      <c r="F33" s="16">
        <v>44691</v>
      </c>
      <c r="G33" s="15">
        <v>591.37</v>
      </c>
      <c r="H33" s="16">
        <v>44742</v>
      </c>
      <c r="I33" s="15">
        <v>5806</v>
      </c>
      <c r="J33" s="16">
        <v>44774</v>
      </c>
      <c r="L33" s="30" t="str">
        <f t="array" ref="L33">IFERROR(INDEX(B$10:B$100,SMALL(IF($O$6=$C$10:$C$100,ROW($B$10:$B$100)-9),ROW(A23))),"")</f>
        <v/>
      </c>
      <c r="M33" s="26" t="str">
        <f t="array" ref="M33">IFERROR(INDEX(D$10:D$100,SMALL(IF($O$6=$C$10:$C$100,ROW($B$10:$B$100)-9),ROW(C23))),"")</f>
        <v/>
      </c>
      <c r="N33" s="26" t="str">
        <f t="array" ref="N33">IFERROR(INDEX(E$10:E$100,SMALL(IF($O$6=$C$10:$C$100,ROW($B$10:$B$100)-9),ROW(D23))),"")</f>
        <v/>
      </c>
      <c r="O33" s="20" t="str">
        <f t="array" ref="O33">IFERROR(INDEX(F$10:F$100,SMALL(IF($O$6=$C$10:$C$100,ROW($B$10:$B$100)-9),ROW(E23))),"")</f>
        <v/>
      </c>
      <c r="P33" s="26" t="str">
        <f t="array" ref="P33">IFERROR(INDEX(G$10:G$100,SMALL(IF($O$6=$C$10:$C$100,ROW($B$10:$B$100)-9),ROW(F23))),"")</f>
        <v/>
      </c>
      <c r="Q33" s="20" t="str">
        <f t="array" ref="Q33">IFERROR(INDEX(H$10:H$100,SMALL(IF($O$6=$C$10:$C$100,ROW($B$10:$B$100)-9),ROW(G23))),"")</f>
        <v/>
      </c>
      <c r="R33" s="26" t="str">
        <f t="array" ref="R33">IFERROR(INDEX(I$10:I$100,SMALL(IF($O$6=$C$10:$C$100,ROW($B$10:$B$100)-9),ROW(H23))),"")</f>
        <v/>
      </c>
      <c r="S33" s="20" t="str">
        <f t="array" ref="S33">IFERROR(INDEX(J$10:J$100,SMALL(IF($O$6=$C$10:$C$100,ROW($B$10:$B$100)-9),ROW(I23))),"")</f>
        <v/>
      </c>
    </row>
    <row r="34" spans="1:19" x14ac:dyDescent="0.35">
      <c r="A34" s="14">
        <v>25</v>
      </c>
      <c r="B34" s="8">
        <v>25</v>
      </c>
      <c r="C34" s="14" t="s">
        <v>26</v>
      </c>
      <c r="D34" s="9">
        <f t="shared" si="0"/>
        <v>2803</v>
      </c>
      <c r="E34" s="15">
        <v>1197</v>
      </c>
      <c r="F34" s="16">
        <v>44772</v>
      </c>
      <c r="G34" s="15">
        <v>1197</v>
      </c>
      <c r="H34" s="16">
        <v>44772</v>
      </c>
      <c r="I34" s="15">
        <v>409</v>
      </c>
      <c r="J34" s="16">
        <v>44800</v>
      </c>
      <c r="L34" s="27"/>
      <c r="M34" s="27"/>
      <c r="N34" s="27"/>
      <c r="O34" s="27"/>
      <c r="P34" s="27"/>
      <c r="Q34" s="27"/>
      <c r="R34" s="27"/>
      <c r="S34" s="27"/>
    </row>
    <row r="35" spans="1:19" x14ac:dyDescent="0.35">
      <c r="A35" s="14">
        <v>26</v>
      </c>
      <c r="B35" s="14">
        <v>26</v>
      </c>
      <c r="C35" s="14" t="s">
        <v>27</v>
      </c>
      <c r="D35" s="9">
        <f t="shared" si="0"/>
        <v>1135.7</v>
      </c>
      <c r="E35" s="15">
        <v>388.3</v>
      </c>
      <c r="F35" s="16">
        <v>44772</v>
      </c>
      <c r="G35" s="15">
        <v>388.3</v>
      </c>
      <c r="H35" s="16">
        <v>44798</v>
      </c>
      <c r="I35" s="15">
        <v>359.1</v>
      </c>
      <c r="J35" s="16">
        <v>44802</v>
      </c>
      <c r="L35" s="27"/>
      <c r="M35" s="27"/>
      <c r="N35" s="27"/>
      <c r="O35" s="27"/>
      <c r="P35" s="27"/>
      <c r="Q35" s="27"/>
      <c r="R35" s="27"/>
      <c r="S35" s="27"/>
    </row>
    <row r="36" spans="1:19" x14ac:dyDescent="0.35">
      <c r="A36" s="14">
        <v>27</v>
      </c>
      <c r="B36" s="14">
        <v>27</v>
      </c>
      <c r="C36" s="14" t="s">
        <v>29</v>
      </c>
      <c r="D36" s="9">
        <f t="shared" si="0"/>
        <v>6163.1</v>
      </c>
      <c r="E36" s="15">
        <v>2750.25</v>
      </c>
      <c r="F36" s="16">
        <v>44733</v>
      </c>
      <c r="G36" s="15">
        <v>2750.25</v>
      </c>
      <c r="H36" s="16">
        <v>44733</v>
      </c>
      <c r="I36" s="15">
        <v>662.6</v>
      </c>
      <c r="J36" s="16">
        <v>44803</v>
      </c>
      <c r="L36" s="27"/>
      <c r="M36" s="27"/>
      <c r="N36" s="27"/>
      <c r="O36" s="27"/>
      <c r="P36" s="27"/>
      <c r="Q36" s="27"/>
      <c r="R36" s="27"/>
      <c r="S36" s="27"/>
    </row>
    <row r="37" spans="1:19" x14ac:dyDescent="0.35">
      <c r="A37" s="14">
        <v>28</v>
      </c>
      <c r="B37" s="8">
        <v>28</v>
      </c>
      <c r="C37" s="14" t="s">
        <v>31</v>
      </c>
      <c r="D37" s="9">
        <f t="shared" si="0"/>
        <v>465.96</v>
      </c>
      <c r="E37" s="15">
        <v>232.98</v>
      </c>
      <c r="F37" s="16">
        <v>44733</v>
      </c>
      <c r="G37" s="15">
        <v>232.98</v>
      </c>
      <c r="H37" s="16">
        <v>44733</v>
      </c>
      <c r="I37" s="21"/>
      <c r="J37" s="21"/>
      <c r="L37" s="27"/>
      <c r="M37" s="27"/>
      <c r="N37" s="27"/>
      <c r="O37" s="27"/>
      <c r="P37" s="27"/>
      <c r="Q37" s="27"/>
      <c r="R37" s="27"/>
      <c r="S37" s="27"/>
    </row>
    <row r="38" spans="1:19" x14ac:dyDescent="0.35">
      <c r="A38" s="14">
        <v>29</v>
      </c>
      <c r="B38" s="14">
        <v>29</v>
      </c>
      <c r="C38" s="14" t="s">
        <v>33</v>
      </c>
      <c r="D38" s="9">
        <f t="shared" si="0"/>
        <v>4089.74</v>
      </c>
      <c r="E38" s="15">
        <v>2044.87</v>
      </c>
      <c r="F38" s="16">
        <v>44717</v>
      </c>
      <c r="G38" s="15">
        <v>2044.87</v>
      </c>
      <c r="H38" s="16">
        <v>44713</v>
      </c>
      <c r="I38" s="21"/>
      <c r="J38" s="21"/>
      <c r="L38" s="27"/>
      <c r="M38" s="27"/>
      <c r="N38" s="27"/>
      <c r="O38" s="27"/>
      <c r="P38" s="27"/>
      <c r="Q38" s="27"/>
      <c r="R38" s="27"/>
      <c r="S38" s="27"/>
    </row>
    <row r="39" spans="1:19" x14ac:dyDescent="0.35">
      <c r="A39" s="14">
        <v>30</v>
      </c>
      <c r="B39" s="14">
        <v>30</v>
      </c>
      <c r="C39" s="14" t="s">
        <v>26</v>
      </c>
      <c r="D39" s="9">
        <f t="shared" si="0"/>
        <v>817.94</v>
      </c>
      <c r="E39" s="15">
        <v>408.97</v>
      </c>
      <c r="F39" s="16">
        <v>44713</v>
      </c>
      <c r="G39" s="15">
        <v>408.97</v>
      </c>
      <c r="H39" s="16">
        <v>44712</v>
      </c>
      <c r="I39" s="21"/>
      <c r="J39" s="21"/>
      <c r="L39" s="27"/>
      <c r="M39" s="27"/>
      <c r="N39" s="27"/>
      <c r="O39" s="27"/>
      <c r="P39" s="27"/>
      <c r="Q39" s="27"/>
      <c r="R39" s="27"/>
      <c r="S39" s="27"/>
    </row>
    <row r="40" spans="1:19" x14ac:dyDescent="0.35">
      <c r="A40" s="14">
        <v>31</v>
      </c>
      <c r="B40" s="8">
        <v>31</v>
      </c>
      <c r="C40" s="14" t="s">
        <v>27</v>
      </c>
      <c r="D40" s="9">
        <f t="shared" si="0"/>
        <v>10217.24</v>
      </c>
      <c r="E40" s="15">
        <v>5108.62</v>
      </c>
      <c r="F40" s="16">
        <v>44742</v>
      </c>
      <c r="G40" s="15">
        <v>5108.62</v>
      </c>
      <c r="H40" s="16">
        <v>44748</v>
      </c>
      <c r="I40" s="21"/>
      <c r="J40" s="21"/>
      <c r="L40" s="27"/>
      <c r="M40" s="27"/>
      <c r="N40" s="27"/>
      <c r="O40" s="27"/>
      <c r="P40" s="27"/>
      <c r="Q40" s="27"/>
      <c r="R40" s="27"/>
      <c r="S40" s="27"/>
    </row>
    <row r="41" spans="1:19" x14ac:dyDescent="0.35">
      <c r="A41" s="14">
        <v>32</v>
      </c>
      <c r="B41" s="14">
        <v>32</v>
      </c>
      <c r="C41" s="14" t="s">
        <v>29</v>
      </c>
      <c r="D41" s="9">
        <f t="shared" si="0"/>
        <v>817.94</v>
      </c>
      <c r="E41" s="15">
        <v>408.97</v>
      </c>
      <c r="F41" s="16">
        <v>44772</v>
      </c>
      <c r="G41" s="15">
        <v>408.97</v>
      </c>
      <c r="H41" s="16">
        <v>44742</v>
      </c>
      <c r="I41" s="21"/>
      <c r="J41" s="21"/>
      <c r="L41" s="27"/>
      <c r="M41" s="27"/>
      <c r="N41" s="27"/>
      <c r="O41" s="27"/>
      <c r="P41" s="27"/>
      <c r="Q41" s="27"/>
      <c r="R41" s="27"/>
      <c r="S41" s="27"/>
    </row>
    <row r="42" spans="1:19" x14ac:dyDescent="0.35">
      <c r="A42" s="14">
        <v>33</v>
      </c>
      <c r="B42" s="14">
        <v>33</v>
      </c>
      <c r="C42" s="14" t="s">
        <v>31</v>
      </c>
      <c r="D42" s="9">
        <f t="shared" si="0"/>
        <v>1268.24</v>
      </c>
      <c r="E42" s="15">
        <v>634.12</v>
      </c>
      <c r="F42" s="16">
        <v>44798</v>
      </c>
      <c r="G42" s="15">
        <v>634.12</v>
      </c>
      <c r="H42" s="16">
        <v>44718</v>
      </c>
      <c r="I42" s="21"/>
      <c r="J42" s="21"/>
      <c r="L42" s="27"/>
      <c r="M42" s="27"/>
      <c r="N42" s="27"/>
      <c r="O42" s="27"/>
      <c r="P42" s="27"/>
      <c r="Q42" s="27"/>
      <c r="R42" s="27"/>
      <c r="S42" s="27"/>
    </row>
    <row r="43" spans="1:19" x14ac:dyDescent="0.35">
      <c r="A43" s="14">
        <v>34</v>
      </c>
      <c r="B43" s="8">
        <v>34</v>
      </c>
      <c r="C43" s="14" t="s">
        <v>33</v>
      </c>
      <c r="D43" s="9">
        <f t="shared" si="0"/>
        <v>465.96</v>
      </c>
      <c r="E43" s="15">
        <v>232.98</v>
      </c>
      <c r="F43" s="16">
        <v>44733</v>
      </c>
      <c r="G43" s="15">
        <v>232.98</v>
      </c>
      <c r="H43" s="16">
        <v>44725</v>
      </c>
      <c r="I43" s="21"/>
      <c r="J43" s="21"/>
      <c r="L43" s="27"/>
      <c r="M43" s="27"/>
      <c r="N43" s="27"/>
      <c r="O43" s="27"/>
      <c r="P43" s="27"/>
      <c r="Q43" s="27"/>
      <c r="R43" s="27"/>
      <c r="S43" s="27"/>
    </row>
    <row r="44" spans="1:19" x14ac:dyDescent="0.35">
      <c r="A44" s="14">
        <v>35</v>
      </c>
      <c r="B44" s="14">
        <v>35</v>
      </c>
      <c r="C44" s="14" t="s">
        <v>29</v>
      </c>
      <c r="D44" s="9">
        <f t="shared" si="0"/>
        <v>5073</v>
      </c>
      <c r="E44" s="15">
        <v>2536.5</v>
      </c>
      <c r="F44" s="16">
        <v>44733</v>
      </c>
      <c r="G44" s="15">
        <v>2536.5</v>
      </c>
      <c r="H44" s="16">
        <v>44726</v>
      </c>
      <c r="I44" s="21"/>
      <c r="J44" s="21"/>
    </row>
    <row r="45" spans="1:19" x14ac:dyDescent="0.35">
      <c r="A45" s="14">
        <v>36</v>
      </c>
      <c r="B45" s="14">
        <v>36</v>
      </c>
      <c r="C45" s="14" t="s">
        <v>31</v>
      </c>
      <c r="D45" s="9">
        <f t="shared" si="0"/>
        <v>4503</v>
      </c>
      <c r="E45" s="15">
        <v>2251.5</v>
      </c>
      <c r="F45" s="16">
        <v>44713</v>
      </c>
      <c r="G45" s="15">
        <v>2251.5</v>
      </c>
      <c r="H45" s="16">
        <v>44748</v>
      </c>
      <c r="I45" s="21"/>
      <c r="J45" s="21"/>
    </row>
    <row r="46" spans="1:19" x14ac:dyDescent="0.35">
      <c r="A46" s="14">
        <v>37</v>
      </c>
      <c r="B46" s="8">
        <v>37</v>
      </c>
      <c r="C46" s="14" t="s">
        <v>33</v>
      </c>
      <c r="D46" s="9">
        <f t="shared" si="0"/>
        <v>760</v>
      </c>
      <c r="E46" s="15">
        <v>380</v>
      </c>
      <c r="F46" s="16">
        <v>44712</v>
      </c>
      <c r="G46" s="15">
        <v>380</v>
      </c>
      <c r="H46" s="16">
        <v>44759</v>
      </c>
      <c r="I46" s="21"/>
      <c r="J46" s="21"/>
    </row>
    <row r="47" spans="1:19" x14ac:dyDescent="0.35">
      <c r="A47" s="14">
        <v>38</v>
      </c>
      <c r="B47" s="14">
        <v>38</v>
      </c>
      <c r="C47" s="14" t="s">
        <v>26</v>
      </c>
      <c r="D47" s="9">
        <f t="shared" si="0"/>
        <v>8037</v>
      </c>
      <c r="E47" s="15">
        <v>4018.5</v>
      </c>
      <c r="F47" s="16">
        <v>44748</v>
      </c>
      <c r="G47" s="15">
        <v>4018.5</v>
      </c>
      <c r="H47" s="16">
        <v>44772</v>
      </c>
      <c r="I47" s="21"/>
      <c r="J47" s="21"/>
    </row>
    <row r="48" spans="1:19" x14ac:dyDescent="0.35">
      <c r="A48" s="14">
        <v>39</v>
      </c>
      <c r="B48" s="14">
        <v>39</v>
      </c>
      <c r="C48" s="14" t="s">
        <v>27</v>
      </c>
      <c r="D48" s="9">
        <f t="shared" si="0"/>
        <v>845.02</v>
      </c>
      <c r="E48" s="15">
        <v>422.51</v>
      </c>
      <c r="F48" s="16">
        <v>44742</v>
      </c>
      <c r="G48" s="15">
        <v>422.51</v>
      </c>
      <c r="H48" s="16">
        <v>44741</v>
      </c>
      <c r="I48" s="21"/>
      <c r="J48" s="21"/>
    </row>
    <row r="49" spans="1:10" x14ac:dyDescent="0.35">
      <c r="A49" s="14">
        <v>40</v>
      </c>
      <c r="B49" s="8">
        <v>40</v>
      </c>
      <c r="C49" s="14" t="s">
        <v>29</v>
      </c>
      <c r="D49" s="9">
        <f t="shared" si="0"/>
        <v>5580</v>
      </c>
      <c r="E49" s="15">
        <v>2790</v>
      </c>
      <c r="F49" s="16">
        <v>44718</v>
      </c>
      <c r="G49" s="15">
        <v>2790</v>
      </c>
      <c r="H49" s="16">
        <v>44766</v>
      </c>
      <c r="I49" s="21"/>
      <c r="J49" s="21"/>
    </row>
    <row r="50" spans="1:10" x14ac:dyDescent="0.35">
      <c r="A50" s="14">
        <v>41</v>
      </c>
      <c r="B50" s="14">
        <v>41</v>
      </c>
      <c r="C50" s="14" t="s">
        <v>31</v>
      </c>
      <c r="D50" s="9">
        <f t="shared" si="0"/>
        <v>1226.92</v>
      </c>
      <c r="E50" s="15">
        <v>613.46</v>
      </c>
      <c r="F50" s="16">
        <v>44725</v>
      </c>
      <c r="G50" s="15">
        <v>613.46</v>
      </c>
      <c r="H50" s="16">
        <v>44748</v>
      </c>
      <c r="I50" s="21"/>
      <c r="J50" s="21"/>
    </row>
    <row r="51" spans="1:10" x14ac:dyDescent="0.35">
      <c r="A51" s="14">
        <v>42</v>
      </c>
      <c r="B51" s="14">
        <v>42</v>
      </c>
      <c r="C51" s="14" t="s">
        <v>33</v>
      </c>
      <c r="D51" s="9">
        <f t="shared" si="0"/>
        <v>4886</v>
      </c>
      <c r="E51" s="15">
        <v>2443</v>
      </c>
      <c r="F51" s="16">
        <v>44726</v>
      </c>
      <c r="G51" s="15">
        <v>2443</v>
      </c>
      <c r="H51" s="16">
        <v>44795</v>
      </c>
      <c r="I51" s="21"/>
      <c r="J51" s="21"/>
    </row>
    <row r="52" spans="1:10" x14ac:dyDescent="0.35">
      <c r="A52" s="14">
        <v>43</v>
      </c>
      <c r="B52" s="8">
        <v>43</v>
      </c>
      <c r="C52" s="14" t="s">
        <v>26</v>
      </c>
      <c r="D52" s="9">
        <f t="shared" si="0"/>
        <v>267</v>
      </c>
      <c r="E52" s="15">
        <v>133.5</v>
      </c>
      <c r="F52" s="16">
        <v>44748</v>
      </c>
      <c r="G52" s="15">
        <v>133.5</v>
      </c>
      <c r="H52" s="16">
        <v>44761</v>
      </c>
      <c r="I52" s="21"/>
      <c r="J52" s="21"/>
    </row>
    <row r="53" spans="1:10" x14ac:dyDescent="0.35">
      <c r="A53" s="14">
        <v>44</v>
      </c>
      <c r="B53" s="14">
        <v>44</v>
      </c>
      <c r="C53" s="14" t="s">
        <v>27</v>
      </c>
      <c r="D53" s="9">
        <f t="shared" si="0"/>
        <v>684</v>
      </c>
      <c r="E53" s="15">
        <v>342</v>
      </c>
      <c r="F53" s="16">
        <v>44759</v>
      </c>
      <c r="G53" s="15">
        <v>342</v>
      </c>
      <c r="H53" s="16">
        <v>44795</v>
      </c>
      <c r="I53" s="21"/>
      <c r="J53" s="21"/>
    </row>
    <row r="54" spans="1:10" x14ac:dyDescent="0.35">
      <c r="A54" s="14">
        <v>45</v>
      </c>
      <c r="B54" s="14">
        <v>45</v>
      </c>
      <c r="C54" s="14" t="s">
        <v>29</v>
      </c>
      <c r="D54" s="9">
        <f t="shared" si="0"/>
        <v>718.2</v>
      </c>
      <c r="E54" s="15">
        <v>359.1</v>
      </c>
      <c r="F54" s="16">
        <v>44772</v>
      </c>
      <c r="G54" s="15">
        <v>359.1</v>
      </c>
      <c r="H54" s="16">
        <v>44802</v>
      </c>
      <c r="I54" s="21"/>
      <c r="J54" s="21"/>
    </row>
    <row r="55" spans="1:10" x14ac:dyDescent="0.35">
      <c r="A55" s="14">
        <v>46</v>
      </c>
      <c r="B55" s="8">
        <v>46</v>
      </c>
      <c r="C55" s="14" t="s">
        <v>31</v>
      </c>
      <c r="D55" s="9">
        <f t="shared" si="0"/>
        <v>760.94</v>
      </c>
      <c r="E55" s="15">
        <v>380.47</v>
      </c>
      <c r="F55" s="16">
        <v>44741</v>
      </c>
      <c r="G55" s="15">
        <v>380.47</v>
      </c>
      <c r="H55" s="16">
        <v>44739</v>
      </c>
      <c r="I55" s="21"/>
      <c r="J55" s="21"/>
    </row>
    <row r="56" spans="1:10" x14ac:dyDescent="0.35">
      <c r="A56" s="14">
        <v>47</v>
      </c>
      <c r="B56" s="14">
        <v>47</v>
      </c>
      <c r="C56" s="14" t="s">
        <v>33</v>
      </c>
      <c r="D56" s="9">
        <f t="shared" si="0"/>
        <v>2536.5</v>
      </c>
      <c r="E56" s="15">
        <v>1268.25</v>
      </c>
      <c r="F56" s="16">
        <v>44766</v>
      </c>
      <c r="G56" s="15">
        <v>1268.25</v>
      </c>
      <c r="H56" s="16">
        <v>44748</v>
      </c>
      <c r="I56" s="21"/>
      <c r="J56" s="21"/>
    </row>
    <row r="57" spans="1:10" x14ac:dyDescent="0.35">
      <c r="A57" s="14">
        <v>48</v>
      </c>
      <c r="B57" s="14">
        <v>48</v>
      </c>
      <c r="C57" s="14" t="s">
        <v>26</v>
      </c>
      <c r="D57" s="9">
        <f t="shared" si="0"/>
        <v>2945.4</v>
      </c>
      <c r="E57" s="15">
        <v>1472.7</v>
      </c>
      <c r="F57" s="16">
        <v>44748</v>
      </c>
      <c r="G57" s="15">
        <v>1472.7</v>
      </c>
      <c r="H57" s="16">
        <v>44798</v>
      </c>
      <c r="I57" s="21"/>
      <c r="J57" s="21"/>
    </row>
    <row r="58" spans="1:10" x14ac:dyDescent="0.35">
      <c r="A58" s="14">
        <v>49</v>
      </c>
      <c r="B58" s="8">
        <v>49</v>
      </c>
      <c r="C58" s="14" t="s">
        <v>29</v>
      </c>
      <c r="D58" s="9">
        <f t="shared" si="0"/>
        <v>1270</v>
      </c>
      <c r="E58" s="15">
        <v>635</v>
      </c>
      <c r="F58" s="16">
        <v>44795</v>
      </c>
      <c r="G58" s="15">
        <v>635</v>
      </c>
      <c r="H58" s="16">
        <v>44791</v>
      </c>
      <c r="I58" s="21"/>
      <c r="J58" s="21"/>
    </row>
    <row r="59" spans="1:10" x14ac:dyDescent="0.35">
      <c r="A59" s="14">
        <v>50</v>
      </c>
      <c r="B59" s="14">
        <v>50</v>
      </c>
      <c r="C59" s="14" t="s">
        <v>31</v>
      </c>
      <c r="D59" s="9">
        <f t="shared" si="0"/>
        <v>760.94</v>
      </c>
      <c r="E59" s="15">
        <v>380.47</v>
      </c>
      <c r="F59" s="16">
        <v>44761</v>
      </c>
      <c r="G59" s="15">
        <v>380.47</v>
      </c>
      <c r="H59" s="16">
        <v>44739</v>
      </c>
      <c r="I59" s="21"/>
      <c r="J59" s="21"/>
    </row>
    <row r="60" spans="1:10" x14ac:dyDescent="0.35">
      <c r="A60" s="14">
        <v>51</v>
      </c>
      <c r="B60" s="14">
        <v>51</v>
      </c>
      <c r="C60" s="14" t="s">
        <v>33</v>
      </c>
      <c r="D60" s="9">
        <f t="shared" si="0"/>
        <v>800</v>
      </c>
      <c r="E60" s="15">
        <v>400</v>
      </c>
      <c r="F60" s="16">
        <v>44795</v>
      </c>
      <c r="G60" s="15">
        <v>400</v>
      </c>
      <c r="H60" s="16">
        <v>44802</v>
      </c>
      <c r="I60" s="21"/>
      <c r="J60" s="21"/>
    </row>
    <row r="61" spans="1:10" x14ac:dyDescent="0.35">
      <c r="A61" s="14">
        <v>52</v>
      </c>
      <c r="B61" s="8">
        <v>52</v>
      </c>
      <c r="C61" s="14" t="s">
        <v>26</v>
      </c>
      <c r="D61" s="9">
        <f t="shared" si="0"/>
        <v>0</v>
      </c>
      <c r="E61" s="15"/>
      <c r="F61" s="16">
        <v>44802</v>
      </c>
      <c r="G61" s="21"/>
      <c r="H61" s="21"/>
      <c r="I61" s="21"/>
      <c r="J61" s="21"/>
    </row>
    <row r="62" spans="1:10" x14ac:dyDescent="0.35">
      <c r="A62" s="14">
        <v>53</v>
      </c>
      <c r="B62" s="14">
        <v>53</v>
      </c>
      <c r="C62" s="14" t="s">
        <v>27</v>
      </c>
      <c r="D62" s="9">
        <f t="shared" si="0"/>
        <v>0</v>
      </c>
      <c r="E62" s="15"/>
      <c r="F62" s="16">
        <v>44739</v>
      </c>
      <c r="G62" s="21"/>
      <c r="H62" s="21"/>
      <c r="I62" s="21"/>
      <c r="J62" s="21"/>
    </row>
    <row r="63" spans="1:10" x14ac:dyDescent="0.35">
      <c r="A63" s="14">
        <v>54</v>
      </c>
      <c r="B63" s="14">
        <v>54</v>
      </c>
      <c r="C63" s="14" t="s">
        <v>29</v>
      </c>
      <c r="D63" s="9">
        <f t="shared" si="0"/>
        <v>0</v>
      </c>
      <c r="E63" s="15"/>
      <c r="F63" s="16">
        <v>44748</v>
      </c>
      <c r="G63" s="21"/>
      <c r="H63" s="21"/>
      <c r="I63" s="21"/>
      <c r="J63" s="21"/>
    </row>
    <row r="64" spans="1:10" x14ac:dyDescent="0.35">
      <c r="A64" s="14">
        <v>55</v>
      </c>
      <c r="B64" s="8">
        <v>55</v>
      </c>
      <c r="C64" s="14" t="s">
        <v>31</v>
      </c>
      <c r="D64" s="9">
        <f t="shared" si="0"/>
        <v>0</v>
      </c>
      <c r="E64" s="15"/>
      <c r="F64" s="16">
        <v>44798</v>
      </c>
      <c r="G64" s="21"/>
      <c r="H64" s="21"/>
      <c r="I64" s="21"/>
      <c r="J64" s="21"/>
    </row>
    <row r="65" spans="1:10" x14ac:dyDescent="0.35">
      <c r="A65" s="14">
        <v>56</v>
      </c>
      <c r="B65" s="14">
        <v>56</v>
      </c>
      <c r="C65" s="14" t="s">
        <v>33</v>
      </c>
      <c r="D65" s="9">
        <f t="shared" si="0"/>
        <v>0</v>
      </c>
      <c r="E65" s="15"/>
      <c r="F65" s="16">
        <v>44791</v>
      </c>
      <c r="G65" s="21"/>
      <c r="H65" s="21"/>
      <c r="I65" s="21"/>
      <c r="J65" s="21"/>
    </row>
    <row r="66" spans="1:10" x14ac:dyDescent="0.35">
      <c r="A66" s="14">
        <v>57</v>
      </c>
      <c r="B66" s="14">
        <v>57</v>
      </c>
      <c r="C66" s="14" t="s">
        <v>26</v>
      </c>
      <c r="D66" s="9">
        <f t="shared" si="0"/>
        <v>0</v>
      </c>
      <c r="E66" s="15"/>
      <c r="F66" s="16">
        <v>44739</v>
      </c>
      <c r="G66" s="21"/>
      <c r="H66" s="21"/>
      <c r="I66" s="21"/>
      <c r="J66" s="21"/>
    </row>
    <row r="67" spans="1:10" x14ac:dyDescent="0.35">
      <c r="A67" s="14">
        <v>58</v>
      </c>
      <c r="B67" s="8">
        <v>58</v>
      </c>
      <c r="C67" s="14" t="s">
        <v>27</v>
      </c>
      <c r="D67" s="9">
        <f t="shared" si="0"/>
        <v>0</v>
      </c>
      <c r="E67" s="15"/>
      <c r="F67" s="16">
        <v>44802</v>
      </c>
      <c r="G67" s="21"/>
      <c r="H67" s="21"/>
      <c r="I67" s="21"/>
      <c r="J67" s="21"/>
    </row>
    <row r="68" spans="1:10" x14ac:dyDescent="0.35">
      <c r="A68" s="14">
        <v>59</v>
      </c>
      <c r="B68" s="14">
        <v>59</v>
      </c>
      <c r="C68" s="14" t="s">
        <v>29</v>
      </c>
      <c r="D68" s="9">
        <f t="shared" si="0"/>
        <v>0</v>
      </c>
      <c r="E68" s="15"/>
      <c r="F68" s="16">
        <v>44798</v>
      </c>
      <c r="G68" s="21"/>
      <c r="H68" s="21"/>
      <c r="I68" s="21"/>
      <c r="J68" s="21"/>
    </row>
    <row r="69" spans="1:10" x14ac:dyDescent="0.35">
      <c r="A69" s="14">
        <v>60</v>
      </c>
      <c r="B69" s="14">
        <v>60</v>
      </c>
      <c r="C69" s="14" t="s">
        <v>31</v>
      </c>
      <c r="D69" s="9">
        <f t="shared" si="0"/>
        <v>0</v>
      </c>
      <c r="E69" s="15"/>
      <c r="F69" s="16">
        <v>44772</v>
      </c>
      <c r="G69" s="21"/>
      <c r="H69" s="21"/>
      <c r="I69" s="21"/>
      <c r="J69" s="21"/>
    </row>
    <row r="70" spans="1:10" x14ac:dyDescent="0.35">
      <c r="A70" s="14">
        <v>61</v>
      </c>
      <c r="B70" s="8">
        <v>61</v>
      </c>
      <c r="C70" s="14" t="s">
        <v>33</v>
      </c>
      <c r="D70" s="9">
        <f t="shared" si="0"/>
        <v>0</v>
      </c>
      <c r="E70" s="15"/>
      <c r="F70" s="16">
        <v>44798</v>
      </c>
      <c r="G70" s="21"/>
      <c r="H70" s="21"/>
      <c r="I70" s="21"/>
      <c r="J70" s="21"/>
    </row>
    <row r="71" spans="1:10" x14ac:dyDescent="0.35">
      <c r="A71" s="14">
        <v>62</v>
      </c>
      <c r="B71" s="14">
        <v>62</v>
      </c>
      <c r="C71" s="14" t="s">
        <v>26</v>
      </c>
      <c r="D71" s="9">
        <f t="shared" si="0"/>
        <v>0</v>
      </c>
      <c r="E71" s="15"/>
      <c r="F71" s="16">
        <v>44741</v>
      </c>
      <c r="G71" s="21"/>
      <c r="H71" s="21"/>
      <c r="I71" s="21"/>
      <c r="J71" s="21"/>
    </row>
    <row r="72" spans="1:10" x14ac:dyDescent="0.35">
      <c r="A72" s="14">
        <v>63</v>
      </c>
      <c r="B72" s="14">
        <v>63</v>
      </c>
      <c r="C72" s="14" t="s">
        <v>29</v>
      </c>
      <c r="D72" s="9">
        <f t="shared" si="0"/>
        <v>0</v>
      </c>
      <c r="E72" s="15"/>
      <c r="F72" s="16">
        <v>44802</v>
      </c>
      <c r="G72" s="21"/>
      <c r="H72" s="21"/>
      <c r="I72" s="21"/>
      <c r="J72" s="21"/>
    </row>
    <row r="73" spans="1:10" x14ac:dyDescent="0.35">
      <c r="A73" s="14">
        <v>64</v>
      </c>
      <c r="B73" s="8">
        <v>64</v>
      </c>
      <c r="C73" s="14" t="s">
        <v>31</v>
      </c>
      <c r="D73" s="9">
        <f t="shared" si="0"/>
        <v>0</v>
      </c>
      <c r="E73" s="15"/>
      <c r="F73" s="16">
        <v>44748</v>
      </c>
      <c r="G73" s="21"/>
      <c r="H73" s="21"/>
      <c r="I73" s="21"/>
      <c r="J73" s="21"/>
    </row>
    <row r="74" spans="1:10" x14ac:dyDescent="0.35">
      <c r="A74" s="14">
        <v>65</v>
      </c>
      <c r="B74" s="14">
        <v>65</v>
      </c>
      <c r="C74" s="14" t="s">
        <v>33</v>
      </c>
      <c r="D74" s="9">
        <f t="shared" si="0"/>
        <v>0</v>
      </c>
      <c r="E74" s="15"/>
      <c r="F74" s="16">
        <v>44758</v>
      </c>
      <c r="G74" s="21"/>
      <c r="H74" s="21"/>
      <c r="I74" s="21"/>
      <c r="J74" s="21"/>
    </row>
    <row r="75" spans="1:10" x14ac:dyDescent="0.35">
      <c r="A75" s="14">
        <v>66</v>
      </c>
      <c r="B75" s="14">
        <v>66</v>
      </c>
      <c r="C75" s="14" t="s">
        <v>26</v>
      </c>
      <c r="D75" s="9">
        <f t="shared" ref="D75:D76" si="1">E75+G75+I75</f>
        <v>0</v>
      </c>
      <c r="E75" s="15"/>
      <c r="F75" s="16">
        <v>44801</v>
      </c>
      <c r="G75" s="21"/>
      <c r="H75" s="21"/>
      <c r="I75" s="21"/>
      <c r="J75" s="21"/>
    </row>
    <row r="76" spans="1:10" x14ac:dyDescent="0.35">
      <c r="A76" s="14">
        <v>67</v>
      </c>
      <c r="B76" s="8">
        <v>67</v>
      </c>
      <c r="C76" s="14" t="s">
        <v>29</v>
      </c>
      <c r="D76" s="9">
        <f t="shared" si="1"/>
        <v>0</v>
      </c>
      <c r="E76" s="15"/>
      <c r="F76" s="16">
        <v>44772</v>
      </c>
      <c r="G76" s="21"/>
      <c r="H76" s="21"/>
      <c r="I76" s="21"/>
      <c r="J76" s="21"/>
    </row>
    <row r="77" spans="1:10" x14ac:dyDescent="0.35">
      <c r="A77" s="14">
        <v>68</v>
      </c>
      <c r="B77" s="14"/>
      <c r="C77" s="14"/>
      <c r="D77" s="14"/>
      <c r="E77" s="15"/>
      <c r="F77" s="21"/>
      <c r="G77" s="21"/>
      <c r="H77" s="21"/>
      <c r="I77" s="21"/>
      <c r="J77" s="21"/>
    </row>
    <row r="78" spans="1:10" x14ac:dyDescent="0.35">
      <c r="A78" s="14">
        <v>69</v>
      </c>
      <c r="B78" s="14"/>
      <c r="C78" s="14"/>
      <c r="D78" s="14"/>
      <c r="E78" s="15"/>
      <c r="F78" s="21"/>
      <c r="G78" s="21"/>
      <c r="H78" s="21"/>
      <c r="I78" s="21"/>
      <c r="J78" s="21"/>
    </row>
    <row r="79" spans="1:10" x14ac:dyDescent="0.35">
      <c r="A79" s="14">
        <v>70</v>
      </c>
      <c r="B79" s="14"/>
      <c r="C79" s="14"/>
      <c r="D79" s="14"/>
      <c r="E79" s="15"/>
      <c r="F79" s="21"/>
      <c r="G79" s="21"/>
      <c r="H79" s="21"/>
      <c r="I79" s="21"/>
      <c r="J79" s="21"/>
    </row>
    <row r="80" spans="1:10" x14ac:dyDescent="0.35">
      <c r="A80" s="14">
        <v>71</v>
      </c>
      <c r="B80" s="14"/>
      <c r="C80" s="14"/>
      <c r="D80" s="14"/>
      <c r="E80" s="15"/>
      <c r="F80" s="21"/>
      <c r="G80" s="21"/>
      <c r="H80" s="21"/>
      <c r="I80" s="21"/>
      <c r="J80" s="21"/>
    </row>
    <row r="81" spans="1:10" x14ac:dyDescent="0.35">
      <c r="A81" s="14">
        <v>72</v>
      </c>
      <c r="B81" s="14"/>
      <c r="C81" s="14"/>
      <c r="D81" s="14"/>
      <c r="E81" s="15"/>
      <c r="F81" s="21"/>
      <c r="G81" s="21"/>
      <c r="H81" s="21"/>
      <c r="I81" s="21"/>
      <c r="J81" s="21"/>
    </row>
    <row r="82" spans="1:10" x14ac:dyDescent="0.35">
      <c r="A82" s="14">
        <v>73</v>
      </c>
      <c r="B82" s="14"/>
      <c r="C82" s="14"/>
      <c r="D82" s="14"/>
      <c r="E82" s="15"/>
      <c r="F82" s="21"/>
      <c r="G82" s="21"/>
      <c r="H82" s="21"/>
      <c r="I82" s="21"/>
      <c r="J82" s="21"/>
    </row>
    <row r="83" spans="1:10" x14ac:dyDescent="0.35">
      <c r="A83" s="14">
        <v>74</v>
      </c>
      <c r="B83" s="14"/>
      <c r="C83" s="14"/>
      <c r="D83" s="14"/>
      <c r="E83" s="15"/>
      <c r="F83" s="21"/>
      <c r="G83" s="21"/>
      <c r="H83" s="21"/>
      <c r="I83" s="21"/>
      <c r="J83" s="21"/>
    </row>
  </sheetData>
  <mergeCells count="10">
    <mergeCell ref="A8:A9"/>
    <mergeCell ref="B8:B9"/>
    <mergeCell ref="C8:C9"/>
    <mergeCell ref="D8:D9"/>
    <mergeCell ref="E8:J8"/>
    <mergeCell ref="O6:P6"/>
    <mergeCell ref="L8:S8"/>
    <mergeCell ref="L9:L10"/>
    <mergeCell ref="M9:M10"/>
    <mergeCell ref="N9:S9"/>
  </mergeCells>
  <dataValidations count="2">
    <dataValidation type="list" allowBlank="1" showInputMessage="1" showErrorMessage="1" sqref="D6:D7 O6" xr:uid="{00000000-0002-0000-0000-000000000000}">
      <formula1>$C$10:$C$76</formula1>
    </dataValidation>
    <dataValidation type="list" allowBlank="1" showInputMessage="1" showErrorMessage="1" sqref="D5" xr:uid="{00000000-0002-0000-0000-000001000000}">
      <formula1>$AE$1:$AE$12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fawzy</dc:creator>
  <cp:lastModifiedBy>MK</cp:lastModifiedBy>
  <dcterms:created xsi:type="dcterms:W3CDTF">2022-09-01T13:01:23Z</dcterms:created>
  <dcterms:modified xsi:type="dcterms:W3CDTF">2022-09-03T09:45:53Z</dcterms:modified>
</cp:coreProperties>
</file>