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8800" windowHeight="12300" activeTab="2"/>
  </bookViews>
  <sheets>
    <sheet name="الفاتورة" sheetId="1" r:id="rId1"/>
    <sheet name="التحصيل" sheetId="2" r:id="rId2"/>
    <sheet name="حساب " sheetId="3" r:id="rId3"/>
  </sheets>
  <definedNames>
    <definedName name="_xlnm._FilterDatabase" localSheetId="1" hidden="1">التحصيل!$A$4:$E$4</definedName>
    <definedName name="_xlnm._FilterDatabase" localSheetId="0" hidden="1">الفاتورة!$A$4:$E$12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5" i="3"/>
  <c r="I6" i="3"/>
  <c r="I7" i="3"/>
  <c r="I8" i="3"/>
  <c r="I9" i="3"/>
  <c r="I5" i="3"/>
  <c r="F20" i="3" l="1"/>
  <c r="E19" i="3"/>
  <c r="E18" i="3"/>
  <c r="E16" i="3"/>
  <c r="G21" i="3"/>
  <c r="F21" i="3"/>
  <c r="E21" i="3"/>
  <c r="D21" i="3"/>
  <c r="C21" i="3"/>
  <c r="E17" i="3"/>
  <c r="D17" i="3"/>
  <c r="C17" i="3"/>
  <c r="F5" i="3"/>
  <c r="G5" i="3"/>
  <c r="E6" i="3"/>
  <c r="F6" i="3"/>
  <c r="G6" i="3" l="1"/>
  <c r="G7" i="3"/>
  <c r="G8" i="3"/>
  <c r="G9" i="3"/>
  <c r="F7" i="3"/>
  <c r="F8" i="3"/>
  <c r="F9" i="3"/>
  <c r="E7" i="3"/>
  <c r="E8" i="3"/>
  <c r="E9" i="3"/>
  <c r="E5" i="3"/>
  <c r="D6" i="3"/>
  <c r="D7" i="3"/>
  <c r="D8" i="3"/>
  <c r="D9" i="3"/>
  <c r="D5" i="3"/>
  <c r="C6" i="3"/>
  <c r="C7" i="3"/>
  <c r="C8" i="3"/>
  <c r="C9" i="3"/>
  <c r="C5" i="3"/>
</calcChain>
</file>

<file path=xl/sharedStrings.xml><?xml version="1.0" encoding="utf-8"?>
<sst xmlns="http://schemas.openxmlformats.org/spreadsheetml/2006/main" count="56" uniqueCount="20">
  <si>
    <t xml:space="preserve">رقم العميل </t>
  </si>
  <si>
    <t>اسم العميل</t>
  </si>
  <si>
    <t xml:space="preserve">رقم الفاتورة </t>
  </si>
  <si>
    <t>تاريخ الفاتورة</t>
  </si>
  <si>
    <t>قيمة الفاتورة</t>
  </si>
  <si>
    <t>قيمة التحصيل</t>
  </si>
  <si>
    <t>تاريخ التحصيل</t>
  </si>
  <si>
    <t>صالح</t>
  </si>
  <si>
    <t>خالد</t>
  </si>
  <si>
    <t>فهد</t>
  </si>
  <si>
    <t>يزيد</t>
  </si>
  <si>
    <t>رقم القيد</t>
  </si>
  <si>
    <t>لما تكون قيمة الدفعيات اكبر ناخد معلومات الباقي من الدفعة الاخيرة و المبلغ المتبقي</t>
  </si>
  <si>
    <t>لما تكون قيمة الفواتير  اكبر ناخد معلومات الباقي من الفاتورة  الاخيرة و المبلغ المتبقي</t>
  </si>
  <si>
    <t>الباقي من قيمة الفاتورة</t>
  </si>
  <si>
    <t>ملاحضة</t>
  </si>
  <si>
    <t>الباقي من الدفعية</t>
  </si>
  <si>
    <t xml:space="preserve">عند تسوية الدفعات مع الفواتير </t>
  </si>
  <si>
    <t>دائن</t>
  </si>
  <si>
    <t>مدين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</si>
</sst>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[$-1010000]yyyy/mm/dd;@"/>
  </numFmts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  <xf numFmtId="165" fontId="0" fillId="2" borderId="1" xfId="0" applyNumberFormat="1" applyFill="1" applyBorder="1"/>
    <xf numFmtId="164" fontId="0" fillId="2" borderId="1" xfId="0" applyNumberFormat="1" applyFill="1" applyBorder="1"/>
    <xf numFmtId="4" fontId="0" fillId="0" borderId="0" xfId="0" applyNumberFormat="1"/>
    <xf numFmtId="0" fontId="0" fillId="4" borderId="1" xfId="0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/>
    <xf numFmtId="4" fontId="0" fillId="4" borderId="1" xfId="0" applyNumberFormat="1" applyFill="1" applyBorder="1"/>
    <xf numFmtId="0" fontId="0" fillId="4" borderId="0" xfId="0" applyFill="1"/>
    <xf numFmtId="0" fontId="0" fillId="3" borderId="2" xfId="0" applyFill="1" applyBorder="1"/>
    <xf numFmtId="165" fontId="0" fillId="3" borderId="2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2"/>
  <sheetViews>
    <sheetView rightToLeft="1" workbookViewId="0">
      <selection activeCell="E10" sqref="E10"/>
    </sheetView>
  </sheetViews>
  <sheetFormatPr defaultRowHeight="14.25" x14ac:dyDescent="0.2"/>
  <cols>
    <col min="3" max="3" width="12.625" customWidth="1"/>
    <col min="4" max="4" width="13.375" customWidth="1"/>
    <col min="5" max="5" width="12" customWidth="1"/>
  </cols>
  <sheetData>
    <row r="4" spans="1:5" s="6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x14ac:dyDescent="0.2">
      <c r="A5" s="1">
        <v>1</v>
      </c>
      <c r="B5" s="1" t="s">
        <v>7</v>
      </c>
      <c r="C5" s="2">
        <v>1</v>
      </c>
      <c r="D5" s="3">
        <v>44562</v>
      </c>
      <c r="E5" s="4">
        <v>150</v>
      </c>
    </row>
    <row r="6" spans="1:5" x14ac:dyDescent="0.2">
      <c r="A6" s="1">
        <v>1</v>
      </c>
      <c r="B6" s="1" t="s">
        <v>7</v>
      </c>
      <c r="C6" s="2">
        <v>2</v>
      </c>
      <c r="D6" s="3">
        <v>44592</v>
      </c>
      <c r="E6" s="4">
        <v>200</v>
      </c>
    </row>
    <row r="7" spans="1:5" x14ac:dyDescent="0.2">
      <c r="A7" s="1">
        <v>2</v>
      </c>
      <c r="B7" s="1" t="s">
        <v>8</v>
      </c>
      <c r="C7" s="2">
        <v>4</v>
      </c>
      <c r="D7" s="3">
        <v>44597</v>
      </c>
      <c r="E7" s="4">
        <v>120</v>
      </c>
    </row>
    <row r="8" spans="1:5" x14ac:dyDescent="0.2">
      <c r="A8" s="1">
        <v>3</v>
      </c>
      <c r="B8" s="1" t="s">
        <v>9</v>
      </c>
      <c r="C8" s="2">
        <v>5</v>
      </c>
      <c r="D8" s="3">
        <v>44651</v>
      </c>
      <c r="E8" s="4">
        <v>100</v>
      </c>
    </row>
    <row r="9" spans="1:5" x14ac:dyDescent="0.2">
      <c r="A9" s="1">
        <v>2</v>
      </c>
      <c r="B9" s="1" t="s">
        <v>8</v>
      </c>
      <c r="C9" s="2">
        <v>6</v>
      </c>
      <c r="D9" s="3">
        <v>44652</v>
      </c>
      <c r="E9" s="4">
        <v>60</v>
      </c>
    </row>
    <row r="10" spans="1:5" x14ac:dyDescent="0.2">
      <c r="A10" s="1">
        <v>4</v>
      </c>
      <c r="B10" s="1" t="s">
        <v>10</v>
      </c>
      <c r="C10" s="2">
        <v>7</v>
      </c>
      <c r="D10" s="3">
        <v>44666</v>
      </c>
      <c r="E10" s="4">
        <v>180</v>
      </c>
    </row>
    <row r="11" spans="1:5" x14ac:dyDescent="0.2">
      <c r="A11" s="1">
        <v>1</v>
      </c>
      <c r="B11" s="1" t="s">
        <v>7</v>
      </c>
      <c r="C11" s="2">
        <v>8</v>
      </c>
      <c r="D11" s="3">
        <v>44683</v>
      </c>
      <c r="E11" s="4">
        <v>210</v>
      </c>
    </row>
    <row r="12" spans="1:5" x14ac:dyDescent="0.2">
      <c r="A12" s="1">
        <v>3</v>
      </c>
      <c r="B12" s="1" t="s">
        <v>9</v>
      </c>
      <c r="C12" s="2">
        <v>9</v>
      </c>
      <c r="D12" s="3">
        <v>44728</v>
      </c>
      <c r="E12" s="4">
        <v>110</v>
      </c>
    </row>
  </sheetData>
  <autoFilter ref="A4:E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rightToLeft="1" workbookViewId="0">
      <selection activeCell="E8" sqref="E8"/>
    </sheetView>
  </sheetViews>
  <sheetFormatPr defaultRowHeight="14.25" x14ac:dyDescent="0.2"/>
  <cols>
    <col min="1" max="1" width="8.625" bestFit="1" customWidth="1"/>
    <col min="2" max="2" width="8.125" bestFit="1" customWidth="1"/>
    <col min="3" max="3" width="8" customWidth="1"/>
    <col min="4" max="4" width="10.625" bestFit="1" customWidth="1"/>
    <col min="5" max="5" width="11.375" bestFit="1" customWidth="1"/>
  </cols>
  <sheetData>
    <row r="3" spans="1:5" x14ac:dyDescent="0.2">
      <c r="A3" s="1"/>
      <c r="B3" s="1"/>
      <c r="C3" s="1"/>
      <c r="D3" s="1"/>
      <c r="E3" s="1"/>
    </row>
    <row r="4" spans="1:5" x14ac:dyDescent="0.2">
      <c r="A4" s="1" t="s">
        <v>0</v>
      </c>
      <c r="B4" s="1" t="s">
        <v>1</v>
      </c>
      <c r="C4" s="1" t="s">
        <v>11</v>
      </c>
      <c r="D4" s="1" t="s">
        <v>5</v>
      </c>
      <c r="E4" s="1" t="s">
        <v>6</v>
      </c>
    </row>
    <row r="5" spans="1:5" x14ac:dyDescent="0.2">
      <c r="A5" s="1">
        <v>1</v>
      </c>
      <c r="B5" s="1" t="s">
        <v>7</v>
      </c>
      <c r="C5" s="1">
        <v>1</v>
      </c>
      <c r="D5" s="1">
        <v>210</v>
      </c>
      <c r="E5" s="3">
        <v>44770</v>
      </c>
    </row>
    <row r="6" spans="1:5" x14ac:dyDescent="0.2">
      <c r="A6" s="1">
        <v>3</v>
      </c>
      <c r="B6" s="1" t="s">
        <v>9</v>
      </c>
      <c r="C6" s="1">
        <v>2</v>
      </c>
      <c r="D6" s="1">
        <v>90</v>
      </c>
      <c r="E6" s="3">
        <v>44772</v>
      </c>
    </row>
    <row r="7" spans="1:5" x14ac:dyDescent="0.2">
      <c r="A7" s="1">
        <v>2</v>
      </c>
      <c r="B7" s="1" t="s">
        <v>8</v>
      </c>
      <c r="C7" s="1">
        <v>3</v>
      </c>
      <c r="D7" s="1">
        <v>109</v>
      </c>
      <c r="E7" s="3">
        <v>44773</v>
      </c>
    </row>
    <row r="8" spans="1:5" x14ac:dyDescent="0.2">
      <c r="A8" s="1">
        <v>4</v>
      </c>
      <c r="B8" s="1" t="s">
        <v>10</v>
      </c>
      <c r="C8" s="1">
        <v>4</v>
      </c>
      <c r="D8" s="1">
        <v>200</v>
      </c>
      <c r="E8" s="3">
        <v>44774</v>
      </c>
    </row>
    <row r="9" spans="1:5" x14ac:dyDescent="0.2">
      <c r="A9" s="1">
        <v>3</v>
      </c>
      <c r="B9" s="1" t="s">
        <v>9</v>
      </c>
      <c r="C9" s="1">
        <v>5</v>
      </c>
      <c r="D9" s="1">
        <v>102</v>
      </c>
      <c r="E9" s="3">
        <v>44776</v>
      </c>
    </row>
    <row r="10" spans="1:5" x14ac:dyDescent="0.2">
      <c r="A10" s="1">
        <v>2</v>
      </c>
      <c r="B10" s="1" t="s">
        <v>8</v>
      </c>
      <c r="C10" s="1">
        <v>6</v>
      </c>
      <c r="D10" s="1">
        <v>30</v>
      </c>
      <c r="E10" s="3">
        <v>44777</v>
      </c>
    </row>
  </sheetData>
  <autoFilter ref="A4:E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rightToLeft="1" tabSelected="1" workbookViewId="0">
      <selection activeCell="L18" sqref="L18"/>
    </sheetView>
  </sheetViews>
  <sheetFormatPr defaultRowHeight="14.25" x14ac:dyDescent="0.2"/>
  <cols>
    <col min="1" max="1" width="8.625" bestFit="1" customWidth="1"/>
    <col min="2" max="2" width="12.875" customWidth="1"/>
    <col min="4" max="4" width="14.375" customWidth="1"/>
    <col min="6" max="6" width="10.625" bestFit="1" customWidth="1"/>
    <col min="7" max="7" width="11.375" bestFit="1" customWidth="1"/>
    <col min="8" max="9" width="11.75" customWidth="1"/>
  </cols>
  <sheetData>
    <row r="3" spans="1:9" ht="15" thickBot="1" x14ac:dyDescent="0.25">
      <c r="I3" s="10" t="s">
        <v>12</v>
      </c>
    </row>
    <row r="4" spans="1:9" x14ac:dyDescent="0.2">
      <c r="A4" s="5" t="s">
        <v>0</v>
      </c>
      <c r="B4" s="5" t="s">
        <v>1</v>
      </c>
      <c r="C4" s="7" t="s">
        <v>2</v>
      </c>
      <c r="D4" s="7" t="s">
        <v>3</v>
      </c>
      <c r="E4" s="7" t="s">
        <v>4</v>
      </c>
      <c r="F4" s="9" t="s">
        <v>5</v>
      </c>
      <c r="G4" s="22" t="s">
        <v>6</v>
      </c>
      <c r="H4" s="24" t="s">
        <v>19</v>
      </c>
      <c r="I4" s="25" t="s">
        <v>18</v>
      </c>
    </row>
    <row r="5" spans="1:9" x14ac:dyDescent="0.2">
      <c r="A5" s="1">
        <v>1</v>
      </c>
      <c r="B5" s="1" t="s">
        <v>7</v>
      </c>
      <c r="C5" s="13">
        <f>IF(B5="","",LOOKUP(2,1/(الفاتورة!$B$5:$B$12='حساب '!$B5),الفاتورة!$C$5:$C$12))</f>
        <v>8</v>
      </c>
      <c r="D5" s="12">
        <f>IF(B5="","",LOOKUP(2,1/(الفاتورة!$B$5:$B$12='حساب '!$B5),الفاتورة!$D$5:$D$12))</f>
        <v>44683</v>
      </c>
      <c r="E5" s="8">
        <f>IF(B5="","",LOOKUP(2,1/(الفاتورة!$B$5:$B$12='حساب '!$B5),الفاتورة!$E$5:$E$12))</f>
        <v>210</v>
      </c>
      <c r="F5" s="9">
        <f>IF(B5="","",LOOKUP(2,1/(التحصيل!$B$5:$B$10='حساب '!$B5),التحصيل!$D$5:$D$10))</f>
        <v>210</v>
      </c>
      <c r="G5" s="23">
        <f>IF(B5="","",LOOKUP(2,1/(التحصيل!$B$5:$B$10='حساب '!$B5),التحصيل!$E$5:$E$10))</f>
        <v>44770</v>
      </c>
      <c r="H5" s="26" t="str">
        <f>IF(B5&lt;&gt;"",IF(E5&gt;F5,E5-F5,""),"")</f>
        <v/>
      </c>
      <c r="I5" s="27" t="str">
        <f>IF(B5&lt;&gt;"",IF(E5&lt;F5,F5-E5,""),"")</f>
        <v/>
      </c>
    </row>
    <row r="6" spans="1:9" x14ac:dyDescent="0.2">
      <c r="A6" s="1">
        <v>2</v>
      </c>
      <c r="B6" s="1" t="s">
        <v>8</v>
      </c>
      <c r="C6" s="13">
        <f>IF(B6="","",LOOKUP(2,1/(الفاتورة!$B$5:$B$12='حساب '!$B6),الفاتورة!$C$5:$C$12))</f>
        <v>6</v>
      </c>
      <c r="D6" s="12">
        <f>IF(B6="","",LOOKUP(2,1/(الفاتورة!$B$5:$B$12='حساب '!$B6),الفاتورة!$D$5:$D$12))</f>
        <v>44652</v>
      </c>
      <c r="E6" s="8">
        <f>IF(B6="","",LOOKUP(2,1/(الفاتورة!$B$5:$B$12='حساب '!$B6),الفاتورة!$E$5:$E$12))</f>
        <v>60</v>
      </c>
      <c r="F6" s="9">
        <f>IF(B6="","",LOOKUP(2,1/(التحصيل!$B$5:$B$10='حساب '!$B6),التحصيل!$D$5:$D$10))</f>
        <v>30</v>
      </c>
      <c r="G6" s="23">
        <f>IF(B6="","",LOOKUP(2,1/(التحصيل!$B$5:$B$10='حساب '!$B6),التحصيل!$E$5:$E$10))</f>
        <v>44777</v>
      </c>
      <c r="H6" s="26">
        <f t="shared" ref="H6:H9" si="0">IF(B6&lt;&gt;"",IF(E6&gt;F6,E6-F6,""),"")</f>
        <v>30</v>
      </c>
      <c r="I6" s="27" t="str">
        <f t="shared" ref="I6:I9" si="1">IF(B6&lt;&gt;"",IF(E6&lt;F6,F6-E6,""),"")</f>
        <v/>
      </c>
    </row>
    <row r="7" spans="1:9" x14ac:dyDescent="0.2">
      <c r="A7" s="1">
        <v>3</v>
      </c>
      <c r="B7" s="1" t="s">
        <v>9</v>
      </c>
      <c r="C7" s="13">
        <f>IF(B7="","",LOOKUP(2,1/(الفاتورة!$B$5:$B$12='حساب '!$B7),الفاتورة!$C$5:$C$12))</f>
        <v>9</v>
      </c>
      <c r="D7" s="12">
        <f>IF(B7="","",LOOKUP(2,1/(الفاتورة!$B$5:$B$12='حساب '!$B7),الفاتورة!$D$5:$D$12))</f>
        <v>44728</v>
      </c>
      <c r="E7" s="8">
        <f>IF(B7="","",LOOKUP(2,1/(الفاتورة!$B$5:$B$12='حساب '!$B7),الفاتورة!$E$5:$E$12))</f>
        <v>110</v>
      </c>
      <c r="F7" s="9">
        <f>IF(B7="","",LOOKUP(2,1/(التحصيل!$B$5:$B$10='حساب '!$B7),التحصيل!$D$5:$D$10))</f>
        <v>102</v>
      </c>
      <c r="G7" s="23">
        <f>IF(B7="","",LOOKUP(2,1/(التحصيل!$B$5:$B$10='حساب '!$B7),التحصيل!$E$5:$E$10))</f>
        <v>44776</v>
      </c>
      <c r="H7" s="26">
        <f t="shared" si="0"/>
        <v>8</v>
      </c>
      <c r="I7" s="27" t="str">
        <f t="shared" si="1"/>
        <v/>
      </c>
    </row>
    <row r="8" spans="1:9" x14ac:dyDescent="0.2">
      <c r="A8" s="1">
        <v>4</v>
      </c>
      <c r="B8" s="1" t="s">
        <v>10</v>
      </c>
      <c r="C8" s="13">
        <f>IF(B8="","",LOOKUP(2,1/(الفاتورة!$B$5:$B$12='حساب '!$B8),الفاتورة!$C$5:$C$12))</f>
        <v>7</v>
      </c>
      <c r="D8" s="12">
        <f>IF(B8="","",LOOKUP(2,1/(الفاتورة!$B$5:$B$12='حساب '!$B8),الفاتورة!$D$5:$D$12))</f>
        <v>44666</v>
      </c>
      <c r="E8" s="8">
        <f>IF(B8="","",LOOKUP(2,1/(الفاتورة!$B$5:$B$12='حساب '!$B8),الفاتورة!$E$5:$E$12))</f>
        <v>180</v>
      </c>
      <c r="F8" s="9">
        <f>IF(B8="","",LOOKUP(2,1/(التحصيل!$B$5:$B$10='حساب '!$B8),التحصيل!$D$5:$D$10))</f>
        <v>200</v>
      </c>
      <c r="G8" s="23">
        <f>IF(B8="","",LOOKUP(2,1/(التحصيل!$B$5:$B$10='حساب '!$B8),التحصيل!$E$5:$E$10))</f>
        <v>44774</v>
      </c>
      <c r="H8" s="26" t="str">
        <f t="shared" si="0"/>
        <v/>
      </c>
      <c r="I8" s="27">
        <f t="shared" si="1"/>
        <v>20</v>
      </c>
    </row>
    <row r="9" spans="1:9" ht="15" thickBot="1" x14ac:dyDescent="0.25">
      <c r="A9" s="1"/>
      <c r="B9" s="1"/>
      <c r="C9" s="13" t="str">
        <f>IF(B9="","",LOOKUP(2,1/(الفاتورة!$B$5:$B$12='حساب '!$B9),الفاتورة!$C$5:$C$12))</f>
        <v/>
      </c>
      <c r="D9" s="12" t="str">
        <f>IF(B9="","",LOOKUP(2,1/(الفاتورة!$B$5:$B$12='حساب '!$B9),الفاتورة!$D$5:$D$12))</f>
        <v/>
      </c>
      <c r="E9" s="8" t="str">
        <f>IF(B9="","",LOOKUP(2,1/(الفاتورة!$B$5:$B$12='حساب '!$B9),الفاتورة!$E$5:$E$12))</f>
        <v/>
      </c>
      <c r="F9" s="9" t="str">
        <f>IF(B9="","",LOOKUP(2,1/(التحصيل!$B$5:$B$10='حساب '!$B9),التحصيل!$D$5:$D$10))</f>
        <v/>
      </c>
      <c r="G9" s="23" t="str">
        <f>IF(B9="","",LOOKUP(2,1/(التحصيل!$B$5:$B$10='حساب '!$B9),التحصيل!$E$5:$E$10))</f>
        <v/>
      </c>
      <c r="H9" s="28" t="str">
        <f t="shared" si="0"/>
        <v/>
      </c>
      <c r="I9" s="29" t="str">
        <f t="shared" si="1"/>
        <v/>
      </c>
    </row>
    <row r="11" spans="1:9" x14ac:dyDescent="0.2">
      <c r="C11" s="11" t="s">
        <v>13</v>
      </c>
    </row>
    <row r="15" spans="1:9" x14ac:dyDescent="0.2">
      <c r="A15" s="18" t="s">
        <v>0</v>
      </c>
      <c r="B15" s="18" t="s">
        <v>1</v>
      </c>
      <c r="C15" s="18" t="s">
        <v>2</v>
      </c>
      <c r="D15" s="18" t="s">
        <v>3</v>
      </c>
      <c r="E15" s="18" t="s">
        <v>4</v>
      </c>
      <c r="F15" s="15" t="s">
        <v>5</v>
      </c>
      <c r="G15" s="15" t="s">
        <v>6</v>
      </c>
      <c r="H15" s="18" t="s">
        <v>15</v>
      </c>
    </row>
    <row r="16" spans="1:9" x14ac:dyDescent="0.2">
      <c r="A16" s="15">
        <v>1</v>
      </c>
      <c r="B16" s="15" t="s">
        <v>7</v>
      </c>
      <c r="C16" s="16">
        <v>2</v>
      </c>
      <c r="D16" s="17">
        <v>44592</v>
      </c>
      <c r="E16" s="15">
        <f>+الفاتورة!E5+الفاتورة!E6-التحصيل!D5</f>
        <v>140</v>
      </c>
      <c r="F16" s="15"/>
      <c r="G16" s="17"/>
      <c r="H16" s="15" t="s">
        <v>14</v>
      </c>
    </row>
    <row r="17" spans="1:8" x14ac:dyDescent="0.2">
      <c r="A17" s="15">
        <v>1</v>
      </c>
      <c r="B17" s="15" t="s">
        <v>7</v>
      </c>
      <c r="C17" s="16">
        <f>IF(B17="","",LOOKUP(2,1/(الفاتورة!$B$5:$B$12='حساب '!$B17),الفاتورة!$C$5:$C$12))</f>
        <v>8</v>
      </c>
      <c r="D17" s="17">
        <f>IF(B17="","",LOOKUP(2,1/(الفاتورة!$B$5:$B$12='حساب '!$B17),الفاتورة!$D$5:$D$12))</f>
        <v>44683</v>
      </c>
      <c r="E17" s="15">
        <f>IF(B17="","",LOOKUP(2,1/(الفاتورة!$B$5:$B$12='حساب '!$B17),الفاتورة!$E$5:$E$12))</f>
        <v>210</v>
      </c>
      <c r="F17" s="15"/>
      <c r="G17" s="17"/>
      <c r="H17" s="15"/>
    </row>
    <row r="18" spans="1:8" x14ac:dyDescent="0.2">
      <c r="A18" s="15">
        <v>2</v>
      </c>
      <c r="B18" s="15" t="s">
        <v>8</v>
      </c>
      <c r="C18" s="16">
        <v>6</v>
      </c>
      <c r="D18" s="17">
        <v>44652</v>
      </c>
      <c r="E18" s="15">
        <f>+الفاتورة!E7+الفاتورة!E9-التحصيل!D7-التحصيل!D10</f>
        <v>41</v>
      </c>
      <c r="F18" s="15"/>
      <c r="G18" s="17"/>
      <c r="H18" s="15" t="s">
        <v>14</v>
      </c>
    </row>
    <row r="19" spans="1:8" x14ac:dyDescent="0.2">
      <c r="A19" s="15">
        <v>3</v>
      </c>
      <c r="B19" s="15" t="s">
        <v>9</v>
      </c>
      <c r="C19" s="16">
        <v>9</v>
      </c>
      <c r="D19" s="17">
        <v>44728</v>
      </c>
      <c r="E19" s="19">
        <f>+الفاتورة!E8+الفاتورة!E12-التحصيل!D6-التحصيل!D9</f>
        <v>18</v>
      </c>
      <c r="F19" s="15"/>
      <c r="G19" s="17"/>
      <c r="H19" s="15"/>
    </row>
    <row r="20" spans="1:8" x14ac:dyDescent="0.2">
      <c r="A20" s="15">
        <v>4</v>
      </c>
      <c r="B20" s="15" t="s">
        <v>10</v>
      </c>
      <c r="C20" s="16"/>
      <c r="D20" s="17"/>
      <c r="E20" s="15"/>
      <c r="F20" s="20">
        <f>-(+الفاتورة!E10-التحصيل!D8)</f>
        <v>20</v>
      </c>
      <c r="G20" s="17">
        <v>44774</v>
      </c>
      <c r="H20" s="15" t="s">
        <v>16</v>
      </c>
    </row>
    <row r="21" spans="1:8" x14ac:dyDescent="0.2">
      <c r="A21" s="15"/>
      <c r="B21" s="15"/>
      <c r="C21" s="16" t="str">
        <f>IF(B21="","",LOOKUP(2,1/(الفاتورة!$B$5:$B$12='حساب '!$B21),الفاتورة!$C$5:$C$12))</f>
        <v/>
      </c>
      <c r="D21" s="17" t="str">
        <f>IF(B21="","",LOOKUP(2,1/(الفاتورة!$B$5:$B$12='حساب '!$B21),الفاتورة!$D$5:$D$12))</f>
        <v/>
      </c>
      <c r="E21" s="15" t="str">
        <f>IF(B21="","",LOOKUP(2,1/(الفاتورة!$B$5:$B$12='حساب '!$B21),الفاتورة!$E$5:$E$12))</f>
        <v/>
      </c>
      <c r="F21" s="15" t="str">
        <f>IF(B21="","",LOOKUP(2,1/(التحصيل!$B$5:$B$10='حساب '!$B21),التحصيل!$D$5:$D$10))</f>
        <v/>
      </c>
      <c r="G21" s="17" t="str">
        <f>IF(B21="","",LOOKUP(2,1/(التحصيل!$B$5:$B$10='حساب '!$B21),التحصيل!$E$5:$E$10))</f>
        <v/>
      </c>
      <c r="H21" s="21"/>
    </row>
    <row r="24" spans="1:8" x14ac:dyDescent="0.2">
      <c r="B24" t="s">
        <v>17</v>
      </c>
    </row>
    <row r="25" spans="1:8" x14ac:dyDescent="0.2">
      <c r="C25" s="1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الفاتورة</vt:lpstr>
      <vt:lpstr>التحصيل</vt:lpstr>
      <vt:lpstr>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أبو يوسف</cp:lastModifiedBy>
  <dcterms:created xsi:type="dcterms:W3CDTF">2022-08-30T07:06:52Z</dcterms:created>
  <dcterms:modified xsi:type="dcterms:W3CDTF">2022-09-04T13:45:47Z</dcterms:modified>
</cp:coreProperties>
</file>