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13_ncr:1_{235A34E3-5CD7-4F48-97A0-77B3397AB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5" i="1" l="1" a="1"/>
  <c r="R35" i="1" s="1"/>
  <c r="R36" i="1" a="1"/>
  <c r="R36" i="1" s="1"/>
  <c r="R34" i="1" a="1"/>
  <c r="R34" i="1" s="1"/>
  <c r="O35" i="1" a="1"/>
  <c r="O35" i="1" s="1"/>
  <c r="O36" i="1" a="1"/>
  <c r="O36" i="1" s="1"/>
  <c r="O34" i="1" a="1"/>
  <c r="O34" i="1" s="1"/>
  <c r="Q35" i="1" a="1"/>
  <c r="Q35" i="1" s="1"/>
  <c r="Q36" i="1" a="1"/>
  <c r="Q36" i="1" s="1"/>
  <c r="Q34" i="1" a="1"/>
  <c r="Q34" i="1" s="1"/>
  <c r="N34" i="1" a="1"/>
  <c r="N34" i="1" s="1"/>
  <c r="N36" i="1" a="1"/>
  <c r="N36" i="1" s="1"/>
  <c r="N35" i="1" a="1"/>
  <c r="N35" i="1" s="1"/>
  <c r="N27" i="1" a="1"/>
  <c r="N27" i="1" s="1"/>
  <c r="O27" i="1" s="1" a="1"/>
  <c r="O27" i="1" s="1"/>
  <c r="O28" i="1" a="1"/>
  <c r="O28" i="1" s="1"/>
  <c r="O29" i="1" a="1"/>
  <c r="O29" i="1"/>
  <c r="N29" i="1" a="1"/>
  <c r="N29" i="1" s="1"/>
  <c r="N28" i="1" a="1"/>
  <c r="N28" i="1" s="1"/>
  <c r="P27" i="1" a="1"/>
  <c r="P27" i="1" s="1"/>
  <c r="P29" i="1" a="1"/>
  <c r="P29" i="1" s="1"/>
  <c r="P28" i="1" a="1"/>
  <c r="P28" i="1" s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10" i="1"/>
  <c r="L32" i="1" l="1"/>
  <c r="L25" i="1"/>
  <c r="L19" i="1"/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10" i="1"/>
  <c r="Q18" i="1"/>
  <c r="N20" i="1" s="1" a="1"/>
  <c r="N20" i="1" s="1"/>
  <c r="O20" i="1" s="1"/>
  <c r="O11" i="1" l="1"/>
  <c r="O7" i="1"/>
  <c r="O14" i="1"/>
  <c r="O10" i="1"/>
  <c r="O13" i="1"/>
  <c r="O9" i="1"/>
  <c r="O15" i="1"/>
  <c r="O16" i="1"/>
  <c r="O12" i="1"/>
  <c r="O8" i="1"/>
  <c r="N21" i="1" l="1" a="1"/>
  <c r="N21" i="1" s="1"/>
  <c r="N22" i="1" l="1" a="1"/>
  <c r="N22" i="1" s="1"/>
  <c r="O22" i="1" s="1"/>
  <c r="O2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<sst xmlns="http://schemas.openxmlformats.org/spreadsheetml/2006/main" count="129" uniqueCount="36">
  <si>
    <t>الفرق</t>
  </si>
  <si>
    <t>الهلال</t>
  </si>
  <si>
    <t>الاتحاد</t>
  </si>
  <si>
    <t>النصر</t>
  </si>
  <si>
    <t>الشباب</t>
  </si>
  <si>
    <t>الأهلى</t>
  </si>
  <si>
    <t>الاتفاق</t>
  </si>
  <si>
    <t>المباريات</t>
  </si>
  <si>
    <t>الجولة الأولى</t>
  </si>
  <si>
    <t>الجولة الثانية</t>
  </si>
  <si>
    <t>الجولة الثالثة</t>
  </si>
  <si>
    <t>الجولة الرابعة</t>
  </si>
  <si>
    <t>الجولة الخامسة</t>
  </si>
  <si>
    <t>الجولة السادسة</t>
  </si>
  <si>
    <t>الجولة السابعة</t>
  </si>
  <si>
    <t>الجولة الثامنة</t>
  </si>
  <si>
    <t>الجولة التاسعة</t>
  </si>
  <si>
    <t xml:space="preserve">الجولة العاشرة </t>
  </si>
  <si>
    <t>المطلوبات</t>
  </si>
  <si>
    <t>خانة J6 عبارة عن drop down list. محتاج مجرد ما أغير اسم الفريق ف الخانة ، تظهر مباريات الفريق من الجولة الأولى للأخيرة. مثال الجولة الاولى الاتحاد و التانية الاتفاق و هكذا</t>
  </si>
  <si>
    <t>أول مطلوب</t>
  </si>
  <si>
    <t>ثانى مطلوب</t>
  </si>
  <si>
    <t>تجميعة مباريات فريق</t>
  </si>
  <si>
    <t>المباريات القادمة لفريق</t>
  </si>
  <si>
    <t xml:space="preserve">اليوم </t>
  </si>
  <si>
    <t>هنا المطلوب إن بناءا على تاريخ اليوم و تواريخ ايام المباريات ، يظهر جدول المباريات القادمة فقط بالترتيب</t>
  </si>
  <si>
    <t>ثالث مطلوب</t>
  </si>
  <si>
    <t xml:space="preserve">نتائج آخر ثلاث مباريات ل </t>
  </si>
  <si>
    <t xml:space="preserve">هنا المطلوب هو الحصول على نتائج آخر ثلاث مباريات لُعبت لأى فريق يتم اختياره من الخانة K6 </t>
  </si>
  <si>
    <t>صاحب الأرض</t>
  </si>
  <si>
    <t>الضيف</t>
  </si>
  <si>
    <t>رابع مطلوب</t>
  </si>
  <si>
    <r>
      <t>على أرضه فقط</t>
    </r>
    <r>
      <rPr>
        <sz val="14"/>
        <color theme="1"/>
        <rFont val="Calibri"/>
        <family val="2"/>
        <scheme val="minor"/>
      </rPr>
      <t xml:space="preserve"> أ</t>
    </r>
    <r>
      <rPr>
        <b/>
        <sz val="14"/>
        <color theme="1"/>
        <rFont val="Calibri"/>
        <family val="2"/>
        <scheme val="minor"/>
      </rPr>
      <t>و</t>
    </r>
    <r>
      <rPr>
        <sz val="11"/>
        <color theme="1"/>
        <rFont val="Calibri"/>
        <family val="2"/>
        <scheme val="minor"/>
      </rPr>
      <t xml:space="preserve"> خارج أرضه فقط </t>
    </r>
  </si>
  <si>
    <t>عمود مساعد</t>
  </si>
  <si>
    <t>على أرضه</t>
  </si>
  <si>
    <t>خارج أرضه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</si>
</sst>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C0000]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4" borderId="8" xfId="0" applyFill="1" applyBorder="1"/>
    <xf numFmtId="0" fontId="0" fillId="5" borderId="8" xfId="0" applyFill="1" applyBorder="1"/>
    <xf numFmtId="0" fontId="0" fillId="6" borderId="8" xfId="0" applyFill="1" applyBorder="1"/>
    <xf numFmtId="0" fontId="0" fillId="7" borderId="8" xfId="0" applyFill="1" applyBorder="1"/>
    <xf numFmtId="0" fontId="0" fillId="7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4" borderId="11" xfId="0" applyFill="1" applyBorder="1"/>
    <xf numFmtId="0" fontId="0" fillId="5" borderId="11" xfId="0" applyFill="1" applyBorder="1"/>
    <xf numFmtId="0" fontId="0" fillId="6" borderId="11" xfId="0" applyFill="1" applyBorder="1"/>
    <xf numFmtId="0" fontId="0" fillId="7" borderId="11" xfId="0" applyFill="1" applyBorder="1"/>
    <xf numFmtId="0" fontId="0" fillId="7" borderId="12" xfId="0" applyFill="1" applyBorder="1"/>
    <xf numFmtId="164" fontId="0" fillId="3" borderId="10" xfId="0" applyNumberFormat="1" applyFill="1" applyBorder="1"/>
    <xf numFmtId="164" fontId="0" fillId="3" borderId="11" xfId="0" applyNumberFormat="1" applyFill="1" applyBorder="1"/>
    <xf numFmtId="164" fontId="0" fillId="4" borderId="11" xfId="0" applyNumberFormat="1" applyFill="1" applyBorder="1"/>
    <xf numFmtId="164" fontId="0" fillId="5" borderId="11" xfId="0" applyNumberFormat="1" applyFill="1" applyBorder="1"/>
    <xf numFmtId="164" fontId="0" fillId="6" borderId="11" xfId="0" applyNumberFormat="1" applyFill="1" applyBorder="1"/>
    <xf numFmtId="164" fontId="0" fillId="7" borderId="11" xfId="0" applyNumberFormat="1" applyFill="1" applyBorder="1"/>
    <xf numFmtId="164" fontId="0" fillId="7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4" fontId="0" fillId="2" borderId="0" xfId="0" applyNumberFormat="1" applyFill="1"/>
    <xf numFmtId="0" fontId="3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Alignment="1">
      <alignment vertical="center"/>
    </xf>
    <xf numFmtId="0" fontId="1" fillId="0" borderId="0" xfId="0" applyFont="1"/>
    <xf numFmtId="0" fontId="1" fillId="8" borderId="0" xfId="0" applyFont="1" applyFill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9" xfId="0" applyFont="1" applyBorder="1"/>
    <xf numFmtId="0" fontId="8" fillId="0" borderId="1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quotePrefix="1"/>
    <xf numFmtId="0" fontId="9" fillId="10" borderId="13" xfId="0" applyFont="1" applyFill="1" applyBorder="1"/>
    <xf numFmtId="0" fontId="9" fillId="11" borderId="13" xfId="0" applyFont="1" applyFill="1" applyBorder="1" applyAlignment="1">
      <alignment horizontal="center"/>
    </xf>
    <xf numFmtId="164" fontId="1" fillId="9" borderId="11" xfId="0" applyNumberFormat="1" applyFont="1" applyFill="1" applyBorder="1"/>
    <xf numFmtId="0" fontId="6" fillId="0" borderId="19" xfId="0" applyFont="1" applyBorder="1"/>
    <xf numFmtId="0" fontId="6" fillId="0" borderId="20" xfId="0" applyFont="1" applyBorder="1"/>
    <xf numFmtId="0" fontId="1" fillId="12" borderId="21" xfId="0" applyFont="1" applyFill="1" applyBorder="1" applyAlignment="1">
      <alignment horizontal="center"/>
    </xf>
    <xf numFmtId="0" fontId="6" fillId="0" borderId="20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586740</xdr:colOff>
      <xdr:row>4</xdr:row>
      <xdr:rowOff>38100</xdr:rowOff>
    </xdr:from>
    <xdr:to>
      <xdr:col>11</xdr:col>
      <xdr:colOff>449580</xdr:colOff>
      <xdr:row>4</xdr:row>
      <xdr:rowOff>144780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004862B-E8B6-1154-5C59-47F432438203}"/>
            </a:ext>
          </a:extLst>
        </xdr:cNvPr>
        <xdr:cNvSpPr/>
      </xdr:nvSpPr>
      <xdr:spPr>
        <a:xfrm>
          <a:off x="9981140820" y="952500"/>
          <a:ext cx="472440" cy="1066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1"/>
  <sheetViews>
    <sheetView rightToLeft="1" tabSelected="1" topLeftCell="B4" zoomScaleNormal="100" workbookViewId="0">
      <selection activeCell="Q38" sqref="Q38"/>
    </sheetView>
  </sheetViews>
  <sheetFormatPr defaultRowHeight="15" x14ac:dyDescent="0.25"/>
  <cols>
    <col min="1" max="1" width="12.28515625" hidden="1" customWidth="1"/>
    <col min="2" max="2" width="11.28515625" customWidth="1"/>
    <col min="3" max="3" width="14.42578125" customWidth="1"/>
    <col min="9" max="9" width="4.28515625" customWidth="1"/>
    <col min="10" max="10" width="11.7109375" customWidth="1"/>
    <col min="11" max="11" width="6.5703125" customWidth="1"/>
    <col min="12" max="12" width="8" customWidth="1"/>
    <col min="14" max="14" width="13.5703125" customWidth="1"/>
    <col min="16" max="16" width="13" customWidth="1"/>
    <col min="17" max="17" width="14.85546875" customWidth="1"/>
  </cols>
  <sheetData>
    <row r="1" spans="1:15" ht="14.45" customHeight="1" x14ac:dyDescent="0.25">
      <c r="B1" s="1" t="s">
        <v>0</v>
      </c>
      <c r="C1" s="1"/>
      <c r="H1" s="37"/>
      <c r="J1" s="53" t="s">
        <v>18</v>
      </c>
      <c r="K1" s="53"/>
      <c r="L1" s="53"/>
      <c r="M1" s="53"/>
      <c r="N1" s="53"/>
    </row>
    <row r="2" spans="1:15" ht="14.45" customHeight="1" x14ac:dyDescent="0.25">
      <c r="B2" t="s">
        <v>1</v>
      </c>
      <c r="H2" s="37"/>
      <c r="J2" s="53"/>
      <c r="K2" s="53"/>
      <c r="L2" s="53"/>
      <c r="M2" s="53"/>
      <c r="N2" s="53"/>
    </row>
    <row r="3" spans="1:15" ht="14.45" customHeight="1" x14ac:dyDescent="0.25">
      <c r="B3" t="s">
        <v>2</v>
      </c>
      <c r="H3" s="37"/>
      <c r="J3" s="44"/>
      <c r="K3" s="44"/>
      <c r="L3" s="44"/>
      <c r="M3" s="44"/>
      <c r="N3" s="44"/>
    </row>
    <row r="4" spans="1:15" ht="14.45" customHeight="1" x14ac:dyDescent="0.25">
      <c r="B4" t="s">
        <v>3</v>
      </c>
      <c r="H4" s="37"/>
      <c r="J4" s="52" t="s">
        <v>20</v>
      </c>
      <c r="K4" s="52"/>
      <c r="L4" s="52"/>
      <c r="M4" s="52"/>
      <c r="N4" s="52"/>
    </row>
    <row r="5" spans="1:15" x14ac:dyDescent="0.25">
      <c r="B5" t="s">
        <v>4</v>
      </c>
      <c r="H5" s="37"/>
      <c r="J5" t="s">
        <v>22</v>
      </c>
      <c r="K5" s="46" t="s">
        <v>1</v>
      </c>
      <c r="M5" s="45" t="s">
        <v>19</v>
      </c>
    </row>
    <row r="6" spans="1:15" ht="15.75" thickBot="1" x14ac:dyDescent="0.3">
      <c r="B6" t="s">
        <v>5</v>
      </c>
      <c r="H6" s="37"/>
    </row>
    <row r="7" spans="1:15" x14ac:dyDescent="0.25">
      <c r="B7" t="s">
        <v>6</v>
      </c>
      <c r="H7" s="37"/>
      <c r="N7" s="38" t="s">
        <v>8</v>
      </c>
      <c r="O7" s="47" t="str">
        <f>IF(VLOOKUP($N7&amp;$K$5,$A$10:$G$39,7,0)=$K$5,VLOOKUP($N7&amp;$K$5,$A$10:$G$39,4,0),VLOOKUP($N7&amp;$K$5,$A$10:$G$39,7,0))</f>
        <v>الاتحاد</v>
      </c>
    </row>
    <row r="8" spans="1:15" x14ac:dyDescent="0.25">
      <c r="B8" s="1" t="s">
        <v>7</v>
      </c>
      <c r="C8" s="1"/>
      <c r="H8" s="37"/>
      <c r="N8" s="39" t="s">
        <v>9</v>
      </c>
      <c r="O8" s="48" t="str">
        <f t="shared" ref="O8:O16" si="0">IF(VLOOKUP($N8&amp;$K$5,$A$10:$G$39,7,0)=$K$5,VLOOKUP($N8&amp;$K$5,$A$10:$G$39,4,0),VLOOKUP($N8&amp;$K$5,$A$10:$G$39,7,0))</f>
        <v>الاتفاق</v>
      </c>
    </row>
    <row r="9" spans="1:15" ht="15.75" thickBot="1" x14ac:dyDescent="0.3">
      <c r="A9" s="56" t="s">
        <v>33</v>
      </c>
      <c r="B9" s="43"/>
      <c r="C9" s="43"/>
      <c r="D9" t="s">
        <v>29</v>
      </c>
      <c r="G9" t="s">
        <v>30</v>
      </c>
      <c r="H9" s="55" t="s">
        <v>33</v>
      </c>
      <c r="N9" s="39" t="s">
        <v>10</v>
      </c>
      <c r="O9" s="48" t="str">
        <f t="shared" si="0"/>
        <v>الأهلى</v>
      </c>
    </row>
    <row r="10" spans="1:15" x14ac:dyDescent="0.25">
      <c r="A10" t="str">
        <f>IF(D10=$K$5,$B10&amp;$D10,$B10&amp;$G10)</f>
        <v>الجولة الأولىالهلال</v>
      </c>
      <c r="B10" s="23" t="s">
        <v>8</v>
      </c>
      <c r="C10" s="30">
        <v>44835</v>
      </c>
      <c r="D10" s="16" t="s">
        <v>1</v>
      </c>
      <c r="E10" s="7">
        <v>1</v>
      </c>
      <c r="F10" s="7">
        <v>0</v>
      </c>
      <c r="G10" s="8" t="s">
        <v>2</v>
      </c>
      <c r="H10" s="51" t="str">
        <f>IF(OR($D10=$K$5,$G10=$K$5),$K$5,"")</f>
        <v>الهلال</v>
      </c>
      <c r="N10" s="39" t="s">
        <v>11</v>
      </c>
      <c r="O10" s="48" t="str">
        <f t="shared" si="0"/>
        <v>النصر</v>
      </c>
    </row>
    <row r="11" spans="1:15" x14ac:dyDescent="0.25">
      <c r="A11" t="str">
        <f t="shared" ref="A11:A39" si="1">IF(D11=$K$5,$B11&amp;$D11,$B11&amp;$G11)</f>
        <v>الجولة الأولىالشباب</v>
      </c>
      <c r="B11" s="24" t="s">
        <v>8</v>
      </c>
      <c r="C11" s="31">
        <v>44835</v>
      </c>
      <c r="D11" s="17" t="s">
        <v>3</v>
      </c>
      <c r="E11" s="2">
        <v>1</v>
      </c>
      <c r="F11" s="2">
        <v>0</v>
      </c>
      <c r="G11" s="9" t="s">
        <v>4</v>
      </c>
      <c r="H11" s="51" t="str">
        <f t="shared" ref="H11:H39" si="2">IF(OR($D11=$K$5,$G11=$K$5),$K$5,"")</f>
        <v/>
      </c>
      <c r="N11" s="39" t="s">
        <v>12</v>
      </c>
      <c r="O11" s="48" t="str">
        <f t="shared" si="0"/>
        <v>الشباب</v>
      </c>
    </row>
    <row r="12" spans="1:15" x14ac:dyDescent="0.25">
      <c r="A12" t="str">
        <f t="shared" si="1"/>
        <v>الجولة الأولىالاتفاق</v>
      </c>
      <c r="B12" s="24" t="s">
        <v>8</v>
      </c>
      <c r="C12" s="31">
        <v>44835</v>
      </c>
      <c r="D12" s="17" t="s">
        <v>5</v>
      </c>
      <c r="E12" s="2">
        <v>1</v>
      </c>
      <c r="F12" s="2">
        <v>0</v>
      </c>
      <c r="G12" s="9" t="s">
        <v>6</v>
      </c>
      <c r="H12" s="51" t="str">
        <f t="shared" si="2"/>
        <v/>
      </c>
      <c r="N12" s="39" t="s">
        <v>13</v>
      </c>
      <c r="O12" s="48" t="str">
        <f t="shared" si="0"/>
        <v>الاتحاد</v>
      </c>
    </row>
    <row r="13" spans="1:15" x14ac:dyDescent="0.25">
      <c r="A13" t="str">
        <f t="shared" si="1"/>
        <v>الجولة الثانيةالنصر</v>
      </c>
      <c r="B13" s="25" t="s">
        <v>9</v>
      </c>
      <c r="C13" s="32">
        <v>44838</v>
      </c>
      <c r="D13" s="18" t="s">
        <v>2</v>
      </c>
      <c r="E13" s="3">
        <v>1</v>
      </c>
      <c r="F13" s="3">
        <v>0</v>
      </c>
      <c r="G13" s="10" t="s">
        <v>3</v>
      </c>
      <c r="H13" s="51" t="str">
        <f t="shared" si="2"/>
        <v/>
      </c>
      <c r="N13" s="39" t="s">
        <v>14</v>
      </c>
      <c r="O13" s="48" t="str">
        <f t="shared" si="0"/>
        <v>الاتفاق</v>
      </c>
    </row>
    <row r="14" spans="1:15" x14ac:dyDescent="0.25">
      <c r="A14" t="str">
        <f t="shared" si="1"/>
        <v>الجولة الثانيةالهلال</v>
      </c>
      <c r="B14" s="25" t="s">
        <v>9</v>
      </c>
      <c r="C14" s="32">
        <v>44838</v>
      </c>
      <c r="D14" s="18" t="s">
        <v>6</v>
      </c>
      <c r="E14" s="3">
        <v>1</v>
      </c>
      <c r="F14" s="3">
        <v>0</v>
      </c>
      <c r="G14" s="10" t="s">
        <v>1</v>
      </c>
      <c r="H14" s="51" t="str">
        <f t="shared" si="2"/>
        <v>الهلال</v>
      </c>
      <c r="N14" s="39" t="s">
        <v>15</v>
      </c>
      <c r="O14" s="48" t="str">
        <f t="shared" si="0"/>
        <v>الأهلى</v>
      </c>
    </row>
    <row r="15" spans="1:15" x14ac:dyDescent="0.25">
      <c r="A15" t="str">
        <f t="shared" si="1"/>
        <v>الجولة الثانيةالأهلى</v>
      </c>
      <c r="B15" s="25" t="s">
        <v>9</v>
      </c>
      <c r="C15" s="32">
        <v>44838</v>
      </c>
      <c r="D15" s="18" t="s">
        <v>4</v>
      </c>
      <c r="E15" s="3">
        <v>1</v>
      </c>
      <c r="F15" s="3">
        <v>0</v>
      </c>
      <c r="G15" s="10" t="s">
        <v>5</v>
      </c>
      <c r="H15" s="51" t="str">
        <f t="shared" si="2"/>
        <v/>
      </c>
      <c r="N15" s="39" t="s">
        <v>16</v>
      </c>
      <c r="O15" s="48" t="str">
        <f t="shared" si="0"/>
        <v>النصر</v>
      </c>
    </row>
    <row r="16" spans="1:15" ht="15.75" thickBot="1" x14ac:dyDescent="0.3">
      <c r="A16" t="str">
        <f t="shared" si="1"/>
        <v>الجولة الثالثةالاتفاق</v>
      </c>
      <c r="B16" s="26" t="s">
        <v>10</v>
      </c>
      <c r="C16" s="33">
        <v>44841</v>
      </c>
      <c r="D16" s="19" t="s">
        <v>3</v>
      </c>
      <c r="E16" s="4">
        <v>1</v>
      </c>
      <c r="F16" s="4">
        <v>0</v>
      </c>
      <c r="G16" s="11" t="s">
        <v>6</v>
      </c>
      <c r="H16" s="51" t="str">
        <f t="shared" si="2"/>
        <v/>
      </c>
      <c r="N16" s="40" t="s">
        <v>17</v>
      </c>
      <c r="O16" s="48" t="str">
        <f t="shared" si="0"/>
        <v>الشباب</v>
      </c>
    </row>
    <row r="17" spans="1:19" x14ac:dyDescent="0.25">
      <c r="A17" t="str">
        <f t="shared" si="1"/>
        <v>الجولة الثالثةالهلال</v>
      </c>
      <c r="B17" s="26" t="s">
        <v>10</v>
      </c>
      <c r="C17" s="33">
        <v>44841</v>
      </c>
      <c r="D17" s="19" t="s">
        <v>1</v>
      </c>
      <c r="E17" s="4">
        <v>1</v>
      </c>
      <c r="F17" s="4">
        <v>0</v>
      </c>
      <c r="G17" s="11" t="s">
        <v>5</v>
      </c>
      <c r="H17" s="51" t="str">
        <f t="shared" si="2"/>
        <v>الهلال</v>
      </c>
    </row>
    <row r="18" spans="1:19" ht="15.75" x14ac:dyDescent="0.25">
      <c r="A18" t="str">
        <f t="shared" si="1"/>
        <v>الجولة الثالثةالاتحاد</v>
      </c>
      <c r="B18" s="26" t="s">
        <v>10</v>
      </c>
      <c r="C18" s="33">
        <v>44841</v>
      </c>
      <c r="D18" s="19" t="s">
        <v>4</v>
      </c>
      <c r="E18" s="4">
        <v>1</v>
      </c>
      <c r="F18" s="4">
        <v>0</v>
      </c>
      <c r="G18" s="11" t="s">
        <v>2</v>
      </c>
      <c r="H18" s="51" t="str">
        <f t="shared" si="2"/>
        <v/>
      </c>
      <c r="J18" s="52" t="s">
        <v>21</v>
      </c>
      <c r="K18" s="52"/>
      <c r="L18" s="52"/>
      <c r="M18" s="52"/>
      <c r="N18" s="52"/>
      <c r="P18" t="s">
        <v>24</v>
      </c>
      <c r="Q18" s="41">
        <f ca="1">TODAY()</f>
        <v>44860</v>
      </c>
      <c r="R18" s="45" t="s">
        <v>25</v>
      </c>
    </row>
    <row r="19" spans="1:19" ht="15.75" thickBot="1" x14ac:dyDescent="0.3">
      <c r="A19" t="str">
        <f t="shared" si="1"/>
        <v>الجولة الرابعةالهلال</v>
      </c>
      <c r="B19" s="27" t="s">
        <v>11</v>
      </c>
      <c r="C19" s="34">
        <v>44844</v>
      </c>
      <c r="D19" s="20" t="s">
        <v>3</v>
      </c>
      <c r="E19" s="5">
        <v>1</v>
      </c>
      <c r="F19" s="5">
        <v>0</v>
      </c>
      <c r="G19" s="12" t="s">
        <v>1</v>
      </c>
      <c r="H19" s="51" t="str">
        <f t="shared" si="2"/>
        <v>الهلال</v>
      </c>
      <c r="J19" t="s">
        <v>23</v>
      </c>
      <c r="L19" s="46" t="str">
        <f>K5</f>
        <v>الهلال</v>
      </c>
    </row>
    <row r="20" spans="1:19" ht="15.75" thickBot="1" x14ac:dyDescent="0.3">
      <c r="A20" t="str">
        <f t="shared" si="1"/>
        <v>الجولة الرابعةالأهلى</v>
      </c>
      <c r="B20" s="27" t="s">
        <v>11</v>
      </c>
      <c r="C20" s="34">
        <v>44844</v>
      </c>
      <c r="D20" s="20" t="s">
        <v>2</v>
      </c>
      <c r="E20" s="5">
        <v>1</v>
      </c>
      <c r="F20" s="5">
        <v>0</v>
      </c>
      <c r="G20" s="12" t="s">
        <v>5</v>
      </c>
      <c r="H20" s="51" t="str">
        <f t="shared" si="2"/>
        <v/>
      </c>
      <c r="N20" s="50" t="str" cm="1">
        <f t="array" aca="1" ref="N20" ca="1">IFERROR(INDEX($B$10:$B$39,MATCH(1,INDEX(ISERROR(MATCH($B$10:$B$39,N$19:N19,))*OR(($D$10:$D$39=$L$19),($G$10:$G$39=$L$19))*($C$10:$C$39&gt;=$Q$18),),)),"")</f>
        <v xml:space="preserve">الجولة العاشرة </v>
      </c>
      <c r="O20" s="49" t="str">
        <f ca="1">IFERROR(IF(VLOOKUP($N20&amp;$L$19,$A$10:$G$39,7,0)=$L$19,VLOOKUP($N20&amp;$L$19,$A$10:$G$39,4,0),VLOOKUP($N20&amp;$L$19,$A$10:$G$39,7,0)),"")</f>
        <v>الشباب</v>
      </c>
    </row>
    <row r="21" spans="1:19" ht="15.75" thickBot="1" x14ac:dyDescent="0.3">
      <c r="A21" t="str">
        <f t="shared" si="1"/>
        <v>الجولة الرابعةالشباب</v>
      </c>
      <c r="B21" s="27" t="s">
        <v>11</v>
      </c>
      <c r="C21" s="34">
        <v>44844</v>
      </c>
      <c r="D21" s="20" t="s">
        <v>6</v>
      </c>
      <c r="E21" s="5">
        <v>1</v>
      </c>
      <c r="F21" s="5">
        <v>0</v>
      </c>
      <c r="G21" s="12" t="s">
        <v>4</v>
      </c>
      <c r="H21" s="51" t="str">
        <f t="shared" si="2"/>
        <v/>
      </c>
      <c r="N21" s="50" t="str" cm="1">
        <f t="array" aca="1" ref="N21" ca="1">IFERROR(INDEX($B$10:$B$39,MATCH(1,INDEX(ISERROR(MATCH($B$10:$B$39,N$19:N20,))*OR(($D$10:$D$39=$L$19),($G$10:$G$39=$L$19))*($C$10:$C$39&gt;=$Q$18),),)),"")</f>
        <v/>
      </c>
      <c r="O21" s="49" t="str">
        <f t="shared" ref="O21:O22" ca="1" si="3">IFERROR(IF(VLOOKUP($N21&amp;$L$19,$A$10:$G$39,7,0)=$L$19,VLOOKUP($N21&amp;$L$19,$A$10:$G$39,4,0),VLOOKUP($N21&amp;$L$19,$A$10:$G$39,7,0)),"")</f>
        <v/>
      </c>
    </row>
    <row r="22" spans="1:19" x14ac:dyDescent="0.25">
      <c r="A22" t="str">
        <f t="shared" si="1"/>
        <v>الجولة الخامسةالهلال</v>
      </c>
      <c r="B22" s="28" t="s">
        <v>12</v>
      </c>
      <c r="C22" s="35">
        <v>44847</v>
      </c>
      <c r="D22" s="21" t="s">
        <v>1</v>
      </c>
      <c r="E22" s="6">
        <v>8</v>
      </c>
      <c r="F22" s="6">
        <v>0</v>
      </c>
      <c r="G22" s="13" t="s">
        <v>4</v>
      </c>
      <c r="H22" s="51" t="str">
        <f t="shared" si="2"/>
        <v>الهلال</v>
      </c>
      <c r="N22" s="50" t="str">
        <f t="array" aca="1" ref="N22" ca="1">IFERROR(INDEX($B$10:$B$39,MATCH(1,INDEX(ISERROR(MATCH($B$10:$B$39,N$19:N21,))*OR(($D$10:$D$39=$L$19),($G$10:$G$39=$L$19))*($C$10:$C$39&gt;=$Q$18),),)),"")</f>
        <v/>
      </c>
      <c r="O22" s="49" t="str">
        <f t="shared" ca="1" si="3"/>
        <v/>
      </c>
    </row>
    <row r="23" spans="1:19" x14ac:dyDescent="0.25">
      <c r="A23" t="str">
        <f t="shared" si="1"/>
        <v>الجولة الخامسةالاتفاق</v>
      </c>
      <c r="B23" s="28" t="s">
        <v>12</v>
      </c>
      <c r="C23" s="35">
        <v>44847</v>
      </c>
      <c r="D23" s="21" t="s">
        <v>2</v>
      </c>
      <c r="E23" s="6">
        <v>1</v>
      </c>
      <c r="F23" s="6">
        <v>0</v>
      </c>
      <c r="G23" s="13" t="s">
        <v>6</v>
      </c>
      <c r="H23" s="51" t="str">
        <f t="shared" si="2"/>
        <v/>
      </c>
    </row>
    <row r="24" spans="1:19" ht="15.75" x14ac:dyDescent="0.25">
      <c r="A24" t="str">
        <f t="shared" si="1"/>
        <v>الجولة الخامسةالأهلى</v>
      </c>
      <c r="B24" s="28" t="s">
        <v>12</v>
      </c>
      <c r="C24" s="35">
        <v>44847</v>
      </c>
      <c r="D24" s="21" t="s">
        <v>3</v>
      </c>
      <c r="E24" s="6">
        <v>1</v>
      </c>
      <c r="F24" s="6">
        <v>0</v>
      </c>
      <c r="G24" s="13" t="s">
        <v>5</v>
      </c>
      <c r="H24" s="51" t="str">
        <f t="shared" si="2"/>
        <v/>
      </c>
      <c r="J24" s="52" t="s">
        <v>26</v>
      </c>
      <c r="K24" s="52"/>
      <c r="L24" s="52"/>
      <c r="M24" s="52"/>
      <c r="N24" s="52"/>
      <c r="O24" s="42"/>
    </row>
    <row r="25" spans="1:19" x14ac:dyDescent="0.25">
      <c r="A25" t="str">
        <f t="shared" si="1"/>
        <v>الجولة السادسةالهلال</v>
      </c>
      <c r="B25" s="24" t="s">
        <v>13</v>
      </c>
      <c r="C25" s="31">
        <v>44850</v>
      </c>
      <c r="D25" s="17" t="s">
        <v>2</v>
      </c>
      <c r="E25" s="2">
        <v>1</v>
      </c>
      <c r="F25" s="2">
        <v>10</v>
      </c>
      <c r="G25" s="9" t="s">
        <v>1</v>
      </c>
      <c r="H25" s="51" t="str">
        <f t="shared" si="2"/>
        <v>الهلال</v>
      </c>
      <c r="J25" t="s">
        <v>27</v>
      </c>
      <c r="L25" s="46" t="str">
        <f>K5</f>
        <v>الهلال</v>
      </c>
      <c r="N25" s="45" t="s">
        <v>28</v>
      </c>
    </row>
    <row r="26" spans="1:19" ht="15.75" thickBot="1" x14ac:dyDescent="0.3">
      <c r="A26" t="str">
        <f t="shared" si="1"/>
        <v>الجولة السادسةالنصر</v>
      </c>
      <c r="B26" s="24" t="s">
        <v>13</v>
      </c>
      <c r="C26" s="31">
        <v>44850</v>
      </c>
      <c r="D26" s="17" t="s">
        <v>4</v>
      </c>
      <c r="E26" s="2">
        <v>1</v>
      </c>
      <c r="F26" s="2">
        <v>0</v>
      </c>
      <c r="G26" s="9" t="s">
        <v>3</v>
      </c>
      <c r="H26" s="51" t="str">
        <f t="shared" si="2"/>
        <v/>
      </c>
    </row>
    <row r="27" spans="1:19" ht="15.75" thickBot="1" x14ac:dyDescent="0.3">
      <c r="A27" t="str">
        <f t="shared" si="1"/>
        <v>الجولة السادسةالأهلى</v>
      </c>
      <c r="B27" s="24" t="s">
        <v>13</v>
      </c>
      <c r="C27" s="31">
        <v>44850</v>
      </c>
      <c r="D27" s="17" t="s">
        <v>6</v>
      </c>
      <c r="E27" s="2">
        <v>1</v>
      </c>
      <c r="F27" s="2">
        <v>0</v>
      </c>
      <c r="G27" s="9" t="s">
        <v>5</v>
      </c>
      <c r="H27" s="51" t="str">
        <f t="shared" si="2"/>
        <v/>
      </c>
      <c r="N27" s="58" t="str">
        <f t="array" ref="N27">INDEX($B$10:$B$39,MATCH(LARGE(IF(($E$10:$E$39&lt;&gt;"")*($H$10:$H$39=$L$25),$C$10:$C$39),1),$C$10:$C$39,0))</f>
        <v>الجولة السابعة</v>
      </c>
      <c r="O27" s="49" t="str" cm="1">
        <f t="array" ref="O27">INDEX($E$10:$E$39&amp;"-"&amp;$F$10:$F$39,MATCH($L$25&amp;$N27,$H$10:$H$39&amp;$B$10:$B$39,0))</f>
        <v>4-0</v>
      </c>
      <c r="P27" s="57">
        <f t="array" ref="P27">LARGE(IF(($E$10:$E$39&lt;&gt;"")*($H$10:$H$39=$L$25),$C$10:$C$39),1)</f>
        <v>44853</v>
      </c>
      <c r="S27" s="54"/>
    </row>
    <row r="28" spans="1:19" ht="15.75" thickBot="1" x14ac:dyDescent="0.3">
      <c r="A28" t="str">
        <f t="shared" si="1"/>
        <v>الجولة السابعةالاتحاد</v>
      </c>
      <c r="B28" s="25" t="s">
        <v>14</v>
      </c>
      <c r="C28" s="32">
        <v>44853</v>
      </c>
      <c r="D28" s="18" t="s">
        <v>3</v>
      </c>
      <c r="E28" s="3">
        <v>1</v>
      </c>
      <c r="F28" s="3">
        <v>0</v>
      </c>
      <c r="G28" s="10" t="s">
        <v>2</v>
      </c>
      <c r="H28" s="51" t="str">
        <f t="shared" si="2"/>
        <v/>
      </c>
      <c r="N28" s="59" t="str">
        <f t="array" ref="N28">INDEX($B$10:$B$39,MATCH(LARGE(IF(($E$10:$E$39&lt;&gt;"")*($H$10:$H$39=$L$25),$C$10:$C$39),2),$C$10:$C$39,0))</f>
        <v>الجولة السادسة</v>
      </c>
      <c r="O28" s="49" t="str" cm="1">
        <f t="array" ref="O28">INDEX($E$10:$E$39&amp;"-"&amp;$F$10:$F$39,MATCH($L$25&amp;$N28,$H$10:$H$39&amp;$B$10:$B$39,0))</f>
        <v>1-10</v>
      </c>
      <c r="P28" s="57">
        <f t="array" ref="P28">LARGE(IF(($E$10:$E$39&lt;&gt;"")*($H$10:$H$39=$L$25),$C$10:$C$39),2)</f>
        <v>44850</v>
      </c>
      <c r="S28" s="54"/>
    </row>
    <row r="29" spans="1:19" x14ac:dyDescent="0.25">
      <c r="A29" t="str">
        <f t="shared" si="1"/>
        <v>الجولة السابعةالهلال</v>
      </c>
      <c r="B29" s="25" t="s">
        <v>14</v>
      </c>
      <c r="C29" s="32">
        <v>44853</v>
      </c>
      <c r="D29" s="18" t="s">
        <v>1</v>
      </c>
      <c r="E29" s="3">
        <v>4</v>
      </c>
      <c r="F29" s="3">
        <v>0</v>
      </c>
      <c r="G29" s="10" t="s">
        <v>6</v>
      </c>
      <c r="H29" s="51" t="str">
        <f t="shared" si="2"/>
        <v>الهلال</v>
      </c>
      <c r="N29" s="59" t="str">
        <f t="array" ref="N29">INDEX($B$10:$B$39,MATCH(LARGE(IF(($E$10:$E$39&lt;&gt;"")*($H$10:$H$39=$L$25),$C$10:$C$39),3),$C$10:$C$39,0))</f>
        <v>الجولة الخامسة</v>
      </c>
      <c r="O29" s="49" t="str" cm="1">
        <f t="array" ref="O29">INDEX($E$10:$E$39&amp;"-"&amp;$F$10:$F$39,MATCH($L$25&amp;$N29,$H$10:$H$39&amp;$B$10:$B$39,0))</f>
        <v>8-0</v>
      </c>
      <c r="P29" s="57">
        <f t="array" ref="P29">LARGE(IF(($E$10:$E$39&lt;&gt;"")*($H$10:$H$39=$L$25),$C$10:$C$39),3)</f>
        <v>44847</v>
      </c>
      <c r="S29" s="54"/>
    </row>
    <row r="30" spans="1:19" x14ac:dyDescent="0.25">
      <c r="A30" t="str">
        <f t="shared" si="1"/>
        <v>الجولة السابعةالشباب</v>
      </c>
      <c r="B30" s="25" t="s">
        <v>14</v>
      </c>
      <c r="C30" s="32">
        <v>44853</v>
      </c>
      <c r="D30" s="18" t="s">
        <v>5</v>
      </c>
      <c r="E30" s="3">
        <v>1</v>
      </c>
      <c r="F30" s="3">
        <v>0</v>
      </c>
      <c r="G30" s="10" t="s">
        <v>4</v>
      </c>
      <c r="H30" s="51" t="str">
        <f t="shared" si="2"/>
        <v/>
      </c>
    </row>
    <row r="31" spans="1:19" ht="15.75" x14ac:dyDescent="0.25">
      <c r="A31" t="str">
        <f t="shared" si="1"/>
        <v>الجولة الثامنةالنصر</v>
      </c>
      <c r="B31" s="26" t="s">
        <v>15</v>
      </c>
      <c r="C31" s="33">
        <v>44856</v>
      </c>
      <c r="D31" s="19" t="s">
        <v>6</v>
      </c>
      <c r="E31" s="4"/>
      <c r="F31" s="4"/>
      <c r="G31" s="11" t="s">
        <v>3</v>
      </c>
      <c r="H31" s="51" t="str">
        <f t="shared" si="2"/>
        <v/>
      </c>
      <c r="J31" s="52" t="s">
        <v>31</v>
      </c>
      <c r="K31" s="52"/>
      <c r="L31" s="52"/>
      <c r="M31" s="52"/>
      <c r="N31" s="52"/>
    </row>
    <row r="32" spans="1:19" ht="18.75" x14ac:dyDescent="0.3">
      <c r="A32" t="str">
        <f t="shared" si="1"/>
        <v>الجولة الثامنةالهلال</v>
      </c>
      <c r="B32" s="26" t="s">
        <v>15</v>
      </c>
      <c r="C32" s="33">
        <v>44856</v>
      </c>
      <c r="D32" s="19" t="s">
        <v>5</v>
      </c>
      <c r="E32" s="4"/>
      <c r="F32" s="4"/>
      <c r="G32" s="11" t="s">
        <v>1</v>
      </c>
      <c r="H32" s="51" t="str">
        <f t="shared" si="2"/>
        <v>الهلال</v>
      </c>
      <c r="J32" t="s">
        <v>27</v>
      </c>
      <c r="L32" s="46" t="str">
        <f>K5</f>
        <v>الهلال</v>
      </c>
      <c r="M32" t="s">
        <v>32</v>
      </c>
    </row>
    <row r="33" spans="1:18" ht="15.75" thickBot="1" x14ac:dyDescent="0.3">
      <c r="A33" t="str">
        <f t="shared" si="1"/>
        <v>الجولة الثامنةالشباب</v>
      </c>
      <c r="B33" s="26" t="s">
        <v>15</v>
      </c>
      <c r="C33" s="33">
        <v>44856</v>
      </c>
      <c r="D33" s="19" t="s">
        <v>2</v>
      </c>
      <c r="E33" s="4"/>
      <c r="F33" s="4"/>
      <c r="G33" s="11" t="s">
        <v>4</v>
      </c>
      <c r="H33" s="51" t="str">
        <f t="shared" si="2"/>
        <v/>
      </c>
      <c r="N33" s="60" t="s">
        <v>34</v>
      </c>
      <c r="O33" s="60"/>
      <c r="Q33" s="60" t="s">
        <v>35</v>
      </c>
      <c r="R33" s="60"/>
    </row>
    <row r="34" spans="1:18" ht="15.75" thickBot="1" x14ac:dyDescent="0.3">
      <c r="A34" t="str">
        <f t="shared" si="1"/>
        <v>الجولة التاسعةالهلال</v>
      </c>
      <c r="B34" s="27" t="s">
        <v>16</v>
      </c>
      <c r="C34" s="34">
        <v>44859</v>
      </c>
      <c r="D34" s="20" t="s">
        <v>1</v>
      </c>
      <c r="E34" s="5"/>
      <c r="F34" s="5"/>
      <c r="G34" s="12" t="s">
        <v>3</v>
      </c>
      <c r="H34" s="51" t="str">
        <f t="shared" si="2"/>
        <v>الهلال</v>
      </c>
      <c r="N34" s="61" t="str">
        <f t="array" ref="N34">INDEX($B$10:$B$39,MATCH(LARGE(IF(($E$10:$E$39&lt;&gt;"")*($D$10:$D$39=$L$32),$C$10:$C$39),1),$C$10:$C$39,0))</f>
        <v>الجولة السابعة</v>
      </c>
      <c r="O34" s="49" t="str" cm="1">
        <f t="array" ref="O34">INDEX($E$10:$E$39&amp;"-"&amp;$F$10:$F$39,MATCH($L$32&amp;$N34,$D$10:$D$39&amp;$B$10:$B$39,0))</f>
        <v>4-0</v>
      </c>
      <c r="Q34" s="61" t="str">
        <f t="array" ref="Q34">INDEX($B$10:$B$39,MATCH(LARGE(IF(($E$10:$E$39&lt;&gt;"")*($G$10:$G$39=$L$32),$C$10:$C$39),1),$C$10:$C$39,0))</f>
        <v>الجولة السادسة</v>
      </c>
      <c r="R34" s="49" t="str" cm="1">
        <f t="array" ref="R34">INDEX($F$10:$F$39&amp;"-"&amp;$E$10:$E$39,MATCH($L$32&amp;$Q34,$G$10:$G$39&amp;$B$10:$B$39,0))</f>
        <v>10-1</v>
      </c>
    </row>
    <row r="35" spans="1:18" ht="15.75" thickBot="1" x14ac:dyDescent="0.3">
      <c r="A35" t="str">
        <f t="shared" si="1"/>
        <v>الجولة التاسعةالاتحاد</v>
      </c>
      <c r="B35" s="27" t="s">
        <v>16</v>
      </c>
      <c r="C35" s="34">
        <v>44859</v>
      </c>
      <c r="D35" s="20" t="s">
        <v>5</v>
      </c>
      <c r="E35" s="5"/>
      <c r="F35" s="5"/>
      <c r="G35" s="12" t="s">
        <v>2</v>
      </c>
      <c r="H35" s="51" t="str">
        <f t="shared" si="2"/>
        <v/>
      </c>
      <c r="N35" s="61" t="str">
        <f t="array" ref="N35">INDEX($B$10:$B$39,MATCH(LARGE(IF(($E$10:$E$39&lt;&gt;"")*($D$10:$D$39=$L$32),$C$10:$C$39),2),$C$10:$C$39,0))</f>
        <v>الجولة الخامسة</v>
      </c>
      <c r="O35" s="49" t="str" cm="1">
        <f t="array" ref="O35">INDEX($E$10:$E$39&amp;"-"&amp;$F$10:$F$39,MATCH($L$32&amp;$N35,$D$10:$D$39&amp;$B$10:$B$39,0))</f>
        <v>8-0</v>
      </c>
      <c r="Q35" s="61" t="str">
        <f t="array" ref="Q35">INDEX($B$10:$B$39,MATCH(LARGE(IF(($E$10:$E$39&lt;&gt;"")*($G$10:$G$39=$L$32),$C$10:$C$39),2),$C$10:$C$39,0))</f>
        <v>الجولة الرابعة</v>
      </c>
      <c r="R35" s="49" t="str" cm="1">
        <f t="array" ref="R35">INDEX($F$10:$F$39&amp;"-"&amp;$E$10:$E$39,MATCH($L$32&amp;$Q35,$G$10:$G$39&amp;$B$10:$B$39,0))</f>
        <v>0-1</v>
      </c>
    </row>
    <row r="36" spans="1:18" x14ac:dyDescent="0.25">
      <c r="A36" t="str">
        <f t="shared" si="1"/>
        <v>الجولة التاسعةالاتفاق</v>
      </c>
      <c r="B36" s="27" t="s">
        <v>16</v>
      </c>
      <c r="C36" s="34">
        <v>44859</v>
      </c>
      <c r="D36" s="20" t="s">
        <v>4</v>
      </c>
      <c r="E36" s="5"/>
      <c r="F36" s="5"/>
      <c r="G36" s="12" t="s">
        <v>6</v>
      </c>
      <c r="H36" s="51" t="str">
        <f t="shared" si="2"/>
        <v/>
      </c>
      <c r="N36" s="61" t="str">
        <f t="array" ref="N36">INDEX($B$10:$B$39,MATCH(LARGE(IF(($E$10:$E$39&lt;&gt;"")*($D$10:$D$39=$L$32),$C$10:$C$39),3),$C$10:$C$39,0))</f>
        <v>الجولة الثالثة</v>
      </c>
      <c r="O36" s="49" t="str" cm="1">
        <f t="array" ref="O36">INDEX($E$10:$E$39&amp;"-"&amp;$F$10:$F$39,MATCH($L$32&amp;$N36,$D$10:$D$39&amp;$B$10:$B$39,0))</f>
        <v>1-0</v>
      </c>
      <c r="Q36" s="61" t="str">
        <f t="array" ref="Q36">INDEX($B$10:$B$39,MATCH(LARGE(IF(($E$10:$E$39&lt;&gt;"")*($G$10:$G$39=$L$32),$C$10:$C$39),3),$C$10:$C$39,0))</f>
        <v>الجولة الثانية</v>
      </c>
      <c r="R36" s="49" t="str" cm="1">
        <f t="array" ref="R36">INDEX($F$10:$F$39&amp;"-"&amp;$E$10:$E$39,MATCH($L$32&amp;$Q36,$G$10:$G$39&amp;$B$10:$B$39,0))</f>
        <v>0-1</v>
      </c>
    </row>
    <row r="37" spans="1:18" x14ac:dyDescent="0.25">
      <c r="A37" t="str">
        <f t="shared" si="1"/>
        <v>الجولة العاشرة الهلال</v>
      </c>
      <c r="B37" s="28" t="s">
        <v>17</v>
      </c>
      <c r="C37" s="35">
        <v>44862</v>
      </c>
      <c r="D37" s="21" t="s">
        <v>4</v>
      </c>
      <c r="E37" s="6"/>
      <c r="F37" s="6"/>
      <c r="G37" s="13" t="s">
        <v>1</v>
      </c>
      <c r="H37" s="51" t="str">
        <f t="shared" si="2"/>
        <v>الهلال</v>
      </c>
    </row>
    <row r="38" spans="1:18" x14ac:dyDescent="0.25">
      <c r="A38" t="str">
        <f t="shared" si="1"/>
        <v>الجولة العاشرة الاتحاد</v>
      </c>
      <c r="B38" s="28" t="s">
        <v>17</v>
      </c>
      <c r="C38" s="35">
        <v>44862</v>
      </c>
      <c r="D38" s="21" t="s">
        <v>6</v>
      </c>
      <c r="E38" s="6"/>
      <c r="F38" s="6"/>
      <c r="G38" s="13" t="s">
        <v>2</v>
      </c>
      <c r="H38" s="51" t="str">
        <f t="shared" si="2"/>
        <v/>
      </c>
    </row>
    <row r="39" spans="1:18" ht="15.75" thickBot="1" x14ac:dyDescent="0.3">
      <c r="A39" t="str">
        <f t="shared" si="1"/>
        <v>الجولة العاشرة النصر</v>
      </c>
      <c r="B39" s="29" t="s">
        <v>17</v>
      </c>
      <c r="C39" s="36">
        <v>44862</v>
      </c>
      <c r="D39" s="22" t="s">
        <v>5</v>
      </c>
      <c r="E39" s="14"/>
      <c r="F39" s="14"/>
      <c r="G39" s="15" t="s">
        <v>3</v>
      </c>
      <c r="H39" s="51" t="str">
        <f t="shared" si="2"/>
        <v/>
      </c>
    </row>
    <row r="40" spans="1:18" x14ac:dyDescent="0.25">
      <c r="H40" s="37"/>
    </row>
    <row r="41" spans="1:18" x14ac:dyDescent="0.25">
      <c r="H41" s="37"/>
    </row>
    <row r="42" spans="1:18" x14ac:dyDescent="0.25">
      <c r="H42" s="37"/>
    </row>
    <row r="43" spans="1:18" x14ac:dyDescent="0.25">
      <c r="H43" s="37"/>
    </row>
    <row r="44" spans="1:18" x14ac:dyDescent="0.25">
      <c r="H44" s="37"/>
    </row>
    <row r="45" spans="1:18" x14ac:dyDescent="0.25">
      <c r="H45" s="37"/>
    </row>
    <row r="46" spans="1:18" x14ac:dyDescent="0.25">
      <c r="H46" s="37"/>
    </row>
    <row r="47" spans="1:18" x14ac:dyDescent="0.25">
      <c r="H47" s="37"/>
    </row>
    <row r="48" spans="1:18" x14ac:dyDescent="0.25">
      <c r="H48" s="37"/>
    </row>
    <row r="49" spans="8:8" x14ac:dyDescent="0.25">
      <c r="H49" s="37"/>
    </row>
    <row r="50" spans="8:8" x14ac:dyDescent="0.25">
      <c r="H50" s="37"/>
    </row>
    <row r="51" spans="8:8" x14ac:dyDescent="0.25">
      <c r="H51" s="37"/>
    </row>
    <row r="52" spans="8:8" x14ac:dyDescent="0.25">
      <c r="H52" s="37"/>
    </row>
    <row r="53" spans="8:8" x14ac:dyDescent="0.25">
      <c r="H53" s="37"/>
    </row>
    <row r="54" spans="8:8" x14ac:dyDescent="0.25">
      <c r="H54" s="37"/>
    </row>
    <row r="55" spans="8:8" x14ac:dyDescent="0.25">
      <c r="H55" s="37"/>
    </row>
    <row r="56" spans="8:8" x14ac:dyDescent="0.25">
      <c r="H56" s="37"/>
    </row>
    <row r="57" spans="8:8" x14ac:dyDescent="0.25">
      <c r="H57" s="37"/>
    </row>
    <row r="58" spans="8:8" x14ac:dyDescent="0.25">
      <c r="H58" s="37"/>
    </row>
    <row r="59" spans="8:8" x14ac:dyDescent="0.25">
      <c r="H59" s="37"/>
    </row>
    <row r="60" spans="8:8" x14ac:dyDescent="0.25">
      <c r="H60" s="37"/>
    </row>
    <row r="61" spans="8:8" x14ac:dyDescent="0.25">
      <c r="H61" s="37"/>
    </row>
    <row r="62" spans="8:8" x14ac:dyDescent="0.25">
      <c r="H62" s="37"/>
    </row>
    <row r="63" spans="8:8" x14ac:dyDescent="0.25">
      <c r="H63" s="37"/>
    </row>
    <row r="64" spans="8:8" x14ac:dyDescent="0.25">
      <c r="H64" s="37"/>
    </row>
    <row r="65" spans="8:8" x14ac:dyDescent="0.25">
      <c r="H65" s="37"/>
    </row>
    <row r="66" spans="8:8" x14ac:dyDescent="0.25">
      <c r="H66" s="37"/>
    </row>
    <row r="67" spans="8:8" x14ac:dyDescent="0.25">
      <c r="H67" s="37"/>
    </row>
    <row r="68" spans="8:8" x14ac:dyDescent="0.25">
      <c r="H68" s="37"/>
    </row>
    <row r="69" spans="8:8" x14ac:dyDescent="0.25">
      <c r="H69" s="37"/>
    </row>
    <row r="70" spans="8:8" x14ac:dyDescent="0.25">
      <c r="H70" s="37"/>
    </row>
    <row r="71" spans="8:8" x14ac:dyDescent="0.25">
      <c r="H71" s="37"/>
    </row>
    <row r="72" spans="8:8" x14ac:dyDescent="0.25">
      <c r="H72" s="37"/>
    </row>
    <row r="73" spans="8:8" x14ac:dyDescent="0.25">
      <c r="H73" s="37"/>
    </row>
    <row r="74" spans="8:8" x14ac:dyDescent="0.25">
      <c r="H74" s="37"/>
    </row>
    <row r="75" spans="8:8" x14ac:dyDescent="0.25">
      <c r="H75" s="37"/>
    </row>
    <row r="76" spans="8:8" x14ac:dyDescent="0.25">
      <c r="H76" s="37"/>
    </row>
    <row r="77" spans="8:8" x14ac:dyDescent="0.25">
      <c r="H77" s="37"/>
    </row>
    <row r="78" spans="8:8" x14ac:dyDescent="0.25">
      <c r="H78" s="37"/>
    </row>
    <row r="79" spans="8:8" x14ac:dyDescent="0.25">
      <c r="H79" s="37"/>
    </row>
    <row r="80" spans="8:8" x14ac:dyDescent="0.25">
      <c r="H80" s="37"/>
    </row>
    <row r="81" spans="8:8" x14ac:dyDescent="0.25">
      <c r="H81" s="37"/>
    </row>
    <row r="82" spans="8:8" x14ac:dyDescent="0.25">
      <c r="H82" s="37"/>
    </row>
    <row r="83" spans="8:8" x14ac:dyDescent="0.25">
      <c r="H83" s="37"/>
    </row>
    <row r="84" spans="8:8" x14ac:dyDescent="0.25">
      <c r="H84" s="37"/>
    </row>
    <row r="85" spans="8:8" x14ac:dyDescent="0.25">
      <c r="H85" s="37"/>
    </row>
    <row r="86" spans="8:8" x14ac:dyDescent="0.25">
      <c r="H86" s="37"/>
    </row>
    <row r="87" spans="8:8" x14ac:dyDescent="0.25">
      <c r="H87" s="37"/>
    </row>
    <row r="88" spans="8:8" x14ac:dyDescent="0.25">
      <c r="H88" s="37"/>
    </row>
    <row r="89" spans="8:8" x14ac:dyDescent="0.25">
      <c r="H89" s="37"/>
    </row>
    <row r="90" spans="8:8" x14ac:dyDescent="0.25">
      <c r="H90" s="37"/>
    </row>
    <row r="91" spans="8:8" x14ac:dyDescent="0.25">
      <c r="H91" s="37"/>
    </row>
    <row r="92" spans="8:8" x14ac:dyDescent="0.25">
      <c r="H92" s="37"/>
    </row>
    <row r="93" spans="8:8" x14ac:dyDescent="0.25">
      <c r="H93" s="37"/>
    </row>
    <row r="94" spans="8:8" x14ac:dyDescent="0.25">
      <c r="H94" s="37"/>
    </row>
    <row r="95" spans="8:8" x14ac:dyDescent="0.25">
      <c r="H95" s="37"/>
    </row>
    <row r="96" spans="8:8" x14ac:dyDescent="0.25">
      <c r="H96" s="37"/>
    </row>
    <row r="97" spans="8:8" x14ac:dyDescent="0.25">
      <c r="H97" s="37"/>
    </row>
    <row r="98" spans="8:8" x14ac:dyDescent="0.25">
      <c r="H98" s="37"/>
    </row>
    <row r="99" spans="8:8" x14ac:dyDescent="0.25">
      <c r="H99" s="37"/>
    </row>
    <row r="100" spans="8:8" x14ac:dyDescent="0.25">
      <c r="H100" s="37"/>
    </row>
    <row r="101" spans="8:8" x14ac:dyDescent="0.25">
      <c r="H101" s="37"/>
    </row>
    <row r="102" spans="8:8" x14ac:dyDescent="0.25">
      <c r="H102" s="37"/>
    </row>
    <row r="103" spans="8:8" x14ac:dyDescent="0.25">
      <c r="H103" s="37"/>
    </row>
    <row r="104" spans="8:8" x14ac:dyDescent="0.25">
      <c r="H104" s="37"/>
    </row>
    <row r="105" spans="8:8" x14ac:dyDescent="0.25">
      <c r="H105" s="37"/>
    </row>
    <row r="106" spans="8:8" x14ac:dyDescent="0.25">
      <c r="H106" s="37"/>
    </row>
    <row r="107" spans="8:8" x14ac:dyDescent="0.25">
      <c r="H107" s="37"/>
    </row>
    <row r="108" spans="8:8" x14ac:dyDescent="0.25">
      <c r="H108" s="37"/>
    </row>
    <row r="109" spans="8:8" x14ac:dyDescent="0.25">
      <c r="H109" s="37"/>
    </row>
    <row r="110" spans="8:8" x14ac:dyDescent="0.25">
      <c r="H110" s="37"/>
    </row>
    <row r="111" spans="8:8" x14ac:dyDescent="0.25">
      <c r="H111" s="37"/>
    </row>
    <row r="112" spans="8:8" x14ac:dyDescent="0.25">
      <c r="H112" s="37"/>
    </row>
    <row r="113" spans="8:8" x14ac:dyDescent="0.25">
      <c r="H113" s="37"/>
    </row>
    <row r="114" spans="8:8" x14ac:dyDescent="0.25">
      <c r="H114" s="37"/>
    </row>
    <row r="115" spans="8:8" x14ac:dyDescent="0.25">
      <c r="H115" s="37"/>
    </row>
    <row r="116" spans="8:8" x14ac:dyDescent="0.25">
      <c r="H116" s="37"/>
    </row>
    <row r="117" spans="8:8" x14ac:dyDescent="0.25">
      <c r="H117" s="37"/>
    </row>
    <row r="118" spans="8:8" x14ac:dyDescent="0.25">
      <c r="H118" s="37"/>
    </row>
    <row r="119" spans="8:8" x14ac:dyDescent="0.25">
      <c r="H119" s="37"/>
    </row>
    <row r="120" spans="8:8" x14ac:dyDescent="0.25">
      <c r="H120" s="37"/>
    </row>
    <row r="121" spans="8:8" x14ac:dyDescent="0.25">
      <c r="H121" s="37"/>
    </row>
    <row r="122" spans="8:8" x14ac:dyDescent="0.25">
      <c r="H122" s="37"/>
    </row>
    <row r="123" spans="8:8" x14ac:dyDescent="0.25">
      <c r="H123" s="37"/>
    </row>
    <row r="124" spans="8:8" x14ac:dyDescent="0.25">
      <c r="H124" s="37"/>
    </row>
    <row r="125" spans="8:8" x14ac:dyDescent="0.25">
      <c r="H125" s="37"/>
    </row>
    <row r="126" spans="8:8" x14ac:dyDescent="0.25">
      <c r="H126" s="37"/>
    </row>
    <row r="127" spans="8:8" x14ac:dyDescent="0.25">
      <c r="H127" s="37"/>
    </row>
    <row r="128" spans="8:8" x14ac:dyDescent="0.25">
      <c r="H128" s="37"/>
    </row>
    <row r="129" spans="8:8" x14ac:dyDescent="0.25">
      <c r="H129" s="37"/>
    </row>
    <row r="130" spans="8:8" x14ac:dyDescent="0.25">
      <c r="H130" s="37"/>
    </row>
    <row r="131" spans="8:8" x14ac:dyDescent="0.25">
      <c r="H131" s="37"/>
    </row>
    <row r="132" spans="8:8" x14ac:dyDescent="0.25">
      <c r="H132" s="37"/>
    </row>
    <row r="133" spans="8:8" x14ac:dyDescent="0.25">
      <c r="H133" s="37"/>
    </row>
    <row r="134" spans="8:8" x14ac:dyDescent="0.25">
      <c r="H134" s="37"/>
    </row>
    <row r="135" spans="8:8" x14ac:dyDescent="0.25">
      <c r="H135" s="37"/>
    </row>
    <row r="136" spans="8:8" x14ac:dyDescent="0.25">
      <c r="H136" s="37"/>
    </row>
    <row r="137" spans="8:8" x14ac:dyDescent="0.25">
      <c r="H137" s="37"/>
    </row>
    <row r="138" spans="8:8" x14ac:dyDescent="0.25">
      <c r="H138" s="37"/>
    </row>
    <row r="139" spans="8:8" x14ac:dyDescent="0.25">
      <c r="H139" s="37"/>
    </row>
    <row r="140" spans="8:8" x14ac:dyDescent="0.25">
      <c r="H140" s="37"/>
    </row>
    <row r="141" spans="8:8" x14ac:dyDescent="0.25">
      <c r="H141" s="37"/>
    </row>
    <row r="142" spans="8:8" x14ac:dyDescent="0.25">
      <c r="H142" s="37"/>
    </row>
    <row r="143" spans="8:8" x14ac:dyDescent="0.25">
      <c r="H143" s="37"/>
    </row>
    <row r="144" spans="8:8" x14ac:dyDescent="0.25">
      <c r="H144" s="37"/>
    </row>
    <row r="145" spans="8:8" x14ac:dyDescent="0.25">
      <c r="H145" s="37"/>
    </row>
    <row r="146" spans="8:8" x14ac:dyDescent="0.25">
      <c r="H146" s="37"/>
    </row>
    <row r="147" spans="8:8" x14ac:dyDescent="0.25">
      <c r="H147" s="37"/>
    </row>
    <row r="148" spans="8:8" x14ac:dyDescent="0.25">
      <c r="H148" s="37"/>
    </row>
    <row r="149" spans="8:8" x14ac:dyDescent="0.25">
      <c r="H149" s="37"/>
    </row>
    <row r="150" spans="8:8" x14ac:dyDescent="0.25">
      <c r="H150" s="37"/>
    </row>
    <row r="151" spans="8:8" x14ac:dyDescent="0.25">
      <c r="H151" s="37"/>
    </row>
    <row r="152" spans="8:8" x14ac:dyDescent="0.25">
      <c r="H152" s="37"/>
    </row>
    <row r="153" spans="8:8" x14ac:dyDescent="0.25">
      <c r="H153" s="37"/>
    </row>
    <row r="154" spans="8:8" x14ac:dyDescent="0.25">
      <c r="H154" s="37"/>
    </row>
    <row r="155" spans="8:8" x14ac:dyDescent="0.25">
      <c r="H155" s="37"/>
    </row>
    <row r="156" spans="8:8" x14ac:dyDescent="0.25">
      <c r="H156" s="37"/>
    </row>
    <row r="157" spans="8:8" x14ac:dyDescent="0.25">
      <c r="H157" s="37"/>
    </row>
    <row r="158" spans="8:8" x14ac:dyDescent="0.25">
      <c r="H158" s="37"/>
    </row>
    <row r="159" spans="8:8" x14ac:dyDescent="0.25">
      <c r="H159" s="37"/>
    </row>
    <row r="160" spans="8:8" x14ac:dyDescent="0.25">
      <c r="H160" s="37"/>
    </row>
    <row r="161" spans="8:8" x14ac:dyDescent="0.25">
      <c r="H161" s="37"/>
    </row>
    <row r="162" spans="8:8" x14ac:dyDescent="0.25">
      <c r="H162" s="37"/>
    </row>
    <row r="163" spans="8:8" x14ac:dyDescent="0.25">
      <c r="H163" s="37"/>
    </row>
    <row r="164" spans="8:8" x14ac:dyDescent="0.25">
      <c r="H164" s="37"/>
    </row>
    <row r="165" spans="8:8" x14ac:dyDescent="0.25">
      <c r="H165" s="37"/>
    </row>
    <row r="166" spans="8:8" x14ac:dyDescent="0.25">
      <c r="H166" s="37"/>
    </row>
    <row r="167" spans="8:8" x14ac:dyDescent="0.25">
      <c r="H167" s="37"/>
    </row>
    <row r="168" spans="8:8" x14ac:dyDescent="0.25">
      <c r="H168" s="37"/>
    </row>
    <row r="169" spans="8:8" x14ac:dyDescent="0.25">
      <c r="H169" s="37"/>
    </row>
    <row r="170" spans="8:8" x14ac:dyDescent="0.25">
      <c r="H170" s="37"/>
    </row>
    <row r="171" spans="8:8" x14ac:dyDescent="0.25">
      <c r="H171" s="37"/>
    </row>
    <row r="172" spans="8:8" x14ac:dyDescent="0.25">
      <c r="H172" s="37"/>
    </row>
    <row r="173" spans="8:8" x14ac:dyDescent="0.25">
      <c r="H173" s="37"/>
    </row>
    <row r="174" spans="8:8" x14ac:dyDescent="0.25">
      <c r="H174" s="37"/>
    </row>
    <row r="175" spans="8:8" x14ac:dyDescent="0.25">
      <c r="H175" s="37"/>
    </row>
    <row r="176" spans="8:8" x14ac:dyDescent="0.25">
      <c r="H176" s="37"/>
    </row>
    <row r="177" spans="8:8" x14ac:dyDescent="0.25">
      <c r="H177" s="37"/>
    </row>
    <row r="178" spans="8:8" x14ac:dyDescent="0.25">
      <c r="H178" s="37"/>
    </row>
    <row r="179" spans="8:8" x14ac:dyDescent="0.25">
      <c r="H179" s="37"/>
    </row>
    <row r="180" spans="8:8" x14ac:dyDescent="0.25">
      <c r="H180" s="37"/>
    </row>
    <row r="181" spans="8:8" x14ac:dyDescent="0.25">
      <c r="H181" s="37"/>
    </row>
    <row r="182" spans="8:8" x14ac:dyDescent="0.25">
      <c r="H182" s="37"/>
    </row>
    <row r="183" spans="8:8" x14ac:dyDescent="0.25">
      <c r="H183" s="37"/>
    </row>
    <row r="184" spans="8:8" x14ac:dyDescent="0.25">
      <c r="H184" s="37"/>
    </row>
    <row r="185" spans="8:8" x14ac:dyDescent="0.25">
      <c r="H185" s="37"/>
    </row>
    <row r="186" spans="8:8" x14ac:dyDescent="0.25">
      <c r="H186" s="37"/>
    </row>
    <row r="187" spans="8:8" x14ac:dyDescent="0.25">
      <c r="H187" s="37"/>
    </row>
    <row r="188" spans="8:8" x14ac:dyDescent="0.25">
      <c r="H188" s="37"/>
    </row>
    <row r="189" spans="8:8" x14ac:dyDescent="0.25">
      <c r="H189" s="37"/>
    </row>
    <row r="190" spans="8:8" x14ac:dyDescent="0.25">
      <c r="H190" s="37"/>
    </row>
    <row r="191" spans="8:8" x14ac:dyDescent="0.25">
      <c r="H191" s="37"/>
    </row>
    <row r="192" spans="8:8" x14ac:dyDescent="0.25">
      <c r="H192" s="37"/>
    </row>
    <row r="193" spans="8:8" x14ac:dyDescent="0.25">
      <c r="H193" s="37"/>
    </row>
    <row r="194" spans="8:8" x14ac:dyDescent="0.25">
      <c r="H194" s="37"/>
    </row>
    <row r="195" spans="8:8" x14ac:dyDescent="0.25">
      <c r="H195" s="37"/>
    </row>
    <row r="196" spans="8:8" x14ac:dyDescent="0.25">
      <c r="H196" s="37"/>
    </row>
    <row r="197" spans="8:8" x14ac:dyDescent="0.25">
      <c r="H197" s="37"/>
    </row>
    <row r="198" spans="8:8" x14ac:dyDescent="0.25">
      <c r="H198" s="37"/>
    </row>
    <row r="199" spans="8:8" x14ac:dyDescent="0.25">
      <c r="H199" s="37"/>
    </row>
    <row r="200" spans="8:8" x14ac:dyDescent="0.25">
      <c r="H200" s="37"/>
    </row>
    <row r="201" spans="8:8" x14ac:dyDescent="0.25">
      <c r="H201" s="37"/>
    </row>
    <row r="202" spans="8:8" x14ac:dyDescent="0.25">
      <c r="H202" s="37"/>
    </row>
    <row r="203" spans="8:8" x14ac:dyDescent="0.25">
      <c r="H203" s="37"/>
    </row>
    <row r="204" spans="8:8" x14ac:dyDescent="0.25">
      <c r="H204" s="37"/>
    </row>
    <row r="205" spans="8:8" x14ac:dyDescent="0.25">
      <c r="H205" s="37"/>
    </row>
    <row r="206" spans="8:8" x14ac:dyDescent="0.25">
      <c r="H206" s="37"/>
    </row>
    <row r="207" spans="8:8" x14ac:dyDescent="0.25">
      <c r="H207" s="37"/>
    </row>
    <row r="208" spans="8:8" x14ac:dyDescent="0.25">
      <c r="H208" s="37"/>
    </row>
    <row r="209" spans="8:8" x14ac:dyDescent="0.25">
      <c r="H209" s="37"/>
    </row>
    <row r="210" spans="8:8" x14ac:dyDescent="0.25">
      <c r="H210" s="37"/>
    </row>
    <row r="211" spans="8:8" x14ac:dyDescent="0.25">
      <c r="H211" s="37"/>
    </row>
    <row r="212" spans="8:8" x14ac:dyDescent="0.25">
      <c r="H212" s="37"/>
    </row>
    <row r="213" spans="8:8" x14ac:dyDescent="0.25">
      <c r="H213" s="37"/>
    </row>
    <row r="214" spans="8:8" x14ac:dyDescent="0.25">
      <c r="H214" s="37"/>
    </row>
    <row r="215" spans="8:8" x14ac:dyDescent="0.25">
      <c r="H215" s="37"/>
    </row>
    <row r="216" spans="8:8" x14ac:dyDescent="0.25">
      <c r="H216" s="37"/>
    </row>
    <row r="217" spans="8:8" x14ac:dyDescent="0.25">
      <c r="H217" s="37"/>
    </row>
    <row r="218" spans="8:8" x14ac:dyDescent="0.25">
      <c r="H218" s="37"/>
    </row>
    <row r="219" spans="8:8" x14ac:dyDescent="0.25">
      <c r="H219" s="37"/>
    </row>
    <row r="220" spans="8:8" x14ac:dyDescent="0.25">
      <c r="H220" s="37"/>
    </row>
    <row r="221" spans="8:8" x14ac:dyDescent="0.25">
      <c r="H221" s="37"/>
    </row>
    <row r="222" spans="8:8" x14ac:dyDescent="0.25">
      <c r="H222" s="37"/>
    </row>
    <row r="223" spans="8:8" x14ac:dyDescent="0.25">
      <c r="H223" s="37"/>
    </row>
    <row r="224" spans="8:8" x14ac:dyDescent="0.25">
      <c r="H224" s="37"/>
    </row>
    <row r="225" spans="8:8" x14ac:dyDescent="0.25">
      <c r="H225" s="37"/>
    </row>
    <row r="226" spans="8:8" x14ac:dyDescent="0.25">
      <c r="H226" s="37"/>
    </row>
    <row r="227" spans="8:8" x14ac:dyDescent="0.25">
      <c r="H227" s="37"/>
    </row>
    <row r="228" spans="8:8" x14ac:dyDescent="0.25">
      <c r="H228" s="37"/>
    </row>
    <row r="229" spans="8:8" x14ac:dyDescent="0.25">
      <c r="H229" s="37"/>
    </row>
    <row r="230" spans="8:8" x14ac:dyDescent="0.25">
      <c r="H230" s="37"/>
    </row>
    <row r="231" spans="8:8" x14ac:dyDescent="0.25">
      <c r="H231" s="37"/>
    </row>
    <row r="232" spans="8:8" x14ac:dyDescent="0.25">
      <c r="H232" s="37"/>
    </row>
    <row r="233" spans="8:8" x14ac:dyDescent="0.25">
      <c r="H233" s="37"/>
    </row>
    <row r="234" spans="8:8" x14ac:dyDescent="0.25">
      <c r="H234" s="37"/>
    </row>
    <row r="235" spans="8:8" x14ac:dyDescent="0.25">
      <c r="H235" s="37"/>
    </row>
    <row r="236" spans="8:8" x14ac:dyDescent="0.25">
      <c r="H236" s="37"/>
    </row>
    <row r="237" spans="8:8" x14ac:dyDescent="0.25">
      <c r="H237" s="37"/>
    </row>
    <row r="238" spans="8:8" x14ac:dyDescent="0.25">
      <c r="H238" s="37"/>
    </row>
    <row r="239" spans="8:8" x14ac:dyDescent="0.25">
      <c r="H239" s="37"/>
    </row>
    <row r="240" spans="8:8" x14ac:dyDescent="0.25">
      <c r="H240" s="37"/>
    </row>
    <row r="241" spans="8:8" x14ac:dyDescent="0.25">
      <c r="H241" s="37"/>
    </row>
    <row r="242" spans="8:8" x14ac:dyDescent="0.25">
      <c r="H242" s="37"/>
    </row>
    <row r="243" spans="8:8" x14ac:dyDescent="0.25">
      <c r="H243" s="37"/>
    </row>
    <row r="244" spans="8:8" x14ac:dyDescent="0.25">
      <c r="H244" s="37"/>
    </row>
    <row r="245" spans="8:8" x14ac:dyDescent="0.25">
      <c r="H245" s="37"/>
    </row>
    <row r="246" spans="8:8" x14ac:dyDescent="0.25">
      <c r="H246" s="37"/>
    </row>
    <row r="247" spans="8:8" x14ac:dyDescent="0.25">
      <c r="H247" s="37"/>
    </row>
    <row r="248" spans="8:8" x14ac:dyDescent="0.25">
      <c r="H248" s="37"/>
    </row>
    <row r="249" spans="8:8" x14ac:dyDescent="0.25">
      <c r="H249" s="37"/>
    </row>
    <row r="250" spans="8:8" x14ac:dyDescent="0.25">
      <c r="H250" s="37"/>
    </row>
    <row r="251" spans="8:8" x14ac:dyDescent="0.25">
      <c r="H251" s="37"/>
    </row>
    <row r="252" spans="8:8" x14ac:dyDescent="0.25">
      <c r="H252" s="37"/>
    </row>
    <row r="253" spans="8:8" x14ac:dyDescent="0.25">
      <c r="H253" s="37"/>
    </row>
    <row r="254" spans="8:8" x14ac:dyDescent="0.25">
      <c r="H254" s="37"/>
    </row>
    <row r="255" spans="8:8" x14ac:dyDescent="0.25">
      <c r="H255" s="37"/>
    </row>
    <row r="256" spans="8:8" x14ac:dyDescent="0.25">
      <c r="H256" s="37"/>
    </row>
    <row r="257" spans="8:8" x14ac:dyDescent="0.25">
      <c r="H257" s="37"/>
    </row>
    <row r="258" spans="8:8" x14ac:dyDescent="0.25">
      <c r="H258" s="37"/>
    </row>
    <row r="259" spans="8:8" x14ac:dyDescent="0.25">
      <c r="H259" s="37"/>
    </row>
    <row r="260" spans="8:8" x14ac:dyDescent="0.25">
      <c r="H260" s="37"/>
    </row>
    <row r="261" spans="8:8" x14ac:dyDescent="0.25">
      <c r="H261" s="37"/>
    </row>
  </sheetData>
  <mergeCells count="7">
    <mergeCell ref="N33:O33"/>
    <mergeCell ref="Q33:R33"/>
    <mergeCell ref="J31:N31"/>
    <mergeCell ref="J1:N2"/>
    <mergeCell ref="J4:N4"/>
    <mergeCell ref="J18:N18"/>
    <mergeCell ref="J24:N24"/>
  </mergeCells>
  <dataValidations count="1">
    <dataValidation type="list" allowBlank="1" showInputMessage="1" showErrorMessage="1" sqref="K5 L32 L25 L19" xr:uid="{570E91F0-64B0-46D5-A51A-66120A7D57F0}">
      <formula1>$B$2:$B$7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175</dc:creator>
  <cp:lastModifiedBy>Ali</cp:lastModifiedBy>
  <dcterms:created xsi:type="dcterms:W3CDTF">2015-06-05T18:17:20Z</dcterms:created>
  <dcterms:modified xsi:type="dcterms:W3CDTF">2022-10-26T08:14:20Z</dcterms:modified>
</cp:coreProperties>
</file>