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9D9ED15-260A-4912-86AF-2ED0B7C0F0DC}" xr6:coauthVersionLast="47" xr6:coauthVersionMax="47" xr10:uidLastSave="{00000000-0000-0000-0000-000000000000}"/>
  <bookViews>
    <workbookView xWindow="-120" yWindow="-120" windowWidth="29040" windowHeight="15720" xr2:uid="{5445AEE8-C9A0-46D4-A4E8-1EE5366EFB97}"/>
  </bookViews>
  <sheets>
    <sheet name="DATA" sheetId="1" r:id="rId1"/>
  </sheets>
  <externalReferences>
    <externalReference r:id="rId2"/>
  </externalReferences>
  <definedNames>
    <definedName name="Date">[1]scholars_data!$B$5:$K$344</definedName>
    <definedName name="Frist">[1]scholars_data!$B$5:$K$344</definedName>
    <definedName name="Small_Cars">[1]scholars_data!$B$5:$K$344</definedName>
    <definedName name="truck">[1]scholars_data!$B$5:$K$344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51" i="1" l="1"/>
  <c r="S51" i="1"/>
  <c r="R51" i="1"/>
  <c r="Q51" i="1" a="1"/>
  <c r="Q51" i="1" s="1"/>
  <c r="O51" i="1"/>
  <c r="N51" i="1" a="1"/>
  <c r="N51" i="1" s="1"/>
  <c r="U50" i="1"/>
  <c r="R50" i="1"/>
  <c r="O50" i="1"/>
  <c r="S50" i="1"/>
  <c r="Q50" i="1" a="1"/>
  <c r="Q50" i="1" s="1"/>
  <c r="N50" i="1" a="1"/>
  <c r="N50" i="1" s="1"/>
  <c r="U49" i="1"/>
  <c r="R49" i="1"/>
  <c r="O49" i="1"/>
  <c r="S49" i="1"/>
  <c r="Q49" i="1" a="1"/>
  <c r="Q49" i="1" s="1"/>
  <c r="N49" i="1" a="1"/>
  <c r="N49" i="1" s="1"/>
  <c r="U48" i="1"/>
  <c r="R48" i="1"/>
  <c r="O48" i="1"/>
  <c r="S48" i="1"/>
  <c r="Q48" i="1" a="1"/>
  <c r="Q48" i="1" s="1"/>
  <c r="N48" i="1" a="1"/>
  <c r="N48" i="1" s="1"/>
  <c r="U47" i="1"/>
  <c r="R47" i="1"/>
  <c r="O47" i="1"/>
  <c r="S47" i="1"/>
  <c r="Q47" i="1" a="1"/>
  <c r="Q47" i="1" s="1"/>
  <c r="N47" i="1" a="1"/>
  <c r="N47" i="1" s="1"/>
  <c r="AB43" i="1"/>
  <c r="AA43" i="1"/>
  <c r="Z43" i="1"/>
  <c r="Y43" i="1"/>
  <c r="X43" i="1"/>
  <c r="W43" i="1"/>
  <c r="V43" i="1"/>
  <c r="T43" i="1"/>
  <c r="P43" i="1"/>
  <c r="M43" i="1"/>
  <c r="K43" i="1"/>
  <c r="J43" i="1"/>
  <c r="I43" i="1"/>
  <c r="H43" i="1"/>
  <c r="G43" i="1"/>
  <c r="F43" i="1"/>
  <c r="E43" i="1"/>
  <c r="D43" i="1"/>
  <c r="C43" i="1"/>
  <c r="B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U3" i="1"/>
  <c r="S3" i="1"/>
  <c r="Q3" i="1" a="1"/>
  <c r="Q3" i="1" s="1"/>
  <c r="R3" i="1" s="1"/>
  <c r="N3" i="1" a="1"/>
  <c r="N3" i="1" s="1"/>
  <c r="A3" i="1"/>
  <c r="S43" i="1" l="1"/>
  <c r="R43" i="1"/>
  <c r="N43" i="1"/>
  <c r="O3" i="1"/>
  <c r="O43" i="1" s="1"/>
  <c r="A51" i="1"/>
  <c r="A50" i="1"/>
  <c r="A49" i="1"/>
  <c r="A48" i="1"/>
  <c r="A47" i="1"/>
  <c r="Q43" i="1"/>
  <c r="U4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<sst xmlns="http://schemas.openxmlformats.org/spreadsheetml/2006/main" count="115" uniqueCount="90">
  <si>
    <t>م</t>
  </si>
  <si>
    <t>تاريخ انتهاء الفحص (ميلادي)</t>
  </si>
  <si>
    <t>تاريخ انتهاء الاستمارة (ميلادي)</t>
  </si>
  <si>
    <t>تاريخ انتهاء التأمين (ميلادي)</t>
  </si>
  <si>
    <t>رقم بوليصة التأمين</t>
  </si>
  <si>
    <t>الجنسية</t>
  </si>
  <si>
    <t>رقم الجوال</t>
  </si>
  <si>
    <t>ملاحظات</t>
  </si>
  <si>
    <t>نيسان / غمارة</t>
  </si>
  <si>
    <t>NISSAN</t>
  </si>
  <si>
    <t>ابيض</t>
  </si>
  <si>
    <t>نقل خاص</t>
  </si>
  <si>
    <t>منزل الشيخ</t>
  </si>
  <si>
    <t>26/03/1441</t>
  </si>
  <si>
    <t>02/02/1442</t>
  </si>
  <si>
    <t>P/300/2902/22/000161</t>
  </si>
  <si>
    <t>√</t>
  </si>
  <si>
    <t>ISUZU</t>
  </si>
  <si>
    <t>حادث</t>
  </si>
  <si>
    <t>ꭓ</t>
  </si>
  <si>
    <t>تويوتا / بكب غمارتين</t>
  </si>
  <si>
    <t>TOYOTA</t>
  </si>
  <si>
    <t xml:space="preserve">مجاهد الطيب سليمان التوم	</t>
  </si>
  <si>
    <t>السودان</t>
  </si>
  <si>
    <t>نيسان / غمارتين</t>
  </si>
  <si>
    <t>ايسوزو / بكب غمارتين</t>
  </si>
  <si>
    <t>السعودية</t>
  </si>
  <si>
    <t>TT13</t>
  </si>
  <si>
    <t>ا ن و  7964</t>
  </si>
  <si>
    <t>MR0FX22G1D1370483</t>
  </si>
  <si>
    <t>01/02/1441</t>
  </si>
  <si>
    <t>16/10/1443</t>
  </si>
  <si>
    <t>NT6</t>
  </si>
  <si>
    <t>ا و ح  7483</t>
  </si>
  <si>
    <t>3N6DD23S5EK065230</t>
  </si>
  <si>
    <t>27/12/1444</t>
  </si>
  <si>
    <t>21/07/1445</t>
  </si>
  <si>
    <t>IT13</t>
  </si>
  <si>
    <t>ا ك م  2562</t>
  </si>
  <si>
    <t>MPAEL33C8BH513089</t>
  </si>
  <si>
    <t>01/04/1443</t>
  </si>
  <si>
    <t>NO2</t>
  </si>
  <si>
    <t>ا ح  هـ   2611</t>
  </si>
  <si>
    <t>JN6DD21S58X108115</t>
  </si>
  <si>
    <t>22/09/1443</t>
  </si>
  <si>
    <t>22/10/1443</t>
  </si>
  <si>
    <t>تشليح</t>
  </si>
  <si>
    <t>CR8</t>
  </si>
  <si>
    <t>ب ر هـ  3611</t>
  </si>
  <si>
    <t>MPAER3317LT007880</t>
  </si>
  <si>
    <t>14/10/1443</t>
  </si>
  <si>
    <t>22/06/1444</t>
  </si>
  <si>
    <t>الوصف</t>
  </si>
  <si>
    <t>كود المبنى</t>
  </si>
  <si>
    <t>الجهة المالكة</t>
  </si>
  <si>
    <t>سنة الترسية</t>
  </si>
  <si>
    <t>المقاول المنفذ</t>
  </si>
  <si>
    <t>رقم هاتف المقاول</t>
  </si>
  <si>
    <t>اسم الجهة المشرفة</t>
  </si>
  <si>
    <t>رقم المشروع</t>
  </si>
  <si>
    <t>قيمة المشروع</t>
  </si>
  <si>
    <t>موقع العمل</t>
  </si>
  <si>
    <t>تاريخ انتهاء المشروع</t>
  </si>
  <si>
    <t>حالة المشروع</t>
  </si>
  <si>
    <t>تاريخ انتهاء عقد مقاول الباطن</t>
  </si>
  <si>
    <t>حالة المقاول</t>
  </si>
  <si>
    <t>تاريخ انتهاء بولصة التأمين</t>
  </si>
  <si>
    <t>حالة بوليصة التأمين</t>
  </si>
  <si>
    <t>اسم مدير المشروع</t>
  </si>
  <si>
    <t>كود السيارة</t>
  </si>
  <si>
    <t>اصل العقد الورقي ( موجود او لا )</t>
  </si>
  <si>
    <t>B1</t>
  </si>
  <si>
    <t>B2</t>
  </si>
  <si>
    <t>B3</t>
  </si>
  <si>
    <t>D6</t>
  </si>
  <si>
    <t>M8</t>
  </si>
  <si>
    <t>M9</t>
  </si>
  <si>
    <t>X4</t>
  </si>
  <si>
    <t>X19</t>
  </si>
  <si>
    <t>مبنى دورين</t>
  </si>
  <si>
    <t>بلديات</t>
  </si>
  <si>
    <t>الواجهة</t>
  </si>
  <si>
    <t>بلدية</t>
  </si>
  <si>
    <t>P/300/2902/22</t>
  </si>
  <si>
    <t>سعود فارس</t>
  </si>
  <si>
    <t>PN5</t>
  </si>
  <si>
    <t>فلتر بكود المبنى</t>
  </si>
  <si>
    <t>احتاج عند اختيار B يقوم بترحيل البيانات اللي كود المبنى تبعها B الى شيت جديد بنفس التنسيق عن طريق كود او معادلة</t>
  </si>
  <si>
    <t>اريد الحالة يعطني تنبيه بقرب الانتهاء لاقوم بالتجديد وتنبيه بانه ساري وتنبيه بانه انتهى</t>
  </si>
  <si>
    <t>عند الضغط عى البوكس يعطي علامة صح بانه يوجد عقد او غلط يظهر لا يوجد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</si>
</sst>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1170000]B2yyyy\-mm\-dd;@"/>
    <numFmt numFmtId="166" formatCode="[$-1010000]yyyy/mm/dd;@"/>
  </numFmts>
  <fonts count="10">
    <font>
      <sz val="11"/>
      <color theme="1"/>
      <name val="Calibri"/>
      <family val="2"/>
      <charset val="178"/>
      <scheme val="minor"/>
    </font>
    <font>
      <sz val="72"/>
      <color theme="1"/>
      <name val="Andalus"/>
      <family val="1"/>
    </font>
    <font>
      <b/>
      <sz val="18"/>
      <color theme="3" tint="-0.499984740745262"/>
      <name val="DiodrumArabic-Bold"/>
    </font>
    <font>
      <sz val="11"/>
      <color theme="1"/>
      <name val="Calibri"/>
      <family val="2"/>
      <scheme val="minor"/>
    </font>
    <font>
      <b/>
      <sz val="14"/>
      <color theme="3" tint="-0.499984740745262"/>
      <name val="DiodrumArabic-Bold"/>
    </font>
    <font>
      <b/>
      <sz val="16"/>
      <color theme="3" tint="-0.499984740745262"/>
      <name val="Sakkal Majalla"/>
    </font>
    <font>
      <b/>
      <sz val="16"/>
      <color theme="3" tint="-0.499984740745262"/>
      <name val="Calibri"/>
      <family val="2"/>
      <charset val="178"/>
    </font>
    <font>
      <sz val="8"/>
      <name val="Segoe UI"/>
      <family val="2"/>
    </font>
    <font>
      <sz val="26"/>
      <color theme="1"/>
      <name val="Andalus"/>
      <family val="1"/>
    </font>
    <font>
      <b/>
      <sz val="12"/>
      <color theme="3" tint="-0.499984740745262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5" fontId="5" fillId="0" borderId="3" xfId="1" applyNumberFormat="1" applyFont="1" applyBorder="1" applyAlignment="1">
      <alignment horizontal="center" vertical="center" wrapText="1"/>
    </xf>
    <xf numFmtId="166" fontId="5" fillId="0" borderId="3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6" fontId="5" fillId="3" borderId="3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3" borderId="3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165" fontId="5" fillId="4" borderId="3" xfId="1" applyNumberFormat="1" applyFont="1" applyFill="1" applyBorder="1" applyAlignment="1">
      <alignment horizontal="center" vertical="center" wrapText="1"/>
    </xf>
    <xf numFmtId="166" fontId="5" fillId="4" borderId="3" xfId="1" applyNumberFormat="1" applyFont="1" applyFill="1" applyBorder="1" applyAlignment="1">
      <alignment horizontal="center" vertical="center" wrapText="1"/>
    </xf>
    <xf numFmtId="49" fontId="5" fillId="4" borderId="3" xfId="1" applyNumberFormat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166" fontId="5" fillId="5" borderId="3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66" fontId="9" fillId="3" borderId="3" xfId="1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6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8588B1E-75DF-4BEF-9452-E04E7AA4E0BC}"/>
  </cellStyles>
  <dxfs count="75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</font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theme="3" tint="-0.499984740745262"/>
      </font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6" formatCode="[$-1010000]yyyy/mm/dd;@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166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166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165" formatCode="[$-1170000]B2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166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166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165" formatCode="[$-1170000]B2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166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166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numFmt numFmtId="165" formatCode="[$-1170000]B2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color theme="3" tint="-0.499984740745262"/>
        <charset val="178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color theme="3" tint="-0.499984740745262"/>
        <charset val="178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3" tint="-0.499984740745262"/>
        <name val="DiodrumArabic-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152401</xdr:colOff>
          <xdr:row>2</xdr:row>
          <xdr:rowOff>304800</xdr:rowOff>
        </xdr:from>
        <xdr:to>
          <xdr:col>27</xdr:col>
          <xdr:colOff>619126</xdr:colOff>
          <xdr:row>2</xdr:row>
          <xdr:rowOff>561975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L,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3</xdr:row>
          <xdr:rowOff>304800</xdr:rowOff>
        </xdr:from>
        <xdr:to>
          <xdr:col>27</xdr:col>
          <xdr:colOff>466725</xdr:colOff>
          <xdr:row>3</xdr:row>
          <xdr:rowOff>561975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B93354E9-1D1F-F233-4D34-D115968688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L,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uhammed%20Amer\New%20folder\Excel\&#1588;&#1594;&#1604;%20&#1605;&#1581;&#1605;&#1583;%20&#1593;&#1575;&#1605;&#1585;%20&#1576;&#1610;&#1588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يانات"/>
      <sheetName val="حجز الخرسانة 2021"/>
      <sheetName val="حجز الخرسانة 2022"/>
      <sheetName val="الصرف اليومي للخلاطات 2021"/>
      <sheetName val="الصرف اليومي للخلاطات 2022"/>
      <sheetName val="مبيعات المصانع 2020"/>
      <sheetName val="مبيعات المصانع 2021"/>
      <sheetName val="مبيعات المصانع 2022"/>
      <sheetName val="ارصدة عملاء بيشة 2021"/>
      <sheetName val="رصيد خلاطة الاسفلت (2)"/>
      <sheetName val="رصيد خلاطة الاسفلت 2021"/>
      <sheetName val="رصيد خلاطة الخرسانة"/>
      <sheetName val="رصيد خلاطة الخرسانة 2021"/>
      <sheetName val="التطبيق"/>
      <sheetName val="الارصدة 14-11"/>
      <sheetName val="الارصدة 30-11"/>
      <sheetName val="الارصدة القديمة30-11-2021"/>
      <sheetName val="الارصدة31-12-2021"/>
      <sheetName val="كشف حساب"/>
      <sheetName val="الاسمنت 2021م"/>
      <sheetName val="الاسمنت 2022"/>
      <sheetName val="الكميكال"/>
      <sheetName val="data"/>
      <sheetName val="scholars_data"/>
      <sheetName val="عملاء مصنع خرسانة بيشة"/>
      <sheetName val="الارصدة"/>
      <sheetName val="كشف المبيعات"/>
      <sheetName val="العملاء"/>
      <sheetName val="اكود حسابات العملاء"/>
      <sheetName val="سنوات"/>
      <sheetName val="Sheet1 (2)"/>
      <sheetName val="الحقو 2"/>
      <sheetName val="تقرير ارصدة العملاء"/>
      <sheetName val="خالد ادم"/>
      <sheetName val="مسير الرواتب شهر7"/>
      <sheetName val="ارقام حسابات البنك العربي"/>
      <sheetName val="مقترح مكافات 7"/>
      <sheetName val="مقترح مكافات 8"/>
      <sheetName val="مقترح مكافات 9"/>
      <sheetName val="حساب الاضافي (2)"/>
      <sheetName val="Sheet12"/>
      <sheetName val="بيانات العمالة"/>
      <sheetName val="بيانات العمال"/>
      <sheetName val="المقيمين النشطين"/>
      <sheetName val="11-2021"/>
      <sheetName val="12-2021"/>
      <sheetName val="Timecard12"/>
      <sheetName val="العمالة اليومية"/>
      <sheetName val="اليوم الوطني"/>
      <sheetName val="ارقام حسابات الشركة"/>
      <sheetName val="ذو الحجة"/>
      <sheetName val="عشاء عمال المصنع"/>
      <sheetName val="موردي مياه-ديزل-بطحاء ديسبمر 21"/>
      <sheetName val="إيجار معدات ديسمبر 2021م "/>
      <sheetName val="بيان سكنات العمال"/>
      <sheetName val="البحث"/>
      <sheetName val="بيانات الموظفين"/>
      <sheetName val="كشف حساب مستورة"/>
      <sheetName val="حساب الردود"/>
      <sheetName val="طلب زيادة"/>
      <sheetName val="نموذج تسوية عهدة"/>
      <sheetName val="كروت دوام"/>
      <sheetName val="توزيع البنزين"/>
      <sheetName val="ارامكو"/>
      <sheetName val="حساب الساعات الاضافية"/>
      <sheetName val="فواتير افاق المستقبل"/>
      <sheetName val="بنوات البنزين"/>
      <sheetName val="Sheet1 (5)"/>
      <sheetName val="تحويل التاريخ"/>
      <sheetName val="تحويل التاريخ من والى"/>
      <sheetName val="تحويل والفرق بين التواريخ"/>
      <sheetName val="Sheet1"/>
      <sheetName val="Sheet1 (3)"/>
      <sheetName val="Sheet1 (4)"/>
      <sheetName val="Sheet1 (6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B5" t="str">
            <v>ناصر دبسان زامل الشهراني</v>
          </cell>
          <cell r="C5">
            <v>-157.5</v>
          </cell>
          <cell r="D5" t="str">
            <v>خرسانة 350</v>
          </cell>
          <cell r="E5"/>
          <cell r="F5" t="str">
            <v>31500</v>
          </cell>
          <cell r="G5">
            <v>210</v>
          </cell>
          <cell r="H5"/>
          <cell r="I5">
            <v>-31500</v>
          </cell>
          <cell r="J5" t="str">
            <v>150</v>
          </cell>
          <cell r="K5"/>
        </row>
        <row r="6">
          <cell r="B6" t="str">
            <v>يوسف علي محمد السيد</v>
          </cell>
          <cell r="C6">
            <v>-55</v>
          </cell>
          <cell r="D6" t="str">
            <v>خرسانة 350</v>
          </cell>
          <cell r="E6"/>
          <cell r="F6">
            <v>11000</v>
          </cell>
          <cell r="G6">
            <v>220</v>
          </cell>
          <cell r="H6"/>
          <cell r="I6">
            <v>-11000</v>
          </cell>
          <cell r="J6"/>
          <cell r="K6"/>
        </row>
        <row r="7">
          <cell r="B7" t="str">
            <v xml:space="preserve">بسام عبدالمتجدلى احمد حسن </v>
          </cell>
          <cell r="C7">
            <v>-56.1</v>
          </cell>
          <cell r="D7" t="str">
            <v>خرسانة 350</v>
          </cell>
          <cell r="E7"/>
          <cell r="F7">
            <v>11220</v>
          </cell>
          <cell r="G7">
            <v>220</v>
          </cell>
          <cell r="H7"/>
          <cell r="I7">
            <v>-11220</v>
          </cell>
          <cell r="J7"/>
          <cell r="K7"/>
        </row>
        <row r="8">
          <cell r="B8" t="str">
            <v>خليل الرحمن عبدالقيوم</v>
          </cell>
          <cell r="C8">
            <v>-22</v>
          </cell>
          <cell r="D8" t="str">
            <v>خرسانة 350</v>
          </cell>
          <cell r="E8"/>
          <cell r="F8">
            <v>4400</v>
          </cell>
          <cell r="G8">
            <v>220</v>
          </cell>
          <cell r="H8"/>
          <cell r="I8">
            <v>-4400</v>
          </cell>
          <cell r="J8"/>
          <cell r="K8"/>
        </row>
        <row r="9">
          <cell r="B9" t="str">
            <v>احمد خلف فرجاني</v>
          </cell>
          <cell r="C9">
            <v>-6.6</v>
          </cell>
          <cell r="D9" t="str">
            <v>خرسانة 350</v>
          </cell>
          <cell r="E9"/>
          <cell r="F9">
            <v>1320</v>
          </cell>
          <cell r="G9">
            <v>220</v>
          </cell>
          <cell r="H9"/>
          <cell r="I9">
            <v>-1320</v>
          </cell>
          <cell r="J9"/>
          <cell r="K9"/>
        </row>
        <row r="10">
          <cell r="B10" t="str">
            <v>عبدالله على ناصر الشهراني</v>
          </cell>
          <cell r="C10">
            <v>-8.8000000000000007</v>
          </cell>
          <cell r="D10" t="str">
            <v>خرسانة 350</v>
          </cell>
          <cell r="E10"/>
          <cell r="F10">
            <v>1760</v>
          </cell>
          <cell r="G10">
            <v>220</v>
          </cell>
          <cell r="H10"/>
          <cell r="I10">
            <v>-1760</v>
          </cell>
          <cell r="J10"/>
          <cell r="K10"/>
        </row>
        <row r="11">
          <cell r="B11" t="str">
            <v>مشبب محمد راشد الشهراني</v>
          </cell>
          <cell r="C11">
            <v>-77</v>
          </cell>
          <cell r="D11" t="str">
            <v>خرسانة 350</v>
          </cell>
          <cell r="E11"/>
          <cell r="F11">
            <v>15400</v>
          </cell>
          <cell r="G11">
            <v>220</v>
          </cell>
          <cell r="H11"/>
          <cell r="I11">
            <v>-15400</v>
          </cell>
          <cell r="J11"/>
          <cell r="K11"/>
        </row>
        <row r="12">
          <cell r="B12" t="str">
            <v>ظافر سياف محمد الشهراني</v>
          </cell>
          <cell r="C12">
            <v>-66</v>
          </cell>
          <cell r="D12" t="str">
            <v>خرسانة 350</v>
          </cell>
          <cell r="E12"/>
          <cell r="F12">
            <v>13200</v>
          </cell>
          <cell r="G12">
            <v>220</v>
          </cell>
          <cell r="H12"/>
          <cell r="I12">
            <v>-13200</v>
          </cell>
          <cell r="J12"/>
          <cell r="K12"/>
        </row>
        <row r="13">
          <cell r="B13" t="str">
            <v>خالد مناحى محمد الشهراني</v>
          </cell>
          <cell r="C13">
            <v>-7.7</v>
          </cell>
          <cell r="D13" t="str">
            <v>خرسانة 350</v>
          </cell>
          <cell r="E13"/>
          <cell r="F13">
            <v>1540</v>
          </cell>
          <cell r="G13">
            <v>220</v>
          </cell>
          <cell r="H13"/>
          <cell r="I13">
            <v>-1540</v>
          </cell>
          <cell r="J13"/>
          <cell r="K13"/>
        </row>
        <row r="14">
          <cell r="B14" t="str">
            <v>ناصرمحمد وارع الشهراني</v>
          </cell>
          <cell r="C14">
            <v>-24.2</v>
          </cell>
          <cell r="D14" t="str">
            <v>خرسانة 350</v>
          </cell>
          <cell r="E14"/>
          <cell r="F14">
            <v>4840</v>
          </cell>
          <cell r="G14">
            <v>220</v>
          </cell>
          <cell r="H14"/>
          <cell r="I14">
            <v>-4840</v>
          </cell>
          <cell r="J14"/>
          <cell r="K14"/>
        </row>
        <row r="15">
          <cell r="B15" t="str">
            <v>مشبب محمد راشد الشهراني</v>
          </cell>
          <cell r="C15">
            <v>-1.1000000000000001</v>
          </cell>
          <cell r="D15" t="str">
            <v>خرسانة 350</v>
          </cell>
          <cell r="E15"/>
          <cell r="F15">
            <v>220</v>
          </cell>
          <cell r="G15">
            <v>220</v>
          </cell>
          <cell r="H15"/>
          <cell r="I15">
            <v>-220</v>
          </cell>
          <cell r="J15"/>
          <cell r="K15"/>
        </row>
        <row r="16">
          <cell r="B16" t="str">
            <v>حسين محمد سعد البغاشى الشهراني</v>
          </cell>
          <cell r="C16">
            <v>-105</v>
          </cell>
          <cell r="D16" t="str">
            <v>خرسانة 350</v>
          </cell>
          <cell r="E16"/>
          <cell r="F16">
            <v>21000</v>
          </cell>
          <cell r="G16">
            <v>210</v>
          </cell>
          <cell r="H16"/>
          <cell r="I16">
            <v>-21000</v>
          </cell>
          <cell r="J16"/>
          <cell r="K16"/>
        </row>
        <row r="17">
          <cell r="B17" t="str">
            <v>على عبدالله فهد الشهراني</v>
          </cell>
          <cell r="C17">
            <v>-14.3</v>
          </cell>
          <cell r="D17" t="str">
            <v>خرسانة 350</v>
          </cell>
          <cell r="E17"/>
          <cell r="F17">
            <v>2860</v>
          </cell>
          <cell r="G17">
            <v>220</v>
          </cell>
          <cell r="H17"/>
          <cell r="I17">
            <v>-2860</v>
          </cell>
          <cell r="J17"/>
          <cell r="K17"/>
        </row>
        <row r="18">
          <cell r="B18" t="str">
            <v xml:space="preserve">حسن علي حسين </v>
          </cell>
          <cell r="C18">
            <v>-19.8</v>
          </cell>
          <cell r="D18" t="str">
            <v>خرسانة 350</v>
          </cell>
          <cell r="E18"/>
          <cell r="F18">
            <v>3960</v>
          </cell>
          <cell r="G18">
            <v>220</v>
          </cell>
          <cell r="H18"/>
          <cell r="I18">
            <v>-3960</v>
          </cell>
          <cell r="J18"/>
          <cell r="K18"/>
        </row>
        <row r="19">
          <cell r="B19" t="str">
            <v>ظافر سياف محمد الشهراني</v>
          </cell>
          <cell r="C19">
            <v>-5.5</v>
          </cell>
          <cell r="D19" t="str">
            <v>خرسانة 350</v>
          </cell>
          <cell r="E19"/>
          <cell r="F19">
            <v>1100</v>
          </cell>
          <cell r="G19">
            <v>220</v>
          </cell>
          <cell r="H19"/>
          <cell r="I19">
            <v>-1100</v>
          </cell>
          <cell r="J19"/>
          <cell r="K19"/>
        </row>
        <row r="20">
          <cell r="B20" t="str">
            <v>محمد ناصر الشهراني</v>
          </cell>
          <cell r="C20">
            <v>-13.65</v>
          </cell>
          <cell r="D20" t="str">
            <v>خرسانة 350</v>
          </cell>
          <cell r="E20"/>
          <cell r="F20">
            <v>2730</v>
          </cell>
          <cell r="G20">
            <v>210</v>
          </cell>
          <cell r="H20"/>
          <cell r="I20">
            <v>-2730</v>
          </cell>
          <cell r="J20"/>
          <cell r="K20"/>
        </row>
        <row r="21">
          <cell r="B21" t="str">
            <v>عبدالله سعد عبدالرحمن الدحروجي الشهراني</v>
          </cell>
          <cell r="C21">
            <v>-105</v>
          </cell>
          <cell r="D21" t="str">
            <v>خرسانة 350</v>
          </cell>
          <cell r="E21"/>
          <cell r="F21">
            <v>21000</v>
          </cell>
          <cell r="G21">
            <v>210</v>
          </cell>
          <cell r="H21"/>
          <cell r="I21">
            <v>-21000</v>
          </cell>
          <cell r="J21"/>
          <cell r="K21"/>
        </row>
        <row r="22">
          <cell r="B22" t="str">
            <v>علي محمد عبد الله الشهراني</v>
          </cell>
          <cell r="C22">
            <v>-6.6</v>
          </cell>
          <cell r="D22" t="str">
            <v>خرسانة 350</v>
          </cell>
          <cell r="E22"/>
          <cell r="F22">
            <v>1320</v>
          </cell>
          <cell r="G22">
            <v>220</v>
          </cell>
          <cell r="H22"/>
          <cell r="I22">
            <v>-1320</v>
          </cell>
          <cell r="J22"/>
          <cell r="K22"/>
        </row>
        <row r="23">
          <cell r="B23" t="str">
            <v xml:space="preserve">بسام عبدالمتجدلى احمد حسن </v>
          </cell>
          <cell r="C23">
            <v>-81.900000000000006</v>
          </cell>
          <cell r="D23" t="str">
            <v>خرسانة 350</v>
          </cell>
          <cell r="E23"/>
          <cell r="F23">
            <v>16380</v>
          </cell>
          <cell r="G23">
            <v>210</v>
          </cell>
          <cell r="H23"/>
          <cell r="I23">
            <v>-16380</v>
          </cell>
          <cell r="J23"/>
          <cell r="K23"/>
        </row>
        <row r="24">
          <cell r="B24" t="str">
            <v>احمد خلف فرجاني</v>
          </cell>
          <cell r="C24">
            <v>-33</v>
          </cell>
          <cell r="D24" t="str">
            <v>خرسانة 350</v>
          </cell>
          <cell r="E24"/>
          <cell r="F24">
            <v>6600</v>
          </cell>
          <cell r="G24">
            <v>220</v>
          </cell>
          <cell r="H24"/>
          <cell r="I24">
            <v>-6600</v>
          </cell>
          <cell r="J24"/>
          <cell r="K24"/>
        </row>
        <row r="25">
          <cell r="B25" t="str">
            <v>سيف عبدالله مسفر الحنيفى الشهراني</v>
          </cell>
          <cell r="C25">
            <v>-8.8000000000000007</v>
          </cell>
          <cell r="D25" t="str">
            <v>خرسانة 350</v>
          </cell>
          <cell r="E25"/>
          <cell r="F25">
            <v>1760</v>
          </cell>
          <cell r="G25">
            <v>220</v>
          </cell>
          <cell r="H25"/>
          <cell r="I25">
            <v>-1760</v>
          </cell>
          <cell r="J25"/>
          <cell r="K25"/>
        </row>
        <row r="26">
          <cell r="B26" t="str">
            <v>ناصر محمد سلطان الشهراني</v>
          </cell>
          <cell r="C26">
            <v>-27.5</v>
          </cell>
          <cell r="D26" t="str">
            <v>خرسانة 350</v>
          </cell>
          <cell r="E26"/>
          <cell r="F26">
            <v>5500</v>
          </cell>
          <cell r="G26">
            <v>220</v>
          </cell>
          <cell r="H26"/>
          <cell r="I26">
            <v>-5500</v>
          </cell>
          <cell r="J26"/>
          <cell r="K26"/>
        </row>
        <row r="27">
          <cell r="B27" t="str">
            <v>سيف ثامر محمد الشهراني</v>
          </cell>
          <cell r="C27">
            <v>-20</v>
          </cell>
          <cell r="D27" t="str">
            <v>خرسانة 400</v>
          </cell>
          <cell r="E27"/>
          <cell r="F27">
            <v>4000</v>
          </cell>
          <cell r="G27">
            <v>250</v>
          </cell>
          <cell r="H27"/>
          <cell r="I27">
            <v>-4000</v>
          </cell>
          <cell r="J27"/>
          <cell r="K27"/>
        </row>
        <row r="28">
          <cell r="B28" t="str">
            <v xml:space="preserve">حسن على حسين </v>
          </cell>
          <cell r="C28">
            <v>-11</v>
          </cell>
          <cell r="D28" t="str">
            <v>خرسانة 350</v>
          </cell>
          <cell r="E28"/>
          <cell r="F28">
            <v>2200</v>
          </cell>
          <cell r="G28">
            <v>220</v>
          </cell>
          <cell r="H28"/>
          <cell r="I28">
            <v>-2200</v>
          </cell>
          <cell r="J28"/>
          <cell r="K28"/>
        </row>
        <row r="29">
          <cell r="B29" t="str">
            <v>ناصر محمد سلطان الشهرانى</v>
          </cell>
          <cell r="C29">
            <v>-11</v>
          </cell>
          <cell r="D29" t="str">
            <v>خرسانة 350</v>
          </cell>
          <cell r="E29"/>
          <cell r="F29">
            <v>2200</v>
          </cell>
          <cell r="G29">
            <v>220</v>
          </cell>
          <cell r="H29"/>
          <cell r="I29">
            <v>-2200</v>
          </cell>
          <cell r="J29"/>
          <cell r="K29"/>
        </row>
        <row r="30">
          <cell r="B30" t="str">
            <v>ظافر ناصر محمد الشهرانى</v>
          </cell>
          <cell r="C30">
            <v>-9.9</v>
          </cell>
          <cell r="D30" t="str">
            <v>خرسانة 350</v>
          </cell>
          <cell r="E30"/>
          <cell r="F30">
            <v>1980</v>
          </cell>
          <cell r="G30">
            <v>220</v>
          </cell>
          <cell r="H30"/>
          <cell r="I30">
            <v>-1980</v>
          </cell>
          <cell r="J30"/>
          <cell r="K30"/>
        </row>
        <row r="31">
          <cell r="B31" t="str">
            <v>ظافر ناصر محمد الشهرانى</v>
          </cell>
          <cell r="C31">
            <v>-8.8000000000000007</v>
          </cell>
          <cell r="D31" t="str">
            <v>خرسانة 350</v>
          </cell>
          <cell r="E31"/>
          <cell r="F31">
            <v>1760</v>
          </cell>
          <cell r="G31">
            <v>220</v>
          </cell>
          <cell r="H31"/>
          <cell r="I31">
            <v>-1760</v>
          </cell>
          <cell r="J31"/>
          <cell r="K31"/>
        </row>
        <row r="32">
          <cell r="B32" t="str">
            <v>ناصر دبسان زامل الشهراني</v>
          </cell>
          <cell r="C32">
            <v>-3.8</v>
          </cell>
          <cell r="D32" t="str">
            <v>خرسانة 400</v>
          </cell>
          <cell r="E32"/>
          <cell r="F32">
            <v>760</v>
          </cell>
          <cell r="G32">
            <v>40</v>
          </cell>
          <cell r="H32"/>
          <cell r="I32">
            <v>-760</v>
          </cell>
          <cell r="J32"/>
          <cell r="K32"/>
        </row>
        <row r="33">
          <cell r="B33" t="str">
            <v xml:space="preserve">بسام عبدالمتجدلى احمد حسن </v>
          </cell>
          <cell r="C33">
            <v>-36.299999999999997</v>
          </cell>
          <cell r="D33" t="str">
            <v>خرسانة 350</v>
          </cell>
          <cell r="E33"/>
          <cell r="F33">
            <v>7260</v>
          </cell>
          <cell r="G33">
            <v>220</v>
          </cell>
          <cell r="H33"/>
          <cell r="I33">
            <v>-7260</v>
          </cell>
          <cell r="J33"/>
          <cell r="K33"/>
        </row>
        <row r="34">
          <cell r="B34" t="str">
            <v xml:space="preserve">بسام عبدالمتجدلى احمد حسن </v>
          </cell>
          <cell r="C34">
            <v>-20.9</v>
          </cell>
          <cell r="D34" t="str">
            <v>خرسانة 350</v>
          </cell>
          <cell r="E34"/>
          <cell r="F34">
            <v>4180</v>
          </cell>
          <cell r="G34">
            <v>220</v>
          </cell>
          <cell r="H34"/>
          <cell r="I34">
            <v>-4180</v>
          </cell>
          <cell r="J34"/>
          <cell r="K34"/>
        </row>
        <row r="35">
          <cell r="B35" t="str">
            <v xml:space="preserve">غازى راشد محمد المليجى الشهرانى </v>
          </cell>
          <cell r="C35">
            <v>-16.5</v>
          </cell>
          <cell r="D35" t="str">
            <v>خرسانة 350</v>
          </cell>
          <cell r="E35"/>
          <cell r="F35">
            <v>3300</v>
          </cell>
          <cell r="G35">
            <v>220</v>
          </cell>
          <cell r="H35"/>
          <cell r="I35">
            <v>-3300</v>
          </cell>
          <cell r="J35"/>
          <cell r="K35"/>
        </row>
        <row r="36">
          <cell r="B36" t="str">
            <v xml:space="preserve">عبدالله ظافر عبدالله الواهبى </v>
          </cell>
          <cell r="C36">
            <v>-8.8000000000000007</v>
          </cell>
          <cell r="D36" t="str">
            <v>خرسانة 350</v>
          </cell>
          <cell r="E36"/>
          <cell r="F36">
            <v>1760</v>
          </cell>
          <cell r="G36">
            <v>220</v>
          </cell>
          <cell r="H36"/>
          <cell r="I36">
            <v>-1760</v>
          </cell>
          <cell r="J36"/>
          <cell r="K36"/>
        </row>
        <row r="37">
          <cell r="B37" t="str">
            <v xml:space="preserve">محمد زامل عجيان البغاشى الشهرانى </v>
          </cell>
          <cell r="C37">
            <v>-14.3</v>
          </cell>
          <cell r="D37" t="str">
            <v>خرسانة 350</v>
          </cell>
          <cell r="E37"/>
          <cell r="F37">
            <v>2860</v>
          </cell>
          <cell r="G37">
            <v>220</v>
          </cell>
          <cell r="H37"/>
          <cell r="I37">
            <v>-2860</v>
          </cell>
          <cell r="J37"/>
          <cell r="K37"/>
        </row>
        <row r="38">
          <cell r="B38" t="str">
            <v xml:space="preserve">عبدالله محمدعبدالله الشهرانى </v>
          </cell>
          <cell r="C38">
            <v>-11</v>
          </cell>
          <cell r="D38" t="str">
            <v>خرسانة 350</v>
          </cell>
          <cell r="E38"/>
          <cell r="F38">
            <v>2200</v>
          </cell>
          <cell r="G38">
            <v>220</v>
          </cell>
          <cell r="H38"/>
          <cell r="I38">
            <v>-2200</v>
          </cell>
          <cell r="J38"/>
          <cell r="K38"/>
        </row>
        <row r="39">
          <cell r="B39" t="str">
            <v xml:space="preserve">ناصر محمد ظافر سالم القربى الشهرانى </v>
          </cell>
          <cell r="C39">
            <v>-20.9</v>
          </cell>
          <cell r="D39" t="str">
            <v>خرسانة 350</v>
          </cell>
          <cell r="E39"/>
          <cell r="F39">
            <v>4180</v>
          </cell>
          <cell r="G39">
            <v>220</v>
          </cell>
          <cell r="H39"/>
          <cell r="I39">
            <v>-4180</v>
          </cell>
          <cell r="J39"/>
          <cell r="K39"/>
        </row>
        <row r="40">
          <cell r="B40" t="str">
            <v xml:space="preserve">حسن على حسين </v>
          </cell>
          <cell r="C40">
            <v>-19.8</v>
          </cell>
          <cell r="D40" t="str">
            <v>خرسانة 350</v>
          </cell>
          <cell r="E40"/>
          <cell r="F40">
            <v>3960</v>
          </cell>
          <cell r="G40">
            <v>220</v>
          </cell>
          <cell r="H40"/>
          <cell r="I40">
            <v>-3960</v>
          </cell>
          <cell r="J40"/>
          <cell r="K40"/>
        </row>
        <row r="41">
          <cell r="B41" t="str">
            <v xml:space="preserve">حمد محمد سعود البغاشى الشهرانى </v>
          </cell>
          <cell r="C41">
            <v>-8.8000000000000007</v>
          </cell>
          <cell r="D41" t="str">
            <v>خرسانة 350</v>
          </cell>
          <cell r="E41"/>
          <cell r="F41">
            <v>1760</v>
          </cell>
          <cell r="G41">
            <v>220</v>
          </cell>
          <cell r="H41"/>
          <cell r="I41">
            <v>-1760</v>
          </cell>
          <cell r="J41"/>
          <cell r="K41"/>
        </row>
        <row r="42">
          <cell r="B42" t="str">
            <v xml:space="preserve">سيف ثامر محمد الحنيفى الشهرانى </v>
          </cell>
          <cell r="C42">
            <v>-105</v>
          </cell>
          <cell r="D42" t="str">
            <v>خرسانة 350</v>
          </cell>
          <cell r="E42"/>
          <cell r="F42">
            <v>21000</v>
          </cell>
          <cell r="G42">
            <v>210</v>
          </cell>
          <cell r="H42"/>
          <cell r="I42">
            <v>-21000</v>
          </cell>
          <cell r="J42"/>
          <cell r="K42"/>
        </row>
        <row r="43">
          <cell r="B43" t="str">
            <v xml:space="preserve">سيف عبدالله مسفر الحنيفى الشهرانى </v>
          </cell>
          <cell r="C43">
            <v>-7.7</v>
          </cell>
          <cell r="D43" t="str">
            <v>خرسانة 350</v>
          </cell>
          <cell r="E43"/>
          <cell r="F43">
            <v>1540</v>
          </cell>
          <cell r="G43">
            <v>220</v>
          </cell>
          <cell r="H43"/>
          <cell r="I43">
            <v>-1540</v>
          </cell>
          <cell r="J43"/>
          <cell r="K43"/>
        </row>
        <row r="44">
          <cell r="B44" t="str">
            <v xml:space="preserve">سيف عبدالله مسفر الحنيفى الشهرانى </v>
          </cell>
          <cell r="C44">
            <v>-2.5</v>
          </cell>
          <cell r="D44" t="str">
            <v xml:space="preserve">ايجار بامب </v>
          </cell>
          <cell r="E44"/>
          <cell r="F44">
            <v>500</v>
          </cell>
          <cell r="G44">
            <v>500</v>
          </cell>
          <cell r="H44"/>
          <cell r="I44">
            <v>-500</v>
          </cell>
          <cell r="J44"/>
          <cell r="K44"/>
        </row>
        <row r="45">
          <cell r="B45" t="str">
            <v>محمد ناصر الشهراني</v>
          </cell>
          <cell r="C45">
            <v>-5.5</v>
          </cell>
          <cell r="D45" t="str">
            <v>خرسانة 350</v>
          </cell>
          <cell r="E45"/>
          <cell r="F45">
            <v>1100</v>
          </cell>
          <cell r="G45">
            <v>220</v>
          </cell>
          <cell r="H45"/>
          <cell r="I45">
            <v>-1100</v>
          </cell>
          <cell r="J45"/>
          <cell r="K45"/>
        </row>
        <row r="46">
          <cell r="B46" t="str">
            <v xml:space="preserve">إبراهيم ربيع محمد عبدالكريم </v>
          </cell>
          <cell r="C46">
            <v>-50.6</v>
          </cell>
          <cell r="D46" t="str">
            <v>خرسانة 350</v>
          </cell>
          <cell r="E46"/>
          <cell r="F46">
            <v>10120</v>
          </cell>
          <cell r="G46">
            <v>220</v>
          </cell>
          <cell r="H46"/>
          <cell r="I46">
            <v>-10120</v>
          </cell>
          <cell r="J46"/>
          <cell r="K46"/>
        </row>
        <row r="47">
          <cell r="B47" t="str">
            <v>سيف عبدالله سيف العهودى الشهرانى</v>
          </cell>
          <cell r="C47">
            <v>-17.600000000000001</v>
          </cell>
          <cell r="D47" t="str">
            <v>خرسانة 350</v>
          </cell>
          <cell r="E47"/>
          <cell r="F47">
            <v>3520</v>
          </cell>
          <cell r="G47">
            <v>220</v>
          </cell>
          <cell r="H47"/>
          <cell r="I47">
            <v>-3520</v>
          </cell>
          <cell r="J47"/>
          <cell r="K47"/>
        </row>
        <row r="48">
          <cell r="B48" t="str">
            <v xml:space="preserve">احمد حمد هادى الشهرانى </v>
          </cell>
          <cell r="C48">
            <v>-19.8</v>
          </cell>
          <cell r="D48" t="str">
            <v>خرسانة 350</v>
          </cell>
          <cell r="E48"/>
          <cell r="F48">
            <v>3960</v>
          </cell>
          <cell r="G48">
            <v>220</v>
          </cell>
          <cell r="H48"/>
          <cell r="I48">
            <v>-3960</v>
          </cell>
          <cell r="J48"/>
          <cell r="K48"/>
        </row>
        <row r="49">
          <cell r="B49" t="str">
            <v xml:space="preserve">حسن على حسين </v>
          </cell>
          <cell r="C49">
            <v>-14.3</v>
          </cell>
          <cell r="D49" t="str">
            <v>خرسانة 350</v>
          </cell>
          <cell r="E49"/>
          <cell r="F49">
            <v>2860</v>
          </cell>
          <cell r="G49">
            <v>220</v>
          </cell>
          <cell r="H49"/>
          <cell r="I49">
            <v>-2860</v>
          </cell>
          <cell r="J49"/>
          <cell r="K49"/>
        </row>
        <row r="50">
          <cell r="B50" t="str">
            <v>يوسف على محمد السيد</v>
          </cell>
          <cell r="C50">
            <v>-20.9</v>
          </cell>
          <cell r="D50" t="str">
            <v>خرسانة 350</v>
          </cell>
          <cell r="E50"/>
          <cell r="F50">
            <v>4180</v>
          </cell>
          <cell r="G50">
            <v>220</v>
          </cell>
          <cell r="H50"/>
          <cell r="I50">
            <v>-4180</v>
          </cell>
          <cell r="J50"/>
          <cell r="K50"/>
        </row>
        <row r="51">
          <cell r="B51" t="str">
            <v>مرعى حمود عواض الشهرانى</v>
          </cell>
          <cell r="C51">
            <v>-16.5</v>
          </cell>
          <cell r="D51" t="str">
            <v>خرسانة 400</v>
          </cell>
          <cell r="E51"/>
          <cell r="F51">
            <v>3300</v>
          </cell>
          <cell r="G51">
            <v>220</v>
          </cell>
          <cell r="H51"/>
          <cell r="I51">
            <v>-3300</v>
          </cell>
          <cell r="J51"/>
          <cell r="K51"/>
        </row>
        <row r="52">
          <cell r="B52" t="str">
            <v xml:space="preserve">محمد سعيد فالح الظهور الشهرانى </v>
          </cell>
          <cell r="C52">
            <v>-12.1</v>
          </cell>
          <cell r="D52" t="str">
            <v>خرسانة 350</v>
          </cell>
          <cell r="E52"/>
          <cell r="F52">
            <v>2420</v>
          </cell>
          <cell r="G52">
            <v>220</v>
          </cell>
          <cell r="H52"/>
          <cell r="I52">
            <v>-2420</v>
          </cell>
          <cell r="J52"/>
          <cell r="K52"/>
        </row>
        <row r="53">
          <cell r="B53" t="str">
            <v xml:space="preserve">محمد سعيد فالح الظهور الشهرانى </v>
          </cell>
          <cell r="C53">
            <v>-2.5</v>
          </cell>
          <cell r="D53" t="str">
            <v xml:space="preserve">ايجار بامب </v>
          </cell>
          <cell r="E53"/>
          <cell r="F53">
            <v>500</v>
          </cell>
          <cell r="G53">
            <v>500</v>
          </cell>
          <cell r="H53"/>
          <cell r="I53">
            <v>-500</v>
          </cell>
          <cell r="J53"/>
          <cell r="K53"/>
        </row>
        <row r="54">
          <cell r="B54" t="str">
            <v xml:space="preserve">عبدالله على ناصر الشهرانى </v>
          </cell>
          <cell r="C54">
            <v>-126</v>
          </cell>
          <cell r="D54" t="str">
            <v>خرسانة 350</v>
          </cell>
          <cell r="E54"/>
          <cell r="F54">
            <v>25200</v>
          </cell>
          <cell r="G54">
            <v>210</v>
          </cell>
          <cell r="H54"/>
          <cell r="I54">
            <v>-25200</v>
          </cell>
          <cell r="J54"/>
          <cell r="K54"/>
        </row>
        <row r="55">
          <cell r="B55" t="str">
            <v xml:space="preserve">بسام عبدالمتجدلى احمد حسن </v>
          </cell>
          <cell r="C55">
            <v>-35.200000000000003</v>
          </cell>
          <cell r="D55" t="str">
            <v>خرسانة 350</v>
          </cell>
          <cell r="E55"/>
          <cell r="F55">
            <v>7040</v>
          </cell>
          <cell r="G55">
            <v>220</v>
          </cell>
          <cell r="H55"/>
          <cell r="I55">
            <v>-7040</v>
          </cell>
          <cell r="J55"/>
          <cell r="K55"/>
        </row>
        <row r="56">
          <cell r="B56" t="str">
            <v xml:space="preserve">سعود مسفر سعود الشهرانى </v>
          </cell>
          <cell r="C56">
            <v>-13.2</v>
          </cell>
          <cell r="D56" t="str">
            <v>خرسانة 350</v>
          </cell>
          <cell r="E56"/>
          <cell r="F56">
            <v>2640</v>
          </cell>
          <cell r="G56">
            <v>220</v>
          </cell>
          <cell r="H56"/>
          <cell r="I56">
            <v>-2640</v>
          </cell>
          <cell r="J56"/>
          <cell r="K56"/>
        </row>
        <row r="57">
          <cell r="B57" t="str">
            <v xml:space="preserve">فهد مفلح محمد العمودى الشهرنى </v>
          </cell>
          <cell r="C57">
            <v>-4.4000000000000004</v>
          </cell>
          <cell r="D57" t="str">
            <v>خرسانة 350</v>
          </cell>
          <cell r="E57"/>
          <cell r="F57">
            <v>880</v>
          </cell>
          <cell r="G57">
            <v>220</v>
          </cell>
          <cell r="H57"/>
          <cell r="I57">
            <v>-880</v>
          </cell>
          <cell r="J57"/>
          <cell r="K57"/>
        </row>
        <row r="58">
          <cell r="B58" t="str">
            <v xml:space="preserve">فرج محمد سعود البغاشى الشهرانى </v>
          </cell>
          <cell r="C58">
            <v>-55</v>
          </cell>
          <cell r="D58" t="str">
            <v>خرسانة 350</v>
          </cell>
          <cell r="E58"/>
          <cell r="F58">
            <v>11000</v>
          </cell>
          <cell r="G58">
            <v>220</v>
          </cell>
          <cell r="H58"/>
          <cell r="I58">
            <v>-11000</v>
          </cell>
          <cell r="J58"/>
          <cell r="K58"/>
        </row>
        <row r="59">
          <cell r="B59" t="str">
            <v xml:space="preserve">سعيدحشان سعيد الدرعانى الشهرانى </v>
          </cell>
          <cell r="C59">
            <v>-120.75</v>
          </cell>
          <cell r="D59" t="str">
            <v>خرسانة 350</v>
          </cell>
          <cell r="E59"/>
          <cell r="F59">
            <v>24150</v>
          </cell>
          <cell r="G59">
            <v>210</v>
          </cell>
          <cell r="H59"/>
          <cell r="I59">
            <v>-24150</v>
          </cell>
          <cell r="J59"/>
          <cell r="K59"/>
        </row>
        <row r="60">
          <cell r="B60" t="str">
            <v xml:space="preserve">احمد سيف حباب القربى الشهرانى </v>
          </cell>
          <cell r="C60">
            <v>-11</v>
          </cell>
          <cell r="D60" t="str">
            <v>خرسانة 350</v>
          </cell>
          <cell r="E60"/>
          <cell r="F60">
            <v>2200</v>
          </cell>
          <cell r="G60">
            <v>220</v>
          </cell>
          <cell r="H60"/>
          <cell r="I60">
            <v>-2200</v>
          </cell>
          <cell r="J60"/>
          <cell r="K60"/>
        </row>
        <row r="61">
          <cell r="B61" t="str">
            <v xml:space="preserve">فرج محمد سعود البغاشى الشهرانى </v>
          </cell>
          <cell r="C61">
            <v>-11</v>
          </cell>
          <cell r="D61" t="str">
            <v>خرسانة 350</v>
          </cell>
          <cell r="E61"/>
          <cell r="F61">
            <v>2200</v>
          </cell>
          <cell r="G61">
            <v>220</v>
          </cell>
          <cell r="H61"/>
          <cell r="I61">
            <v>-2200</v>
          </cell>
          <cell r="J61"/>
          <cell r="K61"/>
        </row>
        <row r="62">
          <cell r="B62" t="str">
            <v xml:space="preserve">احمد حمد هادى الشهرانى </v>
          </cell>
          <cell r="C62">
            <v>-105</v>
          </cell>
          <cell r="D62" t="str">
            <v>خرسانة 350</v>
          </cell>
          <cell r="E62"/>
          <cell r="F62">
            <v>21000</v>
          </cell>
          <cell r="G62">
            <v>210</v>
          </cell>
          <cell r="H62"/>
          <cell r="I62">
            <v>-21000</v>
          </cell>
          <cell r="J62"/>
          <cell r="K62"/>
        </row>
        <row r="63">
          <cell r="B63" t="str">
            <v xml:space="preserve">بسام عبدالمتجدلى احمد حسن </v>
          </cell>
          <cell r="C63">
            <v>-63</v>
          </cell>
          <cell r="D63" t="str">
            <v>خرسانة 350</v>
          </cell>
          <cell r="E63"/>
          <cell r="F63">
            <v>12600</v>
          </cell>
          <cell r="G63">
            <v>210</v>
          </cell>
          <cell r="H63"/>
          <cell r="I63">
            <v>-12600</v>
          </cell>
          <cell r="J63"/>
          <cell r="K63"/>
        </row>
        <row r="64">
          <cell r="B64" t="str">
            <v xml:space="preserve">فرج محمد سعود البغاشى الشهرانى </v>
          </cell>
          <cell r="C64">
            <v>-13.2</v>
          </cell>
          <cell r="D64" t="str">
            <v>خرسانة 350</v>
          </cell>
          <cell r="E64"/>
          <cell r="F64">
            <v>2640</v>
          </cell>
          <cell r="G64">
            <v>220</v>
          </cell>
          <cell r="H64"/>
          <cell r="I64">
            <v>-2640</v>
          </cell>
          <cell r="J64"/>
          <cell r="K64"/>
        </row>
        <row r="65">
          <cell r="B65" t="str">
            <v xml:space="preserve">محمد عايض الشهرانى </v>
          </cell>
          <cell r="C65">
            <v>-4.4000000000000004</v>
          </cell>
          <cell r="D65" t="str">
            <v>خرسانة 350</v>
          </cell>
          <cell r="E65"/>
          <cell r="F65">
            <v>880</v>
          </cell>
          <cell r="G65">
            <v>220</v>
          </cell>
          <cell r="H65"/>
          <cell r="I65">
            <v>-880</v>
          </cell>
          <cell r="J65"/>
          <cell r="K65"/>
        </row>
        <row r="66">
          <cell r="B66" t="str">
            <v xml:space="preserve">محمد عايض الشهرانى </v>
          </cell>
          <cell r="C66">
            <v>-2.5</v>
          </cell>
          <cell r="D66" t="str">
            <v xml:space="preserve">ايجار بامب </v>
          </cell>
          <cell r="E66"/>
          <cell r="F66">
            <v>500</v>
          </cell>
          <cell r="G66">
            <v>500</v>
          </cell>
          <cell r="H66"/>
          <cell r="I66">
            <v>-500</v>
          </cell>
          <cell r="J66"/>
          <cell r="K66"/>
        </row>
        <row r="67">
          <cell r="B67" t="str">
            <v xml:space="preserve">بسام عبدالمتجدلى احمد حسن </v>
          </cell>
          <cell r="C67">
            <v>-7.7</v>
          </cell>
          <cell r="D67" t="str">
            <v>خرسانة 350</v>
          </cell>
          <cell r="E67"/>
          <cell r="F67">
            <v>1540</v>
          </cell>
          <cell r="G67">
            <v>220</v>
          </cell>
          <cell r="H67"/>
          <cell r="I67">
            <v>-1540</v>
          </cell>
          <cell r="J67"/>
          <cell r="K67"/>
        </row>
        <row r="68">
          <cell r="B68" t="str">
            <v xml:space="preserve">ناصر بطى دغاش البغاشى الشهرانى </v>
          </cell>
          <cell r="C68">
            <v>-3.3</v>
          </cell>
          <cell r="D68" t="str">
            <v>خرسانة 350</v>
          </cell>
          <cell r="E68"/>
          <cell r="F68">
            <v>660</v>
          </cell>
          <cell r="G68">
            <v>220</v>
          </cell>
          <cell r="H68"/>
          <cell r="I68">
            <v>-660</v>
          </cell>
          <cell r="J68"/>
          <cell r="K68"/>
        </row>
        <row r="69">
          <cell r="B69" t="str">
            <v xml:space="preserve">محمد مفلح محمد بالعلاء الشهرانى </v>
          </cell>
          <cell r="C69">
            <v>-116.55</v>
          </cell>
          <cell r="D69" t="str">
            <v>خرسانة 350</v>
          </cell>
          <cell r="E69"/>
          <cell r="F69">
            <v>23310</v>
          </cell>
          <cell r="G69">
            <v>210</v>
          </cell>
          <cell r="H69"/>
          <cell r="I69">
            <v>-23310</v>
          </cell>
          <cell r="J69"/>
          <cell r="K69"/>
        </row>
        <row r="70">
          <cell r="B70" t="str">
            <v xml:space="preserve">عبدالرحمن ظافر الشهرانى </v>
          </cell>
          <cell r="C70">
            <v>-5.5</v>
          </cell>
          <cell r="D70" t="str">
            <v>خرسانة 350</v>
          </cell>
          <cell r="E70"/>
          <cell r="F70">
            <v>1100</v>
          </cell>
          <cell r="G70">
            <v>220</v>
          </cell>
          <cell r="H70"/>
          <cell r="I70">
            <v>-1100</v>
          </cell>
          <cell r="J70"/>
          <cell r="K70"/>
        </row>
        <row r="71">
          <cell r="B71" t="str">
            <v xml:space="preserve">عبدالرحمن ظافر الشهرانى </v>
          </cell>
          <cell r="C71">
            <v>-2.5</v>
          </cell>
          <cell r="D71" t="str">
            <v xml:space="preserve">ايجار بامب </v>
          </cell>
          <cell r="E71"/>
          <cell r="F71">
            <v>500</v>
          </cell>
          <cell r="G71">
            <v>500</v>
          </cell>
          <cell r="H71"/>
          <cell r="I71">
            <v>-500</v>
          </cell>
          <cell r="J71"/>
          <cell r="K71"/>
        </row>
        <row r="72">
          <cell r="B72" t="str">
            <v xml:space="preserve">بسام عبدالمتجدلى احمد حسن </v>
          </cell>
          <cell r="C72">
            <v>-12.1</v>
          </cell>
          <cell r="D72" t="str">
            <v>خرسانة 350</v>
          </cell>
          <cell r="E72"/>
          <cell r="F72">
            <v>2420</v>
          </cell>
          <cell r="G72">
            <v>220</v>
          </cell>
          <cell r="H72"/>
          <cell r="I72">
            <v>-2420</v>
          </cell>
          <cell r="J72"/>
          <cell r="K72"/>
        </row>
        <row r="73">
          <cell r="B73" t="str">
            <v>خليل الرحمن عبدالقيوم</v>
          </cell>
          <cell r="C73">
            <v>-11</v>
          </cell>
          <cell r="D73" t="str">
            <v>خرسانة 350</v>
          </cell>
          <cell r="E73"/>
          <cell r="F73">
            <v>2200</v>
          </cell>
          <cell r="G73">
            <v>220</v>
          </cell>
          <cell r="H73"/>
          <cell r="I73">
            <v>-2200</v>
          </cell>
          <cell r="J73"/>
          <cell r="K73"/>
        </row>
        <row r="74">
          <cell r="B74" t="str">
            <v xml:space="preserve">عبدالله ناصر سيعد القربى الشهرانى </v>
          </cell>
          <cell r="C74">
            <v>-105</v>
          </cell>
          <cell r="D74" t="str">
            <v>خرسانة 350</v>
          </cell>
          <cell r="E74"/>
          <cell r="F74">
            <v>21000</v>
          </cell>
          <cell r="G74">
            <v>210</v>
          </cell>
          <cell r="H74"/>
          <cell r="I74">
            <v>-21000</v>
          </cell>
          <cell r="J74"/>
          <cell r="K74"/>
        </row>
        <row r="75">
          <cell r="B75" t="str">
            <v xml:space="preserve">حسين محمد سعد البغاشى الشهرانى </v>
          </cell>
          <cell r="C75">
            <v>-63</v>
          </cell>
          <cell r="D75" t="str">
            <v>خرسانة 350</v>
          </cell>
          <cell r="E75"/>
          <cell r="F75">
            <v>12600</v>
          </cell>
          <cell r="G75">
            <v>210</v>
          </cell>
          <cell r="H75"/>
          <cell r="I75">
            <v>-12600</v>
          </cell>
          <cell r="J75"/>
          <cell r="K75"/>
        </row>
        <row r="76">
          <cell r="B76" t="str">
            <v xml:space="preserve">إبراهيم على ناصر ال حسينى الشهرانى </v>
          </cell>
          <cell r="C76">
            <v>-18.75</v>
          </cell>
          <cell r="D76" t="str">
            <v>خرسانة 400</v>
          </cell>
          <cell r="E76"/>
          <cell r="F76">
            <v>3750</v>
          </cell>
          <cell r="G76">
            <v>250</v>
          </cell>
          <cell r="H76"/>
          <cell r="I76">
            <v>-3750</v>
          </cell>
          <cell r="J76"/>
          <cell r="K76"/>
        </row>
        <row r="77">
          <cell r="B77" t="str">
            <v xml:space="preserve">بسام عبدالمتجدلى احمد حسن </v>
          </cell>
          <cell r="C77">
            <v>-12.1</v>
          </cell>
          <cell r="D77" t="str">
            <v>خرسانة 350</v>
          </cell>
          <cell r="E77"/>
          <cell r="F77">
            <v>2420</v>
          </cell>
          <cell r="G77">
            <v>220</v>
          </cell>
          <cell r="H77"/>
          <cell r="I77">
            <v>-2420</v>
          </cell>
          <cell r="J77"/>
          <cell r="K77"/>
        </row>
        <row r="78">
          <cell r="B78" t="str">
            <v xml:space="preserve">حسين محمد سعد البغاشى الشهرانى </v>
          </cell>
          <cell r="C78">
            <v>0</v>
          </cell>
          <cell r="D78" t="str">
            <v>خرسانة 350</v>
          </cell>
          <cell r="E78"/>
          <cell r="F78">
            <v>0</v>
          </cell>
          <cell r="G78"/>
          <cell r="H78"/>
          <cell r="I78">
            <v>0</v>
          </cell>
          <cell r="J78"/>
          <cell r="K78"/>
        </row>
        <row r="79">
          <cell r="B79" t="str">
            <v>محمد ناصر الشهراني</v>
          </cell>
          <cell r="C79">
            <v>-17.850000000000001</v>
          </cell>
          <cell r="D79" t="str">
            <v>خرسانة 350</v>
          </cell>
          <cell r="E79"/>
          <cell r="F79">
            <v>3570</v>
          </cell>
          <cell r="G79">
            <v>210</v>
          </cell>
          <cell r="H79"/>
          <cell r="I79">
            <v>-3570</v>
          </cell>
          <cell r="J79"/>
          <cell r="K79"/>
        </row>
        <row r="80">
          <cell r="B80" t="str">
            <v xml:space="preserve">احمد حمد هادى الشهرانى </v>
          </cell>
          <cell r="C80">
            <v>14.7</v>
          </cell>
          <cell r="D80"/>
          <cell r="E80"/>
          <cell r="F80">
            <v>-2940</v>
          </cell>
          <cell r="G80"/>
          <cell r="H80"/>
          <cell r="I80">
            <v>2940</v>
          </cell>
          <cell r="J80"/>
          <cell r="K80"/>
        </row>
        <row r="81">
          <cell r="B81" t="str">
            <v>عبدالصمد امير حمزة</v>
          </cell>
          <cell r="C81">
            <v>-11</v>
          </cell>
          <cell r="D81" t="str">
            <v>خرسانة 350</v>
          </cell>
          <cell r="E81"/>
          <cell r="F81">
            <v>2200</v>
          </cell>
          <cell r="G81">
            <v>220</v>
          </cell>
          <cell r="H81"/>
          <cell r="I81">
            <v>-2200</v>
          </cell>
          <cell r="J81"/>
          <cell r="K81"/>
        </row>
        <row r="82">
          <cell r="B82" t="str">
            <v xml:space="preserve">سعيد منصر الشهرانى </v>
          </cell>
          <cell r="C82">
            <v>-49.5</v>
          </cell>
          <cell r="D82" t="str">
            <v>خرسانة 350</v>
          </cell>
          <cell r="E82"/>
          <cell r="F82">
            <v>9900</v>
          </cell>
          <cell r="G82">
            <v>220</v>
          </cell>
          <cell r="H82"/>
          <cell r="I82">
            <v>-9900</v>
          </cell>
          <cell r="J82"/>
          <cell r="K82"/>
        </row>
        <row r="83">
          <cell r="B83" t="str">
            <v xml:space="preserve">بسام عبدالمتجدلى احمد حسن </v>
          </cell>
          <cell r="C83">
            <v>-35.700000000000003</v>
          </cell>
          <cell r="D83" t="str">
            <v>خرسانة 350</v>
          </cell>
          <cell r="E83"/>
          <cell r="F83">
            <v>7140</v>
          </cell>
          <cell r="G83">
            <v>210</v>
          </cell>
          <cell r="H83"/>
          <cell r="I83">
            <v>-7140</v>
          </cell>
          <cell r="J83"/>
          <cell r="K83"/>
        </row>
        <row r="84">
          <cell r="B84" t="str">
            <v xml:space="preserve">إبراهيم ربيع محمد عبدالكريم </v>
          </cell>
          <cell r="C84">
            <v>-8.8000000000000007</v>
          </cell>
          <cell r="D84" t="str">
            <v>خرسانة 350</v>
          </cell>
          <cell r="E84"/>
          <cell r="F84">
            <v>1760</v>
          </cell>
          <cell r="G84">
            <v>220</v>
          </cell>
          <cell r="H84"/>
          <cell r="I84">
            <v>-1760</v>
          </cell>
          <cell r="J84"/>
          <cell r="K84"/>
        </row>
        <row r="85">
          <cell r="B85" t="str">
            <v xml:space="preserve">سيف ثامر محمد الحنيفى الشهرانى </v>
          </cell>
          <cell r="C85">
            <v>-110</v>
          </cell>
          <cell r="D85" t="str">
            <v>خرسانة 350</v>
          </cell>
          <cell r="E85"/>
          <cell r="F85">
            <v>22000</v>
          </cell>
          <cell r="G85">
            <v>220</v>
          </cell>
          <cell r="H85"/>
          <cell r="I85">
            <v>-22000</v>
          </cell>
          <cell r="J85"/>
          <cell r="K85"/>
        </row>
        <row r="86">
          <cell r="B86" t="str">
            <v>عبدالصمد امير حمزة</v>
          </cell>
          <cell r="C86">
            <v>-12.1</v>
          </cell>
          <cell r="D86" t="str">
            <v>خرسانة 350</v>
          </cell>
          <cell r="E86"/>
          <cell r="F86">
            <v>2420</v>
          </cell>
          <cell r="G86">
            <v>220</v>
          </cell>
          <cell r="H86"/>
          <cell r="I86">
            <v>-2420</v>
          </cell>
          <cell r="J86"/>
          <cell r="K86"/>
        </row>
        <row r="87">
          <cell r="B87" t="str">
            <v xml:space="preserve">محمد سعيد سالم الظهورالشهرانى </v>
          </cell>
          <cell r="C87">
            <v>-28.6</v>
          </cell>
          <cell r="D87" t="str">
            <v>خرسانة 350</v>
          </cell>
          <cell r="E87"/>
          <cell r="F87">
            <v>5720</v>
          </cell>
          <cell r="G87">
            <v>220</v>
          </cell>
          <cell r="H87"/>
          <cell r="I87">
            <v>-5720</v>
          </cell>
          <cell r="J87"/>
          <cell r="K87"/>
        </row>
        <row r="88">
          <cell r="B88" t="str">
            <v xml:space="preserve">إبراهيم ربيع محمد عبدالكريم </v>
          </cell>
          <cell r="C88">
            <v>-4.4000000000000004</v>
          </cell>
          <cell r="D88" t="str">
            <v>خرسانة 350</v>
          </cell>
          <cell r="E88"/>
          <cell r="F88">
            <v>880</v>
          </cell>
          <cell r="G88">
            <v>220</v>
          </cell>
          <cell r="H88"/>
          <cell r="I88">
            <v>-880</v>
          </cell>
          <cell r="J88"/>
          <cell r="K88"/>
        </row>
        <row r="89">
          <cell r="B89" t="str">
            <v xml:space="preserve">بسام عبدالمتجدلى احمد حسن </v>
          </cell>
          <cell r="C89">
            <v>-11</v>
          </cell>
          <cell r="D89" t="str">
            <v>خرسانة 350</v>
          </cell>
          <cell r="E89"/>
          <cell r="F89">
            <v>2200</v>
          </cell>
          <cell r="G89">
            <v>220</v>
          </cell>
          <cell r="H89"/>
          <cell r="I89">
            <v>-2200</v>
          </cell>
          <cell r="J89"/>
          <cell r="K89"/>
        </row>
        <row r="90">
          <cell r="B90" t="str">
            <v>شركة التوكيلات الانشائيه</v>
          </cell>
          <cell r="C90">
            <v>-3.75</v>
          </cell>
          <cell r="D90" t="str">
            <v>خرسانة 350</v>
          </cell>
          <cell r="E90"/>
          <cell r="F90">
            <v>750</v>
          </cell>
          <cell r="G90">
            <v>250</v>
          </cell>
          <cell r="H90"/>
          <cell r="I90">
            <v>-750</v>
          </cell>
          <cell r="J90"/>
          <cell r="K90"/>
        </row>
        <row r="91">
          <cell r="B91" t="str">
            <v xml:space="preserve">سيف ثامر محمد الحنيفى الشهرانى </v>
          </cell>
          <cell r="C91">
            <v>-0.95</v>
          </cell>
          <cell r="D91" t="str">
            <v xml:space="preserve">تكملة صبه خرسانة </v>
          </cell>
          <cell r="E91"/>
          <cell r="F91">
            <v>190</v>
          </cell>
          <cell r="G91">
            <v>190</v>
          </cell>
          <cell r="H91"/>
          <cell r="I91">
            <v>-190</v>
          </cell>
          <cell r="J91"/>
          <cell r="K91"/>
        </row>
        <row r="92">
          <cell r="B92" t="str">
            <v>عايض محمد سلطان القربى الشهراني</v>
          </cell>
          <cell r="C92">
            <v>-67.099999999999994</v>
          </cell>
          <cell r="D92" t="str">
            <v>خرسانة 350</v>
          </cell>
          <cell r="E92"/>
          <cell r="F92">
            <v>13420</v>
          </cell>
          <cell r="G92">
            <v>220</v>
          </cell>
          <cell r="H92"/>
          <cell r="I92">
            <v>-13420</v>
          </cell>
          <cell r="J92"/>
          <cell r="K92"/>
        </row>
        <row r="93">
          <cell r="B93" t="str">
            <v>ناصر دبسان زامل الشهراني</v>
          </cell>
          <cell r="C93">
            <v>-33</v>
          </cell>
          <cell r="D93" t="str">
            <v>خرسانة 350</v>
          </cell>
          <cell r="E93"/>
          <cell r="F93">
            <v>6600</v>
          </cell>
          <cell r="G93">
            <v>220</v>
          </cell>
          <cell r="H93"/>
          <cell r="I93">
            <v>-6600</v>
          </cell>
          <cell r="J93"/>
          <cell r="K93"/>
        </row>
        <row r="94">
          <cell r="B94" t="str">
            <v xml:space="preserve">بسام عبدالمتجدلى احمد حسن </v>
          </cell>
          <cell r="C94">
            <v>-17.600000000000001</v>
          </cell>
          <cell r="D94" t="str">
            <v>خرسانة 350</v>
          </cell>
          <cell r="E94"/>
          <cell r="F94">
            <v>3520</v>
          </cell>
          <cell r="G94">
            <v>220</v>
          </cell>
          <cell r="H94"/>
          <cell r="I94">
            <v>-3520</v>
          </cell>
          <cell r="J94"/>
          <cell r="K94"/>
        </row>
        <row r="95">
          <cell r="B95" t="str">
            <v>ناصر دبسان زامل الشهراني</v>
          </cell>
          <cell r="C95">
            <v>-55</v>
          </cell>
          <cell r="D95" t="str">
            <v>خرسانة 350</v>
          </cell>
          <cell r="E95"/>
          <cell r="F95">
            <v>11000</v>
          </cell>
          <cell r="G95">
            <v>220</v>
          </cell>
          <cell r="H95"/>
          <cell r="I95">
            <v>-11000</v>
          </cell>
          <cell r="J95"/>
          <cell r="K95"/>
        </row>
        <row r="96">
          <cell r="B96" t="str">
            <v xml:space="preserve">بسام عبدالمتجدلى احمد حسن </v>
          </cell>
          <cell r="C96">
            <v>-5.5</v>
          </cell>
          <cell r="D96" t="str">
            <v>خرسانة 350</v>
          </cell>
          <cell r="E96"/>
          <cell r="F96">
            <v>1100</v>
          </cell>
          <cell r="G96">
            <v>220</v>
          </cell>
          <cell r="H96"/>
          <cell r="I96">
            <v>-1100</v>
          </cell>
          <cell r="J96"/>
          <cell r="K96"/>
        </row>
        <row r="97">
          <cell r="B97" t="str">
            <v xml:space="preserve">بسام عبدالمتجدلى احمد حسن </v>
          </cell>
          <cell r="C97">
            <v>-9.9</v>
          </cell>
          <cell r="D97" t="str">
            <v>خرسانة 350</v>
          </cell>
          <cell r="E97"/>
          <cell r="F97">
            <v>1980</v>
          </cell>
          <cell r="G97">
            <v>220</v>
          </cell>
          <cell r="H97"/>
          <cell r="I97">
            <v>-1980</v>
          </cell>
          <cell r="J97"/>
          <cell r="K97"/>
        </row>
        <row r="98">
          <cell r="B98" t="str">
            <v xml:space="preserve">بسام عبدالمتجدلى احمد حسن </v>
          </cell>
          <cell r="C98">
            <v>-53.9</v>
          </cell>
          <cell r="D98" t="str">
            <v>خرسانة 350</v>
          </cell>
          <cell r="E98"/>
          <cell r="F98">
            <v>10780</v>
          </cell>
          <cell r="G98">
            <v>220</v>
          </cell>
          <cell r="H98"/>
          <cell r="I98">
            <v>-10780</v>
          </cell>
          <cell r="J98"/>
          <cell r="K98"/>
        </row>
        <row r="99">
          <cell r="B99" t="str">
            <v>خليل الرحمن عبدالقيوم</v>
          </cell>
          <cell r="C99">
            <v>-11</v>
          </cell>
          <cell r="D99" t="str">
            <v>خرسانة 350</v>
          </cell>
          <cell r="E99"/>
          <cell r="F99">
            <v>2200</v>
          </cell>
          <cell r="G99">
            <v>220</v>
          </cell>
          <cell r="H99"/>
          <cell r="I99">
            <v>-2200</v>
          </cell>
          <cell r="J99"/>
          <cell r="K99"/>
        </row>
        <row r="100">
          <cell r="B100" t="str">
            <v xml:space="preserve">بسام عبدالمتجدلى احمد حسن </v>
          </cell>
          <cell r="C100">
            <v>-62.7</v>
          </cell>
          <cell r="D100" t="str">
            <v>خرسانة 350</v>
          </cell>
          <cell r="E100"/>
          <cell r="F100">
            <v>12540</v>
          </cell>
          <cell r="G100">
            <v>220</v>
          </cell>
          <cell r="H100"/>
          <cell r="I100">
            <v>-12540</v>
          </cell>
          <cell r="J100"/>
          <cell r="K100"/>
        </row>
        <row r="101">
          <cell r="B101" t="str">
            <v xml:space="preserve">إبراهيم ربيع محمد عبدالكريم </v>
          </cell>
          <cell r="C101">
            <v>-15.4</v>
          </cell>
          <cell r="D101" t="str">
            <v>خرسانة 350</v>
          </cell>
          <cell r="E101"/>
          <cell r="F101">
            <v>3080</v>
          </cell>
          <cell r="G101">
            <v>220</v>
          </cell>
          <cell r="H101"/>
          <cell r="I101">
            <v>-3080</v>
          </cell>
          <cell r="J101"/>
          <cell r="K101"/>
        </row>
        <row r="102">
          <cell r="B102" t="str">
            <v>ناصر دبسان زامل الشهراني</v>
          </cell>
          <cell r="C102">
            <v>-33</v>
          </cell>
          <cell r="D102" t="str">
            <v>خرسانة 350</v>
          </cell>
          <cell r="E102"/>
          <cell r="F102">
            <v>6600</v>
          </cell>
          <cell r="G102">
            <v>220</v>
          </cell>
          <cell r="H102"/>
          <cell r="I102">
            <v>-6600</v>
          </cell>
          <cell r="J102"/>
          <cell r="K102"/>
        </row>
        <row r="103">
          <cell r="B103" t="str">
            <v xml:space="preserve">بسام عبدالمتجدلى احمد حسن </v>
          </cell>
          <cell r="C103">
            <v>-56.7</v>
          </cell>
          <cell r="D103" t="str">
            <v>خرسانة 350</v>
          </cell>
          <cell r="E103"/>
          <cell r="F103">
            <v>11340</v>
          </cell>
          <cell r="G103">
            <v>210</v>
          </cell>
          <cell r="H103"/>
          <cell r="I103">
            <v>-11340</v>
          </cell>
          <cell r="J103"/>
          <cell r="K103"/>
        </row>
        <row r="104">
          <cell r="B104" t="str">
            <v>مرعى حمود عواض الشهرانى</v>
          </cell>
          <cell r="C104">
            <v>-115.5</v>
          </cell>
          <cell r="D104" t="str">
            <v>خرسانة 350</v>
          </cell>
          <cell r="E104"/>
          <cell r="F104">
            <v>23100</v>
          </cell>
          <cell r="G104">
            <v>210</v>
          </cell>
          <cell r="H104"/>
          <cell r="I104">
            <v>-23100</v>
          </cell>
          <cell r="J104"/>
          <cell r="K104"/>
        </row>
        <row r="105">
          <cell r="B105" t="str">
            <v xml:space="preserve">ناصر فالح ناصر الظهورالشهرانى </v>
          </cell>
          <cell r="C105">
            <v>-115.5</v>
          </cell>
          <cell r="D105" t="str">
            <v>خرسانة 350</v>
          </cell>
          <cell r="E105"/>
          <cell r="F105">
            <v>23100</v>
          </cell>
          <cell r="G105">
            <v>210</v>
          </cell>
          <cell r="H105"/>
          <cell r="I105">
            <v>-23100</v>
          </cell>
          <cell r="J105"/>
          <cell r="K105"/>
        </row>
        <row r="106">
          <cell r="B106" t="str">
            <v xml:space="preserve">حسن على حسين </v>
          </cell>
          <cell r="C106">
            <v>-11</v>
          </cell>
          <cell r="D106" t="str">
            <v>خرسانة 350</v>
          </cell>
          <cell r="E106"/>
          <cell r="F106">
            <v>2200</v>
          </cell>
          <cell r="G106">
            <v>220</v>
          </cell>
          <cell r="H106"/>
          <cell r="I106">
            <v>-2200</v>
          </cell>
          <cell r="J106"/>
          <cell r="K106"/>
        </row>
        <row r="107">
          <cell r="B107" t="str">
            <v xml:space="preserve">بسام عبدالمتجدلى احمد حسن </v>
          </cell>
          <cell r="C107">
            <v>-12.1</v>
          </cell>
          <cell r="D107" t="str">
            <v>خرسانة 350</v>
          </cell>
          <cell r="E107"/>
          <cell r="F107">
            <v>2420</v>
          </cell>
          <cell r="G107">
            <v>220</v>
          </cell>
          <cell r="H107"/>
          <cell r="I107">
            <v>-2420</v>
          </cell>
          <cell r="J107"/>
          <cell r="K107"/>
        </row>
        <row r="108">
          <cell r="B108" t="str">
            <v xml:space="preserve">بسام عبدالمتجدلى احمد حسن </v>
          </cell>
          <cell r="C108">
            <v>-58.8</v>
          </cell>
          <cell r="D108" t="str">
            <v>خرسانة 350</v>
          </cell>
          <cell r="E108"/>
          <cell r="F108">
            <v>11760</v>
          </cell>
          <cell r="G108">
            <v>210</v>
          </cell>
          <cell r="H108"/>
          <cell r="I108">
            <v>-11760</v>
          </cell>
          <cell r="J108"/>
          <cell r="K108"/>
        </row>
        <row r="109">
          <cell r="B109" t="str">
            <v>يوسف على محمد السيد</v>
          </cell>
          <cell r="C109">
            <v>-15.4</v>
          </cell>
          <cell r="D109" t="str">
            <v>خرسانة 350</v>
          </cell>
          <cell r="E109"/>
          <cell r="F109">
            <v>3080</v>
          </cell>
          <cell r="G109">
            <v>220</v>
          </cell>
          <cell r="H109"/>
          <cell r="I109">
            <v>-3080</v>
          </cell>
          <cell r="J109"/>
          <cell r="K109"/>
        </row>
        <row r="110">
          <cell r="B110" t="str">
            <v xml:space="preserve">سعود مسفر سعود الشهرانى </v>
          </cell>
          <cell r="C110">
            <v>-12.1</v>
          </cell>
          <cell r="D110" t="str">
            <v>خرسانة 350</v>
          </cell>
          <cell r="E110"/>
          <cell r="F110">
            <v>2420</v>
          </cell>
          <cell r="G110">
            <v>220</v>
          </cell>
          <cell r="H110"/>
          <cell r="I110">
            <v>-2420</v>
          </cell>
          <cell r="J110"/>
          <cell r="K110"/>
        </row>
        <row r="111">
          <cell r="B111" t="str">
            <v xml:space="preserve">مناحى عوض الششهرانى </v>
          </cell>
          <cell r="C111">
            <v>-11</v>
          </cell>
          <cell r="D111" t="str">
            <v>خرسانة 350</v>
          </cell>
          <cell r="E111"/>
          <cell r="F111">
            <v>2200</v>
          </cell>
          <cell r="G111">
            <v>220</v>
          </cell>
          <cell r="H111"/>
          <cell r="I111">
            <v>-2200</v>
          </cell>
          <cell r="J111"/>
          <cell r="K111"/>
        </row>
        <row r="112">
          <cell r="B112" t="str">
            <v xml:space="preserve">بسام عبدالمتجدلى احمد حسن </v>
          </cell>
          <cell r="C112">
            <v>-7.7</v>
          </cell>
          <cell r="D112" t="str">
            <v>خرسانة 350</v>
          </cell>
          <cell r="E112"/>
          <cell r="F112">
            <v>1540</v>
          </cell>
          <cell r="G112">
            <v>220</v>
          </cell>
          <cell r="H112"/>
          <cell r="I112">
            <v>-1540</v>
          </cell>
          <cell r="J112"/>
          <cell r="K112"/>
        </row>
        <row r="113">
          <cell r="B113" t="str">
            <v xml:space="preserve">إبراهيم ربيع محمد عبدالكريم </v>
          </cell>
          <cell r="C113">
            <v>-65.099999999999994</v>
          </cell>
          <cell r="D113" t="str">
            <v>خرسانة 350</v>
          </cell>
          <cell r="E113"/>
          <cell r="F113">
            <v>13020</v>
          </cell>
          <cell r="G113">
            <v>210</v>
          </cell>
          <cell r="H113"/>
          <cell r="I113">
            <v>-13020</v>
          </cell>
          <cell r="J113"/>
          <cell r="K113"/>
        </row>
        <row r="114">
          <cell r="B114" t="str">
            <v xml:space="preserve">مناحى عوض الششهرانى </v>
          </cell>
          <cell r="C114">
            <v>-2.2000000000000002</v>
          </cell>
          <cell r="D114" t="str">
            <v>خرسانة 350</v>
          </cell>
          <cell r="E114"/>
          <cell r="F114">
            <v>440</v>
          </cell>
          <cell r="G114">
            <v>220</v>
          </cell>
          <cell r="H114"/>
          <cell r="I114">
            <v>-440</v>
          </cell>
          <cell r="J114"/>
          <cell r="K114"/>
        </row>
        <row r="115">
          <cell r="B115" t="str">
            <v>محمد عبدالله سعيد</v>
          </cell>
          <cell r="C115">
            <v>-2.2000000000000002</v>
          </cell>
          <cell r="D115" t="str">
            <v>خرسانة 350</v>
          </cell>
          <cell r="E115"/>
          <cell r="F115">
            <v>440</v>
          </cell>
          <cell r="G115">
            <v>220</v>
          </cell>
          <cell r="H115"/>
          <cell r="I115">
            <v>-440</v>
          </cell>
          <cell r="J115"/>
          <cell r="K115"/>
        </row>
        <row r="116">
          <cell r="B116" t="str">
            <v>محمد عبدالله سعيد</v>
          </cell>
          <cell r="C116">
            <v>-1</v>
          </cell>
          <cell r="D116" t="str">
            <v>ايجارخلاطة</v>
          </cell>
          <cell r="E116"/>
          <cell r="F116">
            <v>200</v>
          </cell>
          <cell r="G116">
            <v>200</v>
          </cell>
          <cell r="H116"/>
          <cell r="I116">
            <v>-200</v>
          </cell>
          <cell r="J116"/>
          <cell r="K116"/>
        </row>
        <row r="117">
          <cell r="B117" t="str">
            <v>محمد ناصر الشهراني</v>
          </cell>
          <cell r="C117">
            <v>-17.850000000000001</v>
          </cell>
          <cell r="D117" t="str">
            <v>خرسانة 350</v>
          </cell>
          <cell r="E117"/>
          <cell r="F117">
            <v>3570</v>
          </cell>
          <cell r="G117">
            <v>210</v>
          </cell>
          <cell r="H117"/>
          <cell r="I117">
            <v>-3570</v>
          </cell>
          <cell r="J117"/>
          <cell r="K117"/>
        </row>
        <row r="118">
          <cell r="B118" t="str">
            <v xml:space="preserve">بسام عبدالمتجدلى احمد حسن </v>
          </cell>
          <cell r="C118">
            <v>-60.9</v>
          </cell>
          <cell r="D118" t="str">
            <v>خرسانة 350</v>
          </cell>
          <cell r="E118"/>
          <cell r="F118">
            <v>12180</v>
          </cell>
          <cell r="G118">
            <v>210</v>
          </cell>
          <cell r="H118"/>
          <cell r="I118">
            <v>-12180</v>
          </cell>
          <cell r="J118"/>
          <cell r="K118"/>
        </row>
        <row r="119">
          <cell r="B119" t="str">
            <v>ناصر دبسان زامل الشهراني</v>
          </cell>
          <cell r="C119">
            <v>-16.5</v>
          </cell>
          <cell r="D119" t="str">
            <v>خرسانة 350</v>
          </cell>
          <cell r="E119"/>
          <cell r="F119">
            <v>3300</v>
          </cell>
          <cell r="G119">
            <v>220</v>
          </cell>
          <cell r="H119"/>
          <cell r="I119">
            <v>-3300</v>
          </cell>
          <cell r="J119"/>
          <cell r="K119"/>
        </row>
        <row r="120">
          <cell r="B120" t="str">
            <v xml:space="preserve">بسام عبدالمتجدلى احمد حسن </v>
          </cell>
          <cell r="C120">
            <v>-11</v>
          </cell>
          <cell r="D120" t="str">
            <v>خرسانة 350</v>
          </cell>
          <cell r="E120"/>
          <cell r="F120">
            <v>2200</v>
          </cell>
          <cell r="G120">
            <v>220</v>
          </cell>
          <cell r="H120"/>
          <cell r="I120">
            <v>-2200</v>
          </cell>
          <cell r="J120"/>
          <cell r="K120"/>
        </row>
        <row r="121">
          <cell r="B121" t="str">
            <v xml:space="preserve">حسن على حسين </v>
          </cell>
          <cell r="C121">
            <v>-16.5</v>
          </cell>
          <cell r="D121" t="str">
            <v>خرسانة 350</v>
          </cell>
          <cell r="E121"/>
          <cell r="F121">
            <v>3300</v>
          </cell>
          <cell r="G121">
            <v>220</v>
          </cell>
          <cell r="H121"/>
          <cell r="I121">
            <v>-3300</v>
          </cell>
          <cell r="J121"/>
          <cell r="K121"/>
        </row>
        <row r="122">
          <cell r="B122" t="str">
            <v xml:space="preserve">بسام عبدالمتجدلى احمد حسن </v>
          </cell>
          <cell r="C122">
            <v>-11</v>
          </cell>
          <cell r="D122" t="str">
            <v>خرسانة 350</v>
          </cell>
          <cell r="E122"/>
          <cell r="F122">
            <v>2200</v>
          </cell>
          <cell r="G122">
            <v>220</v>
          </cell>
          <cell r="H122"/>
          <cell r="I122">
            <v>-2200</v>
          </cell>
          <cell r="J122"/>
          <cell r="K122"/>
        </row>
        <row r="123">
          <cell r="B123" t="str">
            <v xml:space="preserve">ناصر محمد ظافر سالم القربى الشهرانى </v>
          </cell>
          <cell r="C123">
            <v>-11</v>
          </cell>
          <cell r="D123" t="str">
            <v>خرسانة 350</v>
          </cell>
          <cell r="E123"/>
          <cell r="F123">
            <v>2200</v>
          </cell>
          <cell r="G123">
            <v>220</v>
          </cell>
          <cell r="H123"/>
          <cell r="I123">
            <v>-2200</v>
          </cell>
          <cell r="J123"/>
          <cell r="K123"/>
        </row>
        <row r="124">
          <cell r="B124" t="str">
            <v>محمد عبدالله سعيد</v>
          </cell>
          <cell r="C124">
            <v>-5.5</v>
          </cell>
          <cell r="D124" t="str">
            <v>خرسانة 350</v>
          </cell>
          <cell r="E124"/>
          <cell r="F124">
            <v>1100</v>
          </cell>
          <cell r="G124">
            <v>220</v>
          </cell>
          <cell r="H124"/>
          <cell r="I124">
            <v>-1100</v>
          </cell>
          <cell r="J124"/>
          <cell r="K124"/>
        </row>
        <row r="125">
          <cell r="B125" t="str">
            <v xml:space="preserve">إبراهيم ربيع محمد عبدالكريم </v>
          </cell>
          <cell r="C125"/>
          <cell r="D125" t="str">
            <v>خرسانة 350</v>
          </cell>
          <cell r="E125"/>
          <cell r="F125">
            <v>880</v>
          </cell>
          <cell r="G125">
            <v>220</v>
          </cell>
          <cell r="H125"/>
          <cell r="I125"/>
          <cell r="J125"/>
          <cell r="K125"/>
        </row>
        <row r="126">
          <cell r="B126" t="str">
            <v xml:space="preserve">عبدالله على ناصر الشهرانى </v>
          </cell>
          <cell r="C126"/>
          <cell r="D126" t="str">
            <v>خرسانة 350</v>
          </cell>
          <cell r="E126"/>
          <cell r="F126">
            <v>4400</v>
          </cell>
          <cell r="G126">
            <v>220</v>
          </cell>
          <cell r="H126"/>
          <cell r="I126"/>
          <cell r="J126"/>
          <cell r="K126"/>
        </row>
        <row r="127">
          <cell r="B127" t="str">
            <v xml:space="preserve">بسام عبدالمتجدلى احمد حسن </v>
          </cell>
          <cell r="C127"/>
          <cell r="D127" t="str">
            <v>خرسانة 350</v>
          </cell>
          <cell r="E127"/>
          <cell r="F127">
            <v>2420</v>
          </cell>
          <cell r="G127">
            <v>220</v>
          </cell>
          <cell r="H127"/>
          <cell r="I127"/>
          <cell r="J127"/>
          <cell r="K127"/>
        </row>
        <row r="128">
          <cell r="B128" t="str">
            <v xml:space="preserve">عبدالله عمرو عديان الشهرانى </v>
          </cell>
          <cell r="C128"/>
          <cell r="D128" t="str">
            <v>خرسانة 350</v>
          </cell>
          <cell r="E128"/>
          <cell r="F128">
            <v>3200</v>
          </cell>
          <cell r="G128">
            <v>3200</v>
          </cell>
          <cell r="H128"/>
          <cell r="I128"/>
          <cell r="J128"/>
          <cell r="K128"/>
        </row>
        <row r="129">
          <cell r="B129" t="str">
            <v xml:space="preserve">عبدالله عمرو عديان الشهرانى </v>
          </cell>
          <cell r="C129"/>
          <cell r="D129" t="str">
            <v>خرسانة 350</v>
          </cell>
          <cell r="E129"/>
          <cell r="F129">
            <v>19900</v>
          </cell>
          <cell r="G129">
            <v>19900</v>
          </cell>
          <cell r="H129"/>
          <cell r="I129"/>
          <cell r="J129"/>
          <cell r="K129"/>
        </row>
        <row r="130">
          <cell r="B130" t="str">
            <v xml:space="preserve">سعيد محمد سعيد الظهور الشهرانى </v>
          </cell>
          <cell r="C130"/>
          <cell r="D130" t="str">
            <v>خرسانة 350</v>
          </cell>
          <cell r="E130"/>
          <cell r="F130">
            <v>880</v>
          </cell>
          <cell r="G130">
            <v>220</v>
          </cell>
          <cell r="H130"/>
          <cell r="I130"/>
          <cell r="J130"/>
          <cell r="K130"/>
        </row>
        <row r="131">
          <cell r="B131" t="str">
            <v xml:space="preserve">سعيد محمد سعيد الظهور الشهرانى </v>
          </cell>
          <cell r="C131"/>
          <cell r="D131" t="str">
            <v>ايجار خلاطة</v>
          </cell>
          <cell r="E131"/>
          <cell r="F131">
            <v>200</v>
          </cell>
          <cell r="G131">
            <v>200</v>
          </cell>
          <cell r="H131"/>
          <cell r="I131"/>
          <cell r="J131"/>
          <cell r="K131"/>
        </row>
        <row r="132">
          <cell r="B132" t="str">
            <v>سعد محمد ناصر ابوالقرريع</v>
          </cell>
          <cell r="C132"/>
          <cell r="D132" t="str">
            <v>خرسانة 350</v>
          </cell>
          <cell r="E132"/>
          <cell r="F132">
            <v>1890</v>
          </cell>
          <cell r="G132">
            <v>210</v>
          </cell>
          <cell r="H132"/>
          <cell r="I132"/>
          <cell r="J132"/>
          <cell r="K132"/>
        </row>
        <row r="133">
          <cell r="B133" t="str">
            <v xml:space="preserve">ناصر بطى دغاش البغاشى الشهرانى </v>
          </cell>
          <cell r="C133"/>
          <cell r="D133" t="str">
            <v>خرسانة 350</v>
          </cell>
          <cell r="E133"/>
          <cell r="F133">
            <v>2860</v>
          </cell>
          <cell r="G133">
            <v>220</v>
          </cell>
          <cell r="H133"/>
          <cell r="I133"/>
          <cell r="J133"/>
          <cell r="K133"/>
        </row>
        <row r="134">
          <cell r="B134" t="str">
            <v xml:space="preserve">عبدالله المناحى سعد البغاشى الشهرانى </v>
          </cell>
          <cell r="C134"/>
          <cell r="D134" t="str">
            <v>خرسانة 350</v>
          </cell>
          <cell r="E134"/>
          <cell r="F134">
            <v>19950</v>
          </cell>
          <cell r="G134">
            <v>210</v>
          </cell>
          <cell r="H134"/>
          <cell r="I134"/>
          <cell r="J134"/>
          <cell r="K134"/>
        </row>
        <row r="135">
          <cell r="B135" t="str">
            <v xml:space="preserve">فهد احمد محمد الحسينى الشهرانى </v>
          </cell>
          <cell r="C135"/>
          <cell r="D135" t="str">
            <v>خرسانة 350</v>
          </cell>
          <cell r="E135"/>
          <cell r="F135">
            <v>7700</v>
          </cell>
          <cell r="G135">
            <v>220</v>
          </cell>
          <cell r="H135"/>
          <cell r="I135"/>
          <cell r="J135"/>
          <cell r="K135"/>
        </row>
        <row r="136">
          <cell r="B136" t="str">
            <v xml:space="preserve">عبدالله المناحى سعد البغاشى الشهرانى </v>
          </cell>
          <cell r="C136"/>
          <cell r="D136" t="str">
            <v>خرسانة 350</v>
          </cell>
          <cell r="E136"/>
          <cell r="F136">
            <v>1050</v>
          </cell>
          <cell r="G136">
            <v>210</v>
          </cell>
          <cell r="H136"/>
          <cell r="I136"/>
          <cell r="J136"/>
          <cell r="K136"/>
        </row>
        <row r="137">
          <cell r="B137" t="str">
            <v xml:space="preserve">حسن سعد محمد البغاشى الشهرانى </v>
          </cell>
          <cell r="C137"/>
          <cell r="D137" t="str">
            <v>خرسانة 350</v>
          </cell>
          <cell r="E137"/>
          <cell r="F137">
            <v>11000</v>
          </cell>
          <cell r="G137">
            <v>220</v>
          </cell>
          <cell r="H137"/>
          <cell r="I137"/>
          <cell r="J137"/>
          <cell r="K137"/>
        </row>
        <row r="138">
          <cell r="B138" t="str">
            <v>عايض محمد سلطان القربى الشهراني</v>
          </cell>
          <cell r="C138"/>
          <cell r="D138" t="str">
            <v>خرسانة 350</v>
          </cell>
          <cell r="E138"/>
          <cell r="F138">
            <v>3300</v>
          </cell>
          <cell r="G138">
            <v>220</v>
          </cell>
          <cell r="H138"/>
          <cell r="I138"/>
          <cell r="J138"/>
          <cell r="K138"/>
        </row>
        <row r="139">
          <cell r="B139" t="str">
            <v xml:space="preserve">فهد احمد محمد الحسينى الشهرانى </v>
          </cell>
          <cell r="C139"/>
          <cell r="D139" t="str">
            <v>خرسانة 350</v>
          </cell>
          <cell r="E139"/>
          <cell r="F139">
            <v>880</v>
          </cell>
          <cell r="G139">
            <v>220</v>
          </cell>
          <cell r="H139"/>
          <cell r="I139"/>
          <cell r="J139"/>
          <cell r="K139"/>
        </row>
        <row r="140">
          <cell r="B140" t="str">
            <v xml:space="preserve">بسام عبدالمتجدلى احمد حسن </v>
          </cell>
          <cell r="C140"/>
          <cell r="D140" t="str">
            <v>خرسانة 350</v>
          </cell>
          <cell r="E140"/>
          <cell r="F140">
            <v>2860</v>
          </cell>
          <cell r="G140">
            <v>220</v>
          </cell>
          <cell r="H140"/>
          <cell r="I140"/>
          <cell r="J140"/>
          <cell r="K140"/>
        </row>
        <row r="141">
          <cell r="B141" t="str">
            <v xml:space="preserve">حسن سعد محمد البغاشى الشهرانى </v>
          </cell>
          <cell r="C141"/>
          <cell r="D141" t="str">
            <v>خرسانة 350</v>
          </cell>
          <cell r="E141"/>
          <cell r="F141">
            <v>1320</v>
          </cell>
          <cell r="G141">
            <v>220</v>
          </cell>
          <cell r="H141"/>
          <cell r="I141"/>
          <cell r="J141"/>
          <cell r="K141"/>
        </row>
        <row r="142">
          <cell r="B142" t="str">
            <v xml:space="preserve">عايض مسفر سعود الشهرانى </v>
          </cell>
          <cell r="C142"/>
          <cell r="D142" t="str">
            <v>خرسانة 350</v>
          </cell>
          <cell r="E142"/>
          <cell r="F142">
            <v>15180</v>
          </cell>
          <cell r="G142">
            <v>220</v>
          </cell>
          <cell r="H142"/>
          <cell r="I142"/>
          <cell r="J142"/>
          <cell r="K142"/>
        </row>
        <row r="143">
          <cell r="B143" t="str">
            <v xml:space="preserve">ثامر بادع ناصر الظهور الشهرانى </v>
          </cell>
          <cell r="C143"/>
          <cell r="D143" t="str">
            <v>خرسانة 350</v>
          </cell>
          <cell r="E143"/>
          <cell r="F143">
            <v>21000</v>
          </cell>
          <cell r="G143">
            <v>210</v>
          </cell>
          <cell r="H143"/>
          <cell r="I143"/>
          <cell r="J143"/>
          <cell r="K143"/>
        </row>
        <row r="144">
          <cell r="B144" t="str">
            <v>فرج شبوان فرج البغاشي الشهراني</v>
          </cell>
          <cell r="C144"/>
          <cell r="D144" t="str">
            <v>خرسانة 350</v>
          </cell>
          <cell r="E144"/>
          <cell r="F144">
            <v>6300</v>
          </cell>
          <cell r="G144">
            <v>210</v>
          </cell>
          <cell r="H144"/>
          <cell r="I144"/>
          <cell r="J144"/>
          <cell r="K144"/>
        </row>
        <row r="145">
          <cell r="B145" t="str">
            <v xml:space="preserve">بسام عبدالمتجدلى احمد حسن </v>
          </cell>
          <cell r="C145"/>
          <cell r="D145" t="str">
            <v>خرسانة 350</v>
          </cell>
          <cell r="E145"/>
          <cell r="F145">
            <v>880</v>
          </cell>
          <cell r="G145">
            <v>220</v>
          </cell>
          <cell r="H145"/>
          <cell r="I145"/>
          <cell r="J145"/>
          <cell r="K145"/>
        </row>
        <row r="146">
          <cell r="B146" t="str">
            <v xml:space="preserve">محمد عبدالرحمن الشهرانى </v>
          </cell>
          <cell r="C146"/>
          <cell r="D146" t="str">
            <v>خرسانة 350</v>
          </cell>
          <cell r="E146"/>
          <cell r="F146">
            <v>1540</v>
          </cell>
          <cell r="G146">
            <v>220</v>
          </cell>
          <cell r="H146"/>
          <cell r="I146"/>
          <cell r="J146"/>
          <cell r="K146"/>
        </row>
        <row r="147">
          <cell r="B147" t="str">
            <v>مرعى حمود عواض الشهرانى</v>
          </cell>
          <cell r="C147"/>
          <cell r="D147" t="str">
            <v>خرسانة 350</v>
          </cell>
          <cell r="E147"/>
          <cell r="F147">
            <v>440</v>
          </cell>
          <cell r="G147">
            <v>220</v>
          </cell>
          <cell r="H147"/>
          <cell r="I147"/>
          <cell r="J147"/>
          <cell r="K147"/>
        </row>
        <row r="148">
          <cell r="B148" t="str">
            <v xml:space="preserve">بسام عبدالمتجدلى احمد حسن </v>
          </cell>
          <cell r="C148"/>
          <cell r="D148" t="str">
            <v>خرسانة 350</v>
          </cell>
          <cell r="E148"/>
          <cell r="F148">
            <v>2860</v>
          </cell>
          <cell r="G148">
            <v>220</v>
          </cell>
          <cell r="H148"/>
          <cell r="I148"/>
          <cell r="J148"/>
          <cell r="K148"/>
        </row>
        <row r="149">
          <cell r="B149" t="str">
            <v xml:space="preserve">بسام عبدالمتجدلى احمد حسن </v>
          </cell>
          <cell r="C149"/>
          <cell r="D149" t="str">
            <v>خرسانة 350</v>
          </cell>
          <cell r="E149"/>
          <cell r="F149">
            <v>880</v>
          </cell>
          <cell r="G149">
            <v>220</v>
          </cell>
          <cell r="H149"/>
          <cell r="I149"/>
          <cell r="J149"/>
          <cell r="K149"/>
        </row>
        <row r="150">
          <cell r="B150" t="str">
            <v xml:space="preserve">سيف ثامر محمد الحنيفى الشهرانى </v>
          </cell>
          <cell r="C150"/>
          <cell r="D150" t="str">
            <v>خرسانة 350</v>
          </cell>
          <cell r="E150"/>
          <cell r="F150">
            <v>2200</v>
          </cell>
          <cell r="G150">
            <v>220</v>
          </cell>
          <cell r="H150"/>
          <cell r="I150"/>
          <cell r="J150"/>
          <cell r="K150"/>
        </row>
        <row r="151">
          <cell r="B151" t="str">
            <v xml:space="preserve">فرج محمد سعود البغاشى الشهرانى </v>
          </cell>
          <cell r="C151"/>
          <cell r="D151" t="str">
            <v>خرسانة 350</v>
          </cell>
          <cell r="E151"/>
          <cell r="F151">
            <v>2200</v>
          </cell>
          <cell r="G151">
            <v>220</v>
          </cell>
          <cell r="H151"/>
          <cell r="I151"/>
          <cell r="J151"/>
          <cell r="K151"/>
        </row>
        <row r="152">
          <cell r="B152" t="str">
            <v xml:space="preserve">فرج محمد سعود البغاشى الشهرانى </v>
          </cell>
          <cell r="C152"/>
          <cell r="D152" t="str">
            <v>خرسانة 350</v>
          </cell>
          <cell r="E152"/>
          <cell r="F152">
            <v>11440</v>
          </cell>
          <cell r="G152">
            <v>220</v>
          </cell>
          <cell r="H152"/>
          <cell r="I152"/>
          <cell r="J152"/>
          <cell r="K152"/>
        </row>
        <row r="153">
          <cell r="B153" t="str">
            <v xml:space="preserve">محمد عبدالرحمن الشهرانى </v>
          </cell>
          <cell r="C153"/>
          <cell r="D153" t="str">
            <v>خرسانة 350</v>
          </cell>
          <cell r="E153"/>
          <cell r="F153">
            <v>660</v>
          </cell>
          <cell r="G153">
            <v>220</v>
          </cell>
          <cell r="H153"/>
          <cell r="I153"/>
          <cell r="J153"/>
          <cell r="K153"/>
        </row>
        <row r="154">
          <cell r="B154" t="str">
            <v>عبد الله سعد ظافر البغاشي الشهراني</v>
          </cell>
          <cell r="C154"/>
          <cell r="D154" t="str">
            <v>خرسانة 350</v>
          </cell>
          <cell r="E154"/>
          <cell r="F154">
            <v>12000</v>
          </cell>
          <cell r="G154">
            <v>210</v>
          </cell>
          <cell r="H154"/>
          <cell r="I154"/>
          <cell r="J154"/>
          <cell r="K154"/>
        </row>
        <row r="155">
          <cell r="B155" t="str">
            <v xml:space="preserve">فرج محمد سعود البغاشى الشهرانى </v>
          </cell>
          <cell r="C155"/>
          <cell r="D155" t="str">
            <v>خرسانة 350</v>
          </cell>
          <cell r="E155"/>
          <cell r="F155">
            <v>440</v>
          </cell>
          <cell r="G155">
            <v>220</v>
          </cell>
          <cell r="H155"/>
          <cell r="I155"/>
          <cell r="J155"/>
          <cell r="K155"/>
        </row>
        <row r="156">
          <cell r="B156" t="str">
            <v xml:space="preserve">حسن على حسين </v>
          </cell>
          <cell r="C156"/>
          <cell r="D156" t="str">
            <v>خرسانة 350</v>
          </cell>
          <cell r="E156"/>
          <cell r="F156">
            <v>1540</v>
          </cell>
          <cell r="G156">
            <v>220</v>
          </cell>
          <cell r="H156"/>
          <cell r="I156"/>
          <cell r="J156"/>
          <cell r="K156"/>
        </row>
        <row r="157">
          <cell r="B157" t="str">
            <v xml:space="preserve">محمد مفلح محمد بالعلاء الشهرانى </v>
          </cell>
          <cell r="C157"/>
          <cell r="D157" t="str">
            <v>خرسانة 350</v>
          </cell>
          <cell r="E157"/>
          <cell r="F157">
            <v>3080</v>
          </cell>
          <cell r="G157">
            <v>220</v>
          </cell>
          <cell r="H157"/>
          <cell r="I157"/>
          <cell r="J157"/>
          <cell r="K157"/>
        </row>
        <row r="158">
          <cell r="B158" t="str">
            <v xml:space="preserve">عيسى صالح محمد الشهرانى </v>
          </cell>
          <cell r="C158"/>
          <cell r="D158" t="str">
            <v>خرسانة 350</v>
          </cell>
          <cell r="E158"/>
          <cell r="F158">
            <v>6600</v>
          </cell>
          <cell r="G158">
            <v>220</v>
          </cell>
          <cell r="H158"/>
          <cell r="I158"/>
          <cell r="J158"/>
          <cell r="K158"/>
        </row>
        <row r="159">
          <cell r="B159" t="str">
            <v xml:space="preserve">سابر سعيد سابر الدحروجى الشهرانى </v>
          </cell>
          <cell r="C159"/>
          <cell r="D159" t="str">
            <v>خرسانة 350</v>
          </cell>
          <cell r="E159"/>
          <cell r="F159">
            <v>4180</v>
          </cell>
          <cell r="G159">
            <v>220</v>
          </cell>
          <cell r="H159"/>
          <cell r="I159"/>
          <cell r="J159"/>
          <cell r="K159"/>
        </row>
        <row r="160">
          <cell r="B160" t="str">
            <v xml:space="preserve">بسام عبدالمتجدلى احمد حسن </v>
          </cell>
          <cell r="C160"/>
          <cell r="D160" t="str">
            <v>خرسانة 350</v>
          </cell>
          <cell r="E160"/>
          <cell r="F160">
            <v>5500</v>
          </cell>
          <cell r="G160">
            <v>220</v>
          </cell>
          <cell r="H160"/>
          <cell r="I160"/>
          <cell r="J160"/>
          <cell r="K160"/>
        </row>
        <row r="161">
          <cell r="B161" t="str">
            <v xml:space="preserve">سابر سعيد سابر الدحروجى الشهرانى </v>
          </cell>
          <cell r="C161"/>
          <cell r="D161" t="str">
            <v>خرسانة 350</v>
          </cell>
          <cell r="E161"/>
          <cell r="F161">
            <v>21000</v>
          </cell>
          <cell r="G161">
            <v>210</v>
          </cell>
          <cell r="H161"/>
          <cell r="I161"/>
          <cell r="J161"/>
          <cell r="K161"/>
        </row>
        <row r="162">
          <cell r="B162" t="str">
            <v xml:space="preserve">حسن على حسين </v>
          </cell>
          <cell r="C162"/>
          <cell r="D162" t="str">
            <v>خرسانة 350</v>
          </cell>
          <cell r="E162"/>
          <cell r="F162">
            <v>17850</v>
          </cell>
          <cell r="G162">
            <v>210</v>
          </cell>
          <cell r="H162"/>
          <cell r="I162"/>
          <cell r="J162"/>
          <cell r="K162"/>
        </row>
        <row r="163">
          <cell r="B163" t="str">
            <v>عبد الله سعد ظافر البغاشي الشهراني</v>
          </cell>
          <cell r="C163"/>
          <cell r="D163" t="str">
            <v>خرسانة 350</v>
          </cell>
          <cell r="E163"/>
          <cell r="F163">
            <v>8500</v>
          </cell>
          <cell r="G163"/>
          <cell r="H163"/>
          <cell r="I163"/>
          <cell r="J163"/>
          <cell r="K163"/>
        </row>
        <row r="164">
          <cell r="B164" t="str">
            <v xml:space="preserve">محمد سعيد فالح الظهور الشهرانى </v>
          </cell>
          <cell r="C164"/>
          <cell r="D164" t="str">
            <v>خرسانة 350</v>
          </cell>
          <cell r="E164"/>
          <cell r="F164">
            <v>3300</v>
          </cell>
          <cell r="G164">
            <v>220</v>
          </cell>
          <cell r="H164"/>
          <cell r="I164"/>
          <cell r="J164"/>
          <cell r="K164"/>
        </row>
        <row r="165">
          <cell r="B165" t="str">
            <v>مشبب محمد راشد الشهراني</v>
          </cell>
          <cell r="C165"/>
          <cell r="D165" t="str">
            <v>خرسانة 350</v>
          </cell>
          <cell r="E165"/>
          <cell r="F165">
            <v>5940</v>
          </cell>
          <cell r="G165">
            <v>220</v>
          </cell>
          <cell r="H165"/>
          <cell r="I165"/>
          <cell r="J165"/>
          <cell r="K165"/>
        </row>
        <row r="166">
          <cell r="B166" t="str">
            <v xml:space="preserve">عيسى صالح محمد الشهرانى </v>
          </cell>
          <cell r="C166"/>
          <cell r="D166" t="str">
            <v>فرق خرسانة 400</v>
          </cell>
          <cell r="E166"/>
          <cell r="F166">
            <v>210</v>
          </cell>
          <cell r="G166"/>
          <cell r="H166"/>
          <cell r="I166"/>
          <cell r="J166"/>
          <cell r="K166"/>
        </row>
        <row r="167">
          <cell r="B167" t="str">
            <v xml:space="preserve">عيسى صالح محمد الشهرانى </v>
          </cell>
          <cell r="C167"/>
          <cell r="D167" t="str">
            <v>ايجار خلاطة</v>
          </cell>
          <cell r="E167"/>
          <cell r="F167">
            <v>300</v>
          </cell>
          <cell r="G167">
            <v>300</v>
          </cell>
          <cell r="H167"/>
          <cell r="I167"/>
          <cell r="J167"/>
          <cell r="K167"/>
        </row>
        <row r="168">
          <cell r="B168" t="str">
            <v>شجعان محمد مناحي القربي الشهراني</v>
          </cell>
          <cell r="C168"/>
          <cell r="D168" t="str">
            <v>خرسانة 350</v>
          </cell>
          <cell r="E168"/>
          <cell r="F168">
            <v>3520</v>
          </cell>
          <cell r="G168">
            <v>220</v>
          </cell>
          <cell r="H168"/>
          <cell r="I168"/>
          <cell r="J168"/>
          <cell r="K168"/>
        </row>
        <row r="169">
          <cell r="B169" t="str">
            <v>هلال يوسف حسين</v>
          </cell>
          <cell r="C169"/>
          <cell r="D169" t="str">
            <v>خرسانة 350</v>
          </cell>
          <cell r="E169"/>
          <cell r="F169">
            <v>4400</v>
          </cell>
          <cell r="G169">
            <v>220</v>
          </cell>
          <cell r="H169"/>
          <cell r="I169"/>
          <cell r="J169"/>
          <cell r="K169"/>
        </row>
        <row r="170">
          <cell r="B170" t="str">
            <v>محمد حمود صقر</v>
          </cell>
          <cell r="C170"/>
          <cell r="D170" t="str">
            <v>خرسانة 350</v>
          </cell>
          <cell r="E170"/>
          <cell r="F170">
            <v>13020</v>
          </cell>
          <cell r="G170">
            <v>210</v>
          </cell>
          <cell r="H170"/>
          <cell r="I170"/>
          <cell r="J170"/>
          <cell r="K170"/>
        </row>
        <row r="171">
          <cell r="B171" t="str">
            <v>عبد الله ناصر سعيد القربي الشهراني</v>
          </cell>
          <cell r="C171"/>
          <cell r="D171" t="str">
            <v>خرسانة 350</v>
          </cell>
          <cell r="E171"/>
          <cell r="F171">
            <v>500</v>
          </cell>
          <cell r="G171"/>
          <cell r="H171"/>
          <cell r="I171"/>
          <cell r="J171"/>
          <cell r="K171"/>
        </row>
        <row r="172">
          <cell r="B172" t="str">
            <v>ناصر دبسان زامل الشهراني</v>
          </cell>
          <cell r="C172"/>
          <cell r="D172" t="str">
            <v>خرسانة 400</v>
          </cell>
          <cell r="E172"/>
          <cell r="F172">
            <v>4500</v>
          </cell>
          <cell r="G172">
            <v>250</v>
          </cell>
          <cell r="H172"/>
          <cell r="I172"/>
          <cell r="J172"/>
          <cell r="K172"/>
        </row>
        <row r="173">
          <cell r="B173" t="str">
            <v>محمد حمود صقر</v>
          </cell>
          <cell r="C173"/>
          <cell r="D173" t="str">
            <v>خرسانة 350</v>
          </cell>
          <cell r="E173"/>
          <cell r="F173">
            <v>840</v>
          </cell>
          <cell r="G173">
            <v>210</v>
          </cell>
          <cell r="H173"/>
          <cell r="I173"/>
          <cell r="J173"/>
          <cell r="K173"/>
        </row>
        <row r="174">
          <cell r="B174" t="str">
            <v xml:space="preserve">بسام عبدالمتجدلى احمد حسن </v>
          </cell>
          <cell r="C174"/>
          <cell r="D174" t="str">
            <v>خرسانة 350</v>
          </cell>
          <cell r="E174"/>
          <cell r="F174">
            <v>2420</v>
          </cell>
          <cell r="G174">
            <v>220</v>
          </cell>
          <cell r="H174"/>
          <cell r="I174"/>
          <cell r="J174"/>
          <cell r="K174"/>
        </row>
        <row r="175">
          <cell r="B175" t="str">
            <v xml:space="preserve">عيسى صالح محمد الشهرانى </v>
          </cell>
          <cell r="C175"/>
          <cell r="D175" t="str">
            <v>خرسانة 350</v>
          </cell>
          <cell r="E175"/>
          <cell r="F175">
            <v>660</v>
          </cell>
          <cell r="G175">
            <v>220</v>
          </cell>
          <cell r="H175"/>
          <cell r="I175"/>
          <cell r="J175"/>
          <cell r="K175"/>
        </row>
        <row r="176">
          <cell r="B176" t="str">
            <v>شركة بعد للاتصالات</v>
          </cell>
          <cell r="C176"/>
          <cell r="D176" t="str">
            <v>خرسانة 300</v>
          </cell>
          <cell r="E176"/>
          <cell r="F176">
            <v>1200</v>
          </cell>
          <cell r="G176">
            <v>200</v>
          </cell>
          <cell r="H176"/>
          <cell r="I176"/>
          <cell r="J176"/>
          <cell r="K176"/>
        </row>
        <row r="177">
          <cell r="B177" t="str">
            <v xml:space="preserve">بسام عبدالمتجدلى احمد حسن </v>
          </cell>
          <cell r="C177"/>
          <cell r="D177" t="str">
            <v>خرسانة 350</v>
          </cell>
          <cell r="E177"/>
          <cell r="F177">
            <v>2200</v>
          </cell>
          <cell r="G177">
            <v>220</v>
          </cell>
          <cell r="H177"/>
          <cell r="I177"/>
          <cell r="J177"/>
          <cell r="K177"/>
        </row>
        <row r="178">
          <cell r="B178" t="str">
            <v>مشبب محمد راشد الشهراني</v>
          </cell>
          <cell r="C178"/>
          <cell r="D178" t="str">
            <v>خرسانة 350</v>
          </cell>
          <cell r="E178"/>
          <cell r="F178">
            <v>3300</v>
          </cell>
          <cell r="G178">
            <v>220</v>
          </cell>
          <cell r="H178"/>
          <cell r="I178"/>
          <cell r="J178"/>
          <cell r="K178"/>
        </row>
        <row r="179">
          <cell r="B179" t="str">
            <v>هلال يوسف حسين</v>
          </cell>
          <cell r="C179"/>
          <cell r="D179" t="str">
            <v>خرسانة 350</v>
          </cell>
          <cell r="E179"/>
          <cell r="F179">
            <v>4400</v>
          </cell>
          <cell r="G179">
            <v>220</v>
          </cell>
          <cell r="H179"/>
          <cell r="I179"/>
          <cell r="J179"/>
          <cell r="K179"/>
        </row>
        <row r="180">
          <cell r="B180" t="str">
            <v>مشبب محمد راشد الشهراني</v>
          </cell>
          <cell r="C180"/>
          <cell r="D180" t="str">
            <v>خرسانة 350</v>
          </cell>
          <cell r="E180"/>
          <cell r="F180">
            <v>1760</v>
          </cell>
          <cell r="G180">
            <v>220</v>
          </cell>
          <cell r="H180"/>
          <cell r="I180"/>
          <cell r="J180"/>
          <cell r="K180"/>
        </row>
        <row r="181">
          <cell r="B181" t="str">
            <v xml:space="preserve">بسام عبدالمتجدلى احمد حسن </v>
          </cell>
          <cell r="C181"/>
          <cell r="D181" t="str">
            <v>خرسانة 350</v>
          </cell>
          <cell r="E181"/>
          <cell r="F181">
            <v>6600</v>
          </cell>
          <cell r="G181">
            <v>220</v>
          </cell>
          <cell r="H181"/>
          <cell r="I181"/>
          <cell r="J181"/>
          <cell r="K181"/>
        </row>
        <row r="182">
          <cell r="B182" t="str">
            <v>مشبب محمد راشد الشهراني</v>
          </cell>
          <cell r="C182"/>
          <cell r="D182" t="str">
            <v>خرسانة 350</v>
          </cell>
          <cell r="E182"/>
          <cell r="F182">
            <v>2640</v>
          </cell>
          <cell r="G182">
            <v>220</v>
          </cell>
          <cell r="H182"/>
          <cell r="I182"/>
          <cell r="J182"/>
          <cell r="K182"/>
        </row>
        <row r="183">
          <cell r="B183" t="str">
            <v>مفلح سعود ناصر الشهراني</v>
          </cell>
          <cell r="C183"/>
          <cell r="D183" t="str">
            <v>خرسانة 350</v>
          </cell>
          <cell r="E183"/>
          <cell r="F183">
            <v>4400</v>
          </cell>
          <cell r="G183">
            <v>220</v>
          </cell>
          <cell r="H183"/>
          <cell r="I183"/>
          <cell r="J183"/>
          <cell r="K183"/>
        </row>
        <row r="184">
          <cell r="B184" t="str">
            <v>منصور سعد كبنه الشهراني</v>
          </cell>
          <cell r="C184"/>
          <cell r="D184" t="str">
            <v>خرسانة 350</v>
          </cell>
          <cell r="E184"/>
          <cell r="F184">
            <v>16060</v>
          </cell>
          <cell r="G184">
            <v>220</v>
          </cell>
          <cell r="H184"/>
          <cell r="I184"/>
          <cell r="J184"/>
          <cell r="K184"/>
        </row>
        <row r="185">
          <cell r="B185" t="str">
            <v xml:space="preserve">بسام عبدالمتجدلى احمد حسن </v>
          </cell>
          <cell r="C185"/>
          <cell r="D185" t="str">
            <v>خرسانة 350</v>
          </cell>
          <cell r="E185"/>
          <cell r="F185">
            <v>2860</v>
          </cell>
          <cell r="G185">
            <v>220</v>
          </cell>
          <cell r="H185"/>
          <cell r="I185"/>
          <cell r="J185"/>
          <cell r="K185"/>
        </row>
        <row r="186">
          <cell r="B186" t="str">
            <v xml:space="preserve">ثامر بادع ناصر الظهور الشهرانى </v>
          </cell>
          <cell r="C186"/>
          <cell r="D186" t="str">
            <v>خرسانة 350</v>
          </cell>
          <cell r="E186"/>
          <cell r="F186">
            <v>7350</v>
          </cell>
          <cell r="G186">
            <v>210</v>
          </cell>
          <cell r="H186"/>
          <cell r="I186"/>
          <cell r="J186"/>
          <cell r="K186"/>
        </row>
        <row r="187">
          <cell r="B187" t="str">
            <v>علي محمد علي البغاشي الشهراني</v>
          </cell>
          <cell r="C187"/>
          <cell r="D187" t="str">
            <v>خرسانة 350</v>
          </cell>
          <cell r="E187"/>
          <cell r="F187">
            <v>21000</v>
          </cell>
          <cell r="G187">
            <v>210</v>
          </cell>
          <cell r="H187"/>
          <cell r="I187"/>
          <cell r="J187"/>
          <cell r="K187"/>
        </row>
        <row r="188">
          <cell r="B188" t="str">
            <v>شركة بعد للاتصالات</v>
          </cell>
          <cell r="C188"/>
          <cell r="D188" t="str">
            <v>خرسانة 500</v>
          </cell>
          <cell r="E188"/>
          <cell r="F188">
            <v>2400</v>
          </cell>
          <cell r="G188">
            <v>300</v>
          </cell>
          <cell r="H188"/>
          <cell r="I188"/>
          <cell r="J188"/>
          <cell r="K188"/>
        </row>
        <row r="189">
          <cell r="B189" t="str">
            <v>شركة بعد للاتصالات</v>
          </cell>
          <cell r="C189"/>
          <cell r="D189" t="str">
            <v xml:space="preserve">ايجار بامب </v>
          </cell>
          <cell r="E189"/>
          <cell r="F189">
            <v>500</v>
          </cell>
          <cell r="G189">
            <v>500</v>
          </cell>
          <cell r="H189"/>
          <cell r="I189"/>
          <cell r="J189"/>
          <cell r="K189"/>
        </row>
        <row r="190">
          <cell r="B190" t="str">
            <v xml:space="preserve">عيسى صالح محمد الشهرانى </v>
          </cell>
          <cell r="C190"/>
          <cell r="D190" t="str">
            <v>خرسانة 350</v>
          </cell>
          <cell r="E190"/>
          <cell r="F190">
            <v>1750</v>
          </cell>
          <cell r="G190">
            <v>210</v>
          </cell>
          <cell r="H190"/>
          <cell r="I190"/>
          <cell r="J190"/>
          <cell r="K190"/>
        </row>
        <row r="191">
          <cell r="B191" t="str">
            <v>عبد الله محمد راشد الشهراني</v>
          </cell>
          <cell r="C191"/>
          <cell r="D191" t="str">
            <v>خرسانة 350</v>
          </cell>
          <cell r="E191"/>
          <cell r="F191">
            <v>2860</v>
          </cell>
          <cell r="G191">
            <v>220</v>
          </cell>
          <cell r="H191"/>
          <cell r="I191"/>
          <cell r="J191"/>
          <cell r="K191"/>
        </row>
        <row r="192">
          <cell r="B192" t="str">
            <v xml:space="preserve">محمد سعيد فالح الظهور الشهرانى </v>
          </cell>
          <cell r="C192"/>
          <cell r="D192" t="str">
            <v>خرسانة 350</v>
          </cell>
          <cell r="E192"/>
          <cell r="F192">
            <v>2200</v>
          </cell>
          <cell r="G192">
            <v>220</v>
          </cell>
          <cell r="H192"/>
          <cell r="I192"/>
          <cell r="J192"/>
          <cell r="K192"/>
        </row>
        <row r="193">
          <cell r="B193" t="str">
            <v>فرج شبوان فرج البغاشي الشهراني</v>
          </cell>
          <cell r="C193"/>
          <cell r="D193" t="str">
            <v>خرسانة 350</v>
          </cell>
          <cell r="E193"/>
          <cell r="F193">
            <v>31500</v>
          </cell>
          <cell r="G193">
            <v>210</v>
          </cell>
          <cell r="H193"/>
          <cell r="I193"/>
          <cell r="J193"/>
          <cell r="K193"/>
        </row>
        <row r="194">
          <cell r="B194" t="str">
            <v xml:space="preserve">محمد مفلح محمد بالعلاء الشهرانى </v>
          </cell>
          <cell r="C194"/>
          <cell r="D194" t="str">
            <v>خرسانة 350</v>
          </cell>
          <cell r="E194"/>
          <cell r="F194">
            <v>23940</v>
          </cell>
          <cell r="G194">
            <v>210</v>
          </cell>
          <cell r="H194"/>
          <cell r="I194"/>
          <cell r="J194"/>
          <cell r="K194"/>
        </row>
        <row r="195">
          <cell r="B195" t="str">
            <v xml:space="preserve">بسام عبدالمتجدلى احمد حسن </v>
          </cell>
          <cell r="C195"/>
          <cell r="D195" t="str">
            <v>خرسانة 350</v>
          </cell>
          <cell r="E195"/>
          <cell r="F195">
            <v>15960</v>
          </cell>
          <cell r="G195">
            <v>210</v>
          </cell>
          <cell r="H195"/>
          <cell r="I195"/>
          <cell r="J195"/>
          <cell r="K195"/>
        </row>
        <row r="196">
          <cell r="B196" t="str">
            <v>حمد سعد ظافر البغاشي الشهراني</v>
          </cell>
          <cell r="C196"/>
          <cell r="D196" t="str">
            <v>خرسانة 350</v>
          </cell>
          <cell r="E196"/>
          <cell r="F196">
            <v>21000</v>
          </cell>
          <cell r="G196">
            <v>210</v>
          </cell>
          <cell r="H196"/>
          <cell r="I196"/>
          <cell r="J196"/>
          <cell r="K196"/>
        </row>
        <row r="197">
          <cell r="B197" t="str">
            <v xml:space="preserve">بسام عبدالمتجدلى احمد حسن </v>
          </cell>
          <cell r="C197"/>
          <cell r="D197" t="str">
            <v>خرسانة 350</v>
          </cell>
          <cell r="E197"/>
          <cell r="F197">
            <v>2310</v>
          </cell>
          <cell r="G197">
            <v>210</v>
          </cell>
          <cell r="H197"/>
          <cell r="I197"/>
          <cell r="J197"/>
          <cell r="K197"/>
        </row>
        <row r="198">
          <cell r="B198" t="str">
            <v xml:space="preserve">حسين محمد سعد البغاشى الشهرانى </v>
          </cell>
          <cell r="C198"/>
          <cell r="D198" t="str">
            <v>خرسانة 350</v>
          </cell>
          <cell r="E198"/>
          <cell r="F198">
            <v>2730</v>
          </cell>
          <cell r="G198">
            <v>210</v>
          </cell>
          <cell r="H198"/>
          <cell r="I198"/>
          <cell r="J198"/>
          <cell r="K198"/>
        </row>
        <row r="199">
          <cell r="B199" t="str">
            <v>سلطان عايض سلطان الدرعاني الشهراني</v>
          </cell>
          <cell r="C199"/>
          <cell r="D199" t="str">
            <v>خرسانة 350</v>
          </cell>
          <cell r="E199"/>
          <cell r="F199">
            <v>15400</v>
          </cell>
          <cell r="G199">
            <v>220</v>
          </cell>
          <cell r="H199"/>
          <cell r="I199"/>
          <cell r="J199"/>
          <cell r="K199"/>
        </row>
        <row r="200">
          <cell r="B200" t="str">
            <v>حمد سعد ظافر البغاشي الشهراني</v>
          </cell>
          <cell r="C200"/>
          <cell r="D200" t="str">
            <v>خرسانة 350</v>
          </cell>
          <cell r="E200"/>
          <cell r="F200">
            <v>1260</v>
          </cell>
          <cell r="G200">
            <v>210</v>
          </cell>
          <cell r="H200"/>
          <cell r="I200"/>
          <cell r="J200"/>
          <cell r="K200"/>
        </row>
        <row r="201">
          <cell r="B201" t="str">
            <v xml:space="preserve">عيسى صالح محمد الشهرانى </v>
          </cell>
          <cell r="C201"/>
          <cell r="D201" t="str">
            <v>خرسانة 350</v>
          </cell>
          <cell r="E201"/>
          <cell r="F201">
            <v>3080</v>
          </cell>
          <cell r="G201">
            <v>220</v>
          </cell>
          <cell r="H201"/>
          <cell r="I201"/>
          <cell r="J201"/>
          <cell r="K201"/>
        </row>
        <row r="202">
          <cell r="B202" t="str">
            <v xml:space="preserve">بسام عبدالمتجدلى احمد حسن </v>
          </cell>
          <cell r="C202"/>
          <cell r="D202" t="str">
            <v>خرسانة 350</v>
          </cell>
          <cell r="E202"/>
          <cell r="F202">
            <v>9870</v>
          </cell>
          <cell r="G202">
            <v>210</v>
          </cell>
          <cell r="H202"/>
          <cell r="I202"/>
          <cell r="J202"/>
          <cell r="K202"/>
        </row>
        <row r="203">
          <cell r="B203" t="str">
            <v>مؤسسة زهراء عبد الجليل</v>
          </cell>
          <cell r="C203"/>
          <cell r="D203" t="str">
            <v>خرسانة 500</v>
          </cell>
          <cell r="E203"/>
          <cell r="F203">
            <v>1900</v>
          </cell>
          <cell r="G203"/>
          <cell r="H203"/>
          <cell r="I203"/>
          <cell r="J203"/>
          <cell r="K203"/>
        </row>
        <row r="204">
          <cell r="B204" t="str">
            <v>مؤسسة زهراء عبد الجليل</v>
          </cell>
          <cell r="C204"/>
          <cell r="D204" t="str">
            <v>خرسانة 500</v>
          </cell>
          <cell r="E204"/>
          <cell r="F204">
            <v>8000</v>
          </cell>
          <cell r="G204">
            <v>300</v>
          </cell>
          <cell r="H204"/>
          <cell r="I204"/>
          <cell r="J204"/>
          <cell r="K204"/>
        </row>
        <row r="205">
          <cell r="B205" t="str">
            <v xml:space="preserve">سابر سعيد سابر الدحروجى الشهرانى </v>
          </cell>
          <cell r="C205"/>
          <cell r="D205" t="str">
            <v>فرق خرسانة 400</v>
          </cell>
          <cell r="E205"/>
          <cell r="F205">
            <v>520</v>
          </cell>
          <cell r="G205">
            <v>520</v>
          </cell>
          <cell r="H205"/>
          <cell r="I205"/>
          <cell r="J205"/>
          <cell r="K205"/>
        </row>
        <row r="206">
          <cell r="B206" t="str">
            <v>علي محمد عبد الله الشهراني</v>
          </cell>
          <cell r="C206"/>
          <cell r="D206" t="str">
            <v>خرسانة 350</v>
          </cell>
          <cell r="E206"/>
          <cell r="F206">
            <v>4300</v>
          </cell>
          <cell r="G206">
            <v>215</v>
          </cell>
          <cell r="H206"/>
          <cell r="I206"/>
          <cell r="J206"/>
          <cell r="K206"/>
        </row>
        <row r="207">
          <cell r="B207" t="str">
            <v>عايض محمد سلطان القربى الشهراني</v>
          </cell>
          <cell r="C207"/>
          <cell r="D207" t="str">
            <v>خرسانة 350</v>
          </cell>
          <cell r="E207"/>
          <cell r="F207">
            <v>8360</v>
          </cell>
          <cell r="G207">
            <v>220</v>
          </cell>
          <cell r="H207"/>
          <cell r="I207"/>
          <cell r="J207"/>
          <cell r="K207"/>
        </row>
        <row r="208">
          <cell r="B208" t="str">
            <v>مشبب محمد راشد الشهراني</v>
          </cell>
          <cell r="C208"/>
          <cell r="D208" t="str">
            <v>خرسانة 350</v>
          </cell>
          <cell r="E208"/>
          <cell r="F208">
            <v>2640</v>
          </cell>
          <cell r="G208">
            <v>220</v>
          </cell>
          <cell r="H208"/>
          <cell r="I208"/>
          <cell r="J208"/>
          <cell r="K208"/>
        </row>
        <row r="209">
          <cell r="B209" t="str">
            <v xml:space="preserve">محمد سعيد فالح الظهور الشهرانى </v>
          </cell>
          <cell r="C209"/>
          <cell r="D209" t="str">
            <v>خرسانة 350</v>
          </cell>
          <cell r="E209"/>
          <cell r="F209">
            <v>2200</v>
          </cell>
          <cell r="G209">
            <v>220</v>
          </cell>
          <cell r="H209"/>
          <cell r="I209"/>
          <cell r="J209"/>
          <cell r="K209"/>
        </row>
        <row r="210">
          <cell r="B210" t="str">
            <v xml:space="preserve">سعيد منصر الشهرانى </v>
          </cell>
          <cell r="C210"/>
          <cell r="D210" t="str">
            <v>خرسانة 350</v>
          </cell>
          <cell r="E210"/>
          <cell r="F210">
            <v>3300</v>
          </cell>
          <cell r="G210">
            <v>220</v>
          </cell>
          <cell r="H210"/>
          <cell r="I210"/>
          <cell r="J210"/>
          <cell r="K210"/>
        </row>
        <row r="211">
          <cell r="B211" t="str">
            <v xml:space="preserve">بسام عبدالمتجدلى احمد حسن </v>
          </cell>
          <cell r="C211"/>
          <cell r="D211" t="str">
            <v>خرسانة 350</v>
          </cell>
          <cell r="E211"/>
          <cell r="F211">
            <v>2100</v>
          </cell>
          <cell r="G211">
            <v>210</v>
          </cell>
          <cell r="H211"/>
          <cell r="I211"/>
          <cell r="J211"/>
          <cell r="K211"/>
        </row>
        <row r="212">
          <cell r="B212" t="str">
            <v>مفلح سعود ناصر الشهراني</v>
          </cell>
          <cell r="C212"/>
          <cell r="D212" t="str">
            <v>خرسانة 350</v>
          </cell>
          <cell r="E212"/>
          <cell r="F212">
            <v>3740</v>
          </cell>
          <cell r="G212">
            <v>220</v>
          </cell>
          <cell r="H212"/>
          <cell r="I212"/>
          <cell r="J212"/>
          <cell r="K212"/>
        </row>
        <row r="213">
          <cell r="B213" t="str">
            <v xml:space="preserve">بسام عبدالمتجدلى احمد حسن </v>
          </cell>
          <cell r="C213"/>
          <cell r="D213" t="str">
            <v>خرسانة 350</v>
          </cell>
          <cell r="E213"/>
          <cell r="F213">
            <v>3990</v>
          </cell>
          <cell r="G213">
            <v>210</v>
          </cell>
          <cell r="H213"/>
          <cell r="I213"/>
          <cell r="J213"/>
          <cell r="K213"/>
        </row>
        <row r="214">
          <cell r="B214" t="str">
            <v xml:space="preserve">بسام عبدالمتجدلى احمد حسن </v>
          </cell>
          <cell r="C214"/>
          <cell r="D214" t="str">
            <v>خرسانة 350</v>
          </cell>
          <cell r="E214"/>
          <cell r="F214">
            <v>6300</v>
          </cell>
          <cell r="G214">
            <v>210</v>
          </cell>
          <cell r="H214"/>
          <cell r="I214"/>
          <cell r="J214"/>
          <cell r="K214"/>
        </row>
        <row r="215">
          <cell r="B215" t="str">
            <v>عبد الله مناحي على البغاشي الشهراني</v>
          </cell>
          <cell r="C215"/>
          <cell r="D215" t="str">
            <v>خرسانة 350</v>
          </cell>
          <cell r="E215"/>
          <cell r="F215">
            <v>1540</v>
          </cell>
          <cell r="G215">
            <v>220</v>
          </cell>
          <cell r="H215"/>
          <cell r="I215"/>
          <cell r="J215"/>
          <cell r="K215"/>
        </row>
        <row r="216">
          <cell r="B216" t="str">
            <v>مشبب محمد راشد الشهراني</v>
          </cell>
          <cell r="C216"/>
          <cell r="D216" t="str">
            <v>خرسانة 350</v>
          </cell>
          <cell r="E216"/>
          <cell r="F216">
            <v>2200</v>
          </cell>
          <cell r="G216">
            <v>220</v>
          </cell>
          <cell r="H216"/>
          <cell r="I216"/>
          <cell r="J216"/>
          <cell r="K216"/>
        </row>
        <row r="217">
          <cell r="B217" t="str">
            <v xml:space="preserve">بسام عبدالمتجدلى احمد حسن </v>
          </cell>
          <cell r="C217"/>
          <cell r="D217" t="str">
            <v>خرسانة 350</v>
          </cell>
          <cell r="E217"/>
          <cell r="F217">
            <v>2100</v>
          </cell>
          <cell r="G217">
            <v>210</v>
          </cell>
          <cell r="H217"/>
          <cell r="I217"/>
          <cell r="J217"/>
          <cell r="K217"/>
        </row>
        <row r="218">
          <cell r="B218" t="str">
            <v>مرعى حمود عواض الشهرانى</v>
          </cell>
          <cell r="C218"/>
          <cell r="D218" t="str">
            <v>خرسانة 350</v>
          </cell>
          <cell r="E218"/>
          <cell r="F218">
            <v>1100</v>
          </cell>
          <cell r="G218">
            <v>220</v>
          </cell>
          <cell r="H218"/>
          <cell r="I218"/>
          <cell r="J218"/>
          <cell r="K218"/>
        </row>
        <row r="219">
          <cell r="B219" t="str">
            <v>مرعى حمود عواض الشهرانى</v>
          </cell>
          <cell r="C219"/>
          <cell r="D219" t="str">
            <v xml:space="preserve">ايجار بامب </v>
          </cell>
          <cell r="E219"/>
          <cell r="F219">
            <v>500</v>
          </cell>
          <cell r="G219">
            <v>500</v>
          </cell>
          <cell r="H219"/>
          <cell r="I219"/>
          <cell r="J219"/>
          <cell r="K219"/>
        </row>
        <row r="220">
          <cell r="B220" t="str">
            <v>حمد سعد ظافر البغاشي الشهراني</v>
          </cell>
          <cell r="C220"/>
          <cell r="D220" t="str">
            <v>خرسانة 350</v>
          </cell>
          <cell r="E220"/>
          <cell r="F220">
            <v>3520</v>
          </cell>
          <cell r="G220">
            <v>220</v>
          </cell>
          <cell r="H220"/>
          <cell r="I220"/>
          <cell r="J220"/>
          <cell r="K220"/>
        </row>
        <row r="221">
          <cell r="B221" t="str">
            <v>سعيد محمد ثواب الشهراني</v>
          </cell>
          <cell r="C221"/>
          <cell r="D221" t="str">
            <v>خرسانة 350</v>
          </cell>
          <cell r="E221"/>
          <cell r="F221">
            <v>1760</v>
          </cell>
          <cell r="G221">
            <v>220</v>
          </cell>
          <cell r="H221"/>
          <cell r="I221"/>
          <cell r="J221"/>
          <cell r="K221"/>
        </row>
        <row r="222">
          <cell r="B222" t="str">
            <v xml:space="preserve">بسام عبدالمتجدلى احمد حسن </v>
          </cell>
          <cell r="C222"/>
          <cell r="D222" t="str">
            <v>خرسانة 350</v>
          </cell>
          <cell r="E222"/>
          <cell r="F222">
            <v>10500</v>
          </cell>
          <cell r="G222">
            <v>210</v>
          </cell>
          <cell r="H222"/>
          <cell r="I222"/>
          <cell r="J222"/>
          <cell r="K222"/>
        </row>
        <row r="223">
          <cell r="B223" t="str">
            <v>علي محمد علي البغاشي الشهراني</v>
          </cell>
          <cell r="C223"/>
          <cell r="D223" t="str">
            <v>خرسانة 350</v>
          </cell>
          <cell r="E223"/>
          <cell r="F223">
            <v>30750</v>
          </cell>
          <cell r="G223">
            <v>205</v>
          </cell>
          <cell r="H223"/>
          <cell r="I223"/>
          <cell r="J223"/>
          <cell r="K223"/>
        </row>
        <row r="224">
          <cell r="B224" t="str">
            <v>معتق ظفير معتق القربي الشهراني</v>
          </cell>
          <cell r="C224"/>
          <cell r="D224" t="str">
            <v>خرسانة 350</v>
          </cell>
          <cell r="E224"/>
          <cell r="F224">
            <v>14300</v>
          </cell>
          <cell r="G224">
            <v>220</v>
          </cell>
          <cell r="H224"/>
          <cell r="I224"/>
          <cell r="J224"/>
          <cell r="K224"/>
        </row>
        <row r="225">
          <cell r="B225" t="str">
            <v>ناصر دبسان زامل الشهراني</v>
          </cell>
          <cell r="C225"/>
          <cell r="D225" t="str">
            <v>خرسانة 350</v>
          </cell>
          <cell r="E225"/>
          <cell r="F225">
            <v>30800</v>
          </cell>
          <cell r="G225">
            <v>220</v>
          </cell>
          <cell r="H225"/>
          <cell r="I225"/>
          <cell r="J225"/>
          <cell r="K225"/>
        </row>
        <row r="226">
          <cell r="B226" t="str">
            <v>مشبب محمد راشد الشهراني</v>
          </cell>
          <cell r="C226"/>
          <cell r="D226" t="str">
            <v>خرسانة 350</v>
          </cell>
          <cell r="E226"/>
          <cell r="F226">
            <v>11250</v>
          </cell>
          <cell r="G226">
            <v>250</v>
          </cell>
          <cell r="H226"/>
          <cell r="I226"/>
          <cell r="J226"/>
          <cell r="K226"/>
        </row>
        <row r="227">
          <cell r="B227" t="str">
            <v>ناصر ظافر سالم القربي الشهراني</v>
          </cell>
          <cell r="C227"/>
          <cell r="D227" t="str">
            <v>خرسانة 350</v>
          </cell>
          <cell r="E227"/>
          <cell r="F227">
            <v>23100</v>
          </cell>
          <cell r="G227">
            <v>220</v>
          </cell>
          <cell r="H227"/>
          <cell r="I227"/>
          <cell r="J227"/>
          <cell r="K227"/>
        </row>
        <row r="228">
          <cell r="B228" t="str">
            <v>عايض محمد سلطان القربى الشهراني</v>
          </cell>
          <cell r="C228"/>
          <cell r="D228" t="str">
            <v>خرسانة 350</v>
          </cell>
          <cell r="E228"/>
          <cell r="F228">
            <v>1750</v>
          </cell>
          <cell r="G228">
            <v>250</v>
          </cell>
          <cell r="H228"/>
          <cell r="I228"/>
          <cell r="J228"/>
          <cell r="K228"/>
        </row>
        <row r="229">
          <cell r="B229" t="str">
            <v xml:space="preserve">سابر سعيد سابر الدحروجى الشهرانى </v>
          </cell>
          <cell r="C229"/>
          <cell r="D229" t="str">
            <v>خرسانة 350</v>
          </cell>
          <cell r="E229"/>
          <cell r="F229">
            <v>4250</v>
          </cell>
          <cell r="G229">
            <v>250</v>
          </cell>
          <cell r="H229"/>
          <cell r="I229"/>
          <cell r="J229"/>
          <cell r="K229"/>
        </row>
        <row r="230">
          <cell r="B230" t="str">
            <v xml:space="preserve">بسام عبدالمتجدلى احمد حسن </v>
          </cell>
          <cell r="C230"/>
          <cell r="D230" t="str">
            <v>خرسانة 350</v>
          </cell>
          <cell r="E230"/>
          <cell r="F230">
            <v>8280</v>
          </cell>
          <cell r="G230">
            <v>230</v>
          </cell>
          <cell r="H230"/>
          <cell r="I230"/>
          <cell r="J230"/>
          <cell r="K230"/>
        </row>
        <row r="231">
          <cell r="B231" t="str">
            <v>عبد العزيز سعيد الواهبي الشهراني</v>
          </cell>
          <cell r="C231"/>
          <cell r="D231" t="str">
            <v>خرسانة 350</v>
          </cell>
          <cell r="E231"/>
          <cell r="F231">
            <v>2750</v>
          </cell>
          <cell r="G231">
            <v>250</v>
          </cell>
          <cell r="H231"/>
          <cell r="I231"/>
          <cell r="J231"/>
          <cell r="K231"/>
        </row>
        <row r="232">
          <cell r="B232" t="str">
            <v>مفلح سعود ناصر الشهراني</v>
          </cell>
          <cell r="C232"/>
          <cell r="D232" t="str">
            <v>خرسانة 350</v>
          </cell>
          <cell r="E232"/>
          <cell r="F232">
            <v>2500</v>
          </cell>
          <cell r="G232">
            <v>250</v>
          </cell>
          <cell r="H232"/>
          <cell r="I232"/>
          <cell r="J232"/>
          <cell r="K232"/>
        </row>
        <row r="233">
          <cell r="B233" t="str">
            <v xml:space="preserve">عيسى صالح محمد الشهرانى </v>
          </cell>
          <cell r="C233"/>
          <cell r="D233" t="str">
            <v>خرسانة 350</v>
          </cell>
          <cell r="E233"/>
          <cell r="F233">
            <v>2750</v>
          </cell>
          <cell r="G233">
            <v>250</v>
          </cell>
          <cell r="H233"/>
          <cell r="I233"/>
          <cell r="J233"/>
          <cell r="K233"/>
        </row>
        <row r="234">
          <cell r="B234" t="str">
            <v xml:space="preserve">بسام عبدالمتجدلى احمد حسن </v>
          </cell>
          <cell r="C234"/>
          <cell r="D234" t="str">
            <v>خرسانة 350</v>
          </cell>
          <cell r="E234"/>
          <cell r="F234">
            <v>1840</v>
          </cell>
          <cell r="G234">
            <v>230</v>
          </cell>
          <cell r="H234"/>
          <cell r="I234"/>
          <cell r="J234"/>
          <cell r="K234"/>
        </row>
        <row r="235">
          <cell r="B235" t="str">
            <v xml:space="preserve">بسام عبدالمتجدلى احمد حسن </v>
          </cell>
          <cell r="C235"/>
          <cell r="D235" t="str">
            <v>خرسانة 350</v>
          </cell>
          <cell r="E235"/>
          <cell r="F235">
            <v>1380</v>
          </cell>
          <cell r="G235">
            <v>230</v>
          </cell>
          <cell r="H235"/>
          <cell r="I235"/>
          <cell r="J235"/>
          <cell r="K235"/>
        </row>
        <row r="236">
          <cell r="B236" t="str">
            <v>مشبب محمد راشد الشهراني</v>
          </cell>
          <cell r="C236"/>
          <cell r="D236" t="str">
            <v>خرسانة 350</v>
          </cell>
          <cell r="E236"/>
          <cell r="F236">
            <v>1250</v>
          </cell>
          <cell r="G236">
            <v>250</v>
          </cell>
          <cell r="H236"/>
          <cell r="I236"/>
          <cell r="J236"/>
          <cell r="K236"/>
        </row>
        <row r="237">
          <cell r="B237" t="str">
            <v>علي محمد علي البغاشي الشهراني</v>
          </cell>
          <cell r="C237"/>
          <cell r="D237" t="str">
            <v xml:space="preserve">ايجار بامب </v>
          </cell>
          <cell r="E237"/>
          <cell r="F237">
            <v>500</v>
          </cell>
          <cell r="G237">
            <v>500</v>
          </cell>
          <cell r="H237"/>
          <cell r="I237"/>
          <cell r="J237"/>
          <cell r="K237"/>
        </row>
        <row r="238">
          <cell r="B238" t="str">
            <v xml:space="preserve">فهد مفلح محمد العمودى الشهرنى </v>
          </cell>
          <cell r="C238"/>
          <cell r="D238" t="str">
            <v>خرسانة 350</v>
          </cell>
          <cell r="E238"/>
          <cell r="F238">
            <v>3500</v>
          </cell>
          <cell r="G238">
            <v>250</v>
          </cell>
          <cell r="H238"/>
          <cell r="I238"/>
          <cell r="J238"/>
          <cell r="K238"/>
        </row>
        <row r="239">
          <cell r="B239" t="str">
            <v xml:space="preserve">ناصر فالح ناصر الظهورالشهرانى </v>
          </cell>
          <cell r="C239"/>
          <cell r="D239" t="str">
            <v>خرسانة 350</v>
          </cell>
          <cell r="E239"/>
          <cell r="F239">
            <v>11750</v>
          </cell>
          <cell r="G239">
            <v>250</v>
          </cell>
          <cell r="H239"/>
          <cell r="I239"/>
          <cell r="J239"/>
          <cell r="K239"/>
        </row>
        <row r="240">
          <cell r="B240" t="str">
            <v xml:space="preserve">ناصر فالح ناصر الظهورالشهرانى </v>
          </cell>
          <cell r="C240"/>
          <cell r="D240" t="str">
            <v>خرسانة 350</v>
          </cell>
          <cell r="E240"/>
          <cell r="F240">
            <v>2000</v>
          </cell>
          <cell r="G240">
            <v>250</v>
          </cell>
          <cell r="H240"/>
          <cell r="I240"/>
          <cell r="J240"/>
          <cell r="K240"/>
        </row>
        <row r="241">
          <cell r="B241" t="str">
            <v xml:space="preserve">فرج محمد سعود البغاشى الشهرانى </v>
          </cell>
          <cell r="C241"/>
          <cell r="D241" t="str">
            <v>خرسانة 350</v>
          </cell>
          <cell r="E241"/>
          <cell r="F241">
            <v>4250</v>
          </cell>
          <cell r="G241">
            <v>250</v>
          </cell>
          <cell r="H241"/>
          <cell r="I241"/>
          <cell r="J241"/>
          <cell r="K241"/>
        </row>
        <row r="242">
          <cell r="B242" t="str">
            <v xml:space="preserve">بسام عبدالمتجدلى احمد حسن </v>
          </cell>
          <cell r="C242"/>
          <cell r="D242" t="str">
            <v>خرسانة 350</v>
          </cell>
          <cell r="E242"/>
          <cell r="F242">
            <v>2760</v>
          </cell>
          <cell r="G242">
            <v>230</v>
          </cell>
          <cell r="H242"/>
          <cell r="I242"/>
          <cell r="J242"/>
          <cell r="K242"/>
        </row>
        <row r="243">
          <cell r="B243" t="str">
            <v>ناصر عبد الله فهاد البغاشي الشهراني</v>
          </cell>
          <cell r="C243"/>
          <cell r="D243" t="str">
            <v>خرسانة 350</v>
          </cell>
          <cell r="E243"/>
          <cell r="F243">
            <v>4000</v>
          </cell>
          <cell r="G243">
            <v>250</v>
          </cell>
          <cell r="H243"/>
          <cell r="I243"/>
          <cell r="J243"/>
          <cell r="K243"/>
        </row>
        <row r="244">
          <cell r="B244" t="str">
            <v>مشبب محمد راشد الشهراني</v>
          </cell>
          <cell r="C244"/>
          <cell r="D244" t="str">
            <v>خرسانة 350</v>
          </cell>
          <cell r="E244"/>
          <cell r="F244">
            <v>3000</v>
          </cell>
          <cell r="G244">
            <v>250</v>
          </cell>
          <cell r="H244"/>
          <cell r="I244"/>
          <cell r="J244"/>
          <cell r="K244"/>
        </row>
        <row r="245">
          <cell r="B245" t="str">
            <v>منصور سعد كبنه الشهراني</v>
          </cell>
          <cell r="C245"/>
          <cell r="D245" t="str">
            <v>خرسانة 350</v>
          </cell>
          <cell r="E245"/>
          <cell r="F245">
            <v>18750</v>
          </cell>
          <cell r="G245">
            <v>250</v>
          </cell>
          <cell r="H245"/>
          <cell r="I245"/>
          <cell r="J245"/>
          <cell r="K245"/>
        </row>
        <row r="246">
          <cell r="B246" t="str">
            <v>محمد حسين حزام حاضر الشهراني</v>
          </cell>
          <cell r="C246"/>
          <cell r="D246" t="str">
            <v>خرسانة 350</v>
          </cell>
          <cell r="E246"/>
          <cell r="F246">
            <v>44000</v>
          </cell>
          <cell r="G246">
            <v>220</v>
          </cell>
          <cell r="H246"/>
          <cell r="I246"/>
          <cell r="J246"/>
          <cell r="K246"/>
        </row>
        <row r="247">
          <cell r="B247" t="str">
            <v>زامل عايض عجيان البغاشي الشهراني</v>
          </cell>
          <cell r="C247"/>
          <cell r="D247" t="str">
            <v>خرسانة 350</v>
          </cell>
          <cell r="E247"/>
          <cell r="F247">
            <v>33000</v>
          </cell>
          <cell r="G247">
            <v>220</v>
          </cell>
          <cell r="H247"/>
          <cell r="I247"/>
          <cell r="J247"/>
          <cell r="K247"/>
        </row>
        <row r="248">
          <cell r="B248" t="str">
            <v>ناصر دبسان زامل الشهراني</v>
          </cell>
          <cell r="C248"/>
          <cell r="D248" t="str">
            <v>خرسانة 350</v>
          </cell>
          <cell r="E248"/>
          <cell r="F248">
            <v>4750</v>
          </cell>
          <cell r="G248">
            <v>250</v>
          </cell>
          <cell r="H248"/>
          <cell r="I248"/>
          <cell r="J248"/>
          <cell r="K248"/>
        </row>
        <row r="249">
          <cell r="B249" t="str">
            <v xml:space="preserve">بسام عبدالمتجدلى احمد حسن </v>
          </cell>
          <cell r="C249"/>
          <cell r="D249" t="str">
            <v>خرسانة 350</v>
          </cell>
          <cell r="E249"/>
          <cell r="F249">
            <v>6440</v>
          </cell>
          <cell r="G249">
            <v>230</v>
          </cell>
          <cell r="H249"/>
          <cell r="I249"/>
          <cell r="J249"/>
          <cell r="K249"/>
        </row>
        <row r="250">
          <cell r="B250" t="str">
            <v>مفلح سعود ناصر الشهراني</v>
          </cell>
          <cell r="C250"/>
          <cell r="D250" t="str">
            <v>خرسانة 350</v>
          </cell>
          <cell r="E250"/>
          <cell r="F250">
            <v>220</v>
          </cell>
          <cell r="G250">
            <v>220</v>
          </cell>
          <cell r="H250"/>
          <cell r="I250"/>
          <cell r="J250"/>
          <cell r="K250"/>
        </row>
        <row r="251">
          <cell r="B251" t="str">
            <v>محمد هادي محمد الشهراني</v>
          </cell>
          <cell r="C251"/>
          <cell r="D251" t="str">
            <v>خرسانة 350</v>
          </cell>
          <cell r="E251"/>
          <cell r="F251">
            <v>28750</v>
          </cell>
          <cell r="G251">
            <v>250</v>
          </cell>
          <cell r="H251"/>
          <cell r="I251"/>
          <cell r="J251"/>
          <cell r="K251"/>
        </row>
        <row r="252">
          <cell r="B252" t="str">
            <v>محمد سعيد محمد الحنيفي الشهراني</v>
          </cell>
          <cell r="C252"/>
          <cell r="D252" t="str">
            <v>خرسانة 350</v>
          </cell>
          <cell r="E252"/>
          <cell r="F252">
            <v>25000</v>
          </cell>
          <cell r="G252">
            <v>250</v>
          </cell>
          <cell r="H252"/>
          <cell r="I252"/>
          <cell r="J252"/>
          <cell r="K252"/>
        </row>
        <row r="253">
          <cell r="B253" t="str">
            <v>محمد سعد جويعد الشهراني</v>
          </cell>
          <cell r="C253"/>
          <cell r="D253" t="str">
            <v>خرسانة 350</v>
          </cell>
          <cell r="E253"/>
          <cell r="F253">
            <v>22500</v>
          </cell>
          <cell r="G253">
            <v>250</v>
          </cell>
          <cell r="H253"/>
          <cell r="I253"/>
          <cell r="J253"/>
          <cell r="K253"/>
        </row>
        <row r="254">
          <cell r="B254" t="str">
            <v xml:space="preserve">بسام عبدالمتجدلى احمد حسن </v>
          </cell>
          <cell r="C254"/>
          <cell r="D254" t="str">
            <v>خرسانة 350</v>
          </cell>
          <cell r="E254"/>
          <cell r="F254">
            <v>5060</v>
          </cell>
          <cell r="G254">
            <v>230</v>
          </cell>
          <cell r="H254"/>
          <cell r="I254"/>
          <cell r="J254"/>
          <cell r="K254"/>
        </row>
        <row r="255">
          <cell r="B255" t="str">
            <v>علي محمد عبد الله الشهراني</v>
          </cell>
          <cell r="C255"/>
          <cell r="D255" t="str">
            <v>خرسانة 350</v>
          </cell>
          <cell r="E255"/>
          <cell r="F255">
            <v>4800</v>
          </cell>
          <cell r="G255">
            <v>240</v>
          </cell>
          <cell r="H255"/>
          <cell r="I255"/>
          <cell r="J255"/>
          <cell r="K255"/>
        </row>
        <row r="256">
          <cell r="B256" t="str">
            <v>عبد الله على محمد الشهراني</v>
          </cell>
          <cell r="C256"/>
          <cell r="D256" t="str">
            <v>خرسانة 350</v>
          </cell>
          <cell r="E256"/>
          <cell r="F256">
            <v>5500</v>
          </cell>
          <cell r="G256">
            <v>250</v>
          </cell>
          <cell r="H256"/>
          <cell r="I256"/>
          <cell r="J256"/>
          <cell r="K256"/>
        </row>
        <row r="257">
          <cell r="B257" t="str">
            <v xml:space="preserve">هادي سعيد هادي البغاشي الشهراني  
</v>
          </cell>
          <cell r="C257"/>
          <cell r="D257" t="str">
            <v>خرسانة 350</v>
          </cell>
          <cell r="E257"/>
          <cell r="F257">
            <v>2500</v>
          </cell>
          <cell r="G257">
            <v>250</v>
          </cell>
          <cell r="H257"/>
          <cell r="I257"/>
          <cell r="J257"/>
          <cell r="K257"/>
        </row>
        <row r="258">
          <cell r="B258" t="str">
            <v xml:space="preserve">بسام عبدالمتجدلى احمد حسن </v>
          </cell>
          <cell r="C258"/>
          <cell r="D258" t="str">
            <v>خرسانة 350</v>
          </cell>
          <cell r="E258"/>
          <cell r="F258">
            <v>4600</v>
          </cell>
          <cell r="G258">
            <v>230</v>
          </cell>
          <cell r="H258"/>
          <cell r="I258"/>
          <cell r="J258"/>
          <cell r="K258"/>
        </row>
        <row r="259">
          <cell r="B259" t="str">
            <v xml:space="preserve">بسام عبدالمتجدلى احمد حسن </v>
          </cell>
          <cell r="C259"/>
          <cell r="D259" t="str">
            <v>خرسانة 350</v>
          </cell>
          <cell r="E259"/>
          <cell r="F259">
            <v>690</v>
          </cell>
          <cell r="G259">
            <v>230</v>
          </cell>
          <cell r="H259"/>
          <cell r="I259"/>
          <cell r="J259"/>
          <cell r="K259"/>
        </row>
        <row r="260">
          <cell r="B260" t="str">
            <v>عبد الله على محمد الشهراني</v>
          </cell>
          <cell r="C260"/>
          <cell r="D260" t="str">
            <v>خرسانة 350</v>
          </cell>
          <cell r="E260"/>
          <cell r="F260">
            <v>750</v>
          </cell>
          <cell r="G260">
            <v>250</v>
          </cell>
          <cell r="H260"/>
          <cell r="I260"/>
          <cell r="J260"/>
          <cell r="K260"/>
        </row>
        <row r="261">
          <cell r="B261" t="str">
            <v>عبد العزيز سعيد فالح الشهراني</v>
          </cell>
          <cell r="C261"/>
          <cell r="D261" t="str">
            <v>خرسانة 350</v>
          </cell>
          <cell r="E261"/>
          <cell r="F261">
            <v>2000</v>
          </cell>
          <cell r="G261">
            <v>250</v>
          </cell>
          <cell r="H261"/>
          <cell r="I261"/>
          <cell r="J261"/>
          <cell r="K261"/>
        </row>
        <row r="262">
          <cell r="B262" t="str">
            <v xml:space="preserve">بسام عبدالمتجدلى احمد حسن </v>
          </cell>
          <cell r="C262"/>
          <cell r="D262" t="str">
            <v>خرسانة 350</v>
          </cell>
          <cell r="E262"/>
          <cell r="F262">
            <v>3220</v>
          </cell>
          <cell r="G262">
            <v>230</v>
          </cell>
          <cell r="H262"/>
          <cell r="I262"/>
          <cell r="J262"/>
          <cell r="K262"/>
        </row>
        <row r="263">
          <cell r="B263" t="str">
            <v>محمد سعد جويعد الشهراني</v>
          </cell>
          <cell r="C263"/>
          <cell r="D263" t="str">
            <v>خرسانة 350</v>
          </cell>
          <cell r="E263"/>
          <cell r="F263">
            <v>2000</v>
          </cell>
          <cell r="G263">
            <v>250</v>
          </cell>
          <cell r="H263"/>
          <cell r="I263"/>
          <cell r="J263"/>
          <cell r="K263"/>
        </row>
        <row r="264">
          <cell r="B264" t="str">
            <v>عبد الله على محمد الشهراني</v>
          </cell>
          <cell r="C264"/>
          <cell r="D264" t="str">
            <v>خرسانة 350</v>
          </cell>
          <cell r="E264"/>
          <cell r="F264">
            <v>1250</v>
          </cell>
          <cell r="G264">
            <v>250</v>
          </cell>
          <cell r="H264"/>
          <cell r="I264"/>
          <cell r="J264"/>
          <cell r="K264"/>
        </row>
        <row r="265">
          <cell r="B265" t="str">
            <v xml:space="preserve">فرج محمد سعود البغاشى الشهرانى </v>
          </cell>
          <cell r="C265"/>
          <cell r="D265" t="str">
            <v>خرسانة 350</v>
          </cell>
          <cell r="E265"/>
          <cell r="F265">
            <v>1000</v>
          </cell>
          <cell r="G265">
            <v>500</v>
          </cell>
          <cell r="H265"/>
          <cell r="I265"/>
          <cell r="J265"/>
          <cell r="K265"/>
        </row>
        <row r="266">
          <cell r="B266" t="str">
            <v xml:space="preserve">بسام عبدالمتجدلى احمد حسن </v>
          </cell>
          <cell r="C266"/>
          <cell r="D266" t="str">
            <v>خرسانة 350</v>
          </cell>
          <cell r="E266"/>
          <cell r="F266">
            <v>3450</v>
          </cell>
          <cell r="G266">
            <v>230</v>
          </cell>
          <cell r="H266"/>
          <cell r="I266"/>
          <cell r="J266"/>
          <cell r="K266"/>
        </row>
        <row r="267">
          <cell r="B267" t="str">
            <v>مشبب محمد راشد الشهراني</v>
          </cell>
          <cell r="C267"/>
          <cell r="D267" t="str">
            <v>خرسانة 350</v>
          </cell>
          <cell r="E267"/>
          <cell r="F267">
            <v>3000</v>
          </cell>
          <cell r="G267">
            <v>250</v>
          </cell>
          <cell r="H267"/>
          <cell r="I267"/>
          <cell r="J267"/>
          <cell r="K267"/>
        </row>
        <row r="268">
          <cell r="B268" t="str">
            <v>معتق ظفير معتق القربي الشهراني</v>
          </cell>
          <cell r="C268"/>
          <cell r="D268" t="str">
            <v>خرسانة 350</v>
          </cell>
          <cell r="E268"/>
          <cell r="F268">
            <v>1500</v>
          </cell>
          <cell r="G268">
            <v>250</v>
          </cell>
          <cell r="H268"/>
          <cell r="I268"/>
          <cell r="J268"/>
          <cell r="K268"/>
        </row>
        <row r="269">
          <cell r="B269" t="str">
            <v>حسين زامل عجيان البغاشي الشهراني</v>
          </cell>
          <cell r="C269"/>
          <cell r="D269" t="str">
            <v>خرسانة 350</v>
          </cell>
          <cell r="E269"/>
          <cell r="F269">
            <v>2000</v>
          </cell>
          <cell r="G269">
            <v>250</v>
          </cell>
          <cell r="H269"/>
          <cell r="I269"/>
          <cell r="J269"/>
          <cell r="K269"/>
        </row>
        <row r="270">
          <cell r="B270" t="str">
            <v>حسين محمد سعد القريني الشهراني</v>
          </cell>
          <cell r="C270"/>
          <cell r="D270" t="str">
            <v>خرسانة 350</v>
          </cell>
          <cell r="E270"/>
          <cell r="F270">
            <v>1500</v>
          </cell>
          <cell r="G270">
            <v>250</v>
          </cell>
          <cell r="H270"/>
          <cell r="I270"/>
          <cell r="J270"/>
          <cell r="K270"/>
        </row>
        <row r="271">
          <cell r="B271" t="str">
            <v xml:space="preserve">بسام عبدالمتجدلى احمد حسن </v>
          </cell>
          <cell r="C271"/>
          <cell r="D271" t="str">
            <v>خرسانة 350</v>
          </cell>
          <cell r="E271"/>
          <cell r="F271">
            <v>2760</v>
          </cell>
          <cell r="G271">
            <v>230</v>
          </cell>
          <cell r="H271"/>
          <cell r="I271"/>
          <cell r="J271"/>
          <cell r="K271"/>
        </row>
        <row r="272">
          <cell r="B272" t="str">
            <v>راشد ناصر راشد القربي الشهراني</v>
          </cell>
          <cell r="C272"/>
          <cell r="D272" t="str">
            <v>خرسانة 350</v>
          </cell>
          <cell r="E272"/>
          <cell r="F272">
            <v>16250</v>
          </cell>
          <cell r="G272">
            <v>250</v>
          </cell>
          <cell r="H272"/>
          <cell r="I272"/>
          <cell r="J272"/>
          <cell r="K272"/>
        </row>
        <row r="273">
          <cell r="B273" t="str">
            <v xml:space="preserve">سابر سعيد سابر الدحروجى الشهرانى </v>
          </cell>
          <cell r="C273"/>
          <cell r="D273" t="str">
            <v>خرسانة 350</v>
          </cell>
          <cell r="E273"/>
          <cell r="F273">
            <v>1500</v>
          </cell>
          <cell r="G273">
            <v>250</v>
          </cell>
          <cell r="H273"/>
          <cell r="I273"/>
          <cell r="J273"/>
          <cell r="K273"/>
        </row>
        <row r="274">
          <cell r="B274" t="str">
            <v>علي سعد ظافر البغاشي الشهراني</v>
          </cell>
          <cell r="C274"/>
          <cell r="D274" t="str">
            <v>خرسانة 350</v>
          </cell>
          <cell r="E274"/>
          <cell r="F274">
            <v>6250</v>
          </cell>
          <cell r="G274">
            <v>250</v>
          </cell>
          <cell r="H274"/>
          <cell r="I274"/>
          <cell r="J274"/>
          <cell r="K274"/>
        </row>
        <row r="275">
          <cell r="B275" t="str">
            <v xml:space="preserve">بسام عبدالمتجدلى احمد حسن </v>
          </cell>
          <cell r="C275"/>
          <cell r="D275" t="str">
            <v>خرسانة 350</v>
          </cell>
          <cell r="E275"/>
          <cell r="F275">
            <v>2300</v>
          </cell>
          <cell r="G275">
            <v>230</v>
          </cell>
          <cell r="H275"/>
          <cell r="I275"/>
          <cell r="J275"/>
          <cell r="K275"/>
        </row>
        <row r="276">
          <cell r="B276" t="str">
            <v xml:space="preserve">بسام عبدالمتجدلى احمد حسن </v>
          </cell>
          <cell r="C276"/>
          <cell r="D276" t="str">
            <v>خرسانة 350</v>
          </cell>
          <cell r="E276"/>
          <cell r="F276">
            <v>4370</v>
          </cell>
          <cell r="G276">
            <v>230</v>
          </cell>
          <cell r="H276"/>
          <cell r="I276"/>
          <cell r="J276"/>
          <cell r="K276"/>
        </row>
        <row r="277">
          <cell r="B277" t="str">
            <v>علي محمد علي البغاشي الشهراني</v>
          </cell>
          <cell r="C277"/>
          <cell r="D277" t="str">
            <v>فرق خرسانة 400</v>
          </cell>
          <cell r="E277"/>
          <cell r="F277">
            <v>400</v>
          </cell>
          <cell r="G277">
            <v>400</v>
          </cell>
          <cell r="H277"/>
          <cell r="I277"/>
          <cell r="J277"/>
          <cell r="K277"/>
        </row>
        <row r="278">
          <cell r="B278" t="str">
            <v xml:space="preserve">محمد سعيد فالح الظهور الشهرانى </v>
          </cell>
          <cell r="C278"/>
          <cell r="D278" t="str">
            <v>خرسانة 350</v>
          </cell>
          <cell r="E278"/>
          <cell r="F278">
            <v>20000</v>
          </cell>
          <cell r="G278">
            <v>250</v>
          </cell>
          <cell r="H278"/>
          <cell r="I278"/>
          <cell r="J278"/>
          <cell r="K278"/>
        </row>
        <row r="279">
          <cell r="B279" t="str">
            <v>محمد سعيد محمد الحنيفي الشهراني</v>
          </cell>
          <cell r="C279"/>
          <cell r="D279" t="str">
            <v>خرسانة 350</v>
          </cell>
          <cell r="E279"/>
          <cell r="F279">
            <v>500</v>
          </cell>
          <cell r="G279">
            <v>250</v>
          </cell>
          <cell r="H279"/>
          <cell r="I279"/>
          <cell r="J279"/>
          <cell r="K279"/>
        </row>
        <row r="280">
          <cell r="B280" t="str">
            <v>مشبب محمد راشد الشهراني</v>
          </cell>
          <cell r="C280"/>
          <cell r="D280" t="str">
            <v>خرسانة 350</v>
          </cell>
          <cell r="E280"/>
          <cell r="F280">
            <v>500</v>
          </cell>
          <cell r="G280">
            <v>250</v>
          </cell>
          <cell r="H280"/>
          <cell r="I280"/>
          <cell r="J280"/>
          <cell r="K280"/>
        </row>
        <row r="281">
          <cell r="B281" t="str">
            <v>مشبب محمد راشد الشهراني</v>
          </cell>
          <cell r="C281"/>
          <cell r="D281" t="str">
            <v>خرسانة 350</v>
          </cell>
          <cell r="E281"/>
          <cell r="F281">
            <v>2500</v>
          </cell>
          <cell r="G281">
            <v>250</v>
          </cell>
          <cell r="H281"/>
          <cell r="I281"/>
          <cell r="J281"/>
          <cell r="K281"/>
        </row>
        <row r="282">
          <cell r="B282" t="str">
            <v>محمد صالح حامد الدحروجي الشهراني</v>
          </cell>
          <cell r="C282"/>
          <cell r="D282" t="str">
            <v>خرسانة 350</v>
          </cell>
          <cell r="E282"/>
          <cell r="F282">
            <v>10000</v>
          </cell>
          <cell r="G282">
            <v>250</v>
          </cell>
          <cell r="H282"/>
          <cell r="I282"/>
          <cell r="J282"/>
          <cell r="K282"/>
        </row>
        <row r="283">
          <cell r="B283" t="str">
            <v xml:space="preserve">محمد سعيد فالح الظهور الشهرانى </v>
          </cell>
          <cell r="C283"/>
          <cell r="D283" t="str">
            <v>خرسانة 350</v>
          </cell>
          <cell r="E283"/>
          <cell r="F283">
            <v>2250</v>
          </cell>
          <cell r="G283">
            <v>250</v>
          </cell>
          <cell r="H283"/>
          <cell r="I283"/>
          <cell r="J283"/>
          <cell r="K283"/>
        </row>
        <row r="284">
          <cell r="B284" t="str">
            <v>محمد سعيد محمد الحنيفي الشهراني</v>
          </cell>
          <cell r="C284"/>
          <cell r="D284" t="str">
            <v>خرسانة 350</v>
          </cell>
          <cell r="E284"/>
          <cell r="F284">
            <v>3250</v>
          </cell>
          <cell r="G284">
            <v>250</v>
          </cell>
          <cell r="H284"/>
          <cell r="I284"/>
          <cell r="J284"/>
          <cell r="K284"/>
        </row>
        <row r="285">
          <cell r="B285" t="str">
            <v>مشبب محمد راشد الشهراني</v>
          </cell>
          <cell r="C285"/>
          <cell r="D285" t="str">
            <v>خرسانة 350</v>
          </cell>
          <cell r="E285"/>
          <cell r="F285">
            <v>1750</v>
          </cell>
          <cell r="G285">
            <v>250</v>
          </cell>
          <cell r="H285"/>
          <cell r="I285"/>
          <cell r="J285"/>
          <cell r="K285"/>
        </row>
        <row r="286">
          <cell r="B286" t="str">
            <v>سعيد ناصر فلاح الجروى القحطانى</v>
          </cell>
          <cell r="C286"/>
          <cell r="D286" t="str">
            <v>خرسانة 350</v>
          </cell>
          <cell r="E286"/>
          <cell r="F286">
            <v>2500</v>
          </cell>
          <cell r="G286">
            <v>250</v>
          </cell>
          <cell r="H286"/>
          <cell r="I286"/>
          <cell r="J286"/>
          <cell r="K286"/>
        </row>
        <row r="287">
          <cell r="B287" t="str">
            <v>سعيد ناصر فلاح الجروى القحطانى</v>
          </cell>
          <cell r="C287"/>
          <cell r="D287" t="str">
            <v>خرسانة 350</v>
          </cell>
          <cell r="E287"/>
          <cell r="F287">
            <v>250</v>
          </cell>
          <cell r="G287">
            <v>250</v>
          </cell>
          <cell r="H287"/>
          <cell r="I287"/>
          <cell r="J287"/>
          <cell r="K287"/>
        </row>
        <row r="288">
          <cell r="B288" t="str">
            <v xml:space="preserve">هادي سعيد هادي البغاشي الشهراني  
</v>
          </cell>
          <cell r="C288"/>
          <cell r="D288" t="str">
            <v>خرسانة 350</v>
          </cell>
          <cell r="E288"/>
          <cell r="F288">
            <v>11500</v>
          </cell>
          <cell r="G288">
            <v>230</v>
          </cell>
          <cell r="H288"/>
          <cell r="I288"/>
          <cell r="J288"/>
          <cell r="K288"/>
        </row>
        <row r="289">
          <cell r="B289" t="str">
            <v xml:space="preserve">هادي سعيد هادي البغاشي الشهراني  
</v>
          </cell>
          <cell r="C289"/>
          <cell r="D289" t="str">
            <v>خرسانة 350</v>
          </cell>
          <cell r="E289"/>
          <cell r="F289">
            <v>1150</v>
          </cell>
          <cell r="G289">
            <v>230</v>
          </cell>
          <cell r="H289"/>
          <cell r="I289"/>
          <cell r="J289"/>
          <cell r="K289"/>
        </row>
        <row r="290">
          <cell r="B290" t="str">
            <v>محمد سعيد محمد الحنيفي الشهراني</v>
          </cell>
          <cell r="C290"/>
          <cell r="D290" t="str">
            <v>خرسانة 350</v>
          </cell>
          <cell r="E290"/>
          <cell r="F290">
            <v>33000</v>
          </cell>
          <cell r="G290">
            <v>220</v>
          </cell>
          <cell r="H290"/>
          <cell r="I290"/>
          <cell r="J290"/>
          <cell r="K290"/>
        </row>
        <row r="291">
          <cell r="B291" t="str">
            <v>حجه مدشوش عوض الشهرانى</v>
          </cell>
          <cell r="C291"/>
          <cell r="D291" t="str">
            <v>خرسانة 350</v>
          </cell>
          <cell r="E291"/>
          <cell r="F291">
            <v>7500</v>
          </cell>
          <cell r="G291">
            <v>250</v>
          </cell>
          <cell r="H291"/>
          <cell r="I291"/>
          <cell r="J291"/>
          <cell r="K291"/>
        </row>
        <row r="292">
          <cell r="B292" t="str">
            <v>حجه مدشوش عوض الشهرانى</v>
          </cell>
          <cell r="C292"/>
          <cell r="D292" t="str">
            <v>خرسانة 350</v>
          </cell>
          <cell r="E292"/>
          <cell r="F292">
            <v>1250</v>
          </cell>
          <cell r="G292">
            <v>250</v>
          </cell>
          <cell r="H292"/>
          <cell r="I292"/>
          <cell r="J292"/>
          <cell r="K292"/>
        </row>
        <row r="293">
          <cell r="B293" t="str">
            <v>محمد حسين حزام حاضر الشهراني</v>
          </cell>
          <cell r="C293"/>
          <cell r="D293" t="str">
            <v>خرسانة 350</v>
          </cell>
          <cell r="E293"/>
          <cell r="F293">
            <v>14300</v>
          </cell>
          <cell r="G293">
            <v>220</v>
          </cell>
          <cell r="H293"/>
          <cell r="I293"/>
          <cell r="J293"/>
          <cell r="K293"/>
        </row>
        <row r="294">
          <cell r="B294" t="str">
            <v>محمد صالح حامد الدحروجي الشهراني</v>
          </cell>
          <cell r="C294"/>
          <cell r="D294" t="str">
            <v>خرسانة 350</v>
          </cell>
          <cell r="E294"/>
          <cell r="F294">
            <v>6000</v>
          </cell>
          <cell r="G294">
            <v>250</v>
          </cell>
          <cell r="H294"/>
          <cell r="I294"/>
          <cell r="J294"/>
          <cell r="K294"/>
        </row>
        <row r="295">
          <cell r="B295" t="str">
            <v>محمد صالح حامد الدحروجي الشهراني</v>
          </cell>
          <cell r="C295"/>
          <cell r="D295" t="str">
            <v>خرسانة 350</v>
          </cell>
          <cell r="E295"/>
          <cell r="F295">
            <v>500</v>
          </cell>
          <cell r="G295">
            <v>250</v>
          </cell>
          <cell r="H295"/>
          <cell r="I295"/>
          <cell r="J295"/>
          <cell r="K295"/>
        </row>
        <row r="296">
          <cell r="B296" t="str">
            <v xml:space="preserve">محمد سعيد فالح الظهور الشهرانى </v>
          </cell>
          <cell r="C296"/>
          <cell r="D296" t="str">
            <v>خرسانة 350</v>
          </cell>
          <cell r="E296"/>
          <cell r="F296">
            <v>8250</v>
          </cell>
          <cell r="G296">
            <v>250</v>
          </cell>
          <cell r="H296"/>
          <cell r="I296"/>
          <cell r="J296"/>
          <cell r="K296"/>
        </row>
        <row r="297">
          <cell r="B297" t="str">
            <v xml:space="preserve">محمد سعيد فالح الظهور الشهرانى </v>
          </cell>
          <cell r="C297"/>
          <cell r="D297" t="str">
            <v>خرسانة 350</v>
          </cell>
          <cell r="E297"/>
          <cell r="F297">
            <v>500</v>
          </cell>
          <cell r="G297">
            <v>250</v>
          </cell>
          <cell r="H297"/>
          <cell r="I297"/>
          <cell r="J297"/>
          <cell r="K297"/>
        </row>
        <row r="298">
          <cell r="B298" t="str">
            <v>محمد سعد جويعد الشهراني</v>
          </cell>
          <cell r="C298"/>
          <cell r="D298" t="str">
            <v>خرسانة 350</v>
          </cell>
          <cell r="E298"/>
          <cell r="F298">
            <v>3250</v>
          </cell>
          <cell r="G298">
            <v>250</v>
          </cell>
          <cell r="H298"/>
          <cell r="I298"/>
          <cell r="J298"/>
          <cell r="K298"/>
        </row>
        <row r="299">
          <cell r="B299" t="str">
            <v>ناصر محمد فلاح الشهراني</v>
          </cell>
          <cell r="C299"/>
          <cell r="D299" t="str">
            <v>خرسانة 350</v>
          </cell>
          <cell r="E299"/>
          <cell r="F299">
            <v>6250</v>
          </cell>
          <cell r="G299">
            <v>250</v>
          </cell>
          <cell r="H299"/>
          <cell r="I299"/>
          <cell r="J299"/>
          <cell r="K299"/>
        </row>
        <row r="300">
          <cell r="B300" t="str">
            <v>محمد ناصر الشهراني</v>
          </cell>
          <cell r="C300"/>
          <cell r="D300" t="str">
            <v>خرسانة 350</v>
          </cell>
          <cell r="E300"/>
          <cell r="F300">
            <v>15600</v>
          </cell>
          <cell r="G300">
            <v>240</v>
          </cell>
          <cell r="H300"/>
          <cell r="I300"/>
          <cell r="J300"/>
          <cell r="K300"/>
        </row>
        <row r="301">
          <cell r="B301" t="str">
            <v>سعيد محمد علي الشهراني</v>
          </cell>
          <cell r="C301"/>
          <cell r="D301" t="str">
            <v>خرسانة 350</v>
          </cell>
          <cell r="E301"/>
          <cell r="F301">
            <v>19000</v>
          </cell>
          <cell r="G301">
            <v>250</v>
          </cell>
          <cell r="H301"/>
          <cell r="I301"/>
          <cell r="J301"/>
          <cell r="K301"/>
        </row>
        <row r="302">
          <cell r="B302" t="str">
            <v>مسفر سعود مكدي البغاشي الشهراني</v>
          </cell>
          <cell r="C302"/>
          <cell r="D302" t="str">
            <v>خرسانة 350</v>
          </cell>
          <cell r="E302"/>
          <cell r="F302">
            <v>7500</v>
          </cell>
          <cell r="G302">
            <v>250</v>
          </cell>
          <cell r="H302"/>
          <cell r="I302"/>
          <cell r="J302"/>
          <cell r="K302"/>
        </row>
        <row r="303">
          <cell r="B303" t="str">
            <v>سعيد ناصر فلاح الجروى القحطانى</v>
          </cell>
          <cell r="C303"/>
          <cell r="D303" t="str">
            <v>خرسانة 350</v>
          </cell>
          <cell r="E303"/>
          <cell r="F303">
            <v>1750</v>
          </cell>
          <cell r="G303">
            <v>250</v>
          </cell>
          <cell r="H303"/>
          <cell r="I303"/>
          <cell r="J303"/>
          <cell r="K303"/>
        </row>
        <row r="304">
          <cell r="B304" t="str">
            <v>فالح علي ناصر ال حسنية الشهراني</v>
          </cell>
          <cell r="C304"/>
          <cell r="D304" t="str">
            <v>خرسانة 350</v>
          </cell>
          <cell r="E304"/>
          <cell r="F304">
            <v>15000</v>
          </cell>
          <cell r="G304">
            <v>250</v>
          </cell>
          <cell r="H304"/>
          <cell r="I304"/>
          <cell r="J304"/>
          <cell r="K304"/>
        </row>
        <row r="305">
          <cell r="B305" t="str">
            <v>علي محمد علي البغاشي الشهراني</v>
          </cell>
          <cell r="C305"/>
          <cell r="D305" t="str">
            <v>ايجار خلاطة</v>
          </cell>
          <cell r="E305"/>
          <cell r="F305">
            <v>300</v>
          </cell>
          <cell r="G305">
            <v>300</v>
          </cell>
          <cell r="H305"/>
          <cell r="I305"/>
          <cell r="J305"/>
          <cell r="K305"/>
        </row>
        <row r="306">
          <cell r="B306" t="str">
            <v>شجعان محمد مناحي القربي الشهراني</v>
          </cell>
          <cell r="C306"/>
          <cell r="D306" t="str">
            <v>خرسانة 350</v>
          </cell>
          <cell r="E306"/>
          <cell r="F306">
            <v>3750</v>
          </cell>
          <cell r="G306">
            <v>250</v>
          </cell>
          <cell r="H306"/>
          <cell r="I306"/>
          <cell r="J306"/>
          <cell r="K306"/>
        </row>
        <row r="307">
          <cell r="B307" t="str">
            <v>سعيد ناصر فلاح الجروى القحطانى</v>
          </cell>
          <cell r="C307"/>
          <cell r="D307" t="str">
            <v>خرسانة 350</v>
          </cell>
          <cell r="E307"/>
          <cell r="F307">
            <v>2500</v>
          </cell>
          <cell r="G307">
            <v>250</v>
          </cell>
          <cell r="H307"/>
          <cell r="I307"/>
          <cell r="J307"/>
          <cell r="K307"/>
        </row>
        <row r="308">
          <cell r="B308" t="str">
            <v>سعيد ناصر فلاح الجروى القحطانى</v>
          </cell>
          <cell r="C308"/>
          <cell r="D308" t="str">
            <v>خرسانة 350</v>
          </cell>
          <cell r="E308"/>
          <cell r="F308">
            <v>500</v>
          </cell>
          <cell r="G308">
            <v>250</v>
          </cell>
          <cell r="H308"/>
          <cell r="I308"/>
          <cell r="J308"/>
          <cell r="K308"/>
        </row>
        <row r="309">
          <cell r="B309" t="str">
            <v>سعيد محمد علي الشهراني</v>
          </cell>
          <cell r="C309"/>
          <cell r="D309" t="str">
            <v>خرسانة 350</v>
          </cell>
          <cell r="E309"/>
          <cell r="F309">
            <v>1500</v>
          </cell>
          <cell r="G309">
            <v>250</v>
          </cell>
          <cell r="H309"/>
          <cell r="I309"/>
          <cell r="J309"/>
          <cell r="K309"/>
        </row>
        <row r="310">
          <cell r="B310" t="str">
            <v>فالح علي ناصر ال حسنية الشهراني</v>
          </cell>
          <cell r="C310"/>
          <cell r="D310" t="str">
            <v>خرسانة 350</v>
          </cell>
          <cell r="E310"/>
          <cell r="F310">
            <v>12500</v>
          </cell>
          <cell r="G310">
            <v>250</v>
          </cell>
          <cell r="H310"/>
          <cell r="I310"/>
          <cell r="J310"/>
          <cell r="K310"/>
        </row>
        <row r="311">
          <cell r="B311" t="str">
            <v>ثامر سعيد فالح الظهور الشهراني</v>
          </cell>
          <cell r="C311"/>
          <cell r="D311" t="str">
            <v>خرسانة 350</v>
          </cell>
          <cell r="E311"/>
          <cell r="F311">
            <v>8750</v>
          </cell>
          <cell r="G311">
            <v>250</v>
          </cell>
          <cell r="H311"/>
          <cell r="I311"/>
          <cell r="J311"/>
          <cell r="K311"/>
        </row>
        <row r="312">
          <cell r="B312" t="str">
            <v>ثامر سعيد فالح الظهور الشهراني</v>
          </cell>
          <cell r="C312"/>
          <cell r="D312" t="str">
            <v>خرسانة 350</v>
          </cell>
          <cell r="E312"/>
          <cell r="F312">
            <v>500</v>
          </cell>
          <cell r="G312">
            <v>250</v>
          </cell>
          <cell r="H312"/>
          <cell r="I312"/>
          <cell r="J312"/>
          <cell r="K312"/>
        </row>
        <row r="313">
          <cell r="B313" t="str">
            <v>ثامر سعيد فالح الظهور الشهراني</v>
          </cell>
          <cell r="C313"/>
          <cell r="D313" t="str">
            <v>خرسانة 350</v>
          </cell>
          <cell r="E313"/>
          <cell r="F313">
            <v>1500</v>
          </cell>
          <cell r="G313">
            <v>250</v>
          </cell>
          <cell r="H313"/>
          <cell r="I313"/>
          <cell r="J313"/>
          <cell r="K313"/>
        </row>
        <row r="314">
          <cell r="B314" t="str">
            <v>إبراهيم على ناصر البغاشي الشهراني</v>
          </cell>
          <cell r="C314"/>
          <cell r="D314" t="str">
            <v>خرسانة 350</v>
          </cell>
          <cell r="E314"/>
          <cell r="F314">
            <v>5350</v>
          </cell>
          <cell r="G314">
            <v>250</v>
          </cell>
          <cell r="H314"/>
          <cell r="I314"/>
          <cell r="J314"/>
          <cell r="K314"/>
        </row>
        <row r="315">
          <cell r="B315" t="str">
            <v>محمد صالح حامد الدحروجي الشهراني</v>
          </cell>
          <cell r="C315"/>
          <cell r="D315" t="str">
            <v>خرسانة 350</v>
          </cell>
          <cell r="E315"/>
          <cell r="F315">
            <v>3750</v>
          </cell>
          <cell r="G315">
            <v>250</v>
          </cell>
          <cell r="H315"/>
          <cell r="I315"/>
          <cell r="J315"/>
          <cell r="K315"/>
        </row>
        <row r="316">
          <cell r="B316" t="str">
            <v>محمد صالح حامد الدحروجي الشهراني</v>
          </cell>
          <cell r="C316"/>
          <cell r="D316" t="str">
            <v>خرسانة 350</v>
          </cell>
          <cell r="E316"/>
          <cell r="F316">
            <v>500</v>
          </cell>
          <cell r="G316">
            <v>250</v>
          </cell>
          <cell r="H316"/>
          <cell r="I316"/>
          <cell r="J316"/>
          <cell r="K316"/>
        </row>
        <row r="317">
          <cell r="B317" t="str">
            <v>إبراهيم على ناصر البغاشي الشهراني</v>
          </cell>
          <cell r="C317"/>
          <cell r="D317" t="str">
            <v>خرسانة 350</v>
          </cell>
          <cell r="E317"/>
          <cell r="F317">
            <v>4000</v>
          </cell>
          <cell r="G317">
            <v>250</v>
          </cell>
          <cell r="H317"/>
          <cell r="I317"/>
          <cell r="J317"/>
          <cell r="K317"/>
        </row>
        <row r="318">
          <cell r="B318" t="str">
            <v>بطي ناصر محمد القربي الشهراني</v>
          </cell>
          <cell r="C318"/>
          <cell r="D318" t="str">
            <v>خرسانة 350</v>
          </cell>
          <cell r="E318"/>
          <cell r="F318">
            <v>12500</v>
          </cell>
          <cell r="G318">
            <v>250</v>
          </cell>
          <cell r="H318"/>
          <cell r="I318"/>
          <cell r="J318"/>
          <cell r="K318"/>
        </row>
        <row r="319">
          <cell r="B319" t="str">
            <v>ناصر محمد فلاح الشهراني</v>
          </cell>
          <cell r="C319"/>
          <cell r="D319" t="str">
            <v>خرسانة 350</v>
          </cell>
          <cell r="E319"/>
          <cell r="F319">
            <v>4000</v>
          </cell>
          <cell r="G319">
            <v>250</v>
          </cell>
          <cell r="H319"/>
          <cell r="I319"/>
          <cell r="J319"/>
          <cell r="K319"/>
        </row>
        <row r="320">
          <cell r="B320" t="str">
            <v>مشبب محمد راشد الشهراني</v>
          </cell>
          <cell r="C320"/>
          <cell r="D320" t="str">
            <v>خرسانة 350</v>
          </cell>
          <cell r="E320"/>
          <cell r="F320">
            <v>4250</v>
          </cell>
          <cell r="G320">
            <v>250</v>
          </cell>
          <cell r="H320"/>
          <cell r="I320"/>
          <cell r="J320"/>
          <cell r="K320"/>
        </row>
        <row r="321">
          <cell r="B321" t="str">
            <v>بدر حسن عمر البغاشي الشهراني</v>
          </cell>
          <cell r="C321"/>
          <cell r="D321" t="str">
            <v>خرسانة 350</v>
          </cell>
          <cell r="E321"/>
          <cell r="F321">
            <v>6250</v>
          </cell>
          <cell r="G321">
            <v>250</v>
          </cell>
          <cell r="H321"/>
          <cell r="I321"/>
          <cell r="J321"/>
          <cell r="K321"/>
        </row>
        <row r="322">
          <cell r="B322" t="str">
            <v>مشبب محمد راشد الشهراني</v>
          </cell>
          <cell r="C322"/>
          <cell r="D322" t="str">
            <v>خرسانة 350</v>
          </cell>
          <cell r="E322"/>
          <cell r="F322">
            <v>500</v>
          </cell>
          <cell r="G322">
            <v>250</v>
          </cell>
          <cell r="H322"/>
          <cell r="I322"/>
          <cell r="J322"/>
          <cell r="K322"/>
        </row>
        <row r="323">
          <cell r="B323" t="str">
            <v>مسفر سعود مكدي البغاشي الشهراني</v>
          </cell>
          <cell r="C323"/>
          <cell r="D323" t="str">
            <v>خرسانة 350</v>
          </cell>
          <cell r="E323"/>
          <cell r="F323">
            <v>2750</v>
          </cell>
          <cell r="G323">
            <v>250</v>
          </cell>
          <cell r="H323"/>
          <cell r="I323"/>
          <cell r="J323"/>
          <cell r="K323"/>
        </row>
        <row r="324">
          <cell r="B324" t="str">
            <v xml:space="preserve">بسام عبدالمتجدلى احمد حسن </v>
          </cell>
          <cell r="C324"/>
          <cell r="D324" t="str">
            <v>خرسانة 350</v>
          </cell>
          <cell r="E324"/>
          <cell r="F324">
            <v>1000</v>
          </cell>
          <cell r="G324">
            <v>250</v>
          </cell>
          <cell r="H324"/>
          <cell r="I324"/>
          <cell r="J324"/>
          <cell r="K324"/>
        </row>
        <row r="325">
          <cell r="B325" t="str">
            <v>إبراهيم على ناصر البغاشي الشهراني</v>
          </cell>
          <cell r="C325"/>
          <cell r="D325" t="str">
            <v>خرسانة 350</v>
          </cell>
          <cell r="E325"/>
          <cell r="F325">
            <v>650</v>
          </cell>
          <cell r="G325">
            <v>250</v>
          </cell>
          <cell r="H325"/>
          <cell r="I325"/>
          <cell r="J325"/>
          <cell r="K325"/>
        </row>
        <row r="326">
          <cell r="B326" t="str">
            <v xml:space="preserve">بسام عبدالمتجدلى احمد حسن </v>
          </cell>
          <cell r="C326"/>
          <cell r="D326" t="str">
            <v>خرسانة 350</v>
          </cell>
          <cell r="E326"/>
          <cell r="F326">
            <v>20000</v>
          </cell>
          <cell r="G326">
            <v>250</v>
          </cell>
          <cell r="H326"/>
          <cell r="I326"/>
          <cell r="J326"/>
          <cell r="K326"/>
        </row>
        <row r="327">
          <cell r="B327" t="str">
            <v xml:space="preserve">هادي سعيد هادي البغاشي الشهراني  
</v>
          </cell>
          <cell r="C327"/>
          <cell r="D327" t="str">
            <v>خرسانة 350</v>
          </cell>
          <cell r="E327"/>
          <cell r="F327">
            <v>2500</v>
          </cell>
          <cell r="G327">
            <v>250</v>
          </cell>
          <cell r="H327"/>
          <cell r="I327"/>
          <cell r="J327"/>
          <cell r="K327"/>
        </row>
        <row r="328">
          <cell r="B328"/>
          <cell r="C328"/>
          <cell r="D328"/>
          <cell r="E328"/>
          <cell r="F328"/>
          <cell r="G328"/>
          <cell r="H328"/>
          <cell r="I328"/>
          <cell r="J328"/>
          <cell r="K328"/>
        </row>
        <row r="329">
          <cell r="B329"/>
          <cell r="C329"/>
          <cell r="D329"/>
          <cell r="E329"/>
          <cell r="F329"/>
          <cell r="G329"/>
          <cell r="H329"/>
          <cell r="I329"/>
          <cell r="J329"/>
          <cell r="K329"/>
        </row>
        <row r="330">
          <cell r="B330"/>
          <cell r="C330"/>
          <cell r="D330"/>
          <cell r="E330"/>
          <cell r="F330"/>
          <cell r="G330"/>
          <cell r="H330"/>
          <cell r="I330"/>
          <cell r="J330"/>
          <cell r="K330"/>
        </row>
        <row r="331">
          <cell r="B331"/>
          <cell r="C331"/>
          <cell r="D331"/>
          <cell r="E331"/>
          <cell r="F331"/>
          <cell r="G331"/>
          <cell r="H331"/>
          <cell r="I331"/>
          <cell r="J331"/>
          <cell r="K331"/>
        </row>
        <row r="332">
          <cell r="B332"/>
          <cell r="C332"/>
          <cell r="D332"/>
          <cell r="E332"/>
          <cell r="F332"/>
          <cell r="G332"/>
          <cell r="H332"/>
          <cell r="I332"/>
          <cell r="J332"/>
          <cell r="K332"/>
        </row>
        <row r="333">
          <cell r="B333"/>
          <cell r="C333"/>
          <cell r="D333"/>
          <cell r="E333"/>
          <cell r="F333"/>
          <cell r="G333"/>
          <cell r="H333"/>
          <cell r="I333"/>
          <cell r="J333"/>
          <cell r="K333"/>
        </row>
        <row r="334">
          <cell r="B334"/>
          <cell r="C334"/>
          <cell r="D334"/>
          <cell r="E334"/>
          <cell r="F334"/>
          <cell r="G334"/>
          <cell r="H334"/>
          <cell r="I334"/>
          <cell r="J334"/>
          <cell r="K334"/>
        </row>
        <row r="335">
          <cell r="B335"/>
          <cell r="C335"/>
          <cell r="D335"/>
          <cell r="E335"/>
          <cell r="F335"/>
          <cell r="G335"/>
          <cell r="H335"/>
          <cell r="I335"/>
          <cell r="J335"/>
          <cell r="K335"/>
        </row>
        <row r="336">
          <cell r="B336"/>
          <cell r="C336"/>
          <cell r="D336"/>
          <cell r="E336"/>
          <cell r="F336"/>
          <cell r="G336"/>
          <cell r="H336"/>
          <cell r="I336"/>
          <cell r="J336"/>
          <cell r="K336"/>
        </row>
        <row r="337">
          <cell r="B337"/>
          <cell r="C337"/>
          <cell r="D337"/>
          <cell r="E337"/>
          <cell r="F337"/>
          <cell r="G337"/>
          <cell r="H337"/>
          <cell r="I337"/>
          <cell r="J337"/>
          <cell r="K337"/>
        </row>
        <row r="338">
          <cell r="B338"/>
          <cell r="C338"/>
          <cell r="D338"/>
          <cell r="E338"/>
          <cell r="F338"/>
          <cell r="G338"/>
          <cell r="H338"/>
          <cell r="I338"/>
          <cell r="J338"/>
          <cell r="K338"/>
        </row>
        <row r="339">
          <cell r="B339"/>
          <cell r="C339"/>
          <cell r="D339"/>
          <cell r="E339"/>
          <cell r="F339"/>
          <cell r="G339"/>
          <cell r="H339"/>
          <cell r="I339"/>
          <cell r="J339"/>
          <cell r="K339"/>
        </row>
        <row r="340">
          <cell r="B340"/>
          <cell r="C340"/>
          <cell r="D340"/>
          <cell r="E340"/>
          <cell r="F340"/>
          <cell r="G340"/>
          <cell r="H340"/>
          <cell r="I340"/>
          <cell r="J340"/>
          <cell r="K340"/>
        </row>
        <row r="341">
          <cell r="B341"/>
          <cell r="C341"/>
          <cell r="D341"/>
          <cell r="E341"/>
          <cell r="F341"/>
          <cell r="G341"/>
          <cell r="H341"/>
          <cell r="I341"/>
          <cell r="J341"/>
          <cell r="K341"/>
        </row>
        <row r="342">
          <cell r="B342"/>
          <cell r="C342"/>
          <cell r="D342"/>
          <cell r="E342"/>
          <cell r="F342"/>
          <cell r="G342"/>
          <cell r="H342"/>
          <cell r="I342"/>
          <cell r="J342"/>
          <cell r="K342"/>
        </row>
        <row r="343">
          <cell r="B343"/>
          <cell r="C343"/>
          <cell r="D343"/>
          <cell r="E343"/>
          <cell r="F343"/>
          <cell r="G343"/>
          <cell r="H343"/>
          <cell r="I343"/>
          <cell r="J343"/>
          <cell r="K343"/>
        </row>
        <row r="344">
          <cell r="B344"/>
          <cell r="C344"/>
          <cell r="D344"/>
          <cell r="E344"/>
          <cell r="F344"/>
          <cell r="G344"/>
          <cell r="H344"/>
          <cell r="I344"/>
          <cell r="J344"/>
          <cell r="K344"/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E8DAD8-26EA-4ED6-A9B8-6F712E0E93BC}" name="Cars" displayName="Cars" ref="A2:AB43" totalsRowCount="1" headerRowDxfId="74" dataDxfId="73" totalsRowDxfId="72" headerRowBorderDxfId="70" tableBorderDxfId="71" totalsRowBorderDxfId="69">
  <autoFilter ref="A2:AB42" xr:uid="{1293BBDD-552D-4FF6-A8B3-ACB3890BCD29}"/>
  <sortState xmlns:xlrd2="http://schemas.microsoft.com/office/spreadsheetml/2017/richdata2" ref="A3:AB42">
    <sortCondition sortBy="cellColor" ref="B2:B42" dxfId="60"/>
  </sortState>
  <tableColumns count="28">
    <tableColumn id="2" xr3:uid="{1DF066EA-7364-48E4-AEAB-E627230FF612}" name="م" dataDxfId="59" totalsRowDxfId="27">
      <calculatedColumnFormula>IF(B3="","",SUBTOTAL(3,$B$3:B3))</calculatedColumnFormula>
    </tableColumn>
    <tableColumn id="33" xr3:uid="{11E7F7BB-2C5C-4FE8-A65B-FE997DB50FBE}" name="كود المبنى" totalsRowFunction="count" dataDxfId="58" totalsRowDxfId="26" dataCellStyle="Normal 2"/>
    <tableColumn id="3" xr3:uid="{B197AD7D-9221-4367-93E5-42D9B5B69DB1}" name="الوصف" totalsRowFunction="count" dataDxfId="57" totalsRowDxfId="25"/>
    <tableColumn id="4" xr3:uid="{F2CDD254-676E-4354-9A14-01F0145E64F4}" name="الجهة المالكة" totalsRowFunction="count" dataDxfId="56" totalsRowDxfId="24"/>
    <tableColumn id="5" xr3:uid="{10EE95E0-B4BB-43C7-AD1D-EFF882FA3407}" name="سنة الترسية" totalsRowFunction="count" dataDxfId="55" totalsRowDxfId="23"/>
    <tableColumn id="6" xr3:uid="{96467765-3D90-4CC6-B724-2E4A79B9EDA7}" name="الواجهة" totalsRowFunction="count" dataDxfId="54" totalsRowDxfId="22"/>
    <tableColumn id="7" xr3:uid="{A2DA1A8E-E7EA-447F-AAEA-A4C7D06CEF7F}" name="المقاول المنفذ" totalsRowFunction="count" dataDxfId="53" totalsRowDxfId="21"/>
    <tableColumn id="8" xr3:uid="{07B70AC5-0CB4-4B9B-B82C-7A31575B7475}" name="رقم هاتف المقاول" totalsRowFunction="count" dataDxfId="52" totalsRowDxfId="20"/>
    <tableColumn id="10" xr3:uid="{CADA066C-55C8-4A28-BC87-921342C5F19C}" name="اسم الجهة المشرفة" totalsRowFunction="count" dataDxfId="51" totalsRowDxfId="19"/>
    <tableColumn id="11" xr3:uid="{FC1690EA-4861-427B-84A6-DD9F26664E71}" name="رقم المشروع" totalsRowFunction="count" dataDxfId="50" totalsRowDxfId="18"/>
    <tableColumn id="12" xr3:uid="{17E957FA-E0AF-40B4-902C-5B635EAFAE7C}" name="قيمة المشروع" totalsRowFunction="count" dataDxfId="49" totalsRowDxfId="17"/>
    <tableColumn id="9" xr3:uid="{D1563B3B-28A5-459C-A996-963ACEDA46A0}" name="موقع العمل" dataDxfId="48" totalsRowDxfId="16" dataCellStyle="Normal 2"/>
    <tableColumn id="13" xr3:uid="{4616B719-0EAE-49E0-8D89-671B3D4416D8}" name="تاريخ انتهاء المشروع" totalsRowFunction="count" dataDxfId="47" totalsRowDxfId="15"/>
    <tableColumn id="14" xr3:uid="{37FBD53F-C25B-4E2B-8ED6-B841C85FB3DA}" name="تاريخ انتهاء الفحص (ميلادي)" totalsRowFunction="count" dataDxfId="46" totalsRowDxfId="14">
      <calculatedColumnFormula array="1">IFERROR(ConvertDate(Cars[[#This Row],[تاريخ انتهاء المشروع]]),"")</calculatedColumnFormula>
    </tableColumn>
    <tableColumn id="15" xr3:uid="{4A62D015-75C4-4BA1-AE5A-680906A7D9B9}" name="حالة المشروع" totalsRowFunction="count" dataDxfId="45" totalsRowDxfId="13">
      <calculatedColumnFormula>IF(#REF!&lt;1,"منتهي",IF(#REF!&lt;30,"تجديد",IF(#REF!="","","ساري")))</calculatedColumnFormula>
    </tableColumn>
    <tableColumn id="16" xr3:uid="{13D05954-E239-45AE-90E8-2FF04E45A5D9}" name="تاريخ انتهاء عقد مقاول الباطن" totalsRowFunction="count" dataDxfId="44" totalsRowDxfId="12"/>
    <tableColumn id="17" xr3:uid="{1C469839-4F76-4AD1-BDF7-BB6E80BF847D}" name="تاريخ انتهاء الاستمارة (ميلادي)" totalsRowFunction="count" dataDxfId="43" totalsRowDxfId="11">
      <calculatedColumnFormula array="1">IFERROR(ConvertDate(Cars[[#This Row],[تاريخ انتهاء عقد مقاول الباطن]]),"")</calculatedColumnFormula>
    </tableColumn>
    <tableColumn id="18" xr3:uid="{380A4BEE-F3F4-4690-ADF0-C8EE7A62B7D2}" name="حالة المقاول" totalsRowFunction="count" dataDxfId="42" totalsRowDxfId="10">
      <calculatedColumnFormula>IF(#REF!&lt;1,"منتهي",IF(#REF!&lt;30,"تجديد",IF(#REF!="","","ساري")))</calculatedColumnFormula>
    </tableColumn>
    <tableColumn id="22" xr3:uid="{8B3CB5F8-B1D8-456E-8E27-27CBFC81E710}" name="تاريخ انتهاء بولصة التأمين" totalsRowFunction="count" dataDxfId="41" totalsRowDxfId="9">
      <calculatedColumnFormula>Cars[[#This Row],[تاريخ انتهاء التأمين (ميلادي)]]</calculatedColumnFormula>
    </tableColumn>
    <tableColumn id="23" xr3:uid="{FC3F8512-15DE-4F9D-971E-3B6C891AD475}" name="تاريخ انتهاء التأمين (ميلادي)" totalsRowFunction="count" dataDxfId="40" totalsRowDxfId="8">
      <calculatedColumnFormula array="1">ConvertDate(Cars[[#This Row],[تاريخ انتهاء بولصة التأمين]])</calculatedColumnFormula>
    </tableColumn>
    <tableColumn id="24" xr3:uid="{EF77A9E5-DB2D-4914-BE7B-9445FF3A693A}" name="حالة بوليصة التأمين" totalsRowFunction="count" dataDxfId="39" totalsRowDxfId="7">
      <calculatedColumnFormula>IFERROR(IF(#REF!&lt;1,"منتهي",IF(#REF!&lt;30,"تجديد","ساري")),"")</calculatedColumnFormula>
    </tableColumn>
    <tableColumn id="35" xr3:uid="{4C23307F-CDC3-4A17-96CB-67120816D503}" name="رقم بوليصة التأمين" totalsRowFunction="count" dataDxfId="38" totalsRowDxfId="6" dataCellStyle="Normal 2"/>
    <tableColumn id="25" xr3:uid="{B6A2E3AF-0727-4C30-A55D-ACCF9796E2DC}" name="اسم مدير المشروع" totalsRowFunction="count" dataDxfId="37" totalsRowDxfId="5"/>
    <tableColumn id="26" xr3:uid="{4FDE8F00-B269-4745-A2C3-146F7EA8B511}" name="الجنسية" totalsRowFunction="count" dataDxfId="36" totalsRowDxfId="4"/>
    <tableColumn id="29" xr3:uid="{49A5E8E4-5DFD-48FD-BD31-907BD5AB7AD6}" name="رقم الجوال" totalsRowFunction="count" dataDxfId="35" totalsRowDxfId="3"/>
    <tableColumn id="31" xr3:uid="{574FA718-2BCC-435F-92F1-2C6D01AB0570}" name="كود السيارة" totalsRowFunction="count" dataDxfId="34" totalsRowDxfId="2"/>
    <tableColumn id="41" xr3:uid="{5C40D70A-832B-4994-8BFE-8C4ECE0E756B}" name="ملاحظات" totalsRowFunction="count" dataDxfId="33" totalsRowDxfId="1"/>
    <tableColumn id="1" xr3:uid="{4835350E-A1BA-441D-89B2-8DD6617275EC}" name="اصل العقد الورقي ( موجود او لا )" totalsRowFunction="count" dataDxfId="32" totalsRowDxfId="0"/>
  </tableColumns>
  <tableStyleInfo name="TableStyleMedium14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9F519-A86D-4044-8EAD-211E84CB7659}">
  <sheetPr codeName="Sheet1">
    <pageSetUpPr fitToPage="1"/>
  </sheetPr>
  <dimension ref="A1:AB51"/>
  <sheetViews>
    <sheetView rightToLeft="1" tabSelected="1"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Z4" sqref="A4:Z4"/>
    </sheetView>
  </sheetViews>
  <sheetFormatPr defaultRowHeight="15"/>
  <cols>
    <col min="1" max="1" width="6.42578125" bestFit="1" customWidth="1"/>
    <col min="2" max="2" width="9" customWidth="1"/>
    <col min="3" max="3" width="20.5703125" bestFit="1" customWidth="1"/>
    <col min="4" max="4" width="10.42578125" customWidth="1"/>
    <col min="5" max="5" width="10.85546875" bestFit="1" customWidth="1"/>
    <col min="6" max="6" width="9" customWidth="1"/>
    <col min="7" max="7" width="17.85546875" customWidth="1"/>
    <col min="8" max="8" width="13.85546875" bestFit="1" customWidth="1"/>
    <col min="9" max="9" width="26" customWidth="1"/>
    <col min="10" max="10" width="16.42578125" bestFit="1" customWidth="1"/>
    <col min="11" max="12" width="14.85546875" customWidth="1"/>
    <col min="13" max="13" width="15" bestFit="1" customWidth="1"/>
    <col min="14" max="14" width="15" hidden="1" customWidth="1"/>
    <col min="15" max="15" width="11.28515625" bestFit="1" customWidth="1"/>
    <col min="16" max="16" width="15.5703125" bestFit="1" customWidth="1"/>
    <col min="17" max="17" width="16" hidden="1" customWidth="1"/>
    <col min="18" max="18" width="10.42578125" bestFit="1" customWidth="1"/>
    <col min="19" max="19" width="15" customWidth="1"/>
    <col min="20" max="20" width="17.140625" hidden="1" customWidth="1"/>
    <col min="21" max="21" width="10.140625" bestFit="1" customWidth="1"/>
    <col min="22" max="22" width="24" customWidth="1"/>
    <col min="23" max="23" width="18.140625" customWidth="1"/>
    <col min="24" max="24" width="17" bestFit="1" customWidth="1"/>
    <col min="25" max="25" width="18" bestFit="1" customWidth="1"/>
    <col min="26" max="26" width="13.42578125" customWidth="1"/>
    <col min="27" max="27" width="16.140625" customWidth="1"/>
    <col min="28" max="28" width="25" customWidth="1"/>
  </cols>
  <sheetData>
    <row r="1" spans="1:28" ht="51" customHeight="1">
      <c r="A1" s="31"/>
      <c r="B1" s="31"/>
      <c r="C1" s="31"/>
      <c r="D1" s="31"/>
      <c r="E1" s="31"/>
      <c r="F1" s="31"/>
      <c r="G1" s="31"/>
      <c r="H1" s="31"/>
      <c r="I1" s="31"/>
      <c r="J1" s="33" t="s">
        <v>86</v>
      </c>
      <c r="K1" s="31"/>
      <c r="L1" s="31"/>
      <c r="M1" s="31"/>
      <c r="N1" s="31"/>
      <c r="O1" s="31"/>
      <c r="P1" s="31"/>
      <c r="Q1" s="31"/>
      <c r="R1" s="33" t="s">
        <v>87</v>
      </c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66.75" customHeight="1">
      <c r="A2" s="1" t="s">
        <v>0</v>
      </c>
      <c r="B2" s="2" t="s">
        <v>53</v>
      </c>
      <c r="C2" s="2" t="s">
        <v>52</v>
      </c>
      <c r="D2" s="2" t="s">
        <v>54</v>
      </c>
      <c r="E2" s="2" t="s">
        <v>55</v>
      </c>
      <c r="F2" s="2" t="s">
        <v>81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61</v>
      </c>
      <c r="M2" s="2" t="s">
        <v>62</v>
      </c>
      <c r="N2" s="2" t="s">
        <v>1</v>
      </c>
      <c r="O2" s="2" t="s">
        <v>63</v>
      </c>
      <c r="P2" s="2" t="s">
        <v>64</v>
      </c>
      <c r="Q2" s="2" t="s">
        <v>2</v>
      </c>
      <c r="R2" s="2" t="s">
        <v>65</v>
      </c>
      <c r="S2" s="2" t="s">
        <v>66</v>
      </c>
      <c r="T2" s="2" t="s">
        <v>3</v>
      </c>
      <c r="U2" s="2" t="s">
        <v>67</v>
      </c>
      <c r="V2" s="2" t="s">
        <v>4</v>
      </c>
      <c r="W2" s="2" t="s">
        <v>68</v>
      </c>
      <c r="X2" s="2" t="s">
        <v>5</v>
      </c>
      <c r="Y2" s="2" t="s">
        <v>6</v>
      </c>
      <c r="Z2" s="2" t="s">
        <v>69</v>
      </c>
      <c r="AA2" s="3" t="s">
        <v>7</v>
      </c>
      <c r="AB2" s="2" t="s">
        <v>70</v>
      </c>
    </row>
    <row r="3" spans="1:28" ht="60" customHeight="1">
      <c r="A3" s="4">
        <f>IF(B3="","",SUBTOTAL(3,$B$3:B3))</f>
        <v>1</v>
      </c>
      <c r="B3" s="5" t="s">
        <v>71</v>
      </c>
      <c r="C3" s="5" t="s">
        <v>79</v>
      </c>
      <c r="D3" s="5" t="s">
        <v>80</v>
      </c>
      <c r="E3" s="5">
        <v>1438</v>
      </c>
      <c r="F3" s="5" t="s">
        <v>10</v>
      </c>
      <c r="G3" s="5">
        <v>89464222</v>
      </c>
      <c r="H3" s="5">
        <v>12345678</v>
      </c>
      <c r="I3" s="5" t="s">
        <v>82</v>
      </c>
      <c r="J3" s="5">
        <v>208561110</v>
      </c>
      <c r="K3" s="5">
        <v>1000000</v>
      </c>
      <c r="L3" s="5" t="s">
        <v>12</v>
      </c>
      <c r="M3" s="6" t="s">
        <v>13</v>
      </c>
      <c r="N3" s="7" t="str" cm="1">
        <f t="array" aca="1" ref="N3" ca="1">IFERROR(ConvertDate(Cars[[#This Row],[تاريخ انتهاء المشروع]]),"")</f>
        <v/>
      </c>
      <c r="O3" s="13" t="e">
        <f>IF(#REF!&lt;1,"منتهي",IF(#REF!&lt;30,"تجديد",IF(#REF!="","","ساري")))</f>
        <v>#REF!</v>
      </c>
      <c r="P3" s="6" t="s">
        <v>14</v>
      </c>
      <c r="Q3" s="7" t="str" cm="1">
        <f t="array" aca="1" ref="Q3" ca="1">IFERROR(ConvertDate(Cars[[#This Row],[تاريخ انتهاء عقد مقاول الباطن]]),"")</f>
        <v/>
      </c>
      <c r="R3" s="13" t="e">
        <f>IF(#REF!&lt;1,"منتهي",IF(#REF!&lt;30,"تجديد",IF(#REF!="","","ساري")))</f>
        <v>#REF!</v>
      </c>
      <c r="S3" s="6">
        <f>Cars[[#This Row],[تاريخ انتهاء التأمين (ميلادي)]]</f>
        <v>45140</v>
      </c>
      <c r="T3" s="7">
        <v>45140</v>
      </c>
      <c r="U3" s="13" t="str">
        <f>IFERROR(IF(#REF!&lt;1,"منتهي",IF(#REF!&lt;30,"تجديد","ساري")),"")</f>
        <v/>
      </c>
      <c r="V3" s="7" t="s">
        <v>83</v>
      </c>
      <c r="W3" s="5" t="s">
        <v>84</v>
      </c>
      <c r="X3" s="5" t="s">
        <v>26</v>
      </c>
      <c r="Y3" s="5">
        <v>50000000</v>
      </c>
      <c r="Z3" s="8" t="s">
        <v>85</v>
      </c>
      <c r="AA3" s="9"/>
      <c r="AB3" s="34" t="s">
        <v>16</v>
      </c>
    </row>
    <row r="4" spans="1:28" ht="60" customHeight="1">
      <c r="A4" s="4">
        <f>IF(B4="","",SUBTOTAL(3,$B$3:B4))</f>
        <v>2</v>
      </c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7"/>
      <c r="O4" s="32" t="s">
        <v>88</v>
      </c>
      <c r="P4" s="6"/>
      <c r="Q4" s="7"/>
      <c r="R4" s="7"/>
      <c r="S4" s="6"/>
      <c r="T4" s="7"/>
      <c r="U4" s="7"/>
      <c r="V4" s="7"/>
      <c r="W4" s="5"/>
      <c r="X4" s="5"/>
      <c r="Y4" s="5"/>
      <c r="Z4" s="8"/>
      <c r="AA4" s="9"/>
      <c r="AB4" s="35" t="s">
        <v>19</v>
      </c>
    </row>
    <row r="5" spans="1:28" ht="60" customHeight="1">
      <c r="A5" s="4">
        <f>IF(B5="","",SUBTOTAL(3,$B$3:B5))</f>
        <v>3</v>
      </c>
      <c r="B5" s="5" t="s">
        <v>73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7"/>
      <c r="O5" s="7"/>
      <c r="P5" s="6"/>
      <c r="Q5" s="7"/>
      <c r="R5" s="7"/>
      <c r="S5" s="6"/>
      <c r="T5" s="7"/>
      <c r="U5" s="7"/>
      <c r="V5" s="7"/>
      <c r="W5" s="5"/>
      <c r="X5" s="5"/>
      <c r="Y5" s="5"/>
      <c r="Z5" s="8"/>
      <c r="AA5" s="9"/>
      <c r="AB5" s="10" t="s">
        <v>89</v>
      </c>
    </row>
    <row r="6" spans="1:28" ht="60" customHeight="1">
      <c r="A6" s="4">
        <f>IF(B6="","",SUBTOTAL(3,$B$3:B6))</f>
        <v>4</v>
      </c>
      <c r="B6" s="5" t="s">
        <v>74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7"/>
      <c r="O6" s="7"/>
      <c r="P6" s="6"/>
      <c r="Q6" s="7"/>
      <c r="R6" s="7"/>
      <c r="S6" s="6"/>
      <c r="T6" s="7"/>
      <c r="U6" s="7"/>
      <c r="V6" s="7"/>
      <c r="W6" s="5"/>
      <c r="X6" s="5"/>
      <c r="Y6" s="5"/>
      <c r="Z6" s="8"/>
      <c r="AA6" s="9"/>
      <c r="AB6" s="10"/>
    </row>
    <row r="7" spans="1:28" ht="60" customHeight="1">
      <c r="A7" s="4">
        <f>IF(B7="","",SUBTOTAL(3,$B$3:B7))</f>
        <v>5</v>
      </c>
      <c r="B7" s="5" t="s">
        <v>75</v>
      </c>
      <c r="C7" s="5"/>
      <c r="D7" s="5"/>
      <c r="E7" s="5"/>
      <c r="F7" s="5"/>
      <c r="G7" s="5"/>
      <c r="H7" s="5"/>
      <c r="I7" s="5"/>
      <c r="J7" s="5"/>
      <c r="K7" s="5"/>
      <c r="L7" s="5"/>
      <c r="M7" s="6"/>
      <c r="N7" s="7"/>
      <c r="O7" s="7"/>
      <c r="P7" s="6"/>
      <c r="Q7" s="7"/>
      <c r="R7" s="7"/>
      <c r="S7" s="6"/>
      <c r="T7" s="7"/>
      <c r="U7" s="7"/>
      <c r="V7" s="7"/>
      <c r="W7" s="5"/>
      <c r="X7" s="5"/>
      <c r="Y7" s="5"/>
      <c r="Z7" s="8"/>
      <c r="AA7" s="9"/>
      <c r="AB7" s="11"/>
    </row>
    <row r="8" spans="1:28" ht="60" customHeight="1">
      <c r="A8" s="4">
        <f>IF(B8="","",SUBTOTAL(3,$B$3:B8))</f>
        <v>6</v>
      </c>
      <c r="B8" s="5" t="s">
        <v>76</v>
      </c>
      <c r="C8" s="5"/>
      <c r="D8" s="5"/>
      <c r="E8" s="5"/>
      <c r="F8" s="5"/>
      <c r="G8" s="5"/>
      <c r="H8" s="5"/>
      <c r="I8" s="5"/>
      <c r="J8" s="5"/>
      <c r="K8" s="5"/>
      <c r="L8" s="5"/>
      <c r="M8" s="6"/>
      <c r="N8" s="7"/>
      <c r="O8" s="7"/>
      <c r="P8" s="6"/>
      <c r="Q8" s="7"/>
      <c r="R8" s="7"/>
      <c r="S8" s="6"/>
      <c r="T8" s="7"/>
      <c r="U8" s="7"/>
      <c r="V8" s="7"/>
      <c r="W8" s="5"/>
      <c r="X8" s="5"/>
      <c r="Y8" s="5"/>
      <c r="Z8" s="8"/>
      <c r="AA8" s="9"/>
      <c r="AB8" s="10"/>
    </row>
    <row r="9" spans="1:28" ht="60" customHeight="1">
      <c r="A9" s="4">
        <f>IF(B9="","",SUBTOTAL(3,$B$3:B9))</f>
        <v>7</v>
      </c>
      <c r="B9" s="5" t="s">
        <v>77</v>
      </c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7"/>
      <c r="O9" s="7"/>
      <c r="P9" s="6"/>
      <c r="Q9" s="7"/>
      <c r="R9" s="7"/>
      <c r="S9" s="6"/>
      <c r="T9" s="7"/>
      <c r="U9" s="7"/>
      <c r="V9" s="7"/>
      <c r="W9" s="5"/>
      <c r="X9" s="5"/>
      <c r="Y9" s="5"/>
      <c r="Z9" s="8"/>
      <c r="AA9" s="9"/>
      <c r="AB9" s="10"/>
    </row>
    <row r="10" spans="1:28" ht="60" customHeight="1">
      <c r="A10" s="4">
        <f>IF(B10="","",SUBTOTAL(3,$B$3:B10))</f>
        <v>8</v>
      </c>
      <c r="B10" s="5" t="s">
        <v>78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7"/>
      <c r="O10" s="7"/>
      <c r="P10" s="6"/>
      <c r="Q10" s="7"/>
      <c r="R10" s="7"/>
      <c r="S10" s="6"/>
      <c r="T10" s="7"/>
      <c r="U10" s="7"/>
      <c r="V10" s="7"/>
      <c r="W10" s="5"/>
      <c r="X10" s="5"/>
      <c r="Y10" s="5"/>
      <c r="Z10" s="8"/>
      <c r="AA10" s="9"/>
      <c r="AB10" s="10"/>
    </row>
    <row r="11" spans="1:28" ht="60" customHeight="1">
      <c r="A11" s="4" t="str">
        <f>IF(B11="","",SUBTOTAL(3,$B$3:B11))</f>
        <v/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  <c r="N11" s="7"/>
      <c r="O11" s="7"/>
      <c r="P11" s="6"/>
      <c r="Q11" s="7"/>
      <c r="R11" s="7"/>
      <c r="S11" s="6"/>
      <c r="T11" s="7"/>
      <c r="U11" s="7"/>
      <c r="V11" s="7"/>
      <c r="W11" s="5"/>
      <c r="X11" s="5"/>
      <c r="Y11" s="5"/>
      <c r="Z11" s="8"/>
      <c r="AA11" s="9"/>
      <c r="AB11" s="10"/>
    </row>
    <row r="12" spans="1:28" ht="60" customHeight="1">
      <c r="A12" s="4" t="str">
        <f>IF(B12="","",SUBTOTAL(3,$B$3:B12))</f>
        <v/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  <c r="N12" s="7"/>
      <c r="O12" s="7"/>
      <c r="P12" s="6"/>
      <c r="Q12" s="7"/>
      <c r="R12" s="7"/>
      <c r="S12" s="6"/>
      <c r="T12" s="7"/>
      <c r="U12" s="7"/>
      <c r="V12" s="7"/>
      <c r="W12" s="5"/>
      <c r="X12" s="5"/>
      <c r="Y12" s="5"/>
      <c r="Z12" s="8"/>
      <c r="AA12" s="9"/>
      <c r="AB12" s="10"/>
    </row>
    <row r="13" spans="1:28" ht="60" customHeight="1">
      <c r="A13" s="4" t="str">
        <f>IF(B13="","",SUBTOTAL(3,$B$3:B13))</f>
        <v/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  <c r="N13" s="7"/>
      <c r="O13" s="7"/>
      <c r="P13" s="6"/>
      <c r="Q13" s="7"/>
      <c r="R13" s="7"/>
      <c r="S13" s="6"/>
      <c r="T13" s="7"/>
      <c r="U13" s="7"/>
      <c r="V13" s="7"/>
      <c r="W13" s="5"/>
      <c r="X13" s="5"/>
      <c r="Y13" s="5"/>
      <c r="Z13" s="8"/>
      <c r="AA13" s="9"/>
      <c r="AB13" s="10"/>
    </row>
    <row r="14" spans="1:28" ht="60" customHeight="1">
      <c r="A14" s="4" t="str">
        <f>IF(B14="","",SUBTOTAL(3,$B$3:B14))</f>
        <v/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  <c r="N14" s="7"/>
      <c r="O14" s="7"/>
      <c r="P14" s="6"/>
      <c r="Q14" s="7"/>
      <c r="R14" s="7"/>
      <c r="S14" s="6"/>
      <c r="T14" s="7"/>
      <c r="U14" s="7"/>
      <c r="V14" s="7"/>
      <c r="W14" s="5"/>
      <c r="X14" s="5"/>
      <c r="Y14" s="5"/>
      <c r="Z14" s="8"/>
      <c r="AA14" s="9"/>
      <c r="AB14" s="10"/>
    </row>
    <row r="15" spans="1:28" ht="60" customHeight="1">
      <c r="A15" s="4" t="str">
        <f>IF(B15="","",SUBTOTAL(3,$B$3:B15))</f>
        <v/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7"/>
      <c r="R15" s="7"/>
      <c r="S15" s="6"/>
      <c r="T15" s="7"/>
      <c r="U15" s="7"/>
      <c r="V15" s="7"/>
      <c r="W15" s="5"/>
      <c r="X15" s="5"/>
      <c r="Y15" s="5"/>
      <c r="Z15" s="8"/>
      <c r="AA15" s="9"/>
      <c r="AB15" s="11"/>
    </row>
    <row r="16" spans="1:28" ht="60" customHeight="1">
      <c r="A16" s="4" t="str">
        <f>IF(B16="","",SUBTOTAL(3,$B$3:B16))</f>
        <v/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  <c r="N16" s="7"/>
      <c r="O16" s="7"/>
      <c r="P16" s="6"/>
      <c r="Q16" s="7"/>
      <c r="R16" s="7"/>
      <c r="S16" s="6"/>
      <c r="T16" s="7"/>
      <c r="U16" s="7"/>
      <c r="V16" s="7"/>
      <c r="W16" s="5"/>
      <c r="X16" s="5"/>
      <c r="Y16" s="5"/>
      <c r="Z16" s="8"/>
      <c r="AA16" s="9"/>
      <c r="AB16" s="11"/>
    </row>
    <row r="17" spans="1:28" ht="60" customHeight="1">
      <c r="A17" s="4" t="str">
        <f>IF(B17="","",SUBTOTAL(3,$B$3:B17))</f>
        <v/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  <c r="N17" s="7"/>
      <c r="O17" s="7"/>
      <c r="P17" s="6"/>
      <c r="Q17" s="7"/>
      <c r="R17" s="7"/>
      <c r="S17" s="6"/>
      <c r="T17" s="7"/>
      <c r="U17" s="7"/>
      <c r="V17" s="7"/>
      <c r="W17" s="5"/>
      <c r="X17" s="5"/>
      <c r="Y17" s="5"/>
      <c r="Z17" s="8"/>
      <c r="AA17" s="9"/>
      <c r="AB17" s="11"/>
    </row>
    <row r="18" spans="1:28" ht="60" customHeight="1">
      <c r="A18" s="4" t="str">
        <f>IF(B18="","",SUBTOTAL(3,$B$3:B18))</f>
        <v/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  <c r="N18" s="7"/>
      <c r="O18" s="7"/>
      <c r="P18" s="6"/>
      <c r="Q18" s="7"/>
      <c r="R18" s="7"/>
      <c r="S18" s="6"/>
      <c r="T18" s="7"/>
      <c r="U18" s="7"/>
      <c r="V18" s="7"/>
      <c r="W18" s="5"/>
      <c r="X18" s="5"/>
      <c r="Y18" s="5"/>
      <c r="Z18" s="8"/>
      <c r="AA18" s="9"/>
      <c r="AB18" s="11"/>
    </row>
    <row r="19" spans="1:28" ht="60" customHeight="1">
      <c r="A19" s="4" t="str">
        <f>IF(B19="","",SUBTOTAL(3,$B$3:B19))</f>
        <v/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  <c r="N19" s="7"/>
      <c r="O19" s="7"/>
      <c r="P19" s="6"/>
      <c r="Q19" s="7"/>
      <c r="R19" s="7"/>
      <c r="S19" s="6"/>
      <c r="T19" s="7"/>
      <c r="U19" s="7"/>
      <c r="V19" s="7"/>
      <c r="W19" s="5"/>
      <c r="X19" s="5"/>
      <c r="Y19" s="5"/>
      <c r="Z19" s="8"/>
      <c r="AA19" s="9"/>
      <c r="AB19" s="12"/>
    </row>
    <row r="20" spans="1:28" ht="60" customHeight="1">
      <c r="A20" s="4" t="str">
        <f>IF(B20="","",SUBTOTAL(3,$B$3:B20))</f>
        <v/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  <c r="N20" s="7"/>
      <c r="O20" s="7"/>
      <c r="P20" s="6"/>
      <c r="Q20" s="7"/>
      <c r="R20" s="7"/>
      <c r="S20" s="6"/>
      <c r="T20" s="7"/>
      <c r="U20" s="7"/>
      <c r="V20" s="7"/>
      <c r="W20" s="5"/>
      <c r="X20" s="5"/>
      <c r="Y20" s="5"/>
      <c r="Z20" s="8"/>
      <c r="AA20" s="9"/>
      <c r="AB20" s="10"/>
    </row>
    <row r="21" spans="1:28" ht="60" customHeight="1">
      <c r="A21" s="4" t="str">
        <f>IF(B21="","",SUBTOTAL(3,$B$3:B21))</f>
        <v/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  <c r="N21" s="7"/>
      <c r="O21" s="7"/>
      <c r="P21" s="6"/>
      <c r="Q21" s="7"/>
      <c r="R21" s="7"/>
      <c r="S21" s="6"/>
      <c r="T21" s="7"/>
      <c r="U21" s="7"/>
      <c r="V21" s="7"/>
      <c r="W21" s="5"/>
      <c r="X21" s="5"/>
      <c r="Y21" s="5"/>
      <c r="Z21" s="8"/>
      <c r="AA21" s="9"/>
      <c r="AB21" s="11"/>
    </row>
    <row r="22" spans="1:28" ht="60" customHeight="1">
      <c r="A22" s="4" t="str">
        <f>IF(B22="","",SUBTOTAL(3,$B$3:B22))</f>
        <v/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  <c r="N22" s="7"/>
      <c r="O22" s="7"/>
      <c r="P22" s="6"/>
      <c r="Q22" s="7"/>
      <c r="R22" s="7"/>
      <c r="S22" s="6"/>
      <c r="T22" s="7"/>
      <c r="U22" s="7"/>
      <c r="V22" s="7"/>
      <c r="W22" s="5"/>
      <c r="X22" s="5"/>
      <c r="Y22" s="5"/>
      <c r="Z22" s="8"/>
      <c r="AA22" s="9"/>
      <c r="AB22" s="11"/>
    </row>
    <row r="23" spans="1:28" ht="60" customHeight="1">
      <c r="A23" s="4" t="str">
        <f>IF(B23="","",SUBTOTAL(3,$B$3:B23))</f>
        <v/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  <c r="N23" s="7"/>
      <c r="O23" s="7"/>
      <c r="P23" s="6"/>
      <c r="Q23" s="7"/>
      <c r="R23" s="7"/>
      <c r="S23" s="6"/>
      <c r="T23" s="7"/>
      <c r="U23" s="7"/>
      <c r="V23" s="7"/>
      <c r="W23" s="5"/>
      <c r="X23" s="5"/>
      <c r="Y23" s="5"/>
      <c r="Z23" s="8"/>
      <c r="AA23" s="9"/>
      <c r="AB23" s="10"/>
    </row>
    <row r="24" spans="1:28" ht="60" customHeight="1">
      <c r="A24" s="4" t="str">
        <f>IF(B24="","",SUBTOTAL(3,$B$3:B24))</f>
        <v/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7"/>
      <c r="O24" s="7"/>
      <c r="P24" s="6"/>
      <c r="Q24" s="7"/>
      <c r="R24" s="7"/>
      <c r="S24" s="6"/>
      <c r="T24" s="7"/>
      <c r="U24" s="7"/>
      <c r="V24" s="7"/>
      <c r="W24" s="5"/>
      <c r="X24" s="5"/>
      <c r="Y24" s="5"/>
      <c r="Z24" s="8"/>
      <c r="AA24" s="9"/>
      <c r="AB24" s="10"/>
    </row>
    <row r="25" spans="1:28" ht="60" customHeight="1">
      <c r="A25" s="4" t="str">
        <f>IF(B25="","",SUBTOTAL(3,$B$3:B25))</f>
        <v/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  <c r="N25" s="7"/>
      <c r="O25" s="7"/>
      <c r="P25" s="6"/>
      <c r="Q25" s="7"/>
      <c r="R25" s="7"/>
      <c r="S25" s="6"/>
      <c r="T25" s="7"/>
      <c r="U25" s="7"/>
      <c r="V25" s="7"/>
      <c r="W25" s="5"/>
      <c r="X25" s="5"/>
      <c r="Y25" s="5"/>
      <c r="Z25" s="8"/>
      <c r="AA25" s="9"/>
      <c r="AB25" s="10"/>
    </row>
    <row r="26" spans="1:28" ht="60" customHeight="1">
      <c r="A26" s="4" t="str">
        <f>IF(B26="","",SUBTOTAL(3,$B$3:B26))</f>
        <v/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  <c r="N26" s="7"/>
      <c r="O26" s="7"/>
      <c r="P26" s="6"/>
      <c r="Q26" s="7"/>
      <c r="R26" s="7"/>
      <c r="S26" s="6"/>
      <c r="T26" s="7"/>
      <c r="U26" s="7"/>
      <c r="V26" s="7"/>
      <c r="W26" s="5"/>
      <c r="X26" s="5"/>
      <c r="Y26" s="5"/>
      <c r="Z26" s="8"/>
      <c r="AA26" s="9"/>
      <c r="AB26" s="10"/>
    </row>
    <row r="27" spans="1:28" ht="60" customHeight="1">
      <c r="A27" s="4" t="str">
        <f>IF(B27="","",SUBTOTAL(3,$B$3:B27))</f>
        <v/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7"/>
      <c r="O27" s="7"/>
      <c r="P27" s="6"/>
      <c r="Q27" s="7"/>
      <c r="R27" s="7"/>
      <c r="S27" s="6"/>
      <c r="T27" s="7"/>
      <c r="U27" s="7"/>
      <c r="V27" s="7"/>
      <c r="W27" s="5"/>
      <c r="X27" s="5"/>
      <c r="Y27" s="5"/>
      <c r="Z27" s="8"/>
      <c r="AA27" s="9"/>
      <c r="AB27" s="10"/>
    </row>
    <row r="28" spans="1:28" ht="60" customHeight="1">
      <c r="A28" s="4" t="str">
        <f>IF(B28="","",SUBTOTAL(3,$B$3:B28))</f>
        <v/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  <c r="N28" s="7"/>
      <c r="O28" s="7"/>
      <c r="P28" s="6"/>
      <c r="Q28" s="7"/>
      <c r="R28" s="7"/>
      <c r="S28" s="6"/>
      <c r="T28" s="7"/>
      <c r="U28" s="7"/>
      <c r="V28" s="7"/>
      <c r="W28" s="5"/>
      <c r="X28" s="5"/>
      <c r="Y28" s="5"/>
      <c r="Z28" s="8"/>
      <c r="AA28" s="9"/>
      <c r="AB28" s="10"/>
    </row>
    <row r="29" spans="1:28" ht="60" customHeight="1">
      <c r="A29" s="4" t="str">
        <f>IF(B29="","",SUBTOTAL(3,$B$3:B29))</f>
        <v/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/>
      <c r="N29" s="7"/>
      <c r="O29" s="7"/>
      <c r="P29" s="6"/>
      <c r="Q29" s="13"/>
      <c r="R29" s="7"/>
      <c r="S29" s="6"/>
      <c r="T29" s="13"/>
      <c r="U29" s="7"/>
      <c r="V29" s="7"/>
      <c r="W29" s="5"/>
      <c r="X29" s="5"/>
      <c r="Y29" s="5"/>
      <c r="Z29" s="8"/>
      <c r="AA29" s="9"/>
      <c r="AB29" s="10"/>
    </row>
    <row r="30" spans="1:28" ht="60" customHeight="1">
      <c r="A30" s="4" t="str">
        <f>IF(B30="","",SUBTOTAL(3,$B$3:B30))</f>
        <v/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  <c r="N30" s="7"/>
      <c r="O30" s="7"/>
      <c r="P30" s="6"/>
      <c r="Q30" s="7"/>
      <c r="R30" s="7"/>
      <c r="S30" s="6"/>
      <c r="T30" s="7"/>
      <c r="U30" s="7"/>
      <c r="V30" s="7"/>
      <c r="W30" s="5"/>
      <c r="X30" s="5"/>
      <c r="Y30" s="5"/>
      <c r="Z30" s="8"/>
      <c r="AA30" s="9"/>
      <c r="AB30" s="10"/>
    </row>
    <row r="31" spans="1:28" ht="60" customHeight="1">
      <c r="A31" s="4" t="str">
        <f>IF(B31="","",SUBTOTAL(3,$B$3:B31))</f>
        <v/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  <c r="N31" s="7"/>
      <c r="O31" s="7"/>
      <c r="P31" s="6"/>
      <c r="Q31" s="7"/>
      <c r="R31" s="7"/>
      <c r="S31" s="6"/>
      <c r="T31" s="7"/>
      <c r="U31" s="7"/>
      <c r="V31" s="7"/>
      <c r="W31" s="5"/>
      <c r="X31" s="5"/>
      <c r="Y31" s="5"/>
      <c r="Z31" s="8"/>
      <c r="AA31" s="9"/>
      <c r="AB31" s="10"/>
    </row>
    <row r="32" spans="1:28" ht="60" customHeight="1">
      <c r="A32" s="4" t="str">
        <f>IF(B32="","",SUBTOTAL(3,$B$3:B32))</f>
        <v/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/>
      <c r="N32" s="7"/>
      <c r="O32" s="7"/>
      <c r="P32" s="6"/>
      <c r="Q32" s="7"/>
      <c r="R32" s="7"/>
      <c r="S32" s="6"/>
      <c r="T32" s="7"/>
      <c r="U32" s="7"/>
      <c r="V32" s="7"/>
      <c r="W32" s="5"/>
      <c r="X32" s="5"/>
      <c r="Y32" s="5"/>
      <c r="Z32" s="8"/>
      <c r="AA32" s="9"/>
      <c r="AB32" s="10"/>
    </row>
    <row r="33" spans="1:28" ht="60" customHeight="1">
      <c r="A33" s="4" t="str">
        <f>IF(B33="","",SUBTOTAL(3,$B$3:B33))</f>
        <v/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  <c r="N33" s="7"/>
      <c r="O33" s="7"/>
      <c r="P33" s="6"/>
      <c r="Q33" s="7"/>
      <c r="R33" s="7"/>
      <c r="S33" s="6"/>
      <c r="T33" s="7"/>
      <c r="U33" s="7"/>
      <c r="V33" s="7"/>
      <c r="W33" s="5"/>
      <c r="X33" s="5"/>
      <c r="Y33" s="5"/>
      <c r="Z33" s="8"/>
      <c r="AA33" s="9"/>
      <c r="AB33" s="10"/>
    </row>
    <row r="34" spans="1:28" ht="60" customHeight="1">
      <c r="A34" s="4" t="str">
        <f>IF(B34="","",SUBTOTAL(3,$B$3:B34))</f>
        <v/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  <c r="N34" s="7"/>
      <c r="O34" s="7"/>
      <c r="P34" s="6"/>
      <c r="Q34" s="7"/>
      <c r="R34" s="7"/>
      <c r="S34" s="6"/>
      <c r="T34" s="7"/>
      <c r="U34" s="7"/>
      <c r="V34" s="7"/>
      <c r="W34" s="5"/>
      <c r="X34" s="5"/>
      <c r="Y34" s="5"/>
      <c r="Z34" s="8"/>
      <c r="AA34" s="9"/>
      <c r="AB34" s="10"/>
    </row>
    <row r="35" spans="1:28" ht="60" customHeight="1">
      <c r="A35" s="4" t="str">
        <f>IF(B35="","",SUBTOTAL(3,$B$3:B35))</f>
        <v/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  <c r="N35" s="7"/>
      <c r="O35" s="7"/>
      <c r="P35" s="6"/>
      <c r="Q35" s="7"/>
      <c r="R35" s="7"/>
      <c r="S35" s="6"/>
      <c r="T35" s="7"/>
      <c r="U35" s="7"/>
      <c r="V35" s="7"/>
      <c r="W35" s="5"/>
      <c r="X35" s="5"/>
      <c r="Y35" s="5"/>
      <c r="Z35" s="8"/>
      <c r="AA35" s="9"/>
      <c r="AB35" s="10"/>
    </row>
    <row r="36" spans="1:28" ht="60" customHeight="1">
      <c r="A36" s="4" t="str">
        <f>IF(B36="","",SUBTOTAL(3,$B$3:B36))</f>
        <v/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  <c r="N36" s="7"/>
      <c r="O36" s="7"/>
      <c r="P36" s="6"/>
      <c r="Q36" s="7"/>
      <c r="R36" s="7"/>
      <c r="S36" s="6"/>
      <c r="T36" s="7"/>
      <c r="U36" s="7"/>
      <c r="V36" s="7"/>
      <c r="W36" s="5"/>
      <c r="X36" s="5"/>
      <c r="Y36" s="5"/>
      <c r="Z36" s="8"/>
      <c r="AA36" s="9"/>
      <c r="AB36" s="10"/>
    </row>
    <row r="37" spans="1:28" ht="60" customHeight="1">
      <c r="A37" s="4" t="str">
        <f>IF(B37="","",SUBTOTAL(3,$B$3:B37))</f>
        <v/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  <c r="N37" s="7"/>
      <c r="O37" s="7"/>
      <c r="P37" s="6"/>
      <c r="Q37" s="7"/>
      <c r="R37" s="7"/>
      <c r="S37" s="6"/>
      <c r="T37" s="7"/>
      <c r="U37" s="7"/>
      <c r="V37" s="7"/>
      <c r="W37" s="5"/>
      <c r="X37" s="5"/>
      <c r="Y37" s="5"/>
      <c r="Z37" s="8"/>
      <c r="AA37" s="9"/>
      <c r="AB37" s="10"/>
    </row>
    <row r="38" spans="1:28" ht="60" customHeight="1">
      <c r="A38" s="4" t="str">
        <f>IF(B38="","",SUBTOTAL(3,$B$3:B38))</f>
        <v/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  <c r="N38" s="7"/>
      <c r="O38" s="7"/>
      <c r="P38" s="6"/>
      <c r="Q38" s="7"/>
      <c r="R38" s="7"/>
      <c r="S38" s="6"/>
      <c r="T38" s="7"/>
      <c r="U38" s="7"/>
      <c r="V38" s="7"/>
      <c r="W38" s="5"/>
      <c r="X38" s="5"/>
      <c r="Y38" s="5"/>
      <c r="Z38" s="8"/>
      <c r="AA38" s="9"/>
      <c r="AB38" s="10"/>
    </row>
    <row r="39" spans="1:28" ht="60" customHeight="1">
      <c r="A39" s="4" t="str">
        <f>IF(B39="","",SUBTOTAL(3,$B$3:B39))</f>
        <v/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  <c r="N39" s="7"/>
      <c r="O39" s="7"/>
      <c r="P39" s="6"/>
      <c r="Q39" s="7"/>
      <c r="R39" s="7"/>
      <c r="S39" s="6"/>
      <c r="T39" s="7"/>
      <c r="U39" s="7"/>
      <c r="V39" s="7"/>
      <c r="W39" s="5"/>
      <c r="X39" s="5"/>
      <c r="Y39" s="5"/>
      <c r="Z39" s="8"/>
      <c r="AA39" s="9"/>
      <c r="AB39" s="10"/>
    </row>
    <row r="40" spans="1:28" ht="60" customHeight="1">
      <c r="A40" s="4" t="str">
        <f>IF(B40="","",SUBTOTAL(3,$B$3:B40))</f>
        <v/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  <c r="N40" s="7"/>
      <c r="O40" s="7"/>
      <c r="P40" s="6"/>
      <c r="Q40" s="7"/>
      <c r="R40" s="7"/>
      <c r="S40" s="6"/>
      <c r="T40" s="7"/>
      <c r="U40" s="7"/>
      <c r="V40" s="7"/>
      <c r="W40" s="5"/>
      <c r="X40" s="5"/>
      <c r="Y40" s="5"/>
      <c r="Z40" s="8"/>
      <c r="AA40" s="9"/>
      <c r="AB40" s="10"/>
    </row>
    <row r="41" spans="1:28" ht="60" customHeight="1">
      <c r="A41" s="4" t="str">
        <f>IF(B41="","",SUBTOTAL(3,$B$3:B41))</f>
        <v/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/>
      <c r="N41" s="7"/>
      <c r="O41" s="7"/>
      <c r="P41" s="6"/>
      <c r="Q41" s="7"/>
      <c r="R41" s="7"/>
      <c r="S41" s="6"/>
      <c r="T41" s="7"/>
      <c r="U41" s="7"/>
      <c r="V41" s="7"/>
      <c r="W41" s="5"/>
      <c r="X41" s="5"/>
      <c r="Y41" s="5"/>
      <c r="Z41" s="8"/>
      <c r="AA41" s="9"/>
      <c r="AB41" s="10"/>
    </row>
    <row r="42" spans="1:28" ht="60" customHeight="1">
      <c r="A42" s="4" t="str">
        <f>IF(B42="","",SUBTOTAL(3,$B$3:B42))</f>
        <v/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/>
      <c r="N42" s="7"/>
      <c r="O42" s="7"/>
      <c r="P42" s="6"/>
      <c r="Q42" s="7"/>
      <c r="R42" s="7"/>
      <c r="S42" s="6"/>
      <c r="T42" s="7"/>
      <c r="U42" s="7"/>
      <c r="V42" s="7"/>
      <c r="W42" s="5"/>
      <c r="X42" s="5"/>
      <c r="Y42" s="5"/>
      <c r="Z42" s="8"/>
      <c r="AA42" s="9"/>
      <c r="AB42" s="10"/>
    </row>
    <row r="43" spans="1:28" ht="45.75" customHeight="1">
      <c r="A43" s="15"/>
      <c r="B43" s="15">
        <f>SUBTOTAL(103,Cars[كود المبنى])</f>
        <v>8</v>
      </c>
      <c r="C43" s="15">
        <f>SUBTOTAL(103,Cars[الوصف])</f>
        <v>1</v>
      </c>
      <c r="D43" s="15">
        <f>SUBTOTAL(103,Cars[الجهة المالكة])</f>
        <v>1</v>
      </c>
      <c r="E43" s="15">
        <f>SUBTOTAL(103,Cars[سنة الترسية])</f>
        <v>1</v>
      </c>
      <c r="F43" s="15">
        <f>SUBTOTAL(103,Cars[الواجهة])</f>
        <v>1</v>
      </c>
      <c r="G43" s="15">
        <f>SUBTOTAL(103,Cars[المقاول المنفذ])</f>
        <v>1</v>
      </c>
      <c r="H43" s="15">
        <f>SUBTOTAL(103,Cars[رقم هاتف المقاول])</f>
        <v>1</v>
      </c>
      <c r="I43" s="15">
        <f>SUBTOTAL(103,Cars[اسم الجهة المشرفة])</f>
        <v>1</v>
      </c>
      <c r="J43" s="15">
        <f>SUBTOTAL(103,Cars[رقم المشروع])</f>
        <v>1</v>
      </c>
      <c r="K43" s="15">
        <f>SUBTOTAL(103,Cars[قيمة المشروع])</f>
        <v>1</v>
      </c>
      <c r="L43" s="15"/>
      <c r="M43" s="15">
        <f>SUBTOTAL(103,Cars[تاريخ انتهاء المشروع])</f>
        <v>1</v>
      </c>
      <c r="N43" s="15">
        <f ca="1">SUBTOTAL(103,Cars[تاريخ انتهاء الفحص (ميلادي)])</f>
        <v>1</v>
      </c>
      <c r="O43" s="15">
        <f>SUBTOTAL(103,Cars[حالة المشروع])</f>
        <v>2</v>
      </c>
      <c r="P43" s="15">
        <f>SUBTOTAL(103,Cars[تاريخ انتهاء عقد مقاول الباطن])</f>
        <v>1</v>
      </c>
      <c r="Q43" s="15">
        <f ca="1">SUBTOTAL(103,Cars[تاريخ انتهاء الاستمارة (ميلادي)])</f>
        <v>1</v>
      </c>
      <c r="R43" s="15">
        <f>SUBTOTAL(103,Cars[حالة المقاول])</f>
        <v>1</v>
      </c>
      <c r="S43" s="15">
        <f>SUBTOTAL(103,Cars[تاريخ انتهاء بولصة التأمين])</f>
        <v>1</v>
      </c>
      <c r="T43" s="15">
        <f>SUBTOTAL(103,Cars[تاريخ انتهاء التأمين (ميلادي)])</f>
        <v>1</v>
      </c>
      <c r="U43" s="15">
        <f>SUBTOTAL(103,Cars[حالة بوليصة التأمين])</f>
        <v>1</v>
      </c>
      <c r="V43" s="15">
        <f>SUBTOTAL(103,Cars[رقم بوليصة التأمين])</f>
        <v>1</v>
      </c>
      <c r="W43" s="15">
        <f>SUBTOTAL(103,Cars[اسم مدير المشروع])</f>
        <v>1</v>
      </c>
      <c r="X43" s="15">
        <f>SUBTOTAL(103,Cars[الجنسية])</f>
        <v>1</v>
      </c>
      <c r="Y43" s="15">
        <f>SUBTOTAL(103,Cars[رقم الجوال])</f>
        <v>1</v>
      </c>
      <c r="Z43" s="15">
        <f>SUBTOTAL(103,Cars[كود السيارة])</f>
        <v>1</v>
      </c>
      <c r="AA43" s="15">
        <f>SUBTOTAL(103,Cars[ملاحظات])</f>
        <v>0</v>
      </c>
      <c r="AB43" s="15">
        <f>SUBTOTAL(103,Cars[اصل العقد الورقي ( موجود او لا )])</f>
        <v>3</v>
      </c>
    </row>
    <row r="47" spans="1:28" ht="60" customHeight="1">
      <c r="A47" s="4">
        <f>IF(B47="","",SUBTOTAL(3,$B$3:B47))</f>
        <v>9</v>
      </c>
      <c r="B47" s="14" t="s">
        <v>27</v>
      </c>
      <c r="C47" s="14" t="s">
        <v>20</v>
      </c>
      <c r="D47" s="5" t="s">
        <v>21</v>
      </c>
      <c r="E47" s="14">
        <v>2013</v>
      </c>
      <c r="F47" s="14" t="s">
        <v>10</v>
      </c>
      <c r="G47" s="5">
        <v>7009429445</v>
      </c>
      <c r="H47" s="14" t="s">
        <v>28</v>
      </c>
      <c r="I47" s="14" t="s">
        <v>29</v>
      </c>
      <c r="J47" s="14">
        <v>200796210</v>
      </c>
      <c r="K47" s="14" t="s">
        <v>11</v>
      </c>
      <c r="L47" s="14"/>
      <c r="M47" s="16" t="s">
        <v>30</v>
      </c>
      <c r="N47" s="7" t="str" cm="1">
        <f t="array" aca="1" ref="N47" ca="1">IFERROR(ConvertDate(Cars[[#This Row],[تاريخ انتهاء المشروع]]),"")</f>
        <v/>
      </c>
      <c r="O47" s="13" t="e">
        <f>IF(#REF!&lt;1,"منتهي",IF(#REF!&lt;30,"تجديد",IF(#REF!="","","ساري")))</f>
        <v>#REF!</v>
      </c>
      <c r="P47" s="16" t="s">
        <v>31</v>
      </c>
      <c r="Q47" s="7" t="str" cm="1">
        <f t="array" aca="1" ref="Q47" ca="1">IFERROR(ConvertDate(Cars[[#This Row],[تاريخ انتهاء عقد مقاول الباطن]]),"")</f>
        <v/>
      </c>
      <c r="R47" s="13" t="e">
        <f>IF(#REF!&lt;1,"منتهي",IF(#REF!&lt;30,"تجديد",IF(#REF!="","","ساري")))</f>
        <v>#REF!</v>
      </c>
      <c r="S47" s="16" t="e">
        <f>Cars[[#This Row],[تاريخ انتهاء التأمين (ميلادي)]]</f>
        <v>#VALUE!</v>
      </c>
      <c r="T47" s="7">
        <v>45140</v>
      </c>
      <c r="U47" s="13" t="str">
        <f>IFERROR(IF(#REF!&lt;1,"منتهي",IF(#REF!&lt;30,"تجديد","ساري")),"")</f>
        <v/>
      </c>
      <c r="V47" s="7" t="s">
        <v>15</v>
      </c>
      <c r="W47" s="14" t="s">
        <v>22</v>
      </c>
      <c r="X47" s="14" t="s">
        <v>23</v>
      </c>
      <c r="Y47" s="14">
        <v>2331642013</v>
      </c>
      <c r="Z47" s="17"/>
      <c r="AA47" s="18"/>
      <c r="AB47" s="14" t="s">
        <v>19</v>
      </c>
    </row>
    <row r="48" spans="1:28" ht="60" hidden="1" customHeight="1">
      <c r="A48" s="4">
        <f>IF(B48="","",SUBTOTAL(3,$B$3:B48))</f>
        <v>10</v>
      </c>
      <c r="B48" s="19" t="s">
        <v>32</v>
      </c>
      <c r="C48" s="19" t="s">
        <v>24</v>
      </c>
      <c r="D48" s="19" t="s">
        <v>9</v>
      </c>
      <c r="E48" s="19">
        <v>2014</v>
      </c>
      <c r="F48" s="19" t="s">
        <v>10</v>
      </c>
      <c r="G48" s="19">
        <v>7009429445</v>
      </c>
      <c r="H48" s="19" t="s">
        <v>33</v>
      </c>
      <c r="I48" s="19" t="s">
        <v>34</v>
      </c>
      <c r="J48" s="19">
        <v>9413410</v>
      </c>
      <c r="K48" s="19" t="s">
        <v>11</v>
      </c>
      <c r="L48" s="19"/>
      <c r="M48" s="20" t="s">
        <v>35</v>
      </c>
      <c r="N48" s="21" t="str" cm="1">
        <f t="array" aca="1" ref="N48" ca="1">IFERROR(ConvertDate(Cars[[#This Row],[تاريخ انتهاء المشروع]]),"")</f>
        <v/>
      </c>
      <c r="O48" s="21" t="e">
        <f>IF(#REF!&lt;1,"منتهي",IF(#REF!&lt;30,"تجديد",IF(#REF!="","","ساري")))</f>
        <v>#REF!</v>
      </c>
      <c r="P48" s="20" t="s">
        <v>36</v>
      </c>
      <c r="Q48" s="21" t="str" cm="1">
        <f t="array" aca="1" ref="Q48" ca="1">IFERROR(ConvertDate(Cars[[#This Row],[تاريخ انتهاء عقد مقاول الباطن]]),"")</f>
        <v/>
      </c>
      <c r="R48" s="21" t="e">
        <f>IF(#REF!&lt;1,"منتهي",IF(#REF!&lt;30,"تجديد",IF(#REF!="","","ساري")))</f>
        <v>#REF!</v>
      </c>
      <c r="S48" s="20" t="e">
        <f>Cars[[#This Row],[تاريخ انتهاء التأمين (ميلادي)]]</f>
        <v>#VALUE!</v>
      </c>
      <c r="T48" s="21">
        <v>45140</v>
      </c>
      <c r="U48" s="21" t="str">
        <f>IFERROR(IF(#REF!&lt;1,"منتهي",IF(#REF!&lt;30,"تجديد","ساري")),"")</f>
        <v/>
      </c>
      <c r="V48" s="21" t="s">
        <v>15</v>
      </c>
      <c r="W48" s="19"/>
      <c r="X48" s="19"/>
      <c r="Y48" s="19"/>
      <c r="Z48" s="22"/>
      <c r="AA48" s="23"/>
      <c r="AB48" s="24" t="s">
        <v>16</v>
      </c>
    </row>
    <row r="49" spans="1:28" ht="60" customHeight="1">
      <c r="A49" s="4">
        <f>IF(B49="","",SUBTOTAL(3,$B$3:B49))</f>
        <v>11</v>
      </c>
      <c r="B49" s="14" t="s">
        <v>37</v>
      </c>
      <c r="C49" s="14" t="s">
        <v>25</v>
      </c>
      <c r="D49" s="14" t="s">
        <v>17</v>
      </c>
      <c r="E49" s="14">
        <v>2011</v>
      </c>
      <c r="F49" s="14" t="s">
        <v>10</v>
      </c>
      <c r="G49" s="14">
        <v>7009429445</v>
      </c>
      <c r="H49" s="14" t="s">
        <v>38</v>
      </c>
      <c r="I49" s="14" t="s">
        <v>39</v>
      </c>
      <c r="J49" s="14">
        <v>728940110</v>
      </c>
      <c r="K49" s="14" t="s">
        <v>11</v>
      </c>
      <c r="L49" s="14"/>
      <c r="M49" s="16" t="s">
        <v>40</v>
      </c>
      <c r="N49" s="7" t="str" cm="1">
        <f t="array" aca="1" ref="N49" ca="1">IFERROR(ConvertDate(Cars[[#This Row],[تاريخ انتهاء المشروع]]),"")</f>
        <v/>
      </c>
      <c r="O49" s="7" t="e">
        <f>IF(#REF!&lt;1,"منتهي",IF(#REF!&lt;30,"تجديد",IF(#REF!="","","ساري")))</f>
        <v>#REF!</v>
      </c>
      <c r="P49" s="16"/>
      <c r="Q49" s="13" t="str" cm="1">
        <f t="array" aca="1" ref="Q49" ca="1">IFERROR(ConvertDate(Cars[[#This Row],[تاريخ انتهاء عقد مقاول الباطن]]),"")</f>
        <v/>
      </c>
      <c r="R49" s="7" t="e">
        <f>IF(#REF!&lt;1,"منتهي",IF(#REF!&lt;30,"تجديد",IF(#REF!="","","ساري")))</f>
        <v>#REF!</v>
      </c>
      <c r="S49" s="16" t="e">
        <f>Cars[[#This Row],[تاريخ انتهاء التأمين (ميلادي)]]</f>
        <v>#VALUE!</v>
      </c>
      <c r="T49" s="13"/>
      <c r="U49" s="7" t="str">
        <f>IFERROR(IF(#REF!&lt;1,"منتهي",IF(#REF!&lt;30,"تجديد","ساري")),"")</f>
        <v/>
      </c>
      <c r="V49" s="7" t="s">
        <v>15</v>
      </c>
      <c r="W49" s="14" t="s">
        <v>18</v>
      </c>
      <c r="X49" s="14"/>
      <c r="Y49" s="14"/>
      <c r="Z49" s="17"/>
      <c r="AA49" s="18" t="s">
        <v>18</v>
      </c>
      <c r="AB49" s="14" t="s">
        <v>19</v>
      </c>
    </row>
    <row r="50" spans="1:28" ht="60" customHeight="1">
      <c r="A50" s="4">
        <f>IF(B50="","",SUBTOTAL(3,$B$3:B50))</f>
        <v>12</v>
      </c>
      <c r="B50" s="14" t="s">
        <v>41</v>
      </c>
      <c r="C50" s="14" t="s">
        <v>8</v>
      </c>
      <c r="D50" s="14" t="s">
        <v>9</v>
      </c>
      <c r="E50" s="14">
        <v>2008</v>
      </c>
      <c r="F50" s="14" t="s">
        <v>10</v>
      </c>
      <c r="G50" s="14">
        <v>7009429445</v>
      </c>
      <c r="H50" s="14" t="s">
        <v>42</v>
      </c>
      <c r="I50" s="14" t="s">
        <v>43</v>
      </c>
      <c r="J50" s="14">
        <v>187327800</v>
      </c>
      <c r="K50" s="14" t="s">
        <v>11</v>
      </c>
      <c r="L50" s="14"/>
      <c r="M50" s="16" t="s">
        <v>44</v>
      </c>
      <c r="N50" s="7" t="str" cm="1">
        <f t="array" aca="1" ref="N50" ca="1">IFERROR(ConvertDate(Cars[[#This Row],[تاريخ انتهاء المشروع]]),"")</f>
        <v/>
      </c>
      <c r="O50" s="7" t="e">
        <f>IF(#REF!&lt;1,"منتهي",IF(#REF!&lt;30,"تجديد",IF(#REF!="","","ساري")))</f>
        <v>#REF!</v>
      </c>
      <c r="P50" s="16" t="s">
        <v>45</v>
      </c>
      <c r="Q50" s="13" t="str" cm="1">
        <f t="array" aca="1" ref="Q50" ca="1">IFERROR(ConvertDate(Cars[[#This Row],[تاريخ انتهاء عقد مقاول الباطن]]),"")</f>
        <v/>
      </c>
      <c r="R50" s="7" t="e">
        <f>IF(#REF!&lt;1,"منتهي",IF(#REF!&lt;30,"تجديد",IF(#REF!="","","ساري")))</f>
        <v>#REF!</v>
      </c>
      <c r="S50" s="16" t="e">
        <f>Cars[[#This Row],[تاريخ انتهاء التأمين (ميلادي)]]</f>
        <v>#VALUE!</v>
      </c>
      <c r="T50" s="13">
        <v>45140</v>
      </c>
      <c r="U50" s="7" t="str">
        <f>IFERROR(IF(#REF!&lt;1,"منتهي",IF(#REF!&lt;30,"تجديد","ساري")),"")</f>
        <v/>
      </c>
      <c r="V50" s="7" t="s">
        <v>15</v>
      </c>
      <c r="W50" s="14" t="s">
        <v>18</v>
      </c>
      <c r="X50" s="14"/>
      <c r="Y50" s="14"/>
      <c r="Z50" s="17"/>
      <c r="AA50" s="18" t="s">
        <v>46</v>
      </c>
      <c r="AB50" s="25" t="s">
        <v>16</v>
      </c>
    </row>
    <row r="51" spans="1:28" ht="46.5">
      <c r="A51" s="26">
        <f>IF(B51="","",SUBTOTAL(3,$B$3:B51))</f>
        <v>13</v>
      </c>
      <c r="B51" s="14" t="s">
        <v>47</v>
      </c>
      <c r="C51" s="14" t="s">
        <v>25</v>
      </c>
      <c r="D51" s="27" t="s">
        <v>17</v>
      </c>
      <c r="E51" s="14">
        <v>2012</v>
      </c>
      <c r="F51" s="14" t="s">
        <v>10</v>
      </c>
      <c r="G51" s="27">
        <v>7009429445</v>
      </c>
      <c r="H51" s="14" t="s">
        <v>48</v>
      </c>
      <c r="I51" s="14" t="s">
        <v>49</v>
      </c>
      <c r="J51" s="14">
        <v>983966710</v>
      </c>
      <c r="K51" s="14" t="s">
        <v>11</v>
      </c>
      <c r="L51" s="14"/>
      <c r="M51" s="16" t="s">
        <v>50</v>
      </c>
      <c r="N51" s="28" t="str" cm="1">
        <f t="array" aca="1" ref="N51" ca="1">IFERROR(ConvertDate(Cars[[#This Row],[تاريخ انتهاء المشروع]]),"")</f>
        <v/>
      </c>
      <c r="O51" s="13" t="e">
        <f>IF(#REF!&lt;1,"منتهي",IF(#REF!&lt;30,"تجديد",IF(#REF!="","","ساري")))</f>
        <v>#REF!</v>
      </c>
      <c r="P51" s="16" t="s">
        <v>51</v>
      </c>
      <c r="Q51" s="28" t="str" cm="1">
        <f t="array" aca="1" ref="Q51" ca="1">IFERROR(ConvertDate(Cars[[#This Row],[تاريخ انتهاء عقد مقاول الباطن]]),"")</f>
        <v/>
      </c>
      <c r="R51" s="13" t="e">
        <f>IF(#REF!&lt;1,"منتهي",IF(#REF!&lt;30,"تجديد",IF(#REF!="","","ساري")))</f>
        <v>#REF!</v>
      </c>
      <c r="S51" s="16" t="e">
        <f>Cars[[#This Row],[تاريخ انتهاء التأمين (ميلادي)]]</f>
        <v>#VALUE!</v>
      </c>
      <c r="T51" s="28">
        <v>44965</v>
      </c>
      <c r="U51" s="13" t="str">
        <f>IFERROR(IF(#REF!&lt;1,"منتهي",IF(#REF!&lt;30,"تجديد","ساري")),"")</f>
        <v/>
      </c>
      <c r="V51" s="28" t="s">
        <v>15</v>
      </c>
      <c r="W51" s="14" t="s">
        <v>18</v>
      </c>
      <c r="X51" s="14"/>
      <c r="Y51" s="14"/>
      <c r="Z51" s="17"/>
      <c r="AA51" s="29" t="s">
        <v>46</v>
      </c>
      <c r="AB51" s="30" t="s">
        <v>19</v>
      </c>
    </row>
  </sheetData>
  <conditionalFormatting sqref="O47:O51 O2:O42">
    <cfRule type="cellIs" dxfId="31" priority="5" operator="equal">
      <formula>"منتهي"</formula>
    </cfRule>
    <cfRule type="cellIs" dxfId="30" priority="6" operator="equal">
      <formula>"تجديد"</formula>
    </cfRule>
  </conditionalFormatting>
  <conditionalFormatting sqref="R47:R51 R2:R42">
    <cfRule type="cellIs" dxfId="29" priority="3" operator="equal">
      <formula>"منتهي"</formula>
    </cfRule>
    <cfRule type="containsText" dxfId="28" priority="4" operator="containsText" text="تجديد">
      <formula>NOT(ISERROR(SEARCH("تجديد",R2)))</formula>
    </cfRule>
  </conditionalFormatting>
  <pageMargins left="0" right="0" top="0" bottom="0" header="0" footer="0"/>
  <pageSetup scale="21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27</xdr:col>
                    <xdr:colOff>152400</xdr:colOff>
                    <xdr:row>2</xdr:row>
                    <xdr:rowOff>304800</xdr:rowOff>
                  </from>
                  <to>
                    <xdr:col>27</xdr:col>
                    <xdr:colOff>619125</xdr:colOff>
                    <xdr:row>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27</xdr:col>
                    <xdr:colOff>0</xdr:colOff>
                    <xdr:row>3</xdr:row>
                    <xdr:rowOff>304800</xdr:rowOff>
                  </from>
                  <to>
                    <xdr:col>27</xdr:col>
                    <xdr:colOff>466725</xdr:colOff>
                    <xdr:row>3</xdr:row>
                    <xdr:rowOff>561975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Amer</dc:creator>
  <cp:lastModifiedBy>Muhammed Amer</cp:lastModifiedBy>
  <dcterms:created xsi:type="dcterms:W3CDTF">2022-11-27T12:25:05Z</dcterms:created>
  <dcterms:modified xsi:type="dcterms:W3CDTF">2022-11-27T12:51:30Z</dcterms:modified>
</cp:coreProperties>
</file>