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-255" windowWidth="15990" windowHeight="4230" tabRatio="733"/>
  </bookViews>
  <sheets>
    <sheet name="على" sheetId="16" r:id="rId1"/>
  </sheets>
  <calcPr calcId="145621"/>
</workbook>
</file>

<file path=xl/calcChain.xml><?xml version="1.0" encoding="utf-8"?>
<calcChain xmlns="http://schemas.openxmlformats.org/spreadsheetml/2006/main">
  <c r="G6" i="16" l="1"/>
  <c r="G7" i="16"/>
  <c r="G8" i="16"/>
  <c r="G9" i="16"/>
  <c r="G10" i="16"/>
  <c r="G11" i="16"/>
  <c r="G12" i="16"/>
  <c r="G13" i="16"/>
  <c r="G14" i="16"/>
  <c r="G15" i="16"/>
  <c r="G16" i="16"/>
  <c r="G17" i="16"/>
  <c r="G18" i="16"/>
  <c r="G19" i="16"/>
  <c r="G20" i="16"/>
  <c r="G4" i="16"/>
  <c r="G5" i="16"/>
  <c r="G3" i="16"/>
  <c r="G2" i="16"/>
  <c r="B25" i="16" l="1"/>
  <c r="B26" i="16"/>
  <c r="G21" i="16" l="1"/>
  <c r="H21" i="16"/>
  <c r="X189" i="16"/>
  <c r="X188" i="16"/>
  <c r="X187" i="16"/>
  <c r="X186" i="16"/>
  <c r="X185" i="16"/>
  <c r="X184" i="16"/>
  <c r="X183" i="16"/>
  <c r="X182" i="16"/>
  <c r="X181" i="16"/>
  <c r="X180" i="16"/>
  <c r="X179" i="16"/>
  <c r="X178" i="16"/>
  <c r="X177" i="16"/>
  <c r="X176" i="16"/>
  <c r="X175" i="16"/>
  <c r="X174" i="16"/>
  <c r="X173" i="16"/>
  <c r="X172" i="16"/>
  <c r="X171" i="16"/>
  <c r="X170" i="16"/>
  <c r="X169" i="16"/>
  <c r="X168" i="16"/>
  <c r="X167" i="16"/>
  <c r="X166" i="16"/>
  <c r="X165" i="16"/>
  <c r="X164" i="16"/>
  <c r="X163" i="16"/>
  <c r="X162" i="16"/>
  <c r="X161" i="16"/>
  <c r="X160" i="16"/>
  <c r="X159" i="16"/>
  <c r="X158" i="16"/>
  <c r="X157" i="16"/>
  <c r="X156" i="16"/>
  <c r="X155" i="16"/>
  <c r="X154" i="16"/>
  <c r="X153" i="16"/>
  <c r="X152" i="16"/>
  <c r="X151" i="16"/>
  <c r="X150" i="16"/>
  <c r="X149" i="16"/>
  <c r="X148" i="16"/>
  <c r="X147" i="16"/>
  <c r="X146" i="16"/>
  <c r="X145" i="16"/>
  <c r="X144" i="16"/>
  <c r="X143" i="16"/>
  <c r="X142" i="16"/>
  <c r="X141" i="16"/>
  <c r="X140" i="16"/>
  <c r="X139" i="16"/>
  <c r="X138" i="16"/>
  <c r="X137" i="16"/>
  <c r="X136" i="16"/>
  <c r="X135" i="16"/>
  <c r="X134" i="16"/>
  <c r="X133" i="16"/>
  <c r="X132" i="16"/>
  <c r="X131" i="16"/>
  <c r="X130" i="16"/>
  <c r="X129" i="16"/>
  <c r="X128" i="16"/>
  <c r="X127" i="16"/>
  <c r="X126" i="16"/>
  <c r="X125" i="16"/>
  <c r="X124" i="16"/>
  <c r="X123" i="16"/>
  <c r="X122" i="16"/>
  <c r="X121" i="16"/>
  <c r="X120" i="16"/>
  <c r="X119" i="16"/>
  <c r="X118" i="16"/>
  <c r="X117" i="16"/>
  <c r="X116" i="16"/>
  <c r="X115" i="16"/>
  <c r="X114" i="16"/>
  <c r="X113" i="16"/>
  <c r="X112" i="16"/>
  <c r="X111" i="16"/>
  <c r="X110" i="16"/>
  <c r="X109" i="16"/>
  <c r="X108" i="16"/>
  <c r="X107" i="16"/>
  <c r="X106" i="16"/>
  <c r="X105" i="16"/>
  <c r="X104" i="16"/>
  <c r="X103" i="16"/>
  <c r="X102" i="16"/>
  <c r="X101" i="16"/>
  <c r="X100" i="16"/>
  <c r="X99" i="16"/>
  <c r="X98" i="16"/>
  <c r="X97" i="16"/>
  <c r="X96" i="16"/>
  <c r="X95" i="16"/>
  <c r="X94" i="16"/>
  <c r="X93" i="16"/>
  <c r="X92" i="16"/>
  <c r="X91" i="16"/>
  <c r="X90" i="16"/>
  <c r="X89" i="16"/>
  <c r="X88" i="16"/>
  <c r="X87" i="16"/>
  <c r="X86" i="16"/>
  <c r="X85" i="16"/>
  <c r="X84" i="16"/>
  <c r="X83" i="16"/>
  <c r="X82" i="16"/>
  <c r="X81" i="16"/>
  <c r="X80" i="16"/>
  <c r="X79" i="16"/>
  <c r="X78" i="16"/>
  <c r="X77" i="16"/>
  <c r="X76" i="16"/>
  <c r="X75" i="16"/>
  <c r="X74" i="16"/>
  <c r="X73" i="16"/>
  <c r="X72" i="16"/>
  <c r="X71" i="16"/>
  <c r="X70" i="16"/>
  <c r="X69" i="16"/>
  <c r="X68" i="16"/>
  <c r="X67" i="16"/>
  <c r="X66" i="16"/>
  <c r="X65" i="16"/>
  <c r="X64" i="16"/>
  <c r="X63" i="16"/>
  <c r="X62" i="16"/>
  <c r="X61" i="16"/>
  <c r="X60" i="16"/>
  <c r="X59" i="16"/>
  <c r="X58" i="16"/>
  <c r="X57" i="16"/>
  <c r="X56" i="16"/>
  <c r="X55" i="16"/>
  <c r="X54" i="16"/>
  <c r="X53" i="16"/>
  <c r="X52" i="16"/>
  <c r="X51" i="16"/>
  <c r="X50" i="16"/>
  <c r="X49" i="16"/>
  <c r="X48" i="16"/>
  <c r="X47" i="16"/>
  <c r="X46" i="16"/>
  <c r="X45" i="16"/>
  <c r="X44" i="16"/>
  <c r="X43" i="16"/>
  <c r="X42" i="16"/>
  <c r="X41" i="16"/>
  <c r="X40" i="16"/>
  <c r="X39" i="16"/>
  <c r="X38" i="16"/>
  <c r="X37" i="16"/>
  <c r="X36" i="16"/>
  <c r="X35" i="16"/>
  <c r="X34" i="16"/>
  <c r="X33" i="16"/>
  <c r="X32" i="16"/>
  <c r="X31" i="16"/>
  <c r="X30" i="16"/>
  <c r="X29" i="16"/>
  <c r="X28" i="16"/>
  <c r="X27" i="16"/>
  <c r="X26" i="16"/>
  <c r="X25" i="16"/>
  <c r="Z21" i="16"/>
  <c r="V21" i="16"/>
  <c r="T21" i="16"/>
  <c r="S21" i="16"/>
  <c r="R21" i="16"/>
  <c r="Q21" i="16"/>
  <c r="P21" i="16"/>
  <c r="O21" i="16"/>
  <c r="J21" i="16"/>
  <c r="I21" i="16"/>
  <c r="F21" i="16"/>
  <c r="E21" i="16"/>
  <c r="D21" i="16"/>
  <c r="C21" i="16"/>
  <c r="B21" i="16"/>
  <c r="K6" i="16"/>
  <c r="K5" i="16"/>
  <c r="K4" i="16"/>
  <c r="K3" i="16"/>
  <c r="K2" i="16"/>
  <c r="M4" i="16" l="1"/>
  <c r="N4" i="16" s="1"/>
  <c r="L4" i="16"/>
  <c r="U4" i="16" s="1"/>
  <c r="L5" i="16"/>
  <c r="W5" i="16" s="1"/>
  <c r="M5" i="16"/>
  <c r="N5" i="16" s="1"/>
  <c r="M6" i="16"/>
  <c r="N6" i="16" s="1"/>
  <c r="L6" i="16"/>
  <c r="M3" i="16"/>
  <c r="N3" i="16" s="1"/>
  <c r="L3" i="16"/>
  <c r="L2" i="16"/>
  <c r="M2" i="16"/>
  <c r="N2" i="16" s="1"/>
  <c r="K21" i="16"/>
  <c r="U6" i="16" l="1"/>
  <c r="W6" i="16"/>
  <c r="X6" i="16" s="1"/>
  <c r="Y6" i="16" s="1"/>
  <c r="U5" i="16"/>
  <c r="U3" i="16"/>
  <c r="U2" i="16"/>
  <c r="W4" i="16"/>
  <c r="X4" i="16" s="1"/>
  <c r="Y4" i="16" s="1"/>
  <c r="X5" i="16"/>
  <c r="Y5" i="16" s="1"/>
  <c r="W2" i="16"/>
  <c r="W3" i="16"/>
  <c r="N21" i="16"/>
  <c r="M21" i="16"/>
  <c r="L21" i="16"/>
  <c r="X3" i="16" l="1"/>
  <c r="Y3" i="16" s="1"/>
  <c r="U21" i="16"/>
  <c r="W21" i="16"/>
  <c r="X2" i="16"/>
  <c r="Y2" i="16" s="1"/>
  <c r="Y21" i="16" l="1"/>
  <c r="X21" i="16"/>
</calcChain>
</file>

<file path=xl/comments1.xml><?xml version="1.0" encoding="utf-8"?>
<comments xmlns="http://schemas.openxmlformats.org/spreadsheetml/2006/main">
  <authors>
    <author>Windows User</author>
  </authors>
  <commentList>
    <comment ref="G2" authorId="0">
      <text>
        <r>
          <rPr>
            <b/>
            <sz val="9"/>
            <color indexed="81"/>
            <rFont val="Tahoma"/>
            <charset val="178"/>
          </rPr>
          <t>Windows User:</t>
        </r>
        <r>
          <rPr>
            <sz val="9"/>
            <color indexed="81"/>
            <rFont val="Tahoma"/>
            <charset val="178"/>
          </rPr>
          <t xml:space="preserve">
مطلوب ان يكون اكبر
 قيمه هى 150</t>
        </r>
      </text>
    </comment>
    <comment ref="U2" authorId="0">
      <text>
        <r>
          <rPr>
            <b/>
            <sz val="9"/>
            <color indexed="81"/>
            <rFont val="Tahoma"/>
            <charset val="178"/>
          </rPr>
          <t>Windows User:</t>
        </r>
        <r>
          <rPr>
            <sz val="9"/>
            <color indexed="81"/>
            <rFont val="Tahoma"/>
            <charset val="178"/>
          </rPr>
          <t xml:space="preserve">
مطلوب الغاء العامود المساعد Aaعنه  والاستغناء  ودمجه معه داله IF فى العامود u
</t>
        </r>
      </text>
    </comment>
  </commentList>
</comments>
</file>

<file path=xl/sharedStrings.xml><?xml version="1.0" encoding="utf-8"?>
<sst xmlns="http://schemas.openxmlformats.org/spreadsheetml/2006/main" count="37" uniqueCount="32">
  <si>
    <t>الصافى</t>
  </si>
  <si>
    <t>9% الشيخوخة</t>
  </si>
  <si>
    <t>1% المكافاة</t>
  </si>
  <si>
    <t>1% تامين المرض</t>
  </si>
  <si>
    <t>الاجمالى</t>
  </si>
  <si>
    <t>الوظيفى</t>
  </si>
  <si>
    <t>المكمل</t>
  </si>
  <si>
    <t>تعويضيه</t>
  </si>
  <si>
    <t>حد ادنى</t>
  </si>
  <si>
    <t>ع استثنائيه</t>
  </si>
  <si>
    <t>المستحق</t>
  </si>
  <si>
    <t>رابطه</t>
  </si>
  <si>
    <t>كسب</t>
  </si>
  <si>
    <t>دمغه</t>
  </si>
  <si>
    <t>مستقطع</t>
  </si>
  <si>
    <t>الاسم</t>
  </si>
  <si>
    <t>م زراعيه</t>
  </si>
  <si>
    <t>م سابقه</t>
  </si>
  <si>
    <t>اعاره</t>
  </si>
  <si>
    <t>شهداء</t>
  </si>
  <si>
    <t>اعاقه</t>
  </si>
  <si>
    <t>حماده</t>
  </si>
  <si>
    <t>جزاء</t>
  </si>
  <si>
    <t>حافز تميز</t>
  </si>
  <si>
    <t>غلاء معيشه</t>
  </si>
  <si>
    <t>5 %</t>
  </si>
  <si>
    <t>5% مزايا</t>
  </si>
  <si>
    <t>على محمد السيد نصير</t>
  </si>
  <si>
    <t>عصر عبد الواحد عصر يوسف</t>
  </si>
  <si>
    <t>عز الدين كمال محمود عيسى</t>
  </si>
  <si>
    <t>عبد الحميد محمد عبد الحكيم النصارى</t>
  </si>
  <si>
    <t>حماده سعيد عبد الباقى حجازى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</si>
</sst>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178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8"/>
      <name val="Arial"/>
      <family val="2"/>
    </font>
    <font>
      <sz val="9"/>
      <color indexed="81"/>
      <name val="Tahoma"/>
      <charset val="178"/>
    </font>
    <font>
      <b/>
      <sz val="9"/>
      <color indexed="81"/>
      <name val="Tahoma"/>
      <charset val="17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2" fontId="0" fillId="0" borderId="0"/>
  </cellStyleXfs>
  <cellXfs count="90">
    <xf numFmtId="2" fontId="0" fillId="0" borderId="0" xfId="0"/>
    <xf numFmtId="2" fontId="4" fillId="0" borderId="2" xfId="0" applyFont="1" applyBorder="1" applyAlignment="1">
      <alignment textRotation="90" readingOrder="2"/>
    </xf>
    <xf numFmtId="2" fontId="2" fillId="0" borderId="3" xfId="0" applyFont="1" applyBorder="1" applyAlignment="1">
      <alignment horizontal="center" readingOrder="2"/>
    </xf>
    <xf numFmtId="2" fontId="2" fillId="0" borderId="3" xfId="0" applyFont="1" applyBorder="1" applyAlignment="1">
      <alignment horizontal="center" textRotation="90" readingOrder="2"/>
    </xf>
    <xf numFmtId="2" fontId="2" fillId="2" borderId="3" xfId="0" applyFont="1" applyFill="1" applyBorder="1" applyAlignment="1">
      <alignment horizontal="center" readingOrder="2"/>
    </xf>
    <xf numFmtId="0" fontId="2" fillId="0" borderId="3" xfId="0" applyNumberFormat="1" applyFont="1" applyBorder="1" applyAlignment="1">
      <alignment horizontal="center" textRotation="90" readingOrder="2"/>
    </xf>
    <xf numFmtId="1" fontId="2" fillId="0" borderId="3" xfId="0" applyNumberFormat="1" applyFont="1" applyBorder="1" applyAlignment="1">
      <alignment horizontal="center" textRotation="90" readingOrder="2"/>
    </xf>
    <xf numFmtId="2" fontId="3" fillId="0" borderId="3" xfId="0" applyFont="1" applyBorder="1" applyAlignment="1">
      <alignment readingOrder="2"/>
    </xf>
    <xf numFmtId="2" fontId="0" fillId="0" borderId="0" xfId="0" applyAlignment="1">
      <alignment readingOrder="2"/>
    </xf>
    <xf numFmtId="2" fontId="2" fillId="5" borderId="3" xfId="0" applyFont="1" applyFill="1" applyBorder="1" applyAlignment="1">
      <alignment horizontal="center" readingOrder="2"/>
    </xf>
    <xf numFmtId="2" fontId="4" fillId="4" borderId="2" xfId="0" applyFont="1" applyFill="1" applyBorder="1" applyAlignment="1">
      <alignment readingOrder="2"/>
    </xf>
    <xf numFmtId="2" fontId="2" fillId="4" borderId="3" xfId="0" applyFont="1" applyFill="1" applyBorder="1" applyAlignment="1">
      <alignment horizontal="center" readingOrder="2"/>
    </xf>
    <xf numFmtId="1" fontId="2" fillId="4" borderId="3" xfId="0" applyNumberFormat="1" applyFont="1" applyFill="1" applyBorder="1" applyAlignment="1">
      <alignment horizontal="center" readingOrder="2"/>
    </xf>
    <xf numFmtId="2" fontId="4" fillId="4" borderId="2" xfId="0" applyFont="1" applyFill="1" applyBorder="1" applyAlignment="1" applyProtection="1">
      <alignment readingOrder="2"/>
    </xf>
    <xf numFmtId="2" fontId="4" fillId="6" borderId="2" xfId="0" applyFont="1" applyFill="1" applyBorder="1" applyAlignment="1">
      <alignment readingOrder="2"/>
    </xf>
    <xf numFmtId="2" fontId="2" fillId="6" borderId="3" xfId="0" applyFont="1" applyFill="1" applyBorder="1" applyAlignment="1">
      <alignment horizontal="center" readingOrder="2"/>
    </xf>
    <xf numFmtId="1" fontId="2" fillId="6" borderId="3" xfId="0" applyNumberFormat="1" applyFont="1" applyFill="1" applyBorder="1" applyAlignment="1">
      <alignment horizontal="center" readingOrder="2"/>
    </xf>
    <xf numFmtId="1" fontId="6" fillId="4" borderId="3" xfId="0" applyNumberFormat="1" applyFont="1" applyFill="1" applyBorder="1" applyAlignment="1">
      <alignment horizontal="center" readingOrder="2"/>
    </xf>
    <xf numFmtId="2" fontId="4" fillId="0" borderId="2" xfId="0" applyFont="1" applyBorder="1" applyAlignment="1">
      <alignment readingOrder="2"/>
    </xf>
    <xf numFmtId="1" fontId="6" fillId="0" borderId="3" xfId="0" applyNumberFormat="1" applyFont="1" applyBorder="1" applyAlignment="1">
      <alignment horizontal="center" readingOrder="2"/>
    </xf>
    <xf numFmtId="2" fontId="4" fillId="0" borderId="2" xfId="0" applyFont="1" applyBorder="1" applyAlignment="1" applyProtection="1">
      <alignment readingOrder="2"/>
    </xf>
    <xf numFmtId="1" fontId="3" fillId="6" borderId="3" xfId="0" applyNumberFormat="1" applyFont="1" applyFill="1" applyBorder="1" applyAlignment="1" applyProtection="1">
      <alignment horizontal="center" readingOrder="2"/>
    </xf>
    <xf numFmtId="1" fontId="6" fillId="6" borderId="3" xfId="0" applyNumberFormat="1" applyFont="1" applyFill="1" applyBorder="1" applyAlignment="1">
      <alignment horizontal="center" readingOrder="2"/>
    </xf>
    <xf numFmtId="1" fontId="3" fillId="4" borderId="3" xfId="0" applyNumberFormat="1" applyFont="1" applyFill="1" applyBorder="1" applyAlignment="1" applyProtection="1">
      <alignment horizontal="center" readingOrder="2"/>
    </xf>
    <xf numFmtId="1" fontId="3" fillId="0" borderId="3" xfId="0" applyNumberFormat="1" applyFont="1" applyBorder="1" applyAlignment="1" applyProtection="1">
      <alignment horizontal="center" readingOrder="2"/>
    </xf>
    <xf numFmtId="2" fontId="6" fillId="4" borderId="3" xfId="0" applyNumberFormat="1" applyFont="1" applyFill="1" applyBorder="1" applyAlignment="1">
      <alignment horizontal="center" readingOrder="2"/>
    </xf>
    <xf numFmtId="1" fontId="2" fillId="0" borderId="3" xfId="0" applyNumberFormat="1" applyFont="1" applyBorder="1" applyAlignment="1">
      <alignment horizontal="center" readingOrder="2"/>
    </xf>
    <xf numFmtId="0" fontId="2" fillId="0" borderId="3" xfId="0" applyNumberFormat="1" applyFont="1" applyBorder="1" applyAlignment="1">
      <alignment horizontal="center" readingOrder="2"/>
    </xf>
    <xf numFmtId="2" fontId="2" fillId="2" borderId="0" xfId="0" applyFont="1" applyFill="1" applyAlignment="1">
      <alignment horizontal="center" readingOrder="2"/>
    </xf>
    <xf numFmtId="2" fontId="2" fillId="0" borderId="3" xfId="0" applyFont="1" applyBorder="1" applyAlignment="1">
      <alignment horizontal="center" wrapText="1" readingOrder="2"/>
    </xf>
    <xf numFmtId="0" fontId="2" fillId="4" borderId="3" xfId="0" applyNumberFormat="1" applyFont="1" applyFill="1" applyBorder="1" applyAlignment="1" applyProtection="1">
      <alignment horizontal="center" readingOrder="2"/>
    </xf>
    <xf numFmtId="2" fontId="3" fillId="4" borderId="3" xfId="0" applyFont="1" applyFill="1" applyBorder="1" applyAlignment="1" applyProtection="1">
      <alignment horizontal="center" readingOrder="2"/>
    </xf>
    <xf numFmtId="0" fontId="2" fillId="6" borderId="3" xfId="0" applyNumberFormat="1" applyFont="1" applyFill="1" applyBorder="1" applyAlignment="1" applyProtection="1">
      <alignment horizontal="center" readingOrder="2"/>
    </xf>
    <xf numFmtId="0" fontId="2" fillId="0" borderId="3" xfId="0" applyNumberFormat="1" applyFont="1" applyBorder="1" applyAlignment="1" applyProtection="1">
      <alignment horizontal="center" readingOrder="2"/>
    </xf>
    <xf numFmtId="1" fontId="2" fillId="4" borderId="3" xfId="0" applyNumberFormat="1" applyFont="1" applyFill="1" applyBorder="1" applyAlignment="1" applyProtection="1">
      <alignment horizontal="center" readingOrder="2"/>
    </xf>
    <xf numFmtId="1" fontId="2" fillId="0" borderId="3" xfId="0" applyNumberFormat="1" applyFont="1" applyBorder="1" applyAlignment="1" applyProtection="1">
      <alignment horizontal="center" readingOrder="2"/>
    </xf>
    <xf numFmtId="2" fontId="3" fillId="0" borderId="3" xfId="0" applyFont="1" applyBorder="1" applyAlignment="1" applyProtection="1">
      <alignment horizontal="center" readingOrder="2"/>
    </xf>
    <xf numFmtId="1" fontId="2" fillId="6" borderId="3" xfId="0" applyNumberFormat="1" applyFont="1" applyFill="1" applyBorder="1" applyAlignment="1" applyProtection="1">
      <alignment horizontal="center" readingOrder="2"/>
    </xf>
    <xf numFmtId="2" fontId="3" fillId="6" borderId="3" xfId="0" applyFont="1" applyFill="1" applyBorder="1" applyAlignment="1" applyProtection="1">
      <alignment horizontal="center" readingOrder="2"/>
    </xf>
    <xf numFmtId="2" fontId="1" fillId="0" borderId="0" xfId="0" applyFont="1" applyAlignment="1">
      <alignment readingOrder="2"/>
    </xf>
    <xf numFmtId="2" fontId="2" fillId="0" borderId="3" xfId="0" applyFont="1" applyBorder="1" applyAlignment="1">
      <alignment horizontal="center" vertical="distributed" wrapText="1" readingOrder="2"/>
    </xf>
    <xf numFmtId="49" fontId="2" fillId="2" borderId="3" xfId="0" applyNumberFormat="1" applyFont="1" applyFill="1" applyBorder="1" applyAlignment="1">
      <alignment horizontal="center" wrapText="1" readingOrder="2"/>
    </xf>
    <xf numFmtId="2" fontId="2" fillId="7" borderId="3" xfId="0" applyFont="1" applyFill="1" applyBorder="1" applyAlignment="1">
      <alignment horizontal="center" readingOrder="2"/>
    </xf>
    <xf numFmtId="1" fontId="3" fillId="2" borderId="3" xfId="0" applyNumberFormat="1" applyFont="1" applyFill="1" applyBorder="1" applyAlignment="1" applyProtection="1">
      <alignment horizontal="center" readingOrder="2"/>
    </xf>
    <xf numFmtId="1" fontId="3" fillId="2" borderId="3" xfId="0" applyNumberFormat="1" applyFont="1" applyFill="1" applyBorder="1" applyAlignment="1">
      <alignment horizontal="center" readingOrder="2"/>
    </xf>
    <xf numFmtId="0" fontId="2" fillId="2" borderId="3" xfId="0" applyNumberFormat="1" applyFont="1" applyFill="1" applyBorder="1" applyAlignment="1" applyProtection="1">
      <alignment horizontal="center" readingOrder="2"/>
    </xf>
    <xf numFmtId="1" fontId="2" fillId="2" borderId="3" xfId="0" applyNumberFormat="1" applyFont="1" applyFill="1" applyBorder="1" applyAlignment="1" applyProtection="1">
      <alignment horizontal="center" readingOrder="2"/>
    </xf>
    <xf numFmtId="2" fontId="3" fillId="2" borderId="3" xfId="0" applyFont="1" applyFill="1" applyBorder="1" applyAlignment="1" applyProtection="1">
      <alignment horizontal="center" readingOrder="2"/>
    </xf>
    <xf numFmtId="2" fontId="2" fillId="8" borderId="3" xfId="0" applyFont="1" applyFill="1" applyBorder="1" applyAlignment="1">
      <alignment horizontal="center" readingOrder="2"/>
    </xf>
    <xf numFmtId="1" fontId="2" fillId="8" borderId="3" xfId="0" applyNumberFormat="1" applyFont="1" applyFill="1" applyBorder="1" applyAlignment="1">
      <alignment horizontal="center" readingOrder="2"/>
    </xf>
    <xf numFmtId="1" fontId="3" fillId="8" borderId="3" xfId="0" applyNumberFormat="1" applyFont="1" applyFill="1" applyBorder="1" applyAlignment="1" applyProtection="1">
      <alignment horizontal="center" readingOrder="2"/>
    </xf>
    <xf numFmtId="0" fontId="2" fillId="8" borderId="3" xfId="0" applyNumberFormat="1" applyFont="1" applyFill="1" applyBorder="1" applyAlignment="1" applyProtection="1">
      <alignment horizontal="center" readingOrder="2"/>
    </xf>
    <xf numFmtId="1" fontId="2" fillId="8" borderId="3" xfId="0" applyNumberFormat="1" applyFont="1" applyFill="1" applyBorder="1" applyAlignment="1" applyProtection="1">
      <alignment horizontal="center" readingOrder="2"/>
    </xf>
    <xf numFmtId="2" fontId="3" fillId="8" borderId="3" xfId="0" applyFont="1" applyFill="1" applyBorder="1" applyAlignment="1" applyProtection="1">
      <alignment horizontal="center" readingOrder="2"/>
    </xf>
    <xf numFmtId="1" fontId="6" fillId="8" borderId="3" xfId="0" applyNumberFormat="1" applyFont="1" applyFill="1" applyBorder="1" applyAlignment="1">
      <alignment horizontal="center" readingOrder="2"/>
    </xf>
    <xf numFmtId="0" fontId="3" fillId="2" borderId="3" xfId="0" applyNumberFormat="1" applyFont="1" applyFill="1" applyBorder="1" applyAlignment="1">
      <alignment horizontal="center" readingOrder="2"/>
    </xf>
    <xf numFmtId="0" fontId="2" fillId="2" borderId="3" xfId="0" applyNumberFormat="1" applyFont="1" applyFill="1" applyBorder="1" applyAlignment="1">
      <alignment horizontal="center" readingOrder="2"/>
    </xf>
    <xf numFmtId="1" fontId="2" fillId="2" borderId="3" xfId="0" applyNumberFormat="1" applyFont="1" applyFill="1" applyBorder="1" applyAlignment="1">
      <alignment horizontal="center" readingOrder="2"/>
    </xf>
    <xf numFmtId="2" fontId="3" fillId="2" borderId="3" xfId="0" applyFont="1" applyFill="1" applyBorder="1" applyAlignment="1">
      <alignment horizontal="center" readingOrder="2"/>
    </xf>
    <xf numFmtId="1" fontId="6" fillId="2" borderId="3" xfId="0" applyNumberFormat="1" applyFont="1" applyFill="1" applyBorder="1" applyAlignment="1">
      <alignment horizontal="center" readingOrder="2"/>
    </xf>
    <xf numFmtId="49" fontId="2" fillId="0" borderId="3" xfId="0" applyNumberFormat="1" applyFont="1" applyBorder="1" applyAlignment="1">
      <alignment horizontal="center" readingOrder="2"/>
    </xf>
    <xf numFmtId="0" fontId="0" fillId="8" borderId="0" xfId="0" applyNumberFormat="1" applyFill="1"/>
    <xf numFmtId="0" fontId="0" fillId="2" borderId="0" xfId="0" applyNumberFormat="1" applyFill="1"/>
    <xf numFmtId="0" fontId="0" fillId="7" borderId="0" xfId="0" applyNumberFormat="1" applyFill="1"/>
    <xf numFmtId="1" fontId="3" fillId="7" borderId="3" xfId="0" applyNumberFormat="1" applyFont="1" applyFill="1" applyBorder="1" applyAlignment="1">
      <alignment horizontal="center" readingOrder="2"/>
    </xf>
    <xf numFmtId="1" fontId="2" fillId="7" borderId="3" xfId="0" applyNumberFormat="1" applyFont="1" applyFill="1" applyBorder="1" applyAlignment="1">
      <alignment horizontal="center" readingOrder="2"/>
    </xf>
    <xf numFmtId="0" fontId="2" fillId="7" borderId="3" xfId="0" applyNumberFormat="1" applyFont="1" applyFill="1" applyBorder="1" applyAlignment="1" applyProtection="1">
      <alignment horizontal="center" readingOrder="2"/>
    </xf>
    <xf numFmtId="1" fontId="2" fillId="7" borderId="3" xfId="0" applyNumberFormat="1" applyFont="1" applyFill="1" applyBorder="1" applyAlignment="1" applyProtection="1">
      <alignment horizontal="center" readingOrder="2"/>
    </xf>
    <xf numFmtId="2" fontId="3" fillId="7" borderId="3" xfId="0" applyFont="1" applyFill="1" applyBorder="1" applyAlignment="1" applyProtection="1">
      <alignment horizontal="center" readingOrder="2"/>
    </xf>
    <xf numFmtId="0" fontId="5" fillId="3" borderId="2" xfId="0" applyNumberFormat="1" applyFont="1" applyFill="1" applyBorder="1" applyAlignment="1">
      <alignment textRotation="90" readingOrder="2"/>
    </xf>
    <xf numFmtId="0" fontId="5" fillId="3" borderId="3" xfId="0" applyNumberFormat="1" applyFont="1" applyFill="1" applyBorder="1" applyAlignment="1">
      <alignment horizontal="center" textRotation="90" readingOrder="2"/>
    </xf>
    <xf numFmtId="0" fontId="5" fillId="2" borderId="3" xfId="0" applyNumberFormat="1" applyFont="1" applyFill="1" applyBorder="1" applyAlignment="1">
      <alignment horizontal="center" textRotation="90" readingOrder="2"/>
    </xf>
    <xf numFmtId="0" fontId="5" fillId="3" borderId="3" xfId="0" applyNumberFormat="1" applyFont="1" applyFill="1" applyBorder="1" applyAlignment="1">
      <alignment textRotation="90" readingOrder="2"/>
    </xf>
    <xf numFmtId="0" fontId="0" fillId="0" borderId="0" xfId="0" applyNumberFormat="1" applyAlignment="1">
      <alignment readingOrder="2"/>
    </xf>
    <xf numFmtId="0" fontId="5" fillId="2" borderId="3" xfId="0" applyNumberFormat="1" applyFont="1" applyFill="1" applyBorder="1" applyAlignment="1">
      <alignment horizontal="center" readingOrder="2"/>
    </xf>
    <xf numFmtId="0" fontId="3" fillId="2" borderId="3" xfId="0" applyNumberFormat="1" applyFont="1" applyFill="1" applyBorder="1" applyAlignment="1" applyProtection="1">
      <alignment horizontal="center" readingOrder="2"/>
    </xf>
    <xf numFmtId="0" fontId="3" fillId="8" borderId="3" xfId="0" applyNumberFormat="1" applyFont="1" applyFill="1" applyBorder="1" applyAlignment="1" applyProtection="1">
      <alignment horizontal="center" readingOrder="2"/>
    </xf>
    <xf numFmtId="0" fontId="3" fillId="4" borderId="3" xfId="0" applyNumberFormat="1" applyFont="1" applyFill="1" applyBorder="1" applyAlignment="1" applyProtection="1">
      <alignment horizontal="center" readingOrder="2"/>
    </xf>
    <xf numFmtId="0" fontId="3" fillId="7" borderId="3" xfId="0" applyNumberFormat="1" applyFont="1" applyFill="1" applyBorder="1" applyAlignment="1" applyProtection="1">
      <alignment horizontal="center" readingOrder="2"/>
    </xf>
    <xf numFmtId="0" fontId="3" fillId="0" borderId="3" xfId="0" applyNumberFormat="1" applyFont="1" applyBorder="1" applyAlignment="1" applyProtection="1">
      <alignment horizontal="center" readingOrder="2"/>
    </xf>
    <xf numFmtId="0" fontId="3" fillId="6" borderId="3" xfId="0" applyNumberFormat="1" applyFont="1" applyFill="1" applyBorder="1" applyAlignment="1" applyProtection="1">
      <alignment horizontal="center" readingOrder="2"/>
    </xf>
    <xf numFmtId="2" fontId="4" fillId="4" borderId="1" xfId="0" applyFont="1" applyFill="1" applyBorder="1" applyAlignment="1" applyProtection="1">
      <alignment readingOrder="2"/>
    </xf>
    <xf numFmtId="0" fontId="0" fillId="7" borderId="3" xfId="0" applyNumberFormat="1" applyFill="1" applyBorder="1"/>
    <xf numFmtId="0" fontId="0" fillId="2" borderId="3" xfId="0" applyNumberFormat="1" applyFill="1" applyBorder="1"/>
    <xf numFmtId="0" fontId="0" fillId="8" borderId="3" xfId="0" applyNumberFormat="1" applyFill="1" applyBorder="1"/>
    <xf numFmtId="2" fontId="4" fillId="4" borderId="3" xfId="0" applyFont="1" applyFill="1" applyBorder="1" applyAlignment="1" applyProtection="1">
      <alignment readingOrder="2"/>
    </xf>
    <xf numFmtId="2" fontId="4" fillId="0" borderId="3" xfId="0" applyFont="1" applyBorder="1" applyAlignment="1" applyProtection="1">
      <alignment readingOrder="2"/>
    </xf>
    <xf numFmtId="2" fontId="4" fillId="6" borderId="3" xfId="0" applyFont="1" applyFill="1" applyBorder="1" applyAlignment="1" applyProtection="1">
      <alignment readingOrder="2"/>
    </xf>
    <xf numFmtId="2" fontId="3" fillId="0" borderId="3" xfId="0" applyFont="1" applyBorder="1" applyAlignment="1">
      <alignment horizontal="center" vertical="center" readingOrder="2"/>
    </xf>
    <xf numFmtId="2" fontId="2" fillId="9" borderId="3" xfId="0" applyFont="1" applyFill="1" applyBorder="1" applyAlignment="1">
      <alignment horizont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189"/>
  <sheetViews>
    <sheetView rightToLeft="1" tabSelected="1" zoomScale="205" zoomScaleNormal="205" workbookViewId="0">
      <pane ySplit="1" topLeftCell="A2" activePane="bottomLeft" state="frozen"/>
      <selection activeCell="H1" sqref="H1"/>
      <selection pane="bottomLeft" activeCell="B2" sqref="B2"/>
    </sheetView>
  </sheetViews>
  <sheetFormatPr defaultColWidth="0" defaultRowHeight="12.75" zeroHeight="1" x14ac:dyDescent="0.2"/>
  <cols>
    <col min="1" max="1" width="9.7109375" style="8" customWidth="1"/>
    <col min="2" max="2" width="9.7109375" style="8" bestFit="1" customWidth="1"/>
    <col min="3" max="7" width="8.85546875" style="8" customWidth="1"/>
    <col min="8" max="8" width="4.7109375" style="8" customWidth="1"/>
    <col min="9" max="9" width="6.42578125" style="8" customWidth="1"/>
    <col min="10" max="10" width="5.7109375" style="8" customWidth="1"/>
    <col min="11" max="11" width="9.7109375" style="8" bestFit="1" customWidth="1"/>
    <col min="12" max="12" width="8.85546875" style="8" customWidth="1"/>
    <col min="13" max="13" width="7" style="8" customWidth="1"/>
    <col min="14" max="14" width="7.7109375" style="8" customWidth="1"/>
    <col min="15" max="15" width="6.42578125" style="8" customWidth="1"/>
    <col min="16" max="16" width="4.85546875" style="8" customWidth="1"/>
    <col min="17" max="17" width="6.28515625" style="8" customWidth="1"/>
    <col min="18" max="18" width="5.7109375" style="8" customWidth="1"/>
    <col min="19" max="19" width="4.42578125" style="73" customWidth="1"/>
    <col min="20" max="20" width="4.42578125" style="8" customWidth="1"/>
    <col min="21" max="21" width="9" style="8" customWidth="1"/>
    <col min="22" max="22" width="3.7109375" style="8" customWidth="1"/>
    <col min="23" max="23" width="7.42578125" style="8" customWidth="1"/>
    <col min="24" max="24" width="8.85546875" style="8" customWidth="1"/>
    <col min="25" max="25" width="12.28515625" style="8" customWidth="1"/>
    <col min="26" max="26" width="8.85546875" style="8" customWidth="1"/>
    <col min="27" max="27" width="23.5703125" customWidth="1"/>
    <col min="28" max="16384" width="8.85546875" hidden="1"/>
  </cols>
  <sheetData>
    <row r="1" spans="1:26" ht="50.25" x14ac:dyDescent="0.25">
      <c r="A1" s="1"/>
      <c r="B1" s="2" t="s">
        <v>5</v>
      </c>
      <c r="C1" s="2" t="s">
        <v>6</v>
      </c>
      <c r="D1" s="3" t="s">
        <v>7</v>
      </c>
      <c r="E1" s="29" t="s">
        <v>8</v>
      </c>
      <c r="F1" s="60" t="s">
        <v>25</v>
      </c>
      <c r="G1" s="40" t="s">
        <v>26</v>
      </c>
      <c r="H1" s="6" t="s">
        <v>23</v>
      </c>
      <c r="I1" s="3" t="s">
        <v>9</v>
      </c>
      <c r="J1" s="29" t="s">
        <v>24</v>
      </c>
      <c r="K1" s="4" t="s">
        <v>10</v>
      </c>
      <c r="L1" s="41" t="s">
        <v>1</v>
      </c>
      <c r="M1" s="41" t="s">
        <v>2</v>
      </c>
      <c r="N1" s="41" t="s">
        <v>3</v>
      </c>
      <c r="O1" s="5" t="s">
        <v>18</v>
      </c>
      <c r="P1" s="6" t="s">
        <v>11</v>
      </c>
      <c r="Q1" s="3" t="s">
        <v>16</v>
      </c>
      <c r="R1" s="3" t="s">
        <v>19</v>
      </c>
      <c r="S1" s="5" t="s">
        <v>20</v>
      </c>
      <c r="T1" s="6" t="s">
        <v>17</v>
      </c>
      <c r="U1" s="2" t="s">
        <v>12</v>
      </c>
      <c r="V1" s="3" t="s">
        <v>22</v>
      </c>
      <c r="W1" s="2" t="s">
        <v>13</v>
      </c>
      <c r="X1" s="4" t="s">
        <v>14</v>
      </c>
      <c r="Y1" s="4" t="s">
        <v>0</v>
      </c>
      <c r="Z1" s="88" t="s">
        <v>15</v>
      </c>
    </row>
    <row r="2" spans="1:26" ht="15.75" x14ac:dyDescent="0.25">
      <c r="A2" s="62" t="s">
        <v>27</v>
      </c>
      <c r="B2" s="4">
        <v>3272.45</v>
      </c>
      <c r="C2" s="4">
        <v>627.21</v>
      </c>
      <c r="D2" s="4">
        <v>60</v>
      </c>
      <c r="E2" s="4">
        <v>0</v>
      </c>
      <c r="F2" s="4">
        <v>0</v>
      </c>
      <c r="G2" s="89">
        <f>(150*B2)/(MAX(B$2:B$6))</f>
        <v>150</v>
      </c>
      <c r="H2" s="57"/>
      <c r="I2" s="44">
        <v>1100</v>
      </c>
      <c r="J2" s="57">
        <v>300</v>
      </c>
      <c r="K2" s="4">
        <f>SUM(B2:J2)</f>
        <v>5509.66</v>
      </c>
      <c r="L2" s="4">
        <f>ROUNDUP(K2*9/100,2)</f>
        <v>495.87</v>
      </c>
      <c r="M2" s="4">
        <f>ROUNDUP(K2*1/100,2)</f>
        <v>55.1</v>
      </c>
      <c r="N2" s="4">
        <f>M2</f>
        <v>55.1</v>
      </c>
      <c r="O2" s="56">
        <v>4.49</v>
      </c>
      <c r="P2" s="57">
        <v>1</v>
      </c>
      <c r="Q2" s="58">
        <v>7.1</v>
      </c>
      <c r="R2" s="58">
        <v>1.5</v>
      </c>
      <c r="S2" s="55">
        <v>5</v>
      </c>
      <c r="T2" s="57"/>
      <c r="U2" s="89">
        <f>IF(((K2-(L2+M2+N2))-2000)&gt;=2500,(((K2-(L2+M2+N2))-2000)-2500)*15%+156.25,IF(((K2-(L2+M2+N2))-2000)&gt;=1250,(((K2-(L2+M2+N2))-2000)-1250)*10%+31.25,IF(((K2-(L2+M2+N2))-2000)&lt;1250,خطا,0)))</f>
        <v>216.78850000000003</v>
      </c>
      <c r="V2" s="4"/>
      <c r="W2" s="4">
        <f>(K2-50-(L2+M2+N2))*7.5/1000</f>
        <v>36.401925000000006</v>
      </c>
      <c r="X2" s="4">
        <f t="shared" ref="X2:X6" si="0">SUM(L2:W2)</f>
        <v>878.35042500000009</v>
      </c>
      <c r="Y2" s="4">
        <f t="shared" ref="Y2:Y6" si="1">K2-X2</f>
        <v>4631.3095749999993</v>
      </c>
      <c r="Z2" s="83" t="s">
        <v>27</v>
      </c>
    </row>
    <row r="3" spans="1:26" ht="15.75" x14ac:dyDescent="0.25">
      <c r="A3" s="63" t="s">
        <v>28</v>
      </c>
      <c r="B3" s="42">
        <v>3231.51</v>
      </c>
      <c r="C3" s="42">
        <v>553.76</v>
      </c>
      <c r="D3" s="42">
        <v>60</v>
      </c>
      <c r="E3" s="42">
        <v>33.49</v>
      </c>
      <c r="F3" s="42">
        <v>139.82</v>
      </c>
      <c r="G3" s="4">
        <f>(150*B3)/(MAX(B$2:B$6))</f>
        <v>148.12342434567375</v>
      </c>
      <c r="H3" s="65"/>
      <c r="I3" s="64">
        <v>1100</v>
      </c>
      <c r="J3" s="65">
        <v>300</v>
      </c>
      <c r="K3" s="42">
        <f t="shared" ref="K3:K6" si="2">SUM(B3:J3)</f>
        <v>5566.7034243456737</v>
      </c>
      <c r="L3" s="42">
        <f t="shared" ref="L3:L6" si="3">ROUNDUP(K3*9/100,2)</f>
        <v>501.01</v>
      </c>
      <c r="M3" s="42">
        <f t="shared" ref="M3:M6" si="4">ROUNDUP(K3*1/100,2)</f>
        <v>55.669999999999995</v>
      </c>
      <c r="N3" s="42">
        <f t="shared" ref="N3:N6" si="5">M3</f>
        <v>55.669999999999995</v>
      </c>
      <c r="O3" s="66"/>
      <c r="P3" s="67">
        <v>1</v>
      </c>
      <c r="Q3" s="68">
        <v>7.1</v>
      </c>
      <c r="R3" s="68">
        <v>1.5</v>
      </c>
      <c r="S3" s="78">
        <v>5</v>
      </c>
      <c r="T3" s="65"/>
      <c r="U3" s="42">
        <f>IF(((K3-(L3+M3+N3))-2000)&gt;=2500,(((K3-(L3+M3+N3))-2000)-2500)*15%+156.25,IF(((K3-(L3+M3+N3))-2000)&gt;=1250,(((K3-(L3+M3+N3))-2000)-1250)*10%+31.25,IF(((K3-(L3+M3+N3))-2000)&lt;1250,خطا,0)))</f>
        <v>224.40301365185115</v>
      </c>
      <c r="V3" s="42"/>
      <c r="W3" s="42">
        <f t="shared" ref="W3:W6" si="6">(K3-50-(L3+M3+N3))*7.5/1000</f>
        <v>36.782650682592561</v>
      </c>
      <c r="X3" s="42">
        <f t="shared" si="0"/>
        <v>888.13566433444373</v>
      </c>
      <c r="Y3" s="42">
        <f t="shared" si="1"/>
        <v>4678.5677600112303</v>
      </c>
      <c r="Z3" s="82" t="s">
        <v>28</v>
      </c>
    </row>
    <row r="4" spans="1:26" ht="15.75" x14ac:dyDescent="0.25">
      <c r="A4" s="62" t="s">
        <v>29</v>
      </c>
      <c r="B4" s="4">
        <v>2676.69</v>
      </c>
      <c r="C4" s="4">
        <v>411.56</v>
      </c>
      <c r="D4" s="4">
        <v>44.72</v>
      </c>
      <c r="E4" s="4">
        <v>458.58</v>
      </c>
      <c r="F4" s="4">
        <v>0</v>
      </c>
      <c r="G4" s="4">
        <f t="shared" ref="G4:G20" si="7">(150*B4)/(MAX(B$2:B$6))</f>
        <v>122.69201974056136</v>
      </c>
      <c r="H4" s="57">
        <v>100</v>
      </c>
      <c r="I4" s="43">
        <v>1100</v>
      </c>
      <c r="J4" s="57">
        <v>300</v>
      </c>
      <c r="K4" s="4">
        <f t="shared" si="2"/>
        <v>5214.2420197405609</v>
      </c>
      <c r="L4" s="4">
        <f t="shared" si="3"/>
        <v>469.28999999999996</v>
      </c>
      <c r="M4" s="4">
        <f t="shared" si="4"/>
        <v>52.15</v>
      </c>
      <c r="N4" s="4">
        <f t="shared" si="5"/>
        <v>52.15</v>
      </c>
      <c r="O4" s="45"/>
      <c r="P4" s="46">
        <v>0</v>
      </c>
      <c r="Q4" s="47">
        <v>7.1</v>
      </c>
      <c r="R4" s="47">
        <v>1.5</v>
      </c>
      <c r="S4" s="75">
        <v>5</v>
      </c>
      <c r="T4" s="57"/>
      <c r="U4" s="4">
        <f>IF(((K4-(L4+M4+N4))-2000)&gt;=2500,(((K4-(L4+M4+N4))-2000)-2500)*15%+156.25,IF(((K4-(L4+M4+N4))-2000)&gt;=1250,(((K4-(L4+M4+N4))-2000)-1250)*10%+31.25,IF(((K4-(L4+M4+N4))-2000)&lt;1250,خطا,0)))</f>
        <v>177.34780296108411</v>
      </c>
      <c r="V4" s="4"/>
      <c r="W4" s="4">
        <f t="shared" si="6"/>
        <v>34.429890148054206</v>
      </c>
      <c r="X4" s="4">
        <f t="shared" si="0"/>
        <v>798.96769310913828</v>
      </c>
      <c r="Y4" s="4">
        <f t="shared" si="1"/>
        <v>4415.2743266314228</v>
      </c>
      <c r="Z4" s="83" t="s">
        <v>29</v>
      </c>
    </row>
    <row r="5" spans="1:26" ht="15.75" x14ac:dyDescent="0.25">
      <c r="A5" s="62" t="s">
        <v>30</v>
      </c>
      <c r="B5" s="4">
        <v>2954.88</v>
      </c>
      <c r="C5" s="4">
        <v>571.08000000000004</v>
      </c>
      <c r="D5" s="4">
        <v>57.8</v>
      </c>
      <c r="E5" s="4">
        <v>267.27999999999997</v>
      </c>
      <c r="F5" s="4">
        <v>127.85</v>
      </c>
      <c r="G5" s="4">
        <f t="shared" si="7"/>
        <v>135.44347507219362</v>
      </c>
      <c r="H5" s="57"/>
      <c r="I5" s="43">
        <v>1100</v>
      </c>
      <c r="J5" s="57">
        <v>300</v>
      </c>
      <c r="K5" s="4">
        <f t="shared" si="2"/>
        <v>5514.3334750721933</v>
      </c>
      <c r="L5" s="4">
        <f t="shared" si="3"/>
        <v>496.3</v>
      </c>
      <c r="M5" s="4">
        <f t="shared" si="4"/>
        <v>55.15</v>
      </c>
      <c r="N5" s="4">
        <f t="shared" si="5"/>
        <v>55.15</v>
      </c>
      <c r="O5" s="45"/>
      <c r="P5" s="46">
        <v>1</v>
      </c>
      <c r="Q5" s="47">
        <v>7.1</v>
      </c>
      <c r="R5" s="47">
        <v>1.5</v>
      </c>
      <c r="S5" s="75">
        <v>5</v>
      </c>
      <c r="T5" s="59"/>
      <c r="U5" s="4">
        <f>IF(((K5-(L5+M5+N5))-2000)&gt;=2500,(((K5-(L5+M5+N5))-2000)-2500)*15%+156.25,IF(((K5-(L5+M5+N5))-2000)&gt;=1250,(((K5-(L5+M5+N5))-2000)-1250)*10%+31.25,IF(((K5-(L5+M5+N5))-2000)&lt;1250,خطا,0)))</f>
        <v>217.41002126082896</v>
      </c>
      <c r="V5" s="4"/>
      <c r="W5" s="4">
        <f t="shared" si="6"/>
        <v>36.433001063041445</v>
      </c>
      <c r="X5" s="4">
        <f t="shared" si="0"/>
        <v>875.04302232387045</v>
      </c>
      <c r="Y5" s="4">
        <f t="shared" si="1"/>
        <v>4639.2904527483224</v>
      </c>
      <c r="Z5" s="83" t="s">
        <v>30</v>
      </c>
    </row>
    <row r="6" spans="1:26" ht="15.75" x14ac:dyDescent="0.25">
      <c r="A6" s="61" t="s">
        <v>31</v>
      </c>
      <c r="B6" s="48">
        <v>2566.1799999999998</v>
      </c>
      <c r="C6" s="48">
        <v>414.55</v>
      </c>
      <c r="D6" s="48">
        <v>44</v>
      </c>
      <c r="E6" s="48">
        <v>220.98</v>
      </c>
      <c r="F6" s="48">
        <v>0</v>
      </c>
      <c r="G6" s="4">
        <f t="shared" si="7"/>
        <v>117.62654891594983</v>
      </c>
      <c r="H6" s="49">
        <v>200</v>
      </c>
      <c r="I6" s="50">
        <v>950</v>
      </c>
      <c r="J6" s="49">
        <v>300</v>
      </c>
      <c r="K6" s="48">
        <f t="shared" si="2"/>
        <v>4813.3365489159496</v>
      </c>
      <c r="L6" s="48">
        <f t="shared" si="3"/>
        <v>433.21</v>
      </c>
      <c r="M6" s="48">
        <f t="shared" si="4"/>
        <v>48.14</v>
      </c>
      <c r="N6" s="48">
        <f t="shared" si="5"/>
        <v>48.14</v>
      </c>
      <c r="O6" s="51"/>
      <c r="P6" s="52">
        <v>0</v>
      </c>
      <c r="Q6" s="53">
        <v>7.1</v>
      </c>
      <c r="R6" s="53">
        <v>1.5</v>
      </c>
      <c r="S6" s="76">
        <v>5</v>
      </c>
      <c r="T6" s="54"/>
      <c r="U6" s="48">
        <f>IF(((K6-(L6+M6+N6))-2000)&gt;=2500,(((K6-(L6+M6+N6))-2000)-2500)*15%+156.25,IF(((K6-(L6+M6+N6))-2000)&gt;=1250,(((K6-(L6+M6+N6))-2000)-1250)*10%+31.25,IF(((K6-(L6+M6+N6))-2000)&lt;1250,خطا,0)))</f>
        <v>134.63465489159501</v>
      </c>
      <c r="V6" s="48"/>
      <c r="W6" s="48">
        <f t="shared" si="6"/>
        <v>31.753849116869624</v>
      </c>
      <c r="X6" s="48">
        <f t="shared" si="0"/>
        <v>709.47850400846471</v>
      </c>
      <c r="Y6" s="48">
        <f t="shared" si="1"/>
        <v>4103.8580449074852</v>
      </c>
      <c r="Z6" s="84" t="s">
        <v>31</v>
      </c>
    </row>
    <row r="7" spans="1:26" ht="7.9" hidden="1" customHeight="1" x14ac:dyDescent="0.25">
      <c r="A7" s="13"/>
      <c r="B7" s="11"/>
      <c r="C7" s="11"/>
      <c r="D7" s="11"/>
      <c r="E7" s="11"/>
      <c r="F7" s="11"/>
      <c r="G7" s="4">
        <f t="shared" si="7"/>
        <v>0</v>
      </c>
      <c r="H7" s="12"/>
      <c r="I7" s="23"/>
      <c r="J7" s="12"/>
      <c r="K7" s="11"/>
      <c r="L7" s="9"/>
      <c r="M7" s="42"/>
      <c r="N7" s="11"/>
      <c r="O7" s="30"/>
      <c r="P7" s="34"/>
      <c r="Q7" s="31"/>
      <c r="R7" s="31"/>
      <c r="S7" s="77"/>
      <c r="T7" s="17"/>
      <c r="U7" s="4"/>
      <c r="V7" s="11"/>
      <c r="W7" s="11"/>
      <c r="X7" s="11"/>
      <c r="Y7" s="11"/>
      <c r="Z7" s="85"/>
    </row>
    <row r="8" spans="1:26" ht="7.9" hidden="1" customHeight="1" x14ac:dyDescent="0.25">
      <c r="A8" s="18"/>
      <c r="B8" s="2"/>
      <c r="C8" s="2"/>
      <c r="D8" s="2"/>
      <c r="E8" s="2"/>
      <c r="F8" s="2"/>
      <c r="G8" s="4">
        <f t="shared" si="7"/>
        <v>0</v>
      </c>
      <c r="H8" s="26"/>
      <c r="I8" s="24"/>
      <c r="J8" s="2"/>
      <c r="K8" s="4"/>
      <c r="L8" s="4"/>
      <c r="M8" s="4"/>
      <c r="N8" s="4"/>
      <c r="O8" s="33"/>
      <c r="P8" s="35"/>
      <c r="Q8" s="36"/>
      <c r="R8" s="36"/>
      <c r="S8" s="79"/>
      <c r="T8" s="19"/>
      <c r="U8" s="4"/>
      <c r="V8" s="2"/>
      <c r="W8" s="2"/>
      <c r="X8" s="4"/>
      <c r="Y8" s="4"/>
      <c r="Z8" s="86"/>
    </row>
    <row r="9" spans="1:26" ht="7.9" hidden="1" customHeight="1" x14ac:dyDescent="0.25">
      <c r="A9" s="10"/>
      <c r="B9" s="11"/>
      <c r="C9" s="11"/>
      <c r="D9" s="11"/>
      <c r="E9" s="11"/>
      <c r="F9" s="11"/>
      <c r="G9" s="4">
        <f t="shared" si="7"/>
        <v>0</v>
      </c>
      <c r="H9" s="12"/>
      <c r="I9" s="23"/>
      <c r="J9" s="11"/>
      <c r="K9" s="11"/>
      <c r="L9" s="11"/>
      <c r="M9" s="11"/>
      <c r="N9" s="11"/>
      <c r="O9" s="30"/>
      <c r="P9" s="34"/>
      <c r="Q9" s="31"/>
      <c r="R9" s="31"/>
      <c r="S9" s="77"/>
      <c r="T9" s="17"/>
      <c r="U9" s="4"/>
      <c r="V9" s="11"/>
      <c r="W9" s="11"/>
      <c r="X9" s="11"/>
      <c r="Y9" s="11"/>
      <c r="Z9" s="85"/>
    </row>
    <row r="10" spans="1:26" ht="7.9" hidden="1" customHeight="1" x14ac:dyDescent="0.25">
      <c r="A10" s="14"/>
      <c r="B10" s="15"/>
      <c r="C10" s="15"/>
      <c r="D10" s="15"/>
      <c r="E10" s="15"/>
      <c r="F10" s="15"/>
      <c r="G10" s="4">
        <f t="shared" si="7"/>
        <v>0</v>
      </c>
      <c r="H10" s="16"/>
      <c r="I10" s="21"/>
      <c r="J10" s="15"/>
      <c r="K10" s="15"/>
      <c r="L10" s="15"/>
      <c r="M10" s="15"/>
      <c r="N10" s="15"/>
      <c r="O10" s="32"/>
      <c r="P10" s="37"/>
      <c r="Q10" s="38"/>
      <c r="R10" s="38"/>
      <c r="S10" s="80"/>
      <c r="T10" s="22"/>
      <c r="U10" s="4"/>
      <c r="V10" s="15"/>
      <c r="W10" s="15"/>
      <c r="X10" s="15"/>
      <c r="Y10" s="15"/>
      <c r="Z10" s="87"/>
    </row>
    <row r="11" spans="1:26" ht="7.9" hidden="1" customHeight="1" x14ac:dyDescent="0.25">
      <c r="A11" s="10"/>
      <c r="B11" s="11"/>
      <c r="C11" s="11"/>
      <c r="D11" s="11"/>
      <c r="E11" s="11"/>
      <c r="F11" s="11"/>
      <c r="G11" s="4">
        <f t="shared" si="7"/>
        <v>0</v>
      </c>
      <c r="H11" s="12"/>
      <c r="I11" s="23"/>
      <c r="J11" s="11"/>
      <c r="K11" s="11"/>
      <c r="L11" s="11"/>
      <c r="M11" s="11"/>
      <c r="N11" s="11"/>
      <c r="O11" s="30"/>
      <c r="P11" s="34"/>
      <c r="Q11" s="31"/>
      <c r="R11" s="31"/>
      <c r="S11" s="77"/>
      <c r="T11" s="17"/>
      <c r="U11" s="4"/>
      <c r="V11" s="11"/>
      <c r="W11" s="11"/>
      <c r="X11" s="11"/>
      <c r="Y11" s="11"/>
      <c r="Z11" s="85"/>
    </row>
    <row r="12" spans="1:26" ht="7.9" hidden="1" customHeight="1" x14ac:dyDescent="0.25">
      <c r="A12" s="18"/>
      <c r="B12" s="2"/>
      <c r="C12" s="2"/>
      <c r="D12" s="2"/>
      <c r="E12" s="2"/>
      <c r="F12" s="2"/>
      <c r="G12" s="4">
        <f t="shared" si="7"/>
        <v>0</v>
      </c>
      <c r="H12" s="26"/>
      <c r="I12" s="24"/>
      <c r="J12" s="2"/>
      <c r="K12" s="4"/>
      <c r="L12" s="4"/>
      <c r="M12" s="4"/>
      <c r="N12" s="4"/>
      <c r="O12" s="33"/>
      <c r="P12" s="35"/>
      <c r="Q12" s="36"/>
      <c r="R12" s="36"/>
      <c r="S12" s="79"/>
      <c r="T12" s="19"/>
      <c r="U12" s="4"/>
      <c r="V12" s="2"/>
      <c r="W12" s="2"/>
      <c r="X12" s="4"/>
      <c r="Y12" s="4"/>
      <c r="Z12" s="86"/>
    </row>
    <row r="13" spans="1:26" ht="7.9" hidden="1" customHeight="1" x14ac:dyDescent="0.25">
      <c r="A13" s="10"/>
      <c r="B13" s="11"/>
      <c r="C13" s="11"/>
      <c r="D13" s="11"/>
      <c r="E13" s="11"/>
      <c r="F13" s="11"/>
      <c r="G13" s="4">
        <f t="shared" si="7"/>
        <v>0</v>
      </c>
      <c r="H13" s="12"/>
      <c r="I13" s="23"/>
      <c r="J13" s="11"/>
      <c r="K13" s="11"/>
      <c r="L13" s="11"/>
      <c r="M13" s="11"/>
      <c r="N13" s="11"/>
      <c r="O13" s="30"/>
      <c r="P13" s="34"/>
      <c r="Q13" s="31"/>
      <c r="R13" s="31"/>
      <c r="S13" s="77"/>
      <c r="T13" s="25"/>
      <c r="U13" s="4"/>
      <c r="V13" s="11"/>
      <c r="W13" s="11"/>
      <c r="X13" s="11"/>
      <c r="Y13" s="11"/>
      <c r="Z13" s="85"/>
    </row>
    <row r="14" spans="1:26" ht="7.9" hidden="1" customHeight="1" x14ac:dyDescent="0.25">
      <c r="A14" s="14"/>
      <c r="B14" s="15"/>
      <c r="C14" s="15"/>
      <c r="D14" s="15"/>
      <c r="E14" s="15"/>
      <c r="F14" s="15"/>
      <c r="G14" s="4">
        <f t="shared" si="7"/>
        <v>0</v>
      </c>
      <c r="H14" s="16"/>
      <c r="I14" s="21"/>
      <c r="J14" s="15"/>
      <c r="K14" s="15"/>
      <c r="L14" s="15"/>
      <c r="M14" s="15"/>
      <c r="N14" s="15"/>
      <c r="O14" s="32"/>
      <c r="P14" s="37"/>
      <c r="Q14" s="38"/>
      <c r="R14" s="38"/>
      <c r="S14" s="80"/>
      <c r="T14" s="16"/>
      <c r="U14" s="4"/>
      <c r="V14" s="15"/>
      <c r="W14" s="15"/>
      <c r="X14" s="15"/>
      <c r="Y14" s="15"/>
      <c r="Z14" s="87"/>
    </row>
    <row r="15" spans="1:26" ht="7.9" hidden="1" customHeight="1" x14ac:dyDescent="0.25">
      <c r="A15" s="14"/>
      <c r="B15" s="15"/>
      <c r="C15" s="15"/>
      <c r="D15" s="15"/>
      <c r="E15" s="15"/>
      <c r="F15" s="15"/>
      <c r="G15" s="4">
        <f t="shared" si="7"/>
        <v>0</v>
      </c>
      <c r="H15" s="16"/>
      <c r="I15" s="21"/>
      <c r="J15" s="15"/>
      <c r="K15" s="15"/>
      <c r="L15" s="15"/>
      <c r="M15" s="15"/>
      <c r="N15" s="15"/>
      <c r="O15" s="32"/>
      <c r="P15" s="37"/>
      <c r="Q15" s="38"/>
      <c r="R15" s="38"/>
      <c r="S15" s="80"/>
      <c r="T15" s="16"/>
      <c r="U15" s="4"/>
      <c r="V15" s="15"/>
      <c r="W15" s="15"/>
      <c r="X15" s="15"/>
      <c r="Y15" s="15"/>
      <c r="Z15" s="87"/>
    </row>
    <row r="16" spans="1:26" ht="7.9" hidden="1" customHeight="1" x14ac:dyDescent="0.25">
      <c r="A16" s="14"/>
      <c r="B16" s="15"/>
      <c r="C16" s="15"/>
      <c r="D16" s="15"/>
      <c r="E16" s="15"/>
      <c r="F16" s="15"/>
      <c r="G16" s="4">
        <f t="shared" si="7"/>
        <v>0</v>
      </c>
      <c r="H16" s="16"/>
      <c r="I16" s="21"/>
      <c r="J16" s="15"/>
      <c r="K16" s="15"/>
      <c r="L16" s="15"/>
      <c r="M16" s="15"/>
      <c r="N16" s="15"/>
      <c r="O16" s="32"/>
      <c r="P16" s="37"/>
      <c r="Q16" s="38"/>
      <c r="R16" s="38"/>
      <c r="S16" s="80"/>
      <c r="T16" s="16"/>
      <c r="U16" s="4"/>
      <c r="V16" s="15"/>
      <c r="W16" s="15"/>
      <c r="X16" s="15"/>
      <c r="Y16" s="15"/>
      <c r="Z16" s="87"/>
    </row>
    <row r="17" spans="1:26" ht="7.9" hidden="1" customHeight="1" x14ac:dyDescent="0.25">
      <c r="A17" s="14"/>
      <c r="B17" s="15"/>
      <c r="C17" s="15"/>
      <c r="D17" s="15"/>
      <c r="E17" s="15"/>
      <c r="F17" s="15"/>
      <c r="G17" s="4">
        <f t="shared" si="7"/>
        <v>0</v>
      </c>
      <c r="H17" s="16"/>
      <c r="I17" s="21"/>
      <c r="J17" s="15"/>
      <c r="K17" s="15"/>
      <c r="L17" s="15"/>
      <c r="M17" s="15"/>
      <c r="N17" s="15"/>
      <c r="O17" s="32"/>
      <c r="P17" s="37"/>
      <c r="Q17" s="38"/>
      <c r="R17" s="38"/>
      <c r="S17" s="80"/>
      <c r="T17" s="16"/>
      <c r="U17" s="4"/>
      <c r="V17" s="15"/>
      <c r="W17" s="15"/>
      <c r="X17" s="15"/>
      <c r="Y17" s="15"/>
      <c r="Z17" s="87"/>
    </row>
    <row r="18" spans="1:26" ht="7.9" hidden="1" customHeight="1" x14ac:dyDescent="0.25">
      <c r="A18" s="14"/>
      <c r="B18" s="15"/>
      <c r="C18" s="15"/>
      <c r="D18" s="15"/>
      <c r="E18" s="15"/>
      <c r="F18" s="15"/>
      <c r="G18" s="4">
        <f t="shared" si="7"/>
        <v>0</v>
      </c>
      <c r="H18" s="16"/>
      <c r="I18" s="21"/>
      <c r="J18" s="15"/>
      <c r="K18" s="15"/>
      <c r="L18" s="15"/>
      <c r="M18" s="15"/>
      <c r="N18" s="15"/>
      <c r="O18" s="32"/>
      <c r="P18" s="37"/>
      <c r="Q18" s="38"/>
      <c r="R18" s="38"/>
      <c r="S18" s="80"/>
      <c r="T18" s="16"/>
      <c r="U18" s="4"/>
      <c r="V18" s="15"/>
      <c r="W18" s="15"/>
      <c r="X18" s="15"/>
      <c r="Y18" s="15"/>
      <c r="Z18" s="87"/>
    </row>
    <row r="19" spans="1:26" ht="7.9" hidden="1" customHeight="1" x14ac:dyDescent="0.25">
      <c r="A19" s="10"/>
      <c r="B19" s="11"/>
      <c r="C19" s="11"/>
      <c r="D19" s="11"/>
      <c r="E19" s="11"/>
      <c r="F19" s="11"/>
      <c r="G19" s="4">
        <f t="shared" si="7"/>
        <v>0</v>
      </c>
      <c r="H19" s="12"/>
      <c r="I19" s="23"/>
      <c r="J19" s="11"/>
      <c r="K19" s="11"/>
      <c r="L19" s="11"/>
      <c r="M19" s="11"/>
      <c r="N19" s="11"/>
      <c r="O19" s="30"/>
      <c r="P19" s="34"/>
      <c r="Q19" s="31"/>
      <c r="R19" s="31"/>
      <c r="S19" s="77"/>
      <c r="T19" s="12"/>
      <c r="U19" s="4"/>
      <c r="V19" s="11"/>
      <c r="W19" s="11"/>
      <c r="X19" s="11"/>
      <c r="Y19" s="11"/>
      <c r="Z19" s="81"/>
    </row>
    <row r="20" spans="1:26" ht="7.9" hidden="1" customHeight="1" x14ac:dyDescent="0.25">
      <c r="A20" s="18"/>
      <c r="B20" s="2"/>
      <c r="C20" s="2"/>
      <c r="D20" s="2"/>
      <c r="E20" s="2"/>
      <c r="F20" s="2"/>
      <c r="G20" s="4">
        <f t="shared" si="7"/>
        <v>0</v>
      </c>
      <c r="H20" s="26"/>
      <c r="I20" s="24"/>
      <c r="J20" s="2"/>
      <c r="K20" s="4"/>
      <c r="L20" s="4"/>
      <c r="M20" s="4"/>
      <c r="N20" s="4"/>
      <c r="O20" s="33"/>
      <c r="P20" s="35"/>
      <c r="Q20" s="36"/>
      <c r="R20" s="36"/>
      <c r="S20" s="79"/>
      <c r="T20" s="26"/>
      <c r="U20" s="4"/>
      <c r="V20" s="2"/>
      <c r="W20" s="2"/>
      <c r="X20" s="4"/>
      <c r="Y20" s="4"/>
      <c r="Z20" s="20"/>
    </row>
    <row r="21" spans="1:26" ht="93.6" customHeight="1" x14ac:dyDescent="0.35">
      <c r="A21" s="69" t="s">
        <v>4</v>
      </c>
      <c r="B21" s="70">
        <f>SUM(B2:B20)</f>
        <v>14701.71</v>
      </c>
      <c r="C21" s="70">
        <f t="shared" ref="C21:Z21" si="8">SUM(C2:C20)</f>
        <v>2578.1600000000003</v>
      </c>
      <c r="D21" s="70">
        <f t="shared" si="8"/>
        <v>266.52</v>
      </c>
      <c r="E21" s="70">
        <f t="shared" si="8"/>
        <v>980.32999999999993</v>
      </c>
      <c r="F21" s="70">
        <f t="shared" si="8"/>
        <v>267.66999999999996</v>
      </c>
      <c r="G21" s="70">
        <f t="shared" si="8"/>
        <v>673.88546807437854</v>
      </c>
      <c r="H21" s="70">
        <f t="shared" si="8"/>
        <v>300</v>
      </c>
      <c r="I21" s="70">
        <f t="shared" si="8"/>
        <v>5350</v>
      </c>
      <c r="J21" s="70">
        <f t="shared" si="8"/>
        <v>1500</v>
      </c>
      <c r="K21" s="71">
        <f t="shared" si="8"/>
        <v>26618.275468074375</v>
      </c>
      <c r="L21" s="71">
        <f t="shared" si="8"/>
        <v>2395.6799999999998</v>
      </c>
      <c r="M21" s="71">
        <f t="shared" si="8"/>
        <v>266.20999999999998</v>
      </c>
      <c r="N21" s="71">
        <f>SUM(N2:N20)</f>
        <v>266.20999999999998</v>
      </c>
      <c r="O21" s="71">
        <f t="shared" ref="O21:Y21" si="9">SUM(O2:O20)</f>
        <v>4.49</v>
      </c>
      <c r="P21" s="71">
        <f t="shared" si="9"/>
        <v>3</v>
      </c>
      <c r="Q21" s="71">
        <f t="shared" si="9"/>
        <v>35.5</v>
      </c>
      <c r="R21" s="71">
        <f t="shared" si="9"/>
        <v>7.5</v>
      </c>
      <c r="S21" s="74">
        <f t="shared" si="9"/>
        <v>25</v>
      </c>
      <c r="T21" s="71">
        <f t="shared" si="9"/>
        <v>0</v>
      </c>
      <c r="U21" s="71">
        <f t="shared" si="9"/>
        <v>970.58399276535931</v>
      </c>
      <c r="V21" s="71">
        <f t="shared" si="9"/>
        <v>0</v>
      </c>
      <c r="W21" s="71">
        <f t="shared" si="9"/>
        <v>175.80131601055783</v>
      </c>
      <c r="X21" s="71">
        <f t="shared" si="9"/>
        <v>4149.9753087759173</v>
      </c>
      <c r="Y21" s="71">
        <f t="shared" si="9"/>
        <v>22468.300159298458</v>
      </c>
      <c r="Z21" s="72">
        <f t="shared" si="8"/>
        <v>0</v>
      </c>
    </row>
    <row r="22" spans="1:26" ht="15.75" x14ac:dyDescent="0.25">
      <c r="A22" s="18"/>
      <c r="B22" s="2"/>
      <c r="C22" s="2"/>
      <c r="D22" s="2"/>
      <c r="E22" s="2"/>
      <c r="F22" s="2"/>
      <c r="G22" s="2"/>
      <c r="H22" s="26"/>
      <c r="I22" s="2"/>
      <c r="J22" s="2"/>
      <c r="K22" s="4"/>
      <c r="L22" s="4"/>
      <c r="M22" s="4"/>
      <c r="N22" s="4"/>
      <c r="O22" s="27"/>
      <c r="P22" s="26"/>
      <c r="Q22" s="2"/>
      <c r="R22" s="2"/>
      <c r="S22" s="27"/>
      <c r="T22" s="26"/>
      <c r="U22" s="2"/>
      <c r="V22" s="2"/>
      <c r="W22" s="2"/>
      <c r="X22" s="4"/>
      <c r="Y22" s="4"/>
      <c r="Z22" s="7"/>
    </row>
    <row r="23" spans="1:26" x14ac:dyDescent="0.2"/>
    <row r="24" spans="1:26" x14ac:dyDescent="0.2">
      <c r="B24" s="8">
        <v>2443.98</v>
      </c>
    </row>
    <row r="25" spans="1:26" ht="15.75" x14ac:dyDescent="0.25">
      <c r="A25" s="39" t="s">
        <v>21</v>
      </c>
      <c r="B25" s="8">
        <f>B24*5%</f>
        <v>122.19900000000001</v>
      </c>
      <c r="X25" s="28">
        <f t="shared" ref="X25:X88" si="10">SUM(L25:W25)</f>
        <v>0</v>
      </c>
    </row>
    <row r="26" spans="1:26" ht="15.75" x14ac:dyDescent="0.25">
      <c r="B26" s="8">
        <f>B25+B24</f>
        <v>2566.1790000000001</v>
      </c>
      <c r="X26" s="28">
        <f t="shared" si="10"/>
        <v>0</v>
      </c>
    </row>
    <row r="27" spans="1:26" ht="15.75" x14ac:dyDescent="0.25">
      <c r="X27" s="28">
        <f t="shared" si="10"/>
        <v>0</v>
      </c>
    </row>
    <row r="28" spans="1:26" ht="15.75" x14ac:dyDescent="0.25">
      <c r="X28" s="28">
        <f t="shared" si="10"/>
        <v>0</v>
      </c>
    </row>
    <row r="29" spans="1:26" ht="15.75" hidden="1" x14ac:dyDescent="0.25">
      <c r="X29" s="28">
        <f t="shared" si="10"/>
        <v>0</v>
      </c>
    </row>
    <row r="30" spans="1:26" ht="15.75" hidden="1" x14ac:dyDescent="0.25">
      <c r="X30" s="28">
        <f t="shared" si="10"/>
        <v>0</v>
      </c>
    </row>
    <row r="31" spans="1:26" ht="15.75" hidden="1" x14ac:dyDescent="0.25">
      <c r="X31" s="28">
        <f t="shared" si="10"/>
        <v>0</v>
      </c>
    </row>
    <row r="32" spans="1:26" ht="15.75" hidden="1" x14ac:dyDescent="0.25">
      <c r="X32" s="28">
        <f t="shared" si="10"/>
        <v>0</v>
      </c>
    </row>
    <row r="33" spans="24:24" ht="15.75" hidden="1" x14ac:dyDescent="0.25">
      <c r="X33" s="28">
        <f t="shared" si="10"/>
        <v>0</v>
      </c>
    </row>
    <row r="34" spans="24:24" ht="15.75" hidden="1" x14ac:dyDescent="0.25">
      <c r="X34" s="28">
        <f t="shared" si="10"/>
        <v>0</v>
      </c>
    </row>
    <row r="35" spans="24:24" ht="15.75" hidden="1" x14ac:dyDescent="0.25">
      <c r="X35" s="28">
        <f t="shared" si="10"/>
        <v>0</v>
      </c>
    </row>
    <row r="36" spans="24:24" ht="15.75" hidden="1" x14ac:dyDescent="0.25">
      <c r="X36" s="28">
        <f t="shared" si="10"/>
        <v>0</v>
      </c>
    </row>
    <row r="37" spans="24:24" ht="15.75" hidden="1" x14ac:dyDescent="0.25">
      <c r="X37" s="28">
        <f t="shared" si="10"/>
        <v>0</v>
      </c>
    </row>
    <row r="38" spans="24:24" ht="15.75" hidden="1" x14ac:dyDescent="0.25">
      <c r="X38" s="28">
        <f t="shared" si="10"/>
        <v>0</v>
      </c>
    </row>
    <row r="39" spans="24:24" ht="15.75" hidden="1" x14ac:dyDescent="0.25">
      <c r="X39" s="28">
        <f t="shared" si="10"/>
        <v>0</v>
      </c>
    </row>
    <row r="40" spans="24:24" ht="15.75" hidden="1" x14ac:dyDescent="0.25">
      <c r="X40" s="28">
        <f t="shared" si="10"/>
        <v>0</v>
      </c>
    </row>
    <row r="41" spans="24:24" ht="15.75" hidden="1" x14ac:dyDescent="0.25">
      <c r="X41" s="28">
        <f t="shared" si="10"/>
        <v>0</v>
      </c>
    </row>
    <row r="42" spans="24:24" ht="15.75" hidden="1" x14ac:dyDescent="0.25">
      <c r="X42" s="28">
        <f t="shared" si="10"/>
        <v>0</v>
      </c>
    </row>
    <row r="43" spans="24:24" ht="15.75" hidden="1" x14ac:dyDescent="0.25">
      <c r="X43" s="28">
        <f t="shared" si="10"/>
        <v>0</v>
      </c>
    </row>
    <row r="44" spans="24:24" ht="15.75" hidden="1" x14ac:dyDescent="0.25">
      <c r="X44" s="28">
        <f t="shared" si="10"/>
        <v>0</v>
      </c>
    </row>
    <row r="45" spans="24:24" ht="15.75" hidden="1" x14ac:dyDescent="0.25">
      <c r="X45" s="28">
        <f t="shared" si="10"/>
        <v>0</v>
      </c>
    </row>
    <row r="46" spans="24:24" ht="15.75" hidden="1" x14ac:dyDescent="0.25">
      <c r="X46" s="28">
        <f t="shared" si="10"/>
        <v>0</v>
      </c>
    </row>
    <row r="47" spans="24:24" ht="15.75" hidden="1" x14ac:dyDescent="0.25">
      <c r="X47" s="28">
        <f t="shared" si="10"/>
        <v>0</v>
      </c>
    </row>
    <row r="48" spans="24:24" ht="15.75" hidden="1" x14ac:dyDescent="0.25">
      <c r="X48" s="28">
        <f t="shared" si="10"/>
        <v>0</v>
      </c>
    </row>
    <row r="49" spans="24:24" ht="15.75" hidden="1" x14ac:dyDescent="0.25">
      <c r="X49" s="28">
        <f t="shared" si="10"/>
        <v>0</v>
      </c>
    </row>
    <row r="50" spans="24:24" ht="15.75" hidden="1" x14ac:dyDescent="0.25">
      <c r="X50" s="28">
        <f t="shared" si="10"/>
        <v>0</v>
      </c>
    </row>
    <row r="51" spans="24:24" ht="15.75" hidden="1" x14ac:dyDescent="0.25">
      <c r="X51" s="28">
        <f t="shared" si="10"/>
        <v>0</v>
      </c>
    </row>
    <row r="52" spans="24:24" ht="15.75" hidden="1" x14ac:dyDescent="0.25">
      <c r="X52" s="28">
        <f t="shared" si="10"/>
        <v>0</v>
      </c>
    </row>
    <row r="53" spans="24:24" ht="15.75" hidden="1" x14ac:dyDescent="0.25">
      <c r="X53" s="28">
        <f t="shared" si="10"/>
        <v>0</v>
      </c>
    </row>
    <row r="54" spans="24:24" ht="15.75" hidden="1" x14ac:dyDescent="0.25">
      <c r="X54" s="28">
        <f t="shared" si="10"/>
        <v>0</v>
      </c>
    </row>
    <row r="55" spans="24:24" ht="15.75" hidden="1" x14ac:dyDescent="0.25">
      <c r="X55" s="28">
        <f t="shared" si="10"/>
        <v>0</v>
      </c>
    </row>
    <row r="56" spans="24:24" ht="15.75" hidden="1" x14ac:dyDescent="0.25">
      <c r="X56" s="28">
        <f t="shared" si="10"/>
        <v>0</v>
      </c>
    </row>
    <row r="57" spans="24:24" ht="15.75" hidden="1" x14ac:dyDescent="0.25">
      <c r="X57" s="28">
        <f t="shared" si="10"/>
        <v>0</v>
      </c>
    </row>
    <row r="58" spans="24:24" ht="15.75" hidden="1" x14ac:dyDescent="0.25">
      <c r="X58" s="28">
        <f t="shared" si="10"/>
        <v>0</v>
      </c>
    </row>
    <row r="59" spans="24:24" ht="15.75" hidden="1" x14ac:dyDescent="0.25">
      <c r="X59" s="28">
        <f t="shared" si="10"/>
        <v>0</v>
      </c>
    </row>
    <row r="60" spans="24:24" ht="15.75" hidden="1" x14ac:dyDescent="0.25">
      <c r="X60" s="28">
        <f t="shared" si="10"/>
        <v>0</v>
      </c>
    </row>
    <row r="61" spans="24:24" ht="15.75" hidden="1" x14ac:dyDescent="0.25">
      <c r="X61" s="28">
        <f t="shared" si="10"/>
        <v>0</v>
      </c>
    </row>
    <row r="62" spans="24:24" ht="15.75" hidden="1" x14ac:dyDescent="0.25">
      <c r="X62" s="28">
        <f t="shared" si="10"/>
        <v>0</v>
      </c>
    </row>
    <row r="63" spans="24:24" ht="15.75" hidden="1" x14ac:dyDescent="0.25">
      <c r="X63" s="28">
        <f t="shared" si="10"/>
        <v>0</v>
      </c>
    </row>
    <row r="64" spans="24:24" ht="15.75" hidden="1" x14ac:dyDescent="0.25">
      <c r="X64" s="28">
        <f t="shared" si="10"/>
        <v>0</v>
      </c>
    </row>
    <row r="65" spans="24:24" ht="15.75" hidden="1" x14ac:dyDescent="0.25">
      <c r="X65" s="28">
        <f t="shared" si="10"/>
        <v>0</v>
      </c>
    </row>
    <row r="66" spans="24:24" ht="15.75" hidden="1" x14ac:dyDescent="0.25">
      <c r="X66" s="28">
        <f t="shared" si="10"/>
        <v>0</v>
      </c>
    </row>
    <row r="67" spans="24:24" ht="15.75" hidden="1" x14ac:dyDescent="0.25">
      <c r="X67" s="28">
        <f t="shared" si="10"/>
        <v>0</v>
      </c>
    </row>
    <row r="68" spans="24:24" ht="15.75" hidden="1" x14ac:dyDescent="0.25">
      <c r="X68" s="28">
        <f t="shared" si="10"/>
        <v>0</v>
      </c>
    </row>
    <row r="69" spans="24:24" ht="15.75" hidden="1" x14ac:dyDescent="0.25">
      <c r="X69" s="28">
        <f t="shared" si="10"/>
        <v>0</v>
      </c>
    </row>
    <row r="70" spans="24:24" ht="15.75" hidden="1" x14ac:dyDescent="0.25">
      <c r="X70" s="28">
        <f t="shared" si="10"/>
        <v>0</v>
      </c>
    </row>
    <row r="71" spans="24:24" ht="15.75" hidden="1" x14ac:dyDescent="0.25">
      <c r="X71" s="28">
        <f t="shared" si="10"/>
        <v>0</v>
      </c>
    </row>
    <row r="72" spans="24:24" ht="15.75" hidden="1" x14ac:dyDescent="0.25">
      <c r="X72" s="28">
        <f t="shared" si="10"/>
        <v>0</v>
      </c>
    </row>
    <row r="73" spans="24:24" ht="15.75" hidden="1" x14ac:dyDescent="0.25">
      <c r="X73" s="28">
        <f t="shared" si="10"/>
        <v>0</v>
      </c>
    </row>
    <row r="74" spans="24:24" ht="15.75" hidden="1" x14ac:dyDescent="0.25">
      <c r="X74" s="28">
        <f t="shared" si="10"/>
        <v>0</v>
      </c>
    </row>
    <row r="75" spans="24:24" ht="15.75" hidden="1" x14ac:dyDescent="0.25">
      <c r="X75" s="28">
        <f t="shared" si="10"/>
        <v>0</v>
      </c>
    </row>
    <row r="76" spans="24:24" ht="15.75" hidden="1" x14ac:dyDescent="0.25">
      <c r="X76" s="28">
        <f t="shared" si="10"/>
        <v>0</v>
      </c>
    </row>
    <row r="77" spans="24:24" ht="15.75" hidden="1" x14ac:dyDescent="0.25">
      <c r="X77" s="28">
        <f t="shared" si="10"/>
        <v>0</v>
      </c>
    </row>
    <row r="78" spans="24:24" ht="15.75" hidden="1" x14ac:dyDescent="0.25">
      <c r="X78" s="28">
        <f t="shared" si="10"/>
        <v>0</v>
      </c>
    </row>
    <row r="79" spans="24:24" ht="15.75" hidden="1" x14ac:dyDescent="0.25">
      <c r="X79" s="28">
        <f t="shared" si="10"/>
        <v>0</v>
      </c>
    </row>
    <row r="80" spans="24:24" ht="15.75" hidden="1" x14ac:dyDescent="0.25">
      <c r="X80" s="28">
        <f t="shared" si="10"/>
        <v>0</v>
      </c>
    </row>
    <row r="81" spans="24:24" ht="15.75" hidden="1" x14ac:dyDescent="0.25">
      <c r="X81" s="28">
        <f t="shared" si="10"/>
        <v>0</v>
      </c>
    </row>
    <row r="82" spans="24:24" ht="15.75" hidden="1" x14ac:dyDescent="0.25">
      <c r="X82" s="28">
        <f t="shared" si="10"/>
        <v>0</v>
      </c>
    </row>
    <row r="83" spans="24:24" ht="15.75" hidden="1" x14ac:dyDescent="0.25">
      <c r="X83" s="28">
        <f t="shared" si="10"/>
        <v>0</v>
      </c>
    </row>
    <row r="84" spans="24:24" ht="15.75" hidden="1" x14ac:dyDescent="0.25">
      <c r="X84" s="28">
        <f t="shared" si="10"/>
        <v>0</v>
      </c>
    </row>
    <row r="85" spans="24:24" ht="15.75" hidden="1" x14ac:dyDescent="0.25">
      <c r="X85" s="28">
        <f t="shared" si="10"/>
        <v>0</v>
      </c>
    </row>
    <row r="86" spans="24:24" ht="15.75" hidden="1" x14ac:dyDescent="0.25">
      <c r="X86" s="28">
        <f t="shared" si="10"/>
        <v>0</v>
      </c>
    </row>
    <row r="87" spans="24:24" ht="15.75" hidden="1" x14ac:dyDescent="0.25">
      <c r="X87" s="28">
        <f t="shared" si="10"/>
        <v>0</v>
      </c>
    </row>
    <row r="88" spans="24:24" ht="15.75" hidden="1" x14ac:dyDescent="0.25">
      <c r="X88" s="28">
        <f t="shared" si="10"/>
        <v>0</v>
      </c>
    </row>
    <row r="89" spans="24:24" ht="15.75" hidden="1" x14ac:dyDescent="0.25">
      <c r="X89" s="28">
        <f t="shared" ref="X89:X152" si="11">SUM(L89:W89)</f>
        <v>0</v>
      </c>
    </row>
    <row r="90" spans="24:24" ht="15.75" hidden="1" x14ac:dyDescent="0.25">
      <c r="X90" s="28">
        <f t="shared" si="11"/>
        <v>0</v>
      </c>
    </row>
    <row r="91" spans="24:24" ht="15.75" hidden="1" x14ac:dyDescent="0.25">
      <c r="X91" s="28">
        <f t="shared" si="11"/>
        <v>0</v>
      </c>
    </row>
    <row r="92" spans="24:24" ht="15.75" hidden="1" x14ac:dyDescent="0.25">
      <c r="X92" s="28">
        <f t="shared" si="11"/>
        <v>0</v>
      </c>
    </row>
    <row r="93" spans="24:24" ht="15.75" hidden="1" x14ac:dyDescent="0.25">
      <c r="X93" s="28">
        <f t="shared" si="11"/>
        <v>0</v>
      </c>
    </row>
    <row r="94" spans="24:24" ht="15.75" hidden="1" x14ac:dyDescent="0.25">
      <c r="X94" s="28">
        <f t="shared" si="11"/>
        <v>0</v>
      </c>
    </row>
    <row r="95" spans="24:24" ht="15.75" hidden="1" x14ac:dyDescent="0.25">
      <c r="X95" s="28">
        <f t="shared" si="11"/>
        <v>0</v>
      </c>
    </row>
    <row r="96" spans="24:24" ht="15.75" hidden="1" x14ac:dyDescent="0.25">
      <c r="X96" s="28">
        <f t="shared" si="11"/>
        <v>0</v>
      </c>
    </row>
    <row r="97" spans="24:24" ht="15.75" hidden="1" x14ac:dyDescent="0.25">
      <c r="X97" s="28">
        <f t="shared" si="11"/>
        <v>0</v>
      </c>
    </row>
    <row r="98" spans="24:24" ht="15.75" hidden="1" x14ac:dyDescent="0.25">
      <c r="X98" s="28">
        <f t="shared" si="11"/>
        <v>0</v>
      </c>
    </row>
    <row r="99" spans="24:24" ht="15.75" hidden="1" x14ac:dyDescent="0.25">
      <c r="X99" s="28">
        <f t="shared" si="11"/>
        <v>0</v>
      </c>
    </row>
    <row r="100" spans="24:24" ht="15.75" hidden="1" x14ac:dyDescent="0.25">
      <c r="X100" s="28">
        <f t="shared" si="11"/>
        <v>0</v>
      </c>
    </row>
    <row r="101" spans="24:24" ht="15.75" hidden="1" x14ac:dyDescent="0.25">
      <c r="X101" s="28">
        <f t="shared" si="11"/>
        <v>0</v>
      </c>
    </row>
    <row r="102" spans="24:24" ht="15.75" hidden="1" x14ac:dyDescent="0.25">
      <c r="X102" s="28">
        <f t="shared" si="11"/>
        <v>0</v>
      </c>
    </row>
    <row r="103" spans="24:24" ht="15.75" hidden="1" x14ac:dyDescent="0.25">
      <c r="X103" s="28">
        <f t="shared" si="11"/>
        <v>0</v>
      </c>
    </row>
    <row r="104" spans="24:24" ht="15.75" hidden="1" x14ac:dyDescent="0.25">
      <c r="X104" s="28">
        <f t="shared" si="11"/>
        <v>0</v>
      </c>
    </row>
    <row r="105" spans="24:24" ht="15.75" hidden="1" x14ac:dyDescent="0.25">
      <c r="X105" s="28">
        <f t="shared" si="11"/>
        <v>0</v>
      </c>
    </row>
    <row r="106" spans="24:24" ht="15.75" hidden="1" x14ac:dyDescent="0.25">
      <c r="X106" s="28">
        <f t="shared" si="11"/>
        <v>0</v>
      </c>
    </row>
    <row r="107" spans="24:24" ht="15.75" hidden="1" x14ac:dyDescent="0.25">
      <c r="X107" s="28">
        <f t="shared" si="11"/>
        <v>0</v>
      </c>
    </row>
    <row r="108" spans="24:24" ht="15.75" hidden="1" x14ac:dyDescent="0.25">
      <c r="X108" s="28">
        <f t="shared" si="11"/>
        <v>0</v>
      </c>
    </row>
    <row r="109" spans="24:24" ht="15.75" hidden="1" x14ac:dyDescent="0.25">
      <c r="X109" s="28">
        <f t="shared" si="11"/>
        <v>0</v>
      </c>
    </row>
    <row r="110" spans="24:24" ht="15.75" hidden="1" x14ac:dyDescent="0.25">
      <c r="X110" s="28">
        <f t="shared" si="11"/>
        <v>0</v>
      </c>
    </row>
    <row r="111" spans="24:24" ht="15.75" hidden="1" x14ac:dyDescent="0.25">
      <c r="X111" s="28">
        <f t="shared" si="11"/>
        <v>0</v>
      </c>
    </row>
    <row r="112" spans="24:24" ht="15.75" hidden="1" x14ac:dyDescent="0.25">
      <c r="X112" s="28">
        <f t="shared" si="11"/>
        <v>0</v>
      </c>
    </row>
    <row r="113" spans="24:24" ht="15.75" hidden="1" x14ac:dyDescent="0.25">
      <c r="X113" s="28">
        <f t="shared" si="11"/>
        <v>0</v>
      </c>
    </row>
    <row r="114" spans="24:24" ht="15.75" hidden="1" x14ac:dyDescent="0.25">
      <c r="X114" s="28">
        <f t="shared" si="11"/>
        <v>0</v>
      </c>
    </row>
    <row r="115" spans="24:24" ht="15.75" hidden="1" x14ac:dyDescent="0.25">
      <c r="X115" s="28">
        <f t="shared" si="11"/>
        <v>0</v>
      </c>
    </row>
    <row r="116" spans="24:24" ht="15.75" hidden="1" x14ac:dyDescent="0.25">
      <c r="X116" s="28">
        <f t="shared" si="11"/>
        <v>0</v>
      </c>
    </row>
    <row r="117" spans="24:24" ht="15.75" hidden="1" x14ac:dyDescent="0.25">
      <c r="X117" s="28">
        <f t="shared" si="11"/>
        <v>0</v>
      </c>
    </row>
    <row r="118" spans="24:24" ht="15.75" hidden="1" x14ac:dyDescent="0.25">
      <c r="X118" s="28">
        <f t="shared" si="11"/>
        <v>0</v>
      </c>
    </row>
    <row r="119" spans="24:24" ht="15.75" hidden="1" x14ac:dyDescent="0.25">
      <c r="X119" s="28">
        <f t="shared" si="11"/>
        <v>0</v>
      </c>
    </row>
    <row r="120" spans="24:24" ht="15.75" hidden="1" x14ac:dyDescent="0.25">
      <c r="X120" s="28">
        <f t="shared" si="11"/>
        <v>0</v>
      </c>
    </row>
    <row r="121" spans="24:24" ht="15.75" hidden="1" x14ac:dyDescent="0.25">
      <c r="X121" s="28">
        <f t="shared" si="11"/>
        <v>0</v>
      </c>
    </row>
    <row r="122" spans="24:24" ht="15.75" hidden="1" x14ac:dyDescent="0.25">
      <c r="X122" s="28">
        <f t="shared" si="11"/>
        <v>0</v>
      </c>
    </row>
    <row r="123" spans="24:24" ht="15.75" hidden="1" x14ac:dyDescent="0.25">
      <c r="X123" s="28">
        <f t="shared" si="11"/>
        <v>0</v>
      </c>
    </row>
    <row r="124" spans="24:24" ht="15.75" hidden="1" x14ac:dyDescent="0.25">
      <c r="X124" s="28">
        <f t="shared" si="11"/>
        <v>0</v>
      </c>
    </row>
    <row r="125" spans="24:24" ht="15.75" hidden="1" x14ac:dyDescent="0.25">
      <c r="X125" s="28">
        <f t="shared" si="11"/>
        <v>0</v>
      </c>
    </row>
    <row r="126" spans="24:24" ht="15.75" hidden="1" x14ac:dyDescent="0.25">
      <c r="X126" s="28">
        <f t="shared" si="11"/>
        <v>0</v>
      </c>
    </row>
    <row r="127" spans="24:24" ht="15.75" hidden="1" x14ac:dyDescent="0.25">
      <c r="X127" s="28">
        <f t="shared" si="11"/>
        <v>0</v>
      </c>
    </row>
    <row r="128" spans="24:24" ht="15.75" hidden="1" x14ac:dyDescent="0.25">
      <c r="X128" s="28">
        <f t="shared" si="11"/>
        <v>0</v>
      </c>
    </row>
    <row r="129" spans="24:24" ht="15.75" hidden="1" x14ac:dyDescent="0.25">
      <c r="X129" s="28">
        <f t="shared" si="11"/>
        <v>0</v>
      </c>
    </row>
    <row r="130" spans="24:24" ht="15.75" hidden="1" x14ac:dyDescent="0.25">
      <c r="X130" s="28">
        <f t="shared" si="11"/>
        <v>0</v>
      </c>
    </row>
    <row r="131" spans="24:24" ht="15.75" hidden="1" x14ac:dyDescent="0.25">
      <c r="X131" s="28">
        <f t="shared" si="11"/>
        <v>0</v>
      </c>
    </row>
    <row r="132" spans="24:24" ht="15.75" hidden="1" x14ac:dyDescent="0.25">
      <c r="X132" s="28">
        <f t="shared" si="11"/>
        <v>0</v>
      </c>
    </row>
    <row r="133" spans="24:24" ht="15.75" hidden="1" x14ac:dyDescent="0.25">
      <c r="X133" s="28">
        <f t="shared" si="11"/>
        <v>0</v>
      </c>
    </row>
    <row r="134" spans="24:24" ht="15.75" hidden="1" x14ac:dyDescent="0.25">
      <c r="X134" s="28">
        <f t="shared" si="11"/>
        <v>0</v>
      </c>
    </row>
    <row r="135" spans="24:24" ht="15.75" hidden="1" x14ac:dyDescent="0.25">
      <c r="X135" s="28">
        <f t="shared" si="11"/>
        <v>0</v>
      </c>
    </row>
    <row r="136" spans="24:24" ht="15.75" hidden="1" x14ac:dyDescent="0.25">
      <c r="X136" s="28">
        <f t="shared" si="11"/>
        <v>0</v>
      </c>
    </row>
    <row r="137" spans="24:24" ht="15.75" hidden="1" x14ac:dyDescent="0.25">
      <c r="X137" s="28">
        <f t="shared" si="11"/>
        <v>0</v>
      </c>
    </row>
    <row r="138" spans="24:24" ht="15.75" hidden="1" x14ac:dyDescent="0.25">
      <c r="X138" s="28">
        <f t="shared" si="11"/>
        <v>0</v>
      </c>
    </row>
    <row r="139" spans="24:24" ht="15.75" hidden="1" x14ac:dyDescent="0.25">
      <c r="X139" s="28">
        <f t="shared" si="11"/>
        <v>0</v>
      </c>
    </row>
    <row r="140" spans="24:24" ht="15.75" hidden="1" x14ac:dyDescent="0.25">
      <c r="X140" s="28">
        <f t="shared" si="11"/>
        <v>0</v>
      </c>
    </row>
    <row r="141" spans="24:24" ht="15.75" hidden="1" x14ac:dyDescent="0.25">
      <c r="X141" s="28">
        <f t="shared" si="11"/>
        <v>0</v>
      </c>
    </row>
    <row r="142" spans="24:24" ht="15.75" hidden="1" x14ac:dyDescent="0.25">
      <c r="X142" s="28">
        <f t="shared" si="11"/>
        <v>0</v>
      </c>
    </row>
    <row r="143" spans="24:24" ht="15.75" hidden="1" x14ac:dyDescent="0.25">
      <c r="X143" s="28">
        <f t="shared" si="11"/>
        <v>0</v>
      </c>
    </row>
    <row r="144" spans="24:24" ht="15.75" hidden="1" x14ac:dyDescent="0.25">
      <c r="X144" s="28">
        <f t="shared" si="11"/>
        <v>0</v>
      </c>
    </row>
    <row r="145" spans="24:24" ht="15.75" hidden="1" x14ac:dyDescent="0.25">
      <c r="X145" s="28">
        <f t="shared" si="11"/>
        <v>0</v>
      </c>
    </row>
    <row r="146" spans="24:24" ht="15.75" hidden="1" x14ac:dyDescent="0.25">
      <c r="X146" s="28">
        <f t="shared" si="11"/>
        <v>0</v>
      </c>
    </row>
    <row r="147" spans="24:24" ht="15.75" hidden="1" x14ac:dyDescent="0.25">
      <c r="X147" s="28">
        <f t="shared" si="11"/>
        <v>0</v>
      </c>
    </row>
    <row r="148" spans="24:24" ht="15.75" hidden="1" x14ac:dyDescent="0.25">
      <c r="X148" s="28">
        <f t="shared" si="11"/>
        <v>0</v>
      </c>
    </row>
    <row r="149" spans="24:24" ht="15.75" hidden="1" x14ac:dyDescent="0.25">
      <c r="X149" s="28">
        <f t="shared" si="11"/>
        <v>0</v>
      </c>
    </row>
    <row r="150" spans="24:24" ht="15.75" hidden="1" x14ac:dyDescent="0.25">
      <c r="X150" s="28">
        <f t="shared" si="11"/>
        <v>0</v>
      </c>
    </row>
    <row r="151" spans="24:24" ht="15.75" hidden="1" x14ac:dyDescent="0.25">
      <c r="X151" s="28">
        <f t="shared" si="11"/>
        <v>0</v>
      </c>
    </row>
    <row r="152" spans="24:24" ht="15.75" hidden="1" x14ac:dyDescent="0.25">
      <c r="X152" s="28">
        <f t="shared" si="11"/>
        <v>0</v>
      </c>
    </row>
    <row r="153" spans="24:24" ht="15.75" hidden="1" x14ac:dyDescent="0.25">
      <c r="X153" s="28">
        <f t="shared" ref="X153:X189" si="12">SUM(L153:W153)</f>
        <v>0</v>
      </c>
    </row>
    <row r="154" spans="24:24" ht="15.75" hidden="1" x14ac:dyDescent="0.25">
      <c r="X154" s="28">
        <f t="shared" si="12"/>
        <v>0</v>
      </c>
    </row>
    <row r="155" spans="24:24" ht="15.75" hidden="1" x14ac:dyDescent="0.25">
      <c r="X155" s="28">
        <f t="shared" si="12"/>
        <v>0</v>
      </c>
    </row>
    <row r="156" spans="24:24" ht="15.75" hidden="1" x14ac:dyDescent="0.25">
      <c r="X156" s="28">
        <f t="shared" si="12"/>
        <v>0</v>
      </c>
    </row>
    <row r="157" spans="24:24" ht="15.75" hidden="1" x14ac:dyDescent="0.25">
      <c r="X157" s="28">
        <f t="shared" si="12"/>
        <v>0</v>
      </c>
    </row>
    <row r="158" spans="24:24" ht="15.75" hidden="1" x14ac:dyDescent="0.25">
      <c r="X158" s="28">
        <f t="shared" si="12"/>
        <v>0</v>
      </c>
    </row>
    <row r="159" spans="24:24" ht="15.75" hidden="1" x14ac:dyDescent="0.25">
      <c r="X159" s="28">
        <f t="shared" si="12"/>
        <v>0</v>
      </c>
    </row>
    <row r="160" spans="24:24" ht="15.75" hidden="1" x14ac:dyDescent="0.25">
      <c r="X160" s="28">
        <f t="shared" si="12"/>
        <v>0</v>
      </c>
    </row>
    <row r="161" spans="24:24" ht="15.75" hidden="1" x14ac:dyDescent="0.25">
      <c r="X161" s="28">
        <f t="shared" si="12"/>
        <v>0</v>
      </c>
    </row>
    <row r="162" spans="24:24" ht="15.75" hidden="1" x14ac:dyDescent="0.25">
      <c r="X162" s="28">
        <f t="shared" si="12"/>
        <v>0</v>
      </c>
    </row>
    <row r="163" spans="24:24" ht="15.75" hidden="1" x14ac:dyDescent="0.25">
      <c r="X163" s="28">
        <f t="shared" si="12"/>
        <v>0</v>
      </c>
    </row>
    <row r="164" spans="24:24" ht="15.75" hidden="1" x14ac:dyDescent="0.25">
      <c r="X164" s="28">
        <f t="shared" si="12"/>
        <v>0</v>
      </c>
    </row>
    <row r="165" spans="24:24" ht="15.75" hidden="1" x14ac:dyDescent="0.25">
      <c r="X165" s="28">
        <f t="shared" si="12"/>
        <v>0</v>
      </c>
    </row>
    <row r="166" spans="24:24" ht="15.75" hidden="1" x14ac:dyDescent="0.25">
      <c r="X166" s="28">
        <f t="shared" si="12"/>
        <v>0</v>
      </c>
    </row>
    <row r="167" spans="24:24" ht="15.75" hidden="1" x14ac:dyDescent="0.25">
      <c r="X167" s="28">
        <f t="shared" si="12"/>
        <v>0</v>
      </c>
    </row>
    <row r="168" spans="24:24" ht="15.75" hidden="1" x14ac:dyDescent="0.25">
      <c r="X168" s="28">
        <f t="shared" si="12"/>
        <v>0</v>
      </c>
    </row>
    <row r="169" spans="24:24" ht="15.75" hidden="1" x14ac:dyDescent="0.25">
      <c r="X169" s="28">
        <f t="shared" si="12"/>
        <v>0</v>
      </c>
    </row>
    <row r="170" spans="24:24" ht="15.75" hidden="1" x14ac:dyDescent="0.25">
      <c r="X170" s="28">
        <f t="shared" si="12"/>
        <v>0</v>
      </c>
    </row>
    <row r="171" spans="24:24" ht="15.75" hidden="1" x14ac:dyDescent="0.25">
      <c r="X171" s="28">
        <f t="shared" si="12"/>
        <v>0</v>
      </c>
    </row>
    <row r="172" spans="24:24" ht="15.75" hidden="1" x14ac:dyDescent="0.25">
      <c r="X172" s="28">
        <f t="shared" si="12"/>
        <v>0</v>
      </c>
    </row>
    <row r="173" spans="24:24" ht="15.75" hidden="1" x14ac:dyDescent="0.25">
      <c r="X173" s="28">
        <f t="shared" si="12"/>
        <v>0</v>
      </c>
    </row>
    <row r="174" spans="24:24" ht="15.75" hidden="1" x14ac:dyDescent="0.25">
      <c r="X174" s="28">
        <f t="shared" si="12"/>
        <v>0</v>
      </c>
    </row>
    <row r="175" spans="24:24" ht="15.75" hidden="1" x14ac:dyDescent="0.25">
      <c r="X175" s="28">
        <f t="shared" si="12"/>
        <v>0</v>
      </c>
    </row>
    <row r="176" spans="24:24" ht="15.75" hidden="1" x14ac:dyDescent="0.25">
      <c r="X176" s="28">
        <f t="shared" si="12"/>
        <v>0</v>
      </c>
    </row>
    <row r="177" spans="24:24" ht="15.75" hidden="1" x14ac:dyDescent="0.25">
      <c r="X177" s="28">
        <f t="shared" si="12"/>
        <v>0</v>
      </c>
    </row>
    <row r="178" spans="24:24" ht="15.75" hidden="1" x14ac:dyDescent="0.25">
      <c r="X178" s="28">
        <f t="shared" si="12"/>
        <v>0</v>
      </c>
    </row>
    <row r="179" spans="24:24" ht="15.75" hidden="1" x14ac:dyDescent="0.25">
      <c r="X179" s="28">
        <f t="shared" si="12"/>
        <v>0</v>
      </c>
    </row>
    <row r="180" spans="24:24" ht="15.75" hidden="1" x14ac:dyDescent="0.25">
      <c r="X180" s="28">
        <f t="shared" si="12"/>
        <v>0</v>
      </c>
    </row>
    <row r="181" spans="24:24" ht="15.75" hidden="1" x14ac:dyDescent="0.25">
      <c r="X181" s="28">
        <f t="shared" si="12"/>
        <v>0</v>
      </c>
    </row>
    <row r="182" spans="24:24" ht="15.75" hidden="1" x14ac:dyDescent="0.25">
      <c r="X182" s="28">
        <f t="shared" si="12"/>
        <v>0</v>
      </c>
    </row>
    <row r="183" spans="24:24" ht="15.75" hidden="1" x14ac:dyDescent="0.25">
      <c r="X183" s="28">
        <f t="shared" si="12"/>
        <v>0</v>
      </c>
    </row>
    <row r="184" spans="24:24" ht="15.75" hidden="1" x14ac:dyDescent="0.25">
      <c r="X184" s="28">
        <f t="shared" si="12"/>
        <v>0</v>
      </c>
    </row>
    <row r="185" spans="24:24" ht="15.75" hidden="1" x14ac:dyDescent="0.25">
      <c r="X185" s="28">
        <f t="shared" si="12"/>
        <v>0</v>
      </c>
    </row>
    <row r="186" spans="24:24" ht="15.75" hidden="1" x14ac:dyDescent="0.25">
      <c r="X186" s="28">
        <f t="shared" si="12"/>
        <v>0</v>
      </c>
    </row>
    <row r="187" spans="24:24" ht="15.75" hidden="1" x14ac:dyDescent="0.25">
      <c r="X187" s="28">
        <f t="shared" si="12"/>
        <v>0</v>
      </c>
    </row>
    <row r="188" spans="24:24" ht="15.75" hidden="1" x14ac:dyDescent="0.25">
      <c r="X188" s="28">
        <f t="shared" si="12"/>
        <v>0</v>
      </c>
    </row>
    <row r="189" spans="24:24" ht="15.75" hidden="1" x14ac:dyDescent="0.25">
      <c r="X189" s="28">
        <f t="shared" si="12"/>
        <v>0</v>
      </c>
    </row>
  </sheetData>
  <pageMargins left="0" right="0" top="0" bottom="0" header="0.31496062992125984" footer="0.31496062992125984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على</vt:lpstr>
    </vt:vector>
  </TitlesOfParts>
  <Company>Ahmed-Under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ALAWAIL</cp:lastModifiedBy>
  <cp:lastPrinted>2022-09-25T19:43:24Z</cp:lastPrinted>
  <dcterms:created xsi:type="dcterms:W3CDTF">2020-12-10T06:12:48Z</dcterms:created>
  <dcterms:modified xsi:type="dcterms:W3CDTF">2022-12-05T08:06:35Z</dcterms:modified>
</cp:coreProperties>
</file>