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6860229-9B69-4757-B3DA-6ABC76958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تاهيل" sheetId="3" r:id="rId1"/>
    <sheet name="ارقام تهمك" sheetId="2" r:id="rId2"/>
    <sheet name="الماكروا الغير مطلوب " sheetId="4" r:id="rId3"/>
  </sheets>
  <definedNames>
    <definedName name="_xlnm._FilterDatabase" localSheetId="1" hidden="1">'ارقام تهمك'!$A$3:$E$124</definedName>
    <definedName name="_xlnm._FilterDatabase" localSheetId="0" hidden="1">التاهيل!$A$4:$N$4</definedName>
    <definedName name="_xlnm._FilterDatabase" localSheetId="2" hidden="1">'الماكروا الغير مطلوب '!#REF!</definedName>
    <definedName name="_xlnm.Database" localSheetId="0">#REF!</definedName>
    <definedName name="_xlnm.Database" localSheetId="2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4" i="2" l="1"/>
  <c r="A133" i="2"/>
  <c r="A132" i="2"/>
  <c r="A131" i="2"/>
  <c r="A130" i="2"/>
  <c r="A129" i="2"/>
  <c r="A128" i="2"/>
  <c r="A125" i="2"/>
  <c r="A126" i="2"/>
  <c r="A127" i="2"/>
  <c r="C1" i="4" l="1"/>
  <c r="G114" i="3" l="1"/>
  <c r="G113" i="3"/>
  <c r="G112" i="3"/>
  <c r="G111" i="3"/>
  <c r="G110" i="3"/>
  <c r="G109" i="3"/>
  <c r="G107" i="3"/>
  <c r="G106" i="3"/>
  <c r="G104" i="3"/>
  <c r="G103" i="3"/>
  <c r="G102" i="3"/>
  <c r="G101" i="3"/>
  <c r="G98" i="3"/>
  <c r="G97" i="3"/>
  <c r="G96" i="3"/>
  <c r="G95" i="3"/>
  <c r="G94" i="3"/>
  <c r="G93" i="3"/>
  <c r="G92" i="3"/>
  <c r="G91" i="3"/>
  <c r="G90" i="3"/>
  <c r="G89" i="3"/>
  <c r="G87" i="3"/>
  <c r="G86" i="3"/>
  <c r="G83" i="3"/>
  <c r="G82" i="3"/>
  <c r="G81" i="3"/>
  <c r="G79" i="3"/>
  <c r="G78" i="3"/>
  <c r="G77" i="3"/>
  <c r="G76" i="3"/>
  <c r="G74" i="3"/>
  <c r="G71" i="3"/>
  <c r="G69" i="3"/>
  <c r="G68" i="3"/>
  <c r="G67" i="3"/>
  <c r="G62" i="3"/>
  <c r="G60" i="3"/>
  <c r="G56" i="3"/>
  <c r="G55" i="3"/>
  <c r="G53" i="3"/>
  <c r="G51" i="3"/>
  <c r="G50" i="3"/>
  <c r="G49" i="3"/>
  <c r="G47" i="3"/>
  <c r="G46" i="3"/>
  <c r="G45" i="3"/>
  <c r="G44" i="3"/>
  <c r="G43" i="3"/>
  <c r="G42" i="3"/>
  <c r="G41" i="3"/>
  <c r="G40" i="3"/>
  <c r="G39" i="3"/>
  <c r="G38" i="3"/>
  <c r="G36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N2" i="3"/>
  <c r="M2" i="3"/>
  <c r="L2" i="3"/>
  <c r="K2" i="3"/>
  <c r="J2" i="3"/>
  <c r="I2" i="3"/>
  <c r="H2" i="3"/>
  <c r="F2" i="3"/>
  <c r="E2" i="3"/>
  <c r="D2" i="3"/>
  <c r="C2" i="3"/>
  <c r="B2" i="3"/>
  <c r="G2" i="3" l="1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</calcChain>
</file>

<file path=xl/sharedStrings.xml><?xml version="1.0" encoding="utf-8"?>
<sst xmlns="http://schemas.openxmlformats.org/spreadsheetml/2006/main" count="1173" uniqueCount="322">
  <si>
    <t>الجهة</t>
  </si>
  <si>
    <t>م</t>
  </si>
  <si>
    <t>جهة الاتصال</t>
  </si>
  <si>
    <t>اتصال رقم (1)</t>
  </si>
  <si>
    <t>اتصال رقم (2)</t>
  </si>
  <si>
    <t>اتصال رقم (3)</t>
  </si>
  <si>
    <t xml:space="preserve">                                                             الموارد البشرية                                                              1- قطاع التنمية   2- قطاع الخدمة المدنية   3- الخدمة العمل   4- الاتجار بالاشخاص</t>
  </si>
  <si>
    <t xml:space="preserve">                                                         خدمات قطاع العمل                                                                             1-مبادرة تحسين العلاقة التعاقدية  2- التأمينات 3- قوى 4-5 برامج وخدمات الوزارة الأخرى</t>
  </si>
  <si>
    <t xml:space="preserve">                                                             خدمات قطاع التنمية                                                         1- وكالة الرعاية  2- وكالة الضمان 3- وكالة التنمية</t>
  </si>
  <si>
    <t xml:space="preserve">                                                          صندوق الموارد البشرية (هدف)                                             طاقات – حافز – وصول – تمهير–  دروب – كوادر السلامة والصحة المهنية – النقل الموحد</t>
  </si>
  <si>
    <t>حساب المواطن</t>
  </si>
  <si>
    <t>منصة حساب المواطن</t>
  </si>
  <si>
    <t>حماية الأجور ( مدد )</t>
  </si>
  <si>
    <t>منصة حماية الأجور</t>
  </si>
  <si>
    <t>مساند ( العمالة المنزلية )</t>
  </si>
  <si>
    <t>منصة مساند</t>
  </si>
  <si>
    <t>اجير ( تاجير العمالة)</t>
  </si>
  <si>
    <t>منصة اجير</t>
  </si>
  <si>
    <t>العمل الحر - العمل عن بعد - العمل المرن</t>
  </si>
  <si>
    <t>منصة العمل الحر</t>
  </si>
  <si>
    <t>ايجار ( اثبات سكن العمال)</t>
  </si>
  <si>
    <t>لا يوجد</t>
  </si>
  <si>
    <t>منصة بلدي</t>
  </si>
  <si>
    <t>منصة موائمة</t>
  </si>
  <si>
    <t>011-407-6510</t>
  </si>
  <si>
    <t>تمكين ( تشغيل العمالة المنزلية بالساعات والتاجير الشهري )</t>
  </si>
  <si>
    <t>التقييم الذاتي للمنشأة</t>
  </si>
  <si>
    <t>بنك التنمية ( التسليف )</t>
  </si>
  <si>
    <t>منصة بنك التنمية</t>
  </si>
  <si>
    <t>شركة سكن ( إيواء العاملات )</t>
  </si>
  <si>
    <t>تطوير الدعم الزراعي والتنمية الريفية المستدامة</t>
  </si>
  <si>
    <t>الحماية الاسرية ( بلاغات العنف الاسري وحماية الطفل)</t>
  </si>
  <si>
    <t>الإقامة المميزة</t>
  </si>
  <si>
    <t>وزارة التجارة</t>
  </si>
  <si>
    <t>وزارة المالية</t>
  </si>
  <si>
    <t>مركز المعلومات  ( ابشر )</t>
  </si>
  <si>
    <t>التامينات - ساند - العجز المهني</t>
  </si>
  <si>
    <t>المؤسسة العامة للتقاعد</t>
  </si>
  <si>
    <t>مجلس الضمان الصحي</t>
  </si>
  <si>
    <t>هيئة الزكاة والجمارك</t>
  </si>
  <si>
    <t>العمل التطوعي</t>
  </si>
  <si>
    <t>منصة تويتر/الموقع</t>
  </si>
  <si>
    <t>الفحص المهني</t>
  </si>
  <si>
    <t>الدعم على الموقع</t>
  </si>
  <si>
    <t>البلاغات عن المخالفات وخدمات أخرى</t>
  </si>
  <si>
    <t>تطبيق الموارد HRSD</t>
  </si>
  <si>
    <t>التواصل مع وزير الموارد البشرية</t>
  </si>
  <si>
    <t>منصة الموارد البشرية</t>
  </si>
  <si>
    <t>الاتصالات الإدارية بديوان الوزارة ( استعلام عن المعاملات )</t>
  </si>
  <si>
    <t xml:space="preserve">     011-477-8888        تحويلة رقم 1445-1559</t>
  </si>
  <si>
    <t>منصة الموارد استعلام عن المعاملات</t>
  </si>
  <si>
    <t>الاسكان التنموي</t>
  </si>
  <si>
    <t>منصة جود</t>
  </si>
  <si>
    <t>الاحوال المدنية الرقم الموحد</t>
  </si>
  <si>
    <t>التنمية بالاحساء</t>
  </si>
  <si>
    <t>013 537 1148</t>
  </si>
  <si>
    <t>التنمية بالدمام</t>
  </si>
  <si>
    <t>التنمية بالقطيف</t>
  </si>
  <si>
    <t>013 855 1462</t>
  </si>
  <si>
    <t>التنمية بحفر الباطن</t>
  </si>
  <si>
    <t>013 721 5639</t>
  </si>
  <si>
    <t>التنمية بالباحة</t>
  </si>
  <si>
    <t>التنمية بالقريات</t>
  </si>
  <si>
    <t>التنمية بدومة الجندل</t>
  </si>
  <si>
    <t>التنمية بعرعر</t>
  </si>
  <si>
    <t>التنمية بالافلاج</t>
  </si>
  <si>
    <t>التنمية بالدرعية</t>
  </si>
  <si>
    <t>التنمية بالدلم</t>
  </si>
  <si>
    <t>التنمية بالرياض</t>
  </si>
  <si>
    <t>التنمية بالقويعية</t>
  </si>
  <si>
    <t>التنمية بروضة سدير</t>
  </si>
  <si>
    <t>التنمية بشقراء</t>
  </si>
  <si>
    <t>التنمية بعفيف</t>
  </si>
  <si>
    <t>التنمية بوادي الدواسر</t>
  </si>
  <si>
    <t>التنمية ببريده</t>
  </si>
  <si>
    <t>التنمية بعنيزة</t>
  </si>
  <si>
    <t>تنمية المجتمتع بالمدينة المنورة</t>
  </si>
  <si>
    <t>التنمية بالعلا</t>
  </si>
  <si>
    <t>التنمية بالعيص</t>
  </si>
  <si>
    <t>التنمية بالمدينة المنورة</t>
  </si>
  <si>
    <t>التنمية ببدر</t>
  </si>
  <si>
    <t>التنمية بالوجة</t>
  </si>
  <si>
    <t>التنمية بتبوك</t>
  </si>
  <si>
    <t>التنمية بجازان</t>
  </si>
  <si>
    <t>التنمية بحائل</t>
  </si>
  <si>
    <t>التنمية بابها</t>
  </si>
  <si>
    <t>التنمية برجال المع</t>
  </si>
  <si>
    <t>التنمية ببرحرح</t>
  </si>
  <si>
    <t>التنمية ببيشة</t>
  </si>
  <si>
    <t>التنمية بخميس مشيط</t>
  </si>
  <si>
    <t>التنمية بالطائف</t>
  </si>
  <si>
    <t>التنمية بالقوز</t>
  </si>
  <si>
    <t>التنمية بتربة</t>
  </si>
  <si>
    <t>التنمية بجدة</t>
  </si>
  <si>
    <t>التنمية بمكة المكرمة</t>
  </si>
  <si>
    <t>التنمية بوادي فاطمة</t>
  </si>
  <si>
    <t>التنمية بشرورة</t>
  </si>
  <si>
    <t>التنمية بنجران</t>
  </si>
  <si>
    <t>الضمان بالاحساء</t>
  </si>
  <si>
    <t>الضمان بالرفيعة</t>
  </si>
  <si>
    <t>الضمان بالصرار</t>
  </si>
  <si>
    <t>الضمان بحفر الباطن</t>
  </si>
  <si>
    <t>الضمان بالدمام</t>
  </si>
  <si>
    <t>الضمان بالقطيف</t>
  </si>
  <si>
    <t>الضمان بقريا العليا</t>
  </si>
  <si>
    <t>الضمان بالمخواه</t>
  </si>
  <si>
    <t>الضمان بالمندق</t>
  </si>
  <si>
    <t>الضمان ببلجرشي</t>
  </si>
  <si>
    <t>الضمان بالعقيق</t>
  </si>
  <si>
    <t>الضمان بقلوة</t>
  </si>
  <si>
    <t>لايوجد</t>
  </si>
  <si>
    <t>الضمان بالعرضيات</t>
  </si>
  <si>
    <t>الضمان بالجوف</t>
  </si>
  <si>
    <t>الضمان بالقريات</t>
  </si>
  <si>
    <t>الضمان بطبرجل</t>
  </si>
  <si>
    <t>الضمان بطريف</t>
  </si>
  <si>
    <t>الضمان بعرعر</t>
  </si>
  <si>
    <t>الضمان برفحاء</t>
  </si>
  <si>
    <t>الضمان بالخرج</t>
  </si>
  <si>
    <t>الضمان بالرياض</t>
  </si>
  <si>
    <t xml:space="preserve">لايوجد </t>
  </si>
  <si>
    <t>الضمان بالقويعية</t>
  </si>
  <si>
    <t>الضمان بالمجمعة</t>
  </si>
  <si>
    <t>الضمان بعفيف</t>
  </si>
  <si>
    <t>الضمان بالدوادمي</t>
  </si>
  <si>
    <t>الضمان بالافلاج</t>
  </si>
  <si>
    <t>الضمان بالزلفي</t>
  </si>
  <si>
    <t>016 422 1756</t>
  </si>
  <si>
    <t>الضمان بالسليل</t>
  </si>
  <si>
    <t>الضمان بحريملاء</t>
  </si>
  <si>
    <t>الضمان بني تميم</t>
  </si>
  <si>
    <t>الضمان بحوطة سدير</t>
  </si>
  <si>
    <t>الضمان بساجر</t>
  </si>
  <si>
    <t>011 632 1621</t>
  </si>
  <si>
    <t>الضمان بشقراء</t>
  </si>
  <si>
    <t>0118376967 </t>
  </si>
  <si>
    <t>الضمان بنفي</t>
  </si>
  <si>
    <t>الضمان بوادي الدواسر</t>
  </si>
  <si>
    <t>الضمان ببريدة</t>
  </si>
  <si>
    <t>الضمان بالبكيرية</t>
  </si>
  <si>
    <t>الضمان بالرس</t>
  </si>
  <si>
    <t>الضمان بعنيزة</t>
  </si>
  <si>
    <t>الضمان بالمدينة المنورة</t>
  </si>
  <si>
    <t>الضمان بالحناكية</t>
  </si>
  <si>
    <t>الضمان بالعلا</t>
  </si>
  <si>
    <t>الضمان بالمهد</t>
  </si>
  <si>
    <t>الضمان ببدر</t>
  </si>
  <si>
    <t>الضمان بينبع</t>
  </si>
  <si>
    <t>الضمان بخيبر</t>
  </si>
  <si>
    <t>الضمان باملج</t>
  </si>
  <si>
    <t>الضمان بالوجه</t>
  </si>
  <si>
    <t>عيادة تمكين ماكسموس الخليج</t>
  </si>
  <si>
    <t>البحث برمزالاعاقة</t>
  </si>
  <si>
    <t>* / يخير المستفيد بين احدى التاشيرتين</t>
  </si>
  <si>
    <t>بحث بالحالة</t>
  </si>
  <si>
    <t>بحث بالرمز</t>
  </si>
  <si>
    <t>وصف الإعاقة</t>
  </si>
  <si>
    <t>الحالة</t>
  </si>
  <si>
    <t>التعليم</t>
  </si>
  <si>
    <t>مادة الصرف</t>
  </si>
  <si>
    <t>السنوي</t>
  </si>
  <si>
    <t>الشهري</t>
  </si>
  <si>
    <t>تأشيرة خادم</t>
  </si>
  <si>
    <t>تأشيرة سائق</t>
  </si>
  <si>
    <t>تأشيرة ممرض</t>
  </si>
  <si>
    <t>بطاقة تخفيض</t>
  </si>
  <si>
    <t>تسهيلات مرورية</t>
  </si>
  <si>
    <t xml:space="preserve"> إعادة تحديث بالسنوات</t>
  </si>
  <si>
    <t>خدمات رعاية نهارية</t>
  </si>
  <si>
    <t>شلل طرف علوي أيمن (ققد تام لوظيفة الطرف)</t>
  </si>
  <si>
    <t>جامعي (1)</t>
  </si>
  <si>
    <t>24 أ</t>
  </si>
  <si>
    <t>*</t>
  </si>
  <si>
    <t>لا</t>
  </si>
  <si>
    <t>نعم</t>
  </si>
  <si>
    <t>طبيعي</t>
  </si>
  <si>
    <t>شلل طرف علوي ايسر</t>
  </si>
  <si>
    <t>شلل طرف سفلي ايمن</t>
  </si>
  <si>
    <t>شلل طرف سفلي ايسر</t>
  </si>
  <si>
    <t>جامعي (2)</t>
  </si>
  <si>
    <t>23 ب</t>
  </si>
  <si>
    <t>شلل طرفين علويين</t>
  </si>
  <si>
    <t>شل طرفين سفليين</t>
  </si>
  <si>
    <t>شلل شقي ايمن</t>
  </si>
  <si>
    <t>شلل شقي ايسر</t>
  </si>
  <si>
    <t>شلل طرفين ( علوي ايمين مع سفلي ايسر) مكرر</t>
  </si>
  <si>
    <t>شلل رفيين (علوي أيمن مع سفلي ايسر)</t>
  </si>
  <si>
    <t>شلل طرفين (علوي ايسر مع سفلي ايمن) مكرر</t>
  </si>
  <si>
    <t>شلل طرفين (علوي ايسر مع سفلي ايمن)</t>
  </si>
  <si>
    <t>شلل ثلاثي</t>
  </si>
  <si>
    <t>23 أ</t>
  </si>
  <si>
    <t>شلل رباعي وإقعاد تام</t>
  </si>
  <si>
    <t>بتر جزئي طرف علوي أيمن(20% - 50%) من الطرف</t>
  </si>
  <si>
    <t>24 ب</t>
  </si>
  <si>
    <t>بدون</t>
  </si>
  <si>
    <t>وظيفي</t>
  </si>
  <si>
    <t xml:space="preserve">بتر جزئي طرف علوي ايسر(20% - 50%) </t>
  </si>
  <si>
    <t>بتر جزئي طرف سفلي ايمن (20% - 50%)</t>
  </si>
  <si>
    <t>بتر طرف علوي ايمن ( فقد أكثر من 50%)</t>
  </si>
  <si>
    <t>بتر طرف علوي ايسر ( فقد أكثر من 50%)</t>
  </si>
  <si>
    <t>بتر طرف سفلي ايمن  ( فقد أكثر من 50%)</t>
  </si>
  <si>
    <t>بتر طرف سفلي ايسر ( فقد أكثر من 50%)</t>
  </si>
  <si>
    <t>بتر طرفين سفليين</t>
  </si>
  <si>
    <t>بتر طرفين علويين</t>
  </si>
  <si>
    <t>بتر شقي ايمن</t>
  </si>
  <si>
    <t>بتر شقي ايسر</t>
  </si>
  <si>
    <t>بتر طرفين ( علوي أيمن وسفلي ايسر)</t>
  </si>
  <si>
    <t>بتر طفين ( علوي أيسر وسفلي أيمن</t>
  </si>
  <si>
    <t>بتر ثلاثي</t>
  </si>
  <si>
    <t>بتر رباعي</t>
  </si>
  <si>
    <t>ضعف طرف علوي</t>
  </si>
  <si>
    <t>طبيعي وظيفي</t>
  </si>
  <si>
    <t>ضعب شديد بأحد الأطراف</t>
  </si>
  <si>
    <t xml:space="preserve">قصر طرف </t>
  </si>
  <si>
    <t>×</t>
  </si>
  <si>
    <t>قصر شديد في طرف( أكثر من 10% من طول الطرف)</t>
  </si>
  <si>
    <t>ضعف طرفين علويين</t>
  </si>
  <si>
    <t>ضعف طرفين ( علوي أيمن وسفلي ايسر)</t>
  </si>
  <si>
    <t>ضعف طرفين ( علوي أيسر وسفلي أيمن)</t>
  </si>
  <si>
    <t>ضعف ثلاثي</t>
  </si>
  <si>
    <t>ضعف الأطراف الأربعة</t>
  </si>
  <si>
    <t>روماتويد ( أدى لتشوهات في الأطراف)</t>
  </si>
  <si>
    <t>التهاب مفاصل روماتيزمي  لم يتسبب في تشوه وتحدد دائم بالمفاصل</t>
  </si>
  <si>
    <t>عسر تكون العظم والغضروف</t>
  </si>
  <si>
    <t>الرنج العائلي ( فريدريخ أتاكسيا)</t>
  </si>
  <si>
    <t>التصلب المتعدد</t>
  </si>
  <si>
    <t>تشوهات شديدة باملظهر الخارجي ( مشوهة ) دائمة وغير قابلة للعلاج ( الوجه, الرقبة واليدين), جنف شديد, غياب صيوان الاذن, العصب السابع بتشوه شديد, المنطقة التناسلية أدت لعدم تمييز الجنس  . . . إلخ</t>
  </si>
  <si>
    <t xml:space="preserve">تشوهات بسيطة   بتر أقل من 20% جنف بسيط لمتوسط . . </t>
  </si>
  <si>
    <t>قزامة ( الطول أقل من 15% على مخطط النمو) مثبت بتقرير العمل العظمي</t>
  </si>
  <si>
    <t>مرض جلدي مشوه ( سماك - مهاق - ثعلبه شاملة - فقاع)</t>
  </si>
  <si>
    <t>بهاق</t>
  </si>
  <si>
    <t>صدفية جلدية</t>
  </si>
  <si>
    <t>اكزيما جلدية</t>
  </si>
  <si>
    <r>
      <t xml:space="preserve">فقدان السمع العميق ( السمع </t>
    </r>
    <r>
      <rPr>
        <b/>
        <sz val="8"/>
        <color theme="1"/>
        <rFont val="Calibri"/>
        <family val="2"/>
      </rPr>
      <t>≥</t>
    </r>
    <r>
      <rPr>
        <b/>
        <sz val="12.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91 ديسيبل بما فيها القوقعة)                         * الصمم يشخص من قبل اخصائي السمعيات ويجب ان يرفق تخطيط السمع مع التقرير, ولا يوجد عمر محد.                                                                      * زراعية القوقعة مشمولة بغض النظر عن التخطيط او التحسن.</t>
    </r>
  </si>
  <si>
    <t>لآ</t>
  </si>
  <si>
    <t>تخاطب ونطق</t>
  </si>
  <si>
    <r>
      <t xml:space="preserve">صمم اذن واحدة ( حدة السمع </t>
    </r>
    <r>
      <rPr>
        <b/>
        <sz val="8"/>
        <color theme="1"/>
        <rFont val="Calibri"/>
        <family val="2"/>
      </rPr>
      <t>≥</t>
    </r>
    <r>
      <rPr>
        <b/>
        <sz val="8"/>
        <color theme="1"/>
        <rFont val="Times New Roman"/>
        <family val="1"/>
      </rPr>
      <t xml:space="preserve"> 91 ديسيبل)</t>
    </r>
  </si>
  <si>
    <t>فقدان السمع العميق في اذن وضعف بالاخرى</t>
  </si>
  <si>
    <t>ضعف سمع بالاذنين</t>
  </si>
  <si>
    <t>ضع بالمسع اذن واحدة</t>
  </si>
  <si>
    <t>ضعب سمع وعيوب نطق</t>
  </si>
  <si>
    <t>عيوب نطق ( شديدة)</t>
  </si>
  <si>
    <t>بكم  لا يستطيع نطق حروف أو  أرقام او كلمات</t>
  </si>
  <si>
    <r>
      <t xml:space="preserve">بكم مع فقدان السمع العميق بالاثنين ( </t>
    </r>
    <r>
      <rPr>
        <b/>
        <sz val="8"/>
        <color theme="1"/>
        <rFont val="Calibri"/>
        <family val="2"/>
      </rPr>
      <t>≥</t>
    </r>
    <r>
      <rPr>
        <b/>
        <sz val="8"/>
        <color theme="1"/>
        <rFont val="Times New Roman"/>
        <family val="1"/>
      </rPr>
      <t xml:space="preserve"> 91 ديسيبل )                            *البكم يجب ان يذكر صراحة بالتقرير</t>
    </r>
  </si>
  <si>
    <t xml:space="preserve">كف ابصار بعد التصحيح اقل من  1/10 - 0/10 - 20/200 - 6/60 </t>
  </si>
  <si>
    <t>كف ابصار عين واحدة</t>
  </si>
  <si>
    <t>كف ابصار عين واحدة وضعب ابصار عين أخرى</t>
  </si>
  <si>
    <t>كف ابصار عين واحدة وضعف ابصار عين أخرى مكرر بلا اعانة او خدمات</t>
  </si>
  <si>
    <t>ضعف ابصار بعد التصحيح بين   20/200  و 20/70</t>
  </si>
  <si>
    <t>فقدان السمع العميق بالاذنين / بكم / كف ابصار</t>
  </si>
  <si>
    <t>صعوبة تعلم</t>
  </si>
  <si>
    <t>اضطراب فكري بسيط</t>
  </si>
  <si>
    <t>اضطراب فكري متوسط</t>
  </si>
  <si>
    <t>اضطراب فكري شديد</t>
  </si>
  <si>
    <t>اضطرابات نفسية</t>
  </si>
  <si>
    <t>مرض نفسي غير مدرج في لائحة الدعم المالي</t>
  </si>
  <si>
    <t>اضطراب طيف التوحد</t>
  </si>
  <si>
    <t xml:space="preserve">3         بطــاقـــة توحد </t>
  </si>
  <si>
    <t>توحد, وظيفي, تخاطب ونطق</t>
  </si>
  <si>
    <t>متلازمة داون</t>
  </si>
  <si>
    <t>الزهايمر المبكر</t>
  </si>
  <si>
    <t>الزهايمر / عته الشيخوخة</t>
  </si>
  <si>
    <t>صرع غير مستعصي</t>
  </si>
  <si>
    <t>صرع مستعصي</t>
  </si>
  <si>
    <t>امراض القلب ( عدم تكافؤ اثناء الراحة أو زرقة, زلة تنفسية. . مع استخدام الادوية  E.F  اقل من 40%)                                                                    ( زرقة , زلة تنفسية  . .مع استخدام الادوية)</t>
  </si>
  <si>
    <r>
      <t xml:space="preserve">مرض قلب وظيفة طبيعية أثناء الراحة أو  E.F   </t>
    </r>
    <r>
      <rPr>
        <b/>
        <sz val="8"/>
        <color theme="1"/>
        <rFont val="Calibri"/>
        <family val="2"/>
      </rPr>
      <t>≥</t>
    </r>
    <r>
      <rPr>
        <b/>
        <sz val="8"/>
        <color theme="1"/>
        <rFont val="Times New Roman"/>
        <family val="1"/>
      </rPr>
      <t xml:space="preserve">  من 40%</t>
    </r>
  </si>
  <si>
    <t>قصور التنفس ( معتمد على الاكسجين بصفة دائمة )</t>
  </si>
  <si>
    <t>فشل كلوي  ( تحت الغسيل الدموي )</t>
  </si>
  <si>
    <t>فشل كلوي  ( تحت الغسيل البريتوني في المنزل )</t>
  </si>
  <si>
    <t>فشل بالكبد سبب دوالي المرئ وحبن ( على قائمة الزراعة )                         ظهور سائل البطن ( الحبن, المتكرر ) وارتفاع ضغط الوريد البابي</t>
  </si>
  <si>
    <t>زراعة احد الأعضاء ( السنة الأولى بعد الزراعة )</t>
  </si>
  <si>
    <t>استسقاء  بالدماغ ( المستمر )                                                                     وجود تحويلة لتخفيف توتر السائل الدماغي</t>
  </si>
  <si>
    <t>ورم  خبيث ( تحت العلاج الكيماوي أو الاشعاعي او الجراحي او منتشر في المرحلة النهائية الرابعة)</t>
  </si>
  <si>
    <t>الامراض الاستقلابية الوراثية                                                                بشرط ان تكون أدت إلى إعاقة</t>
  </si>
  <si>
    <t>الحساسية لمادة الغلوتين ( حساسية القمح )  دائمة ومثبتة                              الداء البطني, الزلاقي,  المرض الجوفي, اعتلال الأمعاء بالغلوتين                      * المقصور بها الحساسية لمادة الفولتين فقط</t>
  </si>
  <si>
    <t>أداء بهجت</t>
  </si>
  <si>
    <t>الذئبة الحمراء</t>
  </si>
  <si>
    <t>متلازمة الصبغي الهش</t>
  </si>
  <si>
    <t>متلازمة ( سيندروم ) لم يرد ذكرها منفصلة في الجداول                                  بشرط ان تكون أدت إلى إعاقة.</t>
  </si>
  <si>
    <t>أنيميا الثلاسيميا ( الكبرى) فقر دم البحر المتوسط                                    بشرط ان تكون أدت إلى إعاقة</t>
  </si>
  <si>
    <t>أنيميا منجلية ( نسبة    HS   ≥  من 70%)                                           باستمارة امراض الدم الوراثية                                                              *يجب ذكر نسبة HBS وان تعبأ كل الحقول ويذكر اسم الفني ساحب العينة واخصائي المختبر ثم مصادقة الجهة عليها                                                   *يقبل تقرير صادر من استشاري ومن م. حكومي إذا ذكر HBS.</t>
  </si>
  <si>
    <t xml:space="preserve">حامل أنيميا منجلية </t>
  </si>
  <si>
    <t>فقر الدم اللا مصنع                                                                                   ( غياب تام لإنتاج الدم أو احد مكوناته )</t>
  </si>
  <si>
    <t>سيولة في الدم وراثية تحتاج لنقل الدم أو أحد مركباته بصورة دائمة نقص عوامل التخثر ويجري له نقل دم أو احد مكوناته بشكل متكرر</t>
  </si>
  <si>
    <t>عدم التحكم بالمخارج ( دائم ومثبت بتقرير طبي )                                         عدم التحكم الدائم &amp; فتحات البطن الاخراجية</t>
  </si>
  <si>
    <t>التغذية المحيطية غير الوريدية ( أنبوب المعدة عبر الجلد, الانبوب الانفي المعدي . . )</t>
  </si>
  <si>
    <t>التغذية المحيطية الوريدية     T.P.N</t>
  </si>
  <si>
    <t>تعدد اعاقات بسيطة ( إعاقتان من فئة 24ب من مج. مختلفاتن ) أو ( إعاقة من فئة 24 أ  + إعاقة من فئة 24 ب)</t>
  </si>
  <si>
    <t>تمنح حسب الاعاقات المسجلة</t>
  </si>
  <si>
    <t>طلبات التواصل والملاحظات اليومية</t>
  </si>
  <si>
    <t>اسم المستفيد</t>
  </si>
  <si>
    <t>رقم الهوية</t>
  </si>
  <si>
    <t>رقم التواصل</t>
  </si>
  <si>
    <t>الطلب/الملاحظة</t>
  </si>
  <si>
    <t>Application.ScreenUpdating = fales</t>
  </si>
  <si>
    <t>ActiveSheet.ListObjects("data1").Range.AutoFilter field:=2, Criteria1:="*" &amp; [b2] &amp; "*", Operator:=xlFilterValues</t>
  </si>
  <si>
    <t>Application.ScreenUpdating = True</t>
  </si>
  <si>
    <t>ActiveSheet.ListObjects("data2").Range.AutoFilter field:=2, Criteria1:="*" &amp; [b3] &amp; "*", Operator:=xlFilterValues</t>
  </si>
  <si>
    <t>مرض نقص المناعة الدائم                                                                          ( خلقي او مكتسب)</t>
  </si>
  <si>
    <t>ضعف شقي ايسر</t>
  </si>
  <si>
    <t>ضعف شقي ايمن</t>
  </si>
  <si>
    <t>الاسهال المضيع للكلور</t>
  </si>
  <si>
    <t>ضعف طرفين سفليين  ( وصعوبة شديدة بالمشي )                              الضعف العضلي من 1-3/5 ,العمر سنتين فأكثر</t>
  </si>
  <si>
    <t>متلازمة مارفان ( مترافقة بتشوهات جسدية شديدة)</t>
  </si>
  <si>
    <t>بتر</t>
  </si>
  <si>
    <t>013 891 5464</t>
  </si>
  <si>
    <t>التاهيل الشامل بالدمام</t>
  </si>
  <si>
    <t>إدارة المخدرت</t>
  </si>
  <si>
    <t>التاهيل الشامل بالاحساء</t>
  </si>
  <si>
    <t>013 592 5030</t>
  </si>
  <si>
    <t>التاهيل الشامل بحفر الباطن</t>
  </si>
  <si>
    <t>011 251 8823</t>
  </si>
  <si>
    <t>التاهيل الشامل بالدرعية</t>
  </si>
  <si>
    <t>011 486 0107</t>
  </si>
  <si>
    <t>التاهيل الشامل بالرياض طريق مكة</t>
  </si>
  <si>
    <t>011 248 3694</t>
  </si>
  <si>
    <t>011 470 7104</t>
  </si>
  <si>
    <t>مركز التاهيل الشامل بالرياض طريق الامام عبدالله بن سعود</t>
  </si>
  <si>
    <t>016 385 3876</t>
  </si>
  <si>
    <t>التاهيل الشامل ببريدة</t>
  </si>
  <si>
    <t>ضع الرمز</t>
  </si>
  <si>
    <t>كتابة اسم الجهة او المنطقة ويتم بناء عليه الفرز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</si>
</sst>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5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2"/>
      <name val="Times New Roman"/>
      <family val="1"/>
    </font>
    <font>
      <sz val="11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u/>
      <sz val="11"/>
      <name val="Times New Roman"/>
      <family val="1"/>
    </font>
    <font>
      <sz val="12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2.8"/>
      <color theme="1"/>
      <name val="Times New Roman"/>
      <family val="1"/>
    </font>
    <font>
      <b/>
      <sz val="10"/>
      <color theme="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rgb="FF545E6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9"/>
      </right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/>
      <bottom style="thin">
        <color theme="5"/>
      </bottom>
      <diagonal/>
    </border>
  </borders>
  <cellStyleXfs count="12">
    <xf numFmtId="0" fontId="0" fillId="0" borderId="0"/>
    <xf numFmtId="0" fontId="3" fillId="3" borderId="0" applyNumberFormat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3" fillId="8" borderId="0" applyNumberFormat="0" applyBorder="0" applyAlignment="0" applyProtection="0"/>
    <xf numFmtId="0" fontId="10" fillId="9" borderId="0" applyNumberFormat="0" applyBorder="0" applyAlignment="0" applyProtection="0"/>
    <xf numFmtId="0" fontId="3" fillId="0" borderId="0"/>
    <xf numFmtId="0" fontId="3" fillId="0" borderId="0"/>
  </cellStyleXfs>
  <cellXfs count="80">
    <xf numFmtId="0" fontId="0" fillId="0" borderId="0" xfId="0"/>
    <xf numFmtId="0" fontId="1" fillId="0" borderId="0" xfId="2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 readingOrder="2"/>
    </xf>
    <xf numFmtId="0" fontId="5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8" fillId="0" borderId="4" xfId="3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11" fillId="10" borderId="6" xfId="10" applyFont="1" applyFill="1" applyBorder="1" applyAlignment="1">
      <alignment horizontal="center" vertical="center"/>
    </xf>
    <xf numFmtId="0" fontId="10" fillId="10" borderId="6" xfId="7" applyFill="1" applyBorder="1" applyAlignment="1">
      <alignment horizontal="center" vertical="center" wrapText="1"/>
    </xf>
    <xf numFmtId="0" fontId="11" fillId="0" borderId="0" xfId="10" applyFont="1" applyAlignment="1">
      <alignment horizontal="center" vertical="center"/>
    </xf>
    <xf numFmtId="0" fontId="13" fillId="0" borderId="1" xfId="10" applyFont="1" applyBorder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15" fillId="6" borderId="10" xfId="6" applyFont="1" applyBorder="1" applyAlignment="1">
      <alignment horizontal="center" vertical="center" wrapText="1"/>
    </xf>
    <xf numFmtId="0" fontId="15" fillId="6" borderId="10" xfId="6" applyFont="1" applyBorder="1" applyAlignment="1">
      <alignment horizontal="center" vertical="center"/>
    </xf>
    <xf numFmtId="3" fontId="15" fillId="6" borderId="10" xfId="6" applyNumberFormat="1" applyFont="1" applyBorder="1" applyAlignment="1">
      <alignment horizontal="center" vertical="center"/>
    </xf>
    <xf numFmtId="0" fontId="15" fillId="9" borderId="10" xfId="9" applyFont="1" applyBorder="1" applyAlignment="1">
      <alignment horizontal="center" vertical="center" wrapText="1"/>
    </xf>
    <xf numFmtId="0" fontId="15" fillId="5" borderId="10" xfId="5" applyFont="1" applyBorder="1" applyAlignment="1">
      <alignment horizontal="center" vertical="center" wrapText="1"/>
    </xf>
    <xf numFmtId="0" fontId="15" fillId="12" borderId="10" xfId="5" applyFont="1" applyFill="1" applyBorder="1" applyAlignment="1">
      <alignment horizontal="center" vertical="center" wrapText="1"/>
    </xf>
    <xf numFmtId="0" fontId="15" fillId="7" borderId="10" xfId="7" applyFont="1" applyBorder="1" applyAlignment="1">
      <alignment horizontal="center" vertical="center" wrapText="1"/>
    </xf>
    <xf numFmtId="0" fontId="14" fillId="0" borderId="11" xfId="10" applyFont="1" applyBorder="1" applyAlignment="1">
      <alignment horizontal="center" vertical="center"/>
    </xf>
    <xf numFmtId="0" fontId="13" fillId="0" borderId="12" xfId="10" applyFont="1" applyBorder="1" applyAlignment="1">
      <alignment vertical="center"/>
    </xf>
    <xf numFmtId="0" fontId="14" fillId="0" borderId="12" xfId="10" applyFont="1" applyBorder="1" applyAlignment="1">
      <alignment vertical="center"/>
    </xf>
    <xf numFmtId="0" fontId="14" fillId="13" borderId="12" xfId="10" applyFont="1" applyFill="1" applyBorder="1" applyAlignment="1">
      <alignment horizontal="center" vertical="center"/>
    </xf>
    <xf numFmtId="0" fontId="14" fillId="0" borderId="12" xfId="10" applyFont="1" applyBorder="1" applyAlignment="1">
      <alignment horizontal="center" vertical="center"/>
    </xf>
    <xf numFmtId="3" fontId="14" fillId="0" borderId="12" xfId="10" applyNumberFormat="1" applyFont="1" applyBorder="1" applyAlignment="1">
      <alignment horizontal="center" vertical="center"/>
    </xf>
    <xf numFmtId="0" fontId="14" fillId="0" borderId="13" xfId="10" applyFont="1" applyBorder="1" applyAlignment="1">
      <alignment horizontal="center" vertical="center"/>
    </xf>
    <xf numFmtId="0" fontId="3" fillId="8" borderId="14" xfId="8" applyBorder="1" applyAlignment="1">
      <alignment horizontal="center" vertical="center"/>
    </xf>
    <xf numFmtId="0" fontId="3" fillId="8" borderId="15" xfId="8" applyBorder="1" applyAlignment="1">
      <alignment horizontal="center" vertical="center"/>
    </xf>
    <xf numFmtId="0" fontId="14" fillId="2" borderId="15" xfId="10" applyFont="1" applyFill="1" applyBorder="1" applyAlignment="1">
      <alignment horizontal="center" vertical="center"/>
    </xf>
    <xf numFmtId="0" fontId="14" fillId="14" borderId="15" xfId="10" applyFont="1" applyFill="1" applyBorder="1" applyAlignment="1">
      <alignment horizontal="center" vertical="center"/>
    </xf>
    <xf numFmtId="0" fontId="16" fillId="0" borderId="12" xfId="10" applyFont="1" applyBorder="1" applyAlignment="1">
      <alignment horizontal="center" vertical="center"/>
    </xf>
    <xf numFmtId="0" fontId="14" fillId="0" borderId="15" xfId="10" applyFont="1" applyBorder="1" applyAlignment="1">
      <alignment horizontal="center" vertical="center"/>
    </xf>
    <xf numFmtId="0" fontId="13" fillId="0" borderId="12" xfId="10" applyFont="1" applyBorder="1" applyAlignment="1">
      <alignment vertical="center" wrapText="1"/>
    </xf>
    <xf numFmtId="0" fontId="19" fillId="12" borderId="15" xfId="10" applyFont="1" applyFill="1" applyBorder="1" applyAlignment="1">
      <alignment horizontal="center" vertical="center"/>
    </xf>
    <xf numFmtId="0" fontId="14" fillId="0" borderId="12" xfId="10" applyFont="1" applyBorder="1" applyAlignment="1">
      <alignment vertical="center" wrapText="1"/>
    </xf>
    <xf numFmtId="0" fontId="14" fillId="0" borderId="15" xfId="10" applyFont="1" applyBorder="1" applyAlignment="1">
      <alignment horizontal="center" vertical="center" wrapText="1"/>
    </xf>
    <xf numFmtId="0" fontId="19" fillId="12" borderId="15" xfId="10" applyFont="1" applyFill="1" applyBorder="1" applyAlignment="1">
      <alignment horizontal="center" vertical="center" wrapText="1"/>
    </xf>
    <xf numFmtId="0" fontId="13" fillId="0" borderId="12" xfId="10" applyFont="1" applyBorder="1" applyAlignment="1">
      <alignment horizontal="center" vertical="center" wrapText="1"/>
    </xf>
    <xf numFmtId="0" fontId="14" fillId="0" borderId="0" xfId="10" applyFont="1" applyAlignment="1">
      <alignment vertical="center"/>
    </xf>
    <xf numFmtId="0" fontId="20" fillId="0" borderId="16" xfId="2" applyFont="1" applyBorder="1" applyAlignment="1">
      <alignment vertical="center"/>
    </xf>
    <xf numFmtId="164" fontId="20" fillId="0" borderId="16" xfId="2" applyNumberFormat="1" applyFont="1" applyBorder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4" borderId="3" xfId="2" applyFont="1" applyFill="1" applyBorder="1" applyAlignment="1">
      <alignment horizontal="center" vertical="center"/>
    </xf>
    <xf numFmtId="0" fontId="2" fillId="4" borderId="4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3" fillId="0" borderId="0" xfId="2" applyFont="1" applyAlignment="1">
      <alignment horizontal="right" vertical="center" wrapText="1"/>
    </xf>
    <xf numFmtId="0" fontId="23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24" fillId="0" borderId="0" xfId="2" applyFont="1" applyAlignment="1">
      <alignment horizontal="right" vertical="center" wrapText="1"/>
    </xf>
    <xf numFmtId="0" fontId="6" fillId="0" borderId="0" xfId="2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1" fillId="0" borderId="0" xfId="11" applyFont="1" applyAlignment="1">
      <alignment horizontal="center" vertical="center"/>
    </xf>
    <xf numFmtId="0" fontId="21" fillId="2" borderId="0" xfId="2" applyFont="1" applyFill="1" applyAlignment="1">
      <alignment horizontal="center" vertical="center"/>
    </xf>
    <xf numFmtId="0" fontId="21" fillId="2" borderId="0" xfId="2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4" fillId="0" borderId="11" xfId="1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readingOrder="2"/>
    </xf>
    <xf numFmtId="0" fontId="5" fillId="0" borderId="4" xfId="2" applyFont="1" applyBorder="1" applyAlignment="1">
      <alignment horizontal="center" vertical="center" readingOrder="2"/>
    </xf>
    <xf numFmtId="0" fontId="6" fillId="0" borderId="5" xfId="2" applyFont="1" applyBorder="1" applyAlignment="1">
      <alignment horizontal="center" vertical="center" readingOrder="2"/>
    </xf>
    <xf numFmtId="0" fontId="6" fillId="0" borderId="5" xfId="2" applyFont="1" applyBorder="1" applyAlignment="1">
      <alignment horizontal="center" vertical="center" wrapText="1" readingOrder="2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 vertical="center" wrapText="1" readingOrder="2"/>
    </xf>
    <xf numFmtId="0" fontId="2" fillId="4" borderId="0" xfId="2" applyFont="1" applyFill="1" applyAlignment="1">
      <alignment horizontal="center" vertical="center"/>
    </xf>
    <xf numFmtId="0" fontId="2" fillId="4" borderId="2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1" borderId="7" xfId="10" applyFont="1" applyFill="1" applyBorder="1" applyAlignment="1">
      <alignment horizontal="center" vertical="center"/>
    </xf>
    <xf numFmtId="0" fontId="12" fillId="11" borderId="8" xfId="10" applyFont="1" applyFill="1" applyBorder="1" applyAlignment="1">
      <alignment horizontal="center" vertical="center"/>
    </xf>
    <xf numFmtId="0" fontId="12" fillId="11" borderId="9" xfId="10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12">
    <cellStyle name="20% - تمييز1" xfId="1" builtinId="30"/>
    <cellStyle name="40% - تمييز6" xfId="8" builtinId="51"/>
    <cellStyle name="60% - تمييز5" xfId="7" builtinId="48"/>
    <cellStyle name="60% - تمييز6" xfId="9" builtinId="52"/>
    <cellStyle name="Normal 2" xfId="2" xr:uid="{00000000-0005-0000-0000-000005000000}"/>
    <cellStyle name="Normal 2 2" xfId="10" xr:uid="{00000000-0005-0000-0000-000006000000}"/>
    <cellStyle name="Normal 4 2 3" xfId="4" xr:uid="{00000000-0005-0000-0000-000007000000}"/>
    <cellStyle name="Normal 4 3" xfId="11" xr:uid="{00000000-0005-0000-0000-000008000000}"/>
    <cellStyle name="ارتباط تشعبي" xfId="3" builtinId="8"/>
    <cellStyle name="تمييز2" xfId="5" builtinId="33"/>
    <cellStyle name="تمييز5" xfId="6" builtinId="45"/>
    <cellStyle name="عادي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119066</xdr:colOff>
      <xdr:row>59</xdr:row>
      <xdr:rowOff>250032</xdr:rowOff>
    </xdr:from>
    <xdr:ext cx="142876" cy="142876"/>
    <xdr:pic>
      <xdr:nvPicPr>
        <xdr:cNvPr id="2" name="صورة 1">
          <a:extLst>
            <a:ext uri="{FF2B5EF4-FFF2-40B4-BE49-F238E27FC236}">
              <a16:creationId xmlns:a16="http://schemas.microsoft.com/office/drawing/2014/main" id="{78229E45-D9D4-4771-80E6-2E82B701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108" y="13975557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61</xdr:row>
      <xdr:rowOff>5954</xdr:rowOff>
    </xdr:from>
    <xdr:ext cx="142876" cy="142876"/>
    <xdr:pic>
      <xdr:nvPicPr>
        <xdr:cNvPr id="3" name="صورة 2">
          <a:extLst>
            <a:ext uri="{FF2B5EF4-FFF2-40B4-BE49-F238E27FC236}">
              <a16:creationId xmlns:a16="http://schemas.microsoft.com/office/drawing/2014/main" id="{1BDC7943-D39E-44E6-82E1-DC0D6791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46173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60</xdr:row>
      <xdr:rowOff>0</xdr:rowOff>
    </xdr:from>
    <xdr:ext cx="142876" cy="142876"/>
    <xdr:pic>
      <xdr:nvPicPr>
        <xdr:cNvPr id="4" name="صورة 3">
          <a:extLst>
            <a:ext uri="{FF2B5EF4-FFF2-40B4-BE49-F238E27FC236}">
              <a16:creationId xmlns:a16="http://schemas.microsoft.com/office/drawing/2014/main" id="{BEDD57E6-6BD3-48F8-8D54-18E61FF64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4411325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113111</xdr:colOff>
      <xdr:row>62</xdr:row>
      <xdr:rowOff>23813</xdr:rowOff>
    </xdr:from>
    <xdr:ext cx="142876" cy="142876"/>
    <xdr:pic>
      <xdr:nvPicPr>
        <xdr:cNvPr id="5" name="صورة 4">
          <a:extLst>
            <a:ext uri="{FF2B5EF4-FFF2-40B4-BE49-F238E27FC236}">
              <a16:creationId xmlns:a16="http://schemas.microsoft.com/office/drawing/2014/main" id="{73D2706F-2E23-4A33-8F11-D5E01DC8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3" y="14835188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64</xdr:row>
      <xdr:rowOff>5954</xdr:rowOff>
    </xdr:from>
    <xdr:ext cx="142876" cy="142876"/>
    <xdr:pic>
      <xdr:nvPicPr>
        <xdr:cNvPr id="6" name="صورة 5">
          <a:extLst>
            <a:ext uri="{FF2B5EF4-FFF2-40B4-BE49-F238E27FC236}">
              <a16:creationId xmlns:a16="http://schemas.microsoft.com/office/drawing/2014/main" id="{674E26D6-BE4E-4759-A4A1-FED37BE5D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5217379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63</xdr:row>
      <xdr:rowOff>0</xdr:rowOff>
    </xdr:from>
    <xdr:ext cx="142876" cy="142876"/>
    <xdr:pic>
      <xdr:nvPicPr>
        <xdr:cNvPr id="7" name="صورة 6">
          <a:extLst>
            <a:ext uri="{FF2B5EF4-FFF2-40B4-BE49-F238E27FC236}">
              <a16:creationId xmlns:a16="http://schemas.microsoft.com/office/drawing/2014/main" id="{69479142-C333-45DE-8A6F-50B3B6DB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50114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42</xdr:row>
      <xdr:rowOff>5954</xdr:rowOff>
    </xdr:from>
    <xdr:ext cx="142876" cy="142876"/>
    <xdr:pic>
      <xdr:nvPicPr>
        <xdr:cNvPr id="8" name="صورة 7">
          <a:extLst>
            <a:ext uri="{FF2B5EF4-FFF2-40B4-BE49-F238E27FC236}">
              <a16:creationId xmlns:a16="http://schemas.microsoft.com/office/drawing/2014/main" id="{B12E6BF8-D8B6-433E-BA48-690D9124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00262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41</xdr:row>
      <xdr:rowOff>0</xdr:rowOff>
    </xdr:from>
    <xdr:ext cx="142876" cy="142876"/>
    <xdr:pic>
      <xdr:nvPicPr>
        <xdr:cNvPr id="9" name="صورة 8">
          <a:extLst>
            <a:ext uri="{FF2B5EF4-FFF2-40B4-BE49-F238E27FC236}">
              <a16:creationId xmlns:a16="http://schemas.microsoft.com/office/drawing/2014/main" id="{87325A0E-92D0-413E-AFDE-791E57941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9820275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113111</xdr:colOff>
      <xdr:row>43</xdr:row>
      <xdr:rowOff>23813</xdr:rowOff>
    </xdr:from>
    <xdr:ext cx="142876" cy="142876"/>
    <xdr:pic>
      <xdr:nvPicPr>
        <xdr:cNvPr id="10" name="صورة 9">
          <a:extLst>
            <a:ext uri="{FF2B5EF4-FFF2-40B4-BE49-F238E27FC236}">
              <a16:creationId xmlns:a16="http://schemas.microsoft.com/office/drawing/2014/main" id="{0C6925D5-0CA1-4FE1-B8F4-470C277A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3" y="10244138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45</xdr:row>
      <xdr:rowOff>5954</xdr:rowOff>
    </xdr:from>
    <xdr:ext cx="142876" cy="142876"/>
    <xdr:pic>
      <xdr:nvPicPr>
        <xdr:cNvPr id="11" name="صورة 10">
          <a:extLst>
            <a:ext uri="{FF2B5EF4-FFF2-40B4-BE49-F238E27FC236}">
              <a16:creationId xmlns:a16="http://schemas.microsoft.com/office/drawing/2014/main" id="{94C34853-5FA8-47CD-89C5-F59357B99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0626329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44</xdr:row>
      <xdr:rowOff>0</xdr:rowOff>
    </xdr:from>
    <xdr:ext cx="142876" cy="142876"/>
    <xdr:pic>
      <xdr:nvPicPr>
        <xdr:cNvPr id="12" name="صورة 11">
          <a:extLst>
            <a:ext uri="{FF2B5EF4-FFF2-40B4-BE49-F238E27FC236}">
              <a16:creationId xmlns:a16="http://schemas.microsoft.com/office/drawing/2014/main" id="{DFE710A7-9ABD-46BB-858E-80AF0534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04203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40</xdr:row>
      <xdr:rowOff>0</xdr:rowOff>
    </xdr:from>
    <xdr:ext cx="142876" cy="142876"/>
    <xdr:pic>
      <xdr:nvPicPr>
        <xdr:cNvPr id="13" name="صورة 12">
          <a:extLst>
            <a:ext uri="{FF2B5EF4-FFF2-40B4-BE49-F238E27FC236}">
              <a16:creationId xmlns:a16="http://schemas.microsoft.com/office/drawing/2014/main" id="{68CF300A-440E-4B05-A2D0-053D3ECB4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96202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38</xdr:row>
      <xdr:rowOff>0</xdr:rowOff>
    </xdr:from>
    <xdr:ext cx="142876" cy="142876"/>
    <xdr:pic>
      <xdr:nvPicPr>
        <xdr:cNvPr id="14" name="صورة 13">
          <a:extLst>
            <a:ext uri="{FF2B5EF4-FFF2-40B4-BE49-F238E27FC236}">
              <a16:creationId xmlns:a16="http://schemas.microsoft.com/office/drawing/2014/main" id="{036DF964-C87C-402D-B73A-8B17EECB5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92202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30</xdr:row>
      <xdr:rowOff>5954</xdr:rowOff>
    </xdr:from>
    <xdr:ext cx="142876" cy="142876"/>
    <xdr:pic>
      <xdr:nvPicPr>
        <xdr:cNvPr id="15" name="صورة 14">
          <a:extLst>
            <a:ext uri="{FF2B5EF4-FFF2-40B4-BE49-F238E27FC236}">
              <a16:creationId xmlns:a16="http://schemas.microsoft.com/office/drawing/2014/main" id="{005F687D-13EE-41A9-9B7C-C3B727DB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75878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29</xdr:row>
      <xdr:rowOff>0</xdr:rowOff>
    </xdr:from>
    <xdr:ext cx="142876" cy="142876"/>
    <xdr:pic>
      <xdr:nvPicPr>
        <xdr:cNvPr id="16" name="صورة 15">
          <a:extLst>
            <a:ext uri="{FF2B5EF4-FFF2-40B4-BE49-F238E27FC236}">
              <a16:creationId xmlns:a16="http://schemas.microsoft.com/office/drawing/2014/main" id="{1BEADD6B-24E2-4032-B585-8A2DF3750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73723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113111</xdr:colOff>
      <xdr:row>31</xdr:row>
      <xdr:rowOff>23813</xdr:rowOff>
    </xdr:from>
    <xdr:ext cx="142876" cy="142876"/>
    <xdr:pic>
      <xdr:nvPicPr>
        <xdr:cNvPr id="17" name="صورة 16">
          <a:extLst>
            <a:ext uri="{FF2B5EF4-FFF2-40B4-BE49-F238E27FC236}">
              <a16:creationId xmlns:a16="http://schemas.microsoft.com/office/drawing/2014/main" id="{50FBDE94-34F8-459F-AD9C-2B661AF3C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3" y="7815263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33</xdr:row>
      <xdr:rowOff>5954</xdr:rowOff>
    </xdr:from>
    <xdr:ext cx="142876" cy="142876"/>
    <xdr:pic>
      <xdr:nvPicPr>
        <xdr:cNvPr id="18" name="صورة 17">
          <a:extLst>
            <a:ext uri="{FF2B5EF4-FFF2-40B4-BE49-F238E27FC236}">
              <a16:creationId xmlns:a16="http://schemas.microsoft.com/office/drawing/2014/main" id="{A781EBBA-1396-46A3-A3BD-C167846E3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82165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32</xdr:row>
      <xdr:rowOff>0</xdr:rowOff>
    </xdr:from>
    <xdr:ext cx="142876" cy="142876"/>
    <xdr:pic>
      <xdr:nvPicPr>
        <xdr:cNvPr id="19" name="صورة 18">
          <a:extLst>
            <a:ext uri="{FF2B5EF4-FFF2-40B4-BE49-F238E27FC236}">
              <a16:creationId xmlns:a16="http://schemas.microsoft.com/office/drawing/2014/main" id="{FCBA643E-40C0-42CE-8392-06F1DAC8D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80010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28</xdr:row>
      <xdr:rowOff>0</xdr:rowOff>
    </xdr:from>
    <xdr:ext cx="142876" cy="142876"/>
    <xdr:pic>
      <xdr:nvPicPr>
        <xdr:cNvPr id="20" name="صورة 19">
          <a:extLst>
            <a:ext uri="{FF2B5EF4-FFF2-40B4-BE49-F238E27FC236}">
              <a16:creationId xmlns:a16="http://schemas.microsoft.com/office/drawing/2014/main" id="{59CDC89D-932E-4A16-BCB2-60CCEA243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71628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26</xdr:row>
      <xdr:rowOff>5954</xdr:rowOff>
    </xdr:from>
    <xdr:ext cx="142876" cy="142876"/>
    <xdr:pic>
      <xdr:nvPicPr>
        <xdr:cNvPr id="21" name="صورة 20">
          <a:extLst>
            <a:ext uri="{FF2B5EF4-FFF2-40B4-BE49-F238E27FC236}">
              <a16:creationId xmlns:a16="http://schemas.microsoft.com/office/drawing/2014/main" id="{2F3F8F43-FA8B-43AC-8891-25B256479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67496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25</xdr:row>
      <xdr:rowOff>0</xdr:rowOff>
    </xdr:from>
    <xdr:ext cx="142876" cy="142876"/>
    <xdr:pic>
      <xdr:nvPicPr>
        <xdr:cNvPr id="22" name="صورة 21">
          <a:extLst>
            <a:ext uri="{FF2B5EF4-FFF2-40B4-BE49-F238E27FC236}">
              <a16:creationId xmlns:a16="http://schemas.microsoft.com/office/drawing/2014/main" id="{2B7C36FB-EDB8-498B-A5E2-58A8C9203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65341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24</xdr:row>
      <xdr:rowOff>0</xdr:rowOff>
    </xdr:from>
    <xdr:ext cx="142876" cy="142876"/>
    <xdr:pic>
      <xdr:nvPicPr>
        <xdr:cNvPr id="23" name="صورة 22">
          <a:extLst>
            <a:ext uri="{FF2B5EF4-FFF2-40B4-BE49-F238E27FC236}">
              <a16:creationId xmlns:a16="http://schemas.microsoft.com/office/drawing/2014/main" id="{BA559178-80D4-4528-9242-AC1DDA10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63246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7</xdr:row>
      <xdr:rowOff>5954</xdr:rowOff>
    </xdr:from>
    <xdr:ext cx="142876" cy="142876"/>
    <xdr:pic>
      <xdr:nvPicPr>
        <xdr:cNvPr id="24" name="صورة 23">
          <a:extLst>
            <a:ext uri="{FF2B5EF4-FFF2-40B4-BE49-F238E27FC236}">
              <a16:creationId xmlns:a16="http://schemas.microsoft.com/office/drawing/2014/main" id="{BB9D5617-FED0-4AE4-B2AE-DEB428F25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27682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</xdr:row>
      <xdr:rowOff>0</xdr:rowOff>
    </xdr:from>
    <xdr:ext cx="142876" cy="142876"/>
    <xdr:pic>
      <xdr:nvPicPr>
        <xdr:cNvPr id="25" name="صورة 24">
          <a:extLst>
            <a:ext uri="{FF2B5EF4-FFF2-40B4-BE49-F238E27FC236}">
              <a16:creationId xmlns:a16="http://schemas.microsoft.com/office/drawing/2014/main" id="{68F6920E-1464-4EEB-A82E-59769A2BD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25527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106538</xdr:colOff>
      <xdr:row>9</xdr:row>
      <xdr:rowOff>170178</xdr:rowOff>
    </xdr:from>
    <xdr:ext cx="142876" cy="142876"/>
    <xdr:pic>
      <xdr:nvPicPr>
        <xdr:cNvPr id="26" name="صورة 25">
          <a:extLst>
            <a:ext uri="{FF2B5EF4-FFF2-40B4-BE49-F238E27FC236}">
              <a16:creationId xmlns:a16="http://schemas.microsoft.com/office/drawing/2014/main" id="{5DE8F180-91C3-46B0-880B-EEF9BB932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2636" y="3351528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9</xdr:row>
      <xdr:rowOff>0</xdr:rowOff>
    </xdr:from>
    <xdr:ext cx="142876" cy="142876"/>
    <xdr:pic>
      <xdr:nvPicPr>
        <xdr:cNvPr id="27" name="صورة 26">
          <a:extLst>
            <a:ext uri="{FF2B5EF4-FFF2-40B4-BE49-F238E27FC236}">
              <a16:creationId xmlns:a16="http://schemas.microsoft.com/office/drawing/2014/main" id="{6EB76A0B-220F-4095-BD39-AF19C1708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31813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13</xdr:row>
      <xdr:rowOff>5954</xdr:rowOff>
    </xdr:from>
    <xdr:ext cx="142876" cy="142876"/>
    <xdr:pic>
      <xdr:nvPicPr>
        <xdr:cNvPr id="28" name="صورة 27">
          <a:extLst>
            <a:ext uri="{FF2B5EF4-FFF2-40B4-BE49-F238E27FC236}">
              <a16:creationId xmlns:a16="http://schemas.microsoft.com/office/drawing/2014/main" id="{CBF98C22-4551-42D5-BD76-2F5627AF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40255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12</xdr:row>
      <xdr:rowOff>0</xdr:rowOff>
    </xdr:from>
    <xdr:ext cx="142876" cy="142876"/>
    <xdr:pic>
      <xdr:nvPicPr>
        <xdr:cNvPr id="29" name="صورة 28">
          <a:extLst>
            <a:ext uri="{FF2B5EF4-FFF2-40B4-BE49-F238E27FC236}">
              <a16:creationId xmlns:a16="http://schemas.microsoft.com/office/drawing/2014/main" id="{8CA63613-7206-49B0-8D1C-6E8A269C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381000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113111</xdr:colOff>
      <xdr:row>14</xdr:row>
      <xdr:rowOff>23813</xdr:rowOff>
    </xdr:from>
    <xdr:ext cx="142876" cy="142876"/>
    <xdr:pic>
      <xdr:nvPicPr>
        <xdr:cNvPr id="30" name="صورة 29">
          <a:extLst>
            <a:ext uri="{FF2B5EF4-FFF2-40B4-BE49-F238E27FC236}">
              <a16:creationId xmlns:a16="http://schemas.microsoft.com/office/drawing/2014/main" id="{06CF70E0-B1EB-4D04-9038-01C78519C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3" y="4252913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16</xdr:row>
      <xdr:rowOff>5954</xdr:rowOff>
    </xdr:from>
    <xdr:ext cx="142876" cy="142876"/>
    <xdr:pic>
      <xdr:nvPicPr>
        <xdr:cNvPr id="31" name="صورة 30">
          <a:extLst>
            <a:ext uri="{FF2B5EF4-FFF2-40B4-BE49-F238E27FC236}">
              <a16:creationId xmlns:a16="http://schemas.microsoft.com/office/drawing/2014/main" id="{3738A7E4-EC71-4C30-9DF8-21C34284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46541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15</xdr:row>
      <xdr:rowOff>0</xdr:rowOff>
    </xdr:from>
    <xdr:ext cx="142876" cy="142876"/>
    <xdr:pic>
      <xdr:nvPicPr>
        <xdr:cNvPr id="32" name="صورة 31">
          <a:extLst>
            <a:ext uri="{FF2B5EF4-FFF2-40B4-BE49-F238E27FC236}">
              <a16:creationId xmlns:a16="http://schemas.microsoft.com/office/drawing/2014/main" id="{187D5FFD-C000-425B-AEC4-98ED8E773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44386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11</xdr:row>
      <xdr:rowOff>0</xdr:rowOff>
    </xdr:from>
    <xdr:ext cx="142876" cy="142876"/>
    <xdr:pic>
      <xdr:nvPicPr>
        <xdr:cNvPr id="33" name="صورة 32">
          <a:extLst>
            <a:ext uri="{FF2B5EF4-FFF2-40B4-BE49-F238E27FC236}">
              <a16:creationId xmlns:a16="http://schemas.microsoft.com/office/drawing/2014/main" id="{D7E80171-6FAF-4904-AC60-3F271E54F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3600450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17</xdr:row>
      <xdr:rowOff>5954</xdr:rowOff>
    </xdr:from>
    <xdr:ext cx="142876" cy="142876"/>
    <xdr:pic>
      <xdr:nvPicPr>
        <xdr:cNvPr id="34" name="صورة 33">
          <a:extLst>
            <a:ext uri="{FF2B5EF4-FFF2-40B4-BE49-F238E27FC236}">
              <a16:creationId xmlns:a16="http://schemas.microsoft.com/office/drawing/2014/main" id="{C58A6A63-857B-4223-B381-400B8CDA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48637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73</xdr:row>
      <xdr:rowOff>5954</xdr:rowOff>
    </xdr:from>
    <xdr:ext cx="142876" cy="142876"/>
    <xdr:pic>
      <xdr:nvPicPr>
        <xdr:cNvPr id="35" name="صورة 34">
          <a:extLst>
            <a:ext uri="{FF2B5EF4-FFF2-40B4-BE49-F238E27FC236}">
              <a16:creationId xmlns:a16="http://schemas.microsoft.com/office/drawing/2014/main" id="{9D8C0BE2-37A5-45D3-A92F-0473017B1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717000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67</xdr:row>
      <xdr:rowOff>5954</xdr:rowOff>
    </xdr:from>
    <xdr:ext cx="142876" cy="142876"/>
    <xdr:pic>
      <xdr:nvPicPr>
        <xdr:cNvPr id="36" name="صورة 35">
          <a:extLst>
            <a:ext uri="{FF2B5EF4-FFF2-40B4-BE49-F238E27FC236}">
              <a16:creationId xmlns:a16="http://schemas.microsoft.com/office/drawing/2014/main" id="{8C7AD0ED-8894-4AC0-AD96-452A8537D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58174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86</xdr:row>
      <xdr:rowOff>5954</xdr:rowOff>
    </xdr:from>
    <xdr:ext cx="142876" cy="142876"/>
    <xdr:pic>
      <xdr:nvPicPr>
        <xdr:cNvPr id="37" name="صورة 36">
          <a:extLst>
            <a:ext uri="{FF2B5EF4-FFF2-40B4-BE49-F238E27FC236}">
              <a16:creationId xmlns:a16="http://schemas.microsoft.com/office/drawing/2014/main" id="{FA04C5F6-F2BF-4E33-854B-88BE7575D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19894154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90</xdr:row>
      <xdr:rowOff>5954</xdr:rowOff>
    </xdr:from>
    <xdr:ext cx="142876" cy="142876"/>
    <xdr:pic>
      <xdr:nvPicPr>
        <xdr:cNvPr id="38" name="صورة 37">
          <a:extLst>
            <a:ext uri="{FF2B5EF4-FFF2-40B4-BE49-F238E27FC236}">
              <a16:creationId xmlns:a16="http://schemas.microsoft.com/office/drawing/2014/main" id="{6CE04425-518D-44FD-BC33-F3468434A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20894279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94</xdr:row>
      <xdr:rowOff>5954</xdr:rowOff>
    </xdr:from>
    <xdr:ext cx="142876" cy="142876"/>
    <xdr:pic>
      <xdr:nvPicPr>
        <xdr:cNvPr id="39" name="صورة 38">
          <a:extLst>
            <a:ext uri="{FF2B5EF4-FFF2-40B4-BE49-F238E27FC236}">
              <a16:creationId xmlns:a16="http://schemas.microsoft.com/office/drawing/2014/main" id="{819A099F-F337-48C1-A2FB-82F5A14B7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21827729"/>
          <a:ext cx="142876" cy="142876"/>
        </a:xfrm>
        <a:prstGeom prst="rect">
          <a:avLst/>
        </a:prstGeom>
      </xdr:spPr>
    </xdr:pic>
    <xdr:clientData/>
  </xdr:oneCellAnchor>
  <xdr:oneCellAnchor>
    <xdr:from>
      <xdr:col>2</xdr:col>
      <xdr:colOff>113107</xdr:colOff>
      <xdr:row>94</xdr:row>
      <xdr:rowOff>5954</xdr:rowOff>
    </xdr:from>
    <xdr:ext cx="142876" cy="142876"/>
    <xdr:pic>
      <xdr:nvPicPr>
        <xdr:cNvPr id="40" name="صورة 39">
          <a:extLst>
            <a:ext uri="{FF2B5EF4-FFF2-40B4-BE49-F238E27FC236}">
              <a16:creationId xmlns:a16="http://schemas.microsoft.com/office/drawing/2014/main" id="{8426BEC7-BA0E-475C-97C4-38E44EB61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067" y="21827729"/>
          <a:ext cx="142876" cy="14287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ata2" displayName="data2" ref="A4:N114" totalsRowShown="0" headerRowBorderDxfId="22" tableBorderDxfId="21">
  <autoFilter ref="A4:N114" xr:uid="{00000000-0009-0000-0100-000002000000}"/>
  <tableColumns count="14">
    <tableColumn id="1" xr3:uid="{00000000-0010-0000-0000-000001000000}" name="بحث بالرمز" dataDxfId="20" dataCellStyle="Normal 2"/>
    <tableColumn id="2" xr3:uid="{00000000-0010-0000-0000-000002000000}" name="وصف الإعاقة"/>
    <tableColumn id="3" xr3:uid="{00000000-0010-0000-0000-000003000000}" name="الحالة" dataDxfId="19" dataCellStyle="Normal 2"/>
    <tableColumn id="4" xr3:uid="{00000000-0010-0000-0000-000004000000}" name="التعليم" dataDxfId="18" dataCellStyle="Normal 2"/>
    <tableColumn id="5" xr3:uid="{00000000-0010-0000-0000-000005000000}" name="مادة الصرف" dataDxfId="17" dataCellStyle="Normal 2"/>
    <tableColumn id="6" xr3:uid="{00000000-0010-0000-0000-000006000000}" name="السنوي" dataDxfId="16" dataCellStyle="Normal 2"/>
    <tableColumn id="7" xr3:uid="{00000000-0010-0000-0000-000007000000}" name="الشهري" dataDxfId="15" dataCellStyle="Normal 2">
      <calculatedColumnFormula>SUM(F5/12)</calculatedColumnFormula>
    </tableColumn>
    <tableColumn id="8" xr3:uid="{00000000-0010-0000-0000-000008000000}" name="تأشيرة خادم" dataDxfId="14" dataCellStyle="Normal 2"/>
    <tableColumn id="9" xr3:uid="{00000000-0010-0000-0000-000009000000}" name="تأشيرة سائق" dataDxfId="13" dataCellStyle="Normal 2"/>
    <tableColumn id="10" xr3:uid="{00000000-0010-0000-0000-00000A000000}" name="تأشيرة ممرض" dataDxfId="12" dataCellStyle="Normal 2"/>
    <tableColumn id="11" xr3:uid="{00000000-0010-0000-0000-00000B000000}" name="بطاقة تخفيض" dataDxfId="11" dataCellStyle="Normal 2"/>
    <tableColumn id="12" xr3:uid="{00000000-0010-0000-0000-00000C000000}" name="تسهيلات مرورية" dataDxfId="10" dataCellStyle="Normal 2"/>
    <tableColumn id="13" xr3:uid="{00000000-0010-0000-0000-00000D000000}" name=" إعادة تحديث بالسنوات" dataDxfId="9" dataCellStyle="Normal 2"/>
    <tableColumn id="14" xr3:uid="{00000000-0010-0000-0000-00000E000000}" name="خدمات رعاية نهارية" dataDxfId="8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ata1" displayName="data1" ref="A3:E134" totalsRowShown="0" headerRowDxfId="7" dataDxfId="6" tableBorderDxfId="5" headerRowCellStyle="Normal 2" dataCellStyle="Normal 2">
  <autoFilter ref="A3:E134" xr:uid="{00000000-0009-0000-0100-000001000000}">
    <filterColumn colId="1">
      <customFilters>
        <customFilter val="**"/>
      </customFilters>
    </filterColumn>
  </autoFilter>
  <tableColumns count="5">
    <tableColumn id="1" xr3:uid="{00000000-0010-0000-0100-000001000000}" name="م" dataDxfId="4" dataCellStyle="Normal 2">
      <calculatedColumnFormula>ROW(A1)</calculatedColumnFormula>
    </tableColumn>
    <tableColumn id="2" xr3:uid="{00000000-0010-0000-0100-000002000000}" name="جهة الاتصال" dataDxfId="3" dataCellStyle="Normal 2"/>
    <tableColumn id="3" xr3:uid="{00000000-0010-0000-0100-000003000000}" name="اتصال رقم (1)" dataDxfId="2"/>
    <tableColumn id="4" xr3:uid="{00000000-0010-0000-0100-000004000000}" name="اتصال رقم (2)" dataDxfId="1" dataCellStyle="Normal 2"/>
    <tableColumn id="5" xr3:uid="{00000000-0010-0000-0100-000005000000}" name="اتصال رقم (3)" dataDxfId="0" dataCellStyle="Normal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9"/>
  </sheetPr>
  <dimension ref="A1:O114"/>
  <sheetViews>
    <sheetView rightToLeft="1" tabSelected="1" view="pageBreakPreview" zoomScale="130" zoomScaleNormal="13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" sqref="B3"/>
    </sheetView>
  </sheetViews>
  <sheetFormatPr defaultColWidth="0" defaultRowHeight="13.2" x14ac:dyDescent="0.25"/>
  <cols>
    <col min="1" max="1" width="9.8984375" style="12" customWidth="1"/>
    <col min="2" max="2" width="39.59765625" style="39" customWidth="1"/>
    <col min="3" max="3" width="6.09765625" style="12" customWidth="1"/>
    <col min="4" max="4" width="8" style="12" customWidth="1"/>
    <col min="5" max="5" width="10.3984375" style="12" customWidth="1"/>
    <col min="6" max="7" width="9.09765625" style="12" customWidth="1"/>
    <col min="8" max="8" width="9.69921875" style="12" customWidth="1"/>
    <col min="9" max="9" width="10" style="12" customWidth="1"/>
    <col min="10" max="10" width="11.59765625" style="12" customWidth="1"/>
    <col min="11" max="11" width="11.09765625" style="12" customWidth="1"/>
    <col min="12" max="12" width="13.09765625" style="12" customWidth="1"/>
    <col min="13" max="13" width="16.8984375" style="12" customWidth="1"/>
    <col min="14" max="14" width="15.59765625" style="12" customWidth="1"/>
    <col min="15" max="15" width="0.8984375" style="12" customWidth="1"/>
    <col min="16" max="16384" width="9.09765625" style="12" hidden="1"/>
  </cols>
  <sheetData>
    <row r="1" spans="1:14" s="10" customFormat="1" ht="20.100000000000001" customHeight="1" thickBot="1" x14ac:dyDescent="0.3">
      <c r="A1" s="8" t="s">
        <v>320</v>
      </c>
      <c r="B1" s="76" t="s">
        <v>152</v>
      </c>
      <c r="C1" s="77"/>
      <c r="D1" s="77"/>
      <c r="E1" s="77"/>
      <c r="F1" s="77"/>
      <c r="G1" s="77"/>
      <c r="H1" s="77" t="s">
        <v>153</v>
      </c>
      <c r="I1" s="77"/>
      <c r="J1" s="77"/>
      <c r="K1" s="77"/>
      <c r="L1" s="77"/>
      <c r="M1" s="78"/>
      <c r="N1" s="9"/>
    </row>
    <row r="2" spans="1:14" ht="50.1" customHeight="1" thickTop="1" thickBot="1" x14ac:dyDescent="0.3">
      <c r="A2" s="11">
        <v>1118</v>
      </c>
      <c r="B2" s="11" t="str">
        <f>IFERROR(VLOOKUP(A2,A5:N114,2,FALSE),"")</f>
        <v>شلل شقي ايسر</v>
      </c>
      <c r="C2" s="11">
        <f>IFERROR(VLOOKUP(A2,A5:N114,3,FALSE),"")</f>
        <v>0</v>
      </c>
      <c r="D2" s="11" t="str">
        <f>IFERROR(VLOOKUP(A2,A5:N114,4,FALSE),"")</f>
        <v>جامعي (1)</v>
      </c>
      <c r="E2" s="11" t="str">
        <f>IFERROR(VLOOKUP(A2,A5:N114,5,FALSE),"")</f>
        <v>23 ب</v>
      </c>
      <c r="F2" s="11">
        <f>IFERROR(VLOOKUP(A2,A5:N114,6,FALSE),"")</f>
        <v>14000</v>
      </c>
      <c r="G2" s="11">
        <f>IFERROR(VLOOKUP(A2,A5:N114,7,FALSE),"")</f>
        <v>1166.6666666666667</v>
      </c>
      <c r="H2" s="11" t="str">
        <f>IFERROR(VLOOKUP(A2,A5:N114,8,FALSE),"")</f>
        <v>نعم</v>
      </c>
      <c r="I2" s="11" t="str">
        <f>IFERROR(VLOOKUP(A2,A5:N114,9,FALSE),"")</f>
        <v>نعم</v>
      </c>
      <c r="J2" s="11" t="str">
        <f>IFERROR(VLOOKUP(A2,A5:N114,10,FALSE),"")</f>
        <v>لا</v>
      </c>
      <c r="K2" s="11" t="str">
        <f>IFERROR(VLOOKUP(A2,A5:N114,11,FALSE),"")</f>
        <v>نعم</v>
      </c>
      <c r="L2" s="11" t="str">
        <f>IFERROR(VLOOKUP(A2,A5:N114,12,FALSE),"")</f>
        <v>نعم</v>
      </c>
      <c r="M2" s="11">
        <f>IFERROR(VLOOKUP(A2,A5:N114,13,FALSE),"")</f>
        <v>5</v>
      </c>
      <c r="N2" s="11" t="str">
        <f>IFERROR(VLOOKUP(A2,A5:N114,14,FALSE),"")</f>
        <v>طبيعي</v>
      </c>
    </row>
    <row r="3" spans="1:14" ht="50.1" customHeight="1" thickTop="1" thickBot="1" x14ac:dyDescent="0.3">
      <c r="A3" s="11" t="s">
        <v>154</v>
      </c>
      <c r="B3" s="11" t="s">
        <v>304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50.1" customHeight="1" thickTop="1" x14ac:dyDescent="0.25">
      <c r="A4" s="13" t="s">
        <v>155</v>
      </c>
      <c r="B4" s="14" t="s">
        <v>156</v>
      </c>
      <c r="C4" s="14" t="s">
        <v>157</v>
      </c>
      <c r="D4" s="14" t="s">
        <v>158</v>
      </c>
      <c r="E4" s="14" t="s">
        <v>159</v>
      </c>
      <c r="F4" s="15" t="s">
        <v>160</v>
      </c>
      <c r="G4" s="15" t="s">
        <v>161</v>
      </c>
      <c r="H4" s="16" t="s">
        <v>162</v>
      </c>
      <c r="I4" s="16" t="s">
        <v>163</v>
      </c>
      <c r="J4" s="17" t="s">
        <v>164</v>
      </c>
      <c r="K4" s="18" t="s">
        <v>165</v>
      </c>
      <c r="L4" s="18" t="s">
        <v>166</v>
      </c>
      <c r="M4" s="17" t="s">
        <v>167</v>
      </c>
      <c r="N4" s="19" t="s">
        <v>168</v>
      </c>
    </row>
    <row r="5" spans="1:14" ht="17.100000000000001" customHeight="1" x14ac:dyDescent="0.25">
      <c r="A5" s="20">
        <v>1101</v>
      </c>
      <c r="B5" s="21" t="s">
        <v>169</v>
      </c>
      <c r="C5" s="22"/>
      <c r="D5" s="23" t="s">
        <v>170</v>
      </c>
      <c r="E5" s="24" t="s">
        <v>171</v>
      </c>
      <c r="F5" s="25">
        <v>10000</v>
      </c>
      <c r="G5" s="25">
        <f>SUM(F5/12)</f>
        <v>833.33333333333337</v>
      </c>
      <c r="H5" s="26" t="s">
        <v>172</v>
      </c>
      <c r="I5" s="26" t="s">
        <v>172</v>
      </c>
      <c r="J5" s="26" t="s">
        <v>173</v>
      </c>
      <c r="K5" s="24" t="s">
        <v>174</v>
      </c>
      <c r="L5" s="26" t="s">
        <v>173</v>
      </c>
      <c r="M5" s="26">
        <v>10</v>
      </c>
      <c r="N5" s="27" t="s">
        <v>175</v>
      </c>
    </row>
    <row r="6" spans="1:14" ht="17.100000000000001" customHeight="1" x14ac:dyDescent="0.25">
      <c r="A6" s="20">
        <v>1102</v>
      </c>
      <c r="B6" s="21" t="s">
        <v>176</v>
      </c>
      <c r="C6" s="24"/>
      <c r="D6" s="23" t="s">
        <v>170</v>
      </c>
      <c r="E6" s="24" t="s">
        <v>171</v>
      </c>
      <c r="F6" s="25">
        <v>10000</v>
      </c>
      <c r="G6" s="25">
        <f t="shared" ref="G6:G18" si="0">SUM(F6/12)</f>
        <v>833.33333333333337</v>
      </c>
      <c r="H6" s="24" t="s">
        <v>172</v>
      </c>
      <c r="I6" s="24" t="s">
        <v>172</v>
      </c>
      <c r="J6" s="24" t="s">
        <v>173</v>
      </c>
      <c r="K6" s="24" t="s">
        <v>174</v>
      </c>
      <c r="L6" s="26" t="s">
        <v>173</v>
      </c>
      <c r="M6" s="24">
        <v>10</v>
      </c>
      <c r="N6" s="28" t="s">
        <v>175</v>
      </c>
    </row>
    <row r="7" spans="1:14" ht="17.100000000000001" customHeight="1" x14ac:dyDescent="0.25">
      <c r="A7" s="20">
        <v>1103</v>
      </c>
      <c r="B7" s="21" t="s">
        <v>177</v>
      </c>
      <c r="C7" s="24"/>
      <c r="D7" s="23" t="s">
        <v>170</v>
      </c>
      <c r="E7" s="24" t="s">
        <v>171</v>
      </c>
      <c r="F7" s="25">
        <v>10000</v>
      </c>
      <c r="G7" s="25">
        <f t="shared" si="0"/>
        <v>833.33333333333337</v>
      </c>
      <c r="H7" s="24" t="s">
        <v>172</v>
      </c>
      <c r="I7" s="24" t="s">
        <v>172</v>
      </c>
      <c r="J7" s="24" t="s">
        <v>173</v>
      </c>
      <c r="K7" s="24" t="s">
        <v>174</v>
      </c>
      <c r="L7" s="24" t="s">
        <v>174</v>
      </c>
      <c r="M7" s="24">
        <v>10</v>
      </c>
      <c r="N7" s="28" t="s">
        <v>175</v>
      </c>
    </row>
    <row r="8" spans="1:14" ht="17.100000000000001" customHeight="1" x14ac:dyDescent="0.25">
      <c r="A8" s="20">
        <v>1104</v>
      </c>
      <c r="B8" s="21" t="s">
        <v>178</v>
      </c>
      <c r="C8" s="24"/>
      <c r="D8" s="23" t="s">
        <v>179</v>
      </c>
      <c r="E8" s="24" t="s">
        <v>180</v>
      </c>
      <c r="F8" s="25">
        <v>10000</v>
      </c>
      <c r="G8" s="25">
        <f t="shared" si="0"/>
        <v>833.33333333333337</v>
      </c>
      <c r="H8" s="24" t="s">
        <v>172</v>
      </c>
      <c r="I8" s="24" t="s">
        <v>172</v>
      </c>
      <c r="J8" s="24" t="s">
        <v>173</v>
      </c>
      <c r="K8" s="24" t="s">
        <v>174</v>
      </c>
      <c r="L8" s="24" t="s">
        <v>174</v>
      </c>
      <c r="M8" s="24">
        <v>10</v>
      </c>
      <c r="N8" s="28" t="s">
        <v>175</v>
      </c>
    </row>
    <row r="9" spans="1:14" ht="17.100000000000001" customHeight="1" x14ac:dyDescent="0.25">
      <c r="A9" s="20">
        <v>1116</v>
      </c>
      <c r="B9" s="21" t="s">
        <v>181</v>
      </c>
      <c r="C9" s="22"/>
      <c r="D9" s="23" t="s">
        <v>170</v>
      </c>
      <c r="E9" s="24" t="s">
        <v>180</v>
      </c>
      <c r="F9" s="25">
        <v>14000</v>
      </c>
      <c r="G9" s="25">
        <f t="shared" si="0"/>
        <v>1166.6666666666667</v>
      </c>
      <c r="H9" s="24" t="s">
        <v>174</v>
      </c>
      <c r="I9" s="24" t="s">
        <v>174</v>
      </c>
      <c r="J9" s="24" t="s">
        <v>173</v>
      </c>
      <c r="K9" s="24" t="s">
        <v>174</v>
      </c>
      <c r="L9" s="26" t="s">
        <v>173</v>
      </c>
      <c r="M9" s="24">
        <v>10</v>
      </c>
      <c r="N9" s="28" t="s">
        <v>175</v>
      </c>
    </row>
    <row r="10" spans="1:14" ht="17.100000000000001" customHeight="1" x14ac:dyDescent="0.25">
      <c r="A10" s="20">
        <v>1115</v>
      </c>
      <c r="B10" s="21" t="s">
        <v>182</v>
      </c>
      <c r="C10" s="24"/>
      <c r="D10" s="23" t="s">
        <v>179</v>
      </c>
      <c r="E10" s="24" t="s">
        <v>180</v>
      </c>
      <c r="F10" s="25">
        <v>14000</v>
      </c>
      <c r="G10" s="25">
        <f t="shared" si="0"/>
        <v>1166.6666666666667</v>
      </c>
      <c r="H10" s="24" t="s">
        <v>174</v>
      </c>
      <c r="I10" s="24" t="s">
        <v>174</v>
      </c>
      <c r="J10" s="24" t="s">
        <v>173</v>
      </c>
      <c r="K10" s="24" t="s">
        <v>174</v>
      </c>
      <c r="L10" s="24" t="s">
        <v>174</v>
      </c>
      <c r="M10" s="24">
        <v>10</v>
      </c>
      <c r="N10" s="28" t="s">
        <v>175</v>
      </c>
    </row>
    <row r="11" spans="1:14" ht="17.100000000000001" customHeight="1" x14ac:dyDescent="0.25">
      <c r="A11" s="20">
        <v>1117</v>
      </c>
      <c r="B11" s="21" t="s">
        <v>183</v>
      </c>
      <c r="C11" s="24"/>
      <c r="D11" s="23" t="s">
        <v>170</v>
      </c>
      <c r="E11" s="24" t="s">
        <v>180</v>
      </c>
      <c r="F11" s="25">
        <v>14000</v>
      </c>
      <c r="G11" s="25">
        <f t="shared" si="0"/>
        <v>1166.6666666666667</v>
      </c>
      <c r="H11" s="24" t="s">
        <v>174</v>
      </c>
      <c r="I11" s="24" t="s">
        <v>174</v>
      </c>
      <c r="J11" s="24" t="s">
        <v>173</v>
      </c>
      <c r="K11" s="24" t="s">
        <v>174</v>
      </c>
      <c r="L11" s="24" t="s">
        <v>174</v>
      </c>
      <c r="M11" s="24">
        <v>5</v>
      </c>
      <c r="N11" s="28" t="s">
        <v>175</v>
      </c>
    </row>
    <row r="12" spans="1:14" ht="17.100000000000001" customHeight="1" x14ac:dyDescent="0.25">
      <c r="A12" s="20">
        <v>1118</v>
      </c>
      <c r="B12" s="21" t="s">
        <v>184</v>
      </c>
      <c r="C12" s="24"/>
      <c r="D12" s="23" t="s">
        <v>170</v>
      </c>
      <c r="E12" s="24" t="s">
        <v>180</v>
      </c>
      <c r="F12" s="25">
        <v>14000</v>
      </c>
      <c r="G12" s="25">
        <f t="shared" si="0"/>
        <v>1166.6666666666667</v>
      </c>
      <c r="H12" s="24" t="s">
        <v>174</v>
      </c>
      <c r="I12" s="24" t="s">
        <v>174</v>
      </c>
      <c r="J12" s="24" t="s">
        <v>173</v>
      </c>
      <c r="K12" s="24" t="s">
        <v>174</v>
      </c>
      <c r="L12" s="24" t="s">
        <v>174</v>
      </c>
      <c r="M12" s="24">
        <v>5</v>
      </c>
      <c r="N12" s="28" t="s">
        <v>175</v>
      </c>
    </row>
    <row r="13" spans="1:14" ht="17.100000000000001" customHeight="1" x14ac:dyDescent="0.25">
      <c r="A13" s="20">
        <v>1120</v>
      </c>
      <c r="B13" s="21" t="s">
        <v>185</v>
      </c>
      <c r="C13" s="24"/>
      <c r="D13" s="23" t="s">
        <v>170</v>
      </c>
      <c r="E13" s="24" t="s">
        <v>180</v>
      </c>
      <c r="F13" s="25">
        <v>14000</v>
      </c>
      <c r="G13" s="25">
        <f t="shared" si="0"/>
        <v>1166.6666666666667</v>
      </c>
      <c r="H13" s="24" t="s">
        <v>174</v>
      </c>
      <c r="I13" s="24" t="s">
        <v>174</v>
      </c>
      <c r="J13" s="24" t="s">
        <v>173</v>
      </c>
      <c r="K13" s="24" t="s">
        <v>174</v>
      </c>
      <c r="L13" s="24" t="s">
        <v>174</v>
      </c>
      <c r="M13" s="24">
        <v>5</v>
      </c>
      <c r="N13" s="28" t="s">
        <v>175</v>
      </c>
    </row>
    <row r="14" spans="1:14" ht="17.100000000000001" customHeight="1" x14ac:dyDescent="0.25">
      <c r="A14" s="20">
        <v>1122</v>
      </c>
      <c r="B14" s="21" t="s">
        <v>186</v>
      </c>
      <c r="C14" s="24"/>
      <c r="D14" s="23" t="s">
        <v>170</v>
      </c>
      <c r="E14" s="24" t="s">
        <v>180</v>
      </c>
      <c r="F14" s="25">
        <v>14000</v>
      </c>
      <c r="G14" s="25">
        <f t="shared" si="0"/>
        <v>1166.6666666666667</v>
      </c>
      <c r="H14" s="24" t="s">
        <v>174</v>
      </c>
      <c r="I14" s="24" t="s">
        <v>174</v>
      </c>
      <c r="J14" s="24" t="s">
        <v>173</v>
      </c>
      <c r="K14" s="24" t="s">
        <v>174</v>
      </c>
      <c r="L14" s="24" t="s">
        <v>174</v>
      </c>
      <c r="M14" s="24"/>
      <c r="N14" s="28" t="s">
        <v>175</v>
      </c>
    </row>
    <row r="15" spans="1:14" ht="17.100000000000001" customHeight="1" x14ac:dyDescent="0.25">
      <c r="A15" s="20">
        <v>1121</v>
      </c>
      <c r="B15" s="21" t="s">
        <v>187</v>
      </c>
      <c r="C15" s="22"/>
      <c r="D15" s="23" t="s">
        <v>170</v>
      </c>
      <c r="E15" s="24" t="s">
        <v>180</v>
      </c>
      <c r="F15" s="25">
        <v>14000</v>
      </c>
      <c r="G15" s="25">
        <f t="shared" si="0"/>
        <v>1166.6666666666667</v>
      </c>
      <c r="H15" s="24" t="s">
        <v>174</v>
      </c>
      <c r="I15" s="24" t="s">
        <v>174</v>
      </c>
      <c r="J15" s="24" t="s">
        <v>173</v>
      </c>
      <c r="K15" s="24" t="s">
        <v>174</v>
      </c>
      <c r="L15" s="24" t="s">
        <v>174</v>
      </c>
      <c r="M15" s="24">
        <v>5</v>
      </c>
      <c r="N15" s="28" t="s">
        <v>175</v>
      </c>
    </row>
    <row r="16" spans="1:14" ht="17.100000000000001" customHeight="1" x14ac:dyDescent="0.25">
      <c r="A16" s="20">
        <v>1123</v>
      </c>
      <c r="B16" s="21" t="s">
        <v>188</v>
      </c>
      <c r="C16" s="24"/>
      <c r="D16" s="23" t="s">
        <v>170</v>
      </c>
      <c r="E16" s="24" t="s">
        <v>180</v>
      </c>
      <c r="F16" s="25">
        <v>14000</v>
      </c>
      <c r="G16" s="25">
        <f t="shared" si="0"/>
        <v>1166.6666666666667</v>
      </c>
      <c r="H16" s="24" t="s">
        <v>174</v>
      </c>
      <c r="I16" s="24" t="s">
        <v>174</v>
      </c>
      <c r="J16" s="24" t="s">
        <v>173</v>
      </c>
      <c r="K16" s="24" t="s">
        <v>174</v>
      </c>
      <c r="L16" s="24" t="s">
        <v>174</v>
      </c>
      <c r="M16" s="24"/>
      <c r="N16" s="28" t="s">
        <v>175</v>
      </c>
    </row>
    <row r="17" spans="1:14" ht="17.100000000000001" customHeight="1" x14ac:dyDescent="0.25">
      <c r="A17" s="20">
        <v>1119</v>
      </c>
      <c r="B17" s="21" t="s">
        <v>189</v>
      </c>
      <c r="C17" s="24"/>
      <c r="D17" s="23" t="s">
        <v>170</v>
      </c>
      <c r="E17" s="24" t="s">
        <v>190</v>
      </c>
      <c r="F17" s="25">
        <v>20000</v>
      </c>
      <c r="G17" s="25">
        <f t="shared" si="0"/>
        <v>1666.6666666666667</v>
      </c>
      <c r="H17" s="24" t="s">
        <v>174</v>
      </c>
      <c r="I17" s="24" t="s">
        <v>174</v>
      </c>
      <c r="J17" s="24" t="s">
        <v>174</v>
      </c>
      <c r="K17" s="24" t="s">
        <v>174</v>
      </c>
      <c r="L17" s="24" t="s">
        <v>174</v>
      </c>
      <c r="M17" s="24">
        <v>5</v>
      </c>
      <c r="N17" s="28" t="s">
        <v>175</v>
      </c>
    </row>
    <row r="18" spans="1:14" ht="17.100000000000001" customHeight="1" x14ac:dyDescent="0.25">
      <c r="A18" s="20">
        <v>1113</v>
      </c>
      <c r="B18" s="21" t="s">
        <v>191</v>
      </c>
      <c r="C18" s="24"/>
      <c r="D18" s="23" t="s">
        <v>170</v>
      </c>
      <c r="E18" s="24" t="s">
        <v>190</v>
      </c>
      <c r="F18" s="25">
        <v>20000</v>
      </c>
      <c r="G18" s="25">
        <f t="shared" si="0"/>
        <v>1666.6666666666667</v>
      </c>
      <c r="H18" s="24" t="s">
        <v>174</v>
      </c>
      <c r="I18" s="24" t="s">
        <v>174</v>
      </c>
      <c r="J18" s="24" t="s">
        <v>174</v>
      </c>
      <c r="K18" s="24" t="s">
        <v>174</v>
      </c>
      <c r="L18" s="24" t="s">
        <v>174</v>
      </c>
      <c r="M18" s="24">
        <v>10</v>
      </c>
      <c r="N18" s="28" t="s">
        <v>175</v>
      </c>
    </row>
    <row r="19" spans="1:14" ht="17.100000000000001" customHeight="1" x14ac:dyDescent="0.25">
      <c r="A19" s="20">
        <v>1208</v>
      </c>
      <c r="B19" s="21" t="s">
        <v>192</v>
      </c>
      <c r="C19" s="22"/>
      <c r="D19" s="24"/>
      <c r="E19" s="24" t="s">
        <v>193</v>
      </c>
      <c r="F19" s="25">
        <v>4000</v>
      </c>
      <c r="G19" s="25">
        <f>SUM(F19/12)</f>
        <v>333.33333333333331</v>
      </c>
      <c r="H19" s="26" t="s">
        <v>173</v>
      </c>
      <c r="I19" s="26" t="s">
        <v>173</v>
      </c>
      <c r="J19" s="26" t="s">
        <v>173</v>
      </c>
      <c r="K19" s="24" t="s">
        <v>174</v>
      </c>
      <c r="L19" s="26" t="s">
        <v>173</v>
      </c>
      <c r="M19" s="24" t="s">
        <v>194</v>
      </c>
      <c r="N19" s="29" t="s">
        <v>195</v>
      </c>
    </row>
    <row r="20" spans="1:14" ht="17.100000000000001" customHeight="1" x14ac:dyDescent="0.25">
      <c r="A20" s="20">
        <v>1221</v>
      </c>
      <c r="B20" s="21" t="s">
        <v>196</v>
      </c>
      <c r="C20" s="22"/>
      <c r="D20" s="24"/>
      <c r="E20" s="24" t="s">
        <v>193</v>
      </c>
      <c r="F20" s="25">
        <v>4000</v>
      </c>
      <c r="G20" s="25">
        <f t="shared" ref="G20:G34" si="1">SUM(F20/12)</f>
        <v>333.33333333333331</v>
      </c>
      <c r="H20" s="26" t="s">
        <v>173</v>
      </c>
      <c r="I20" s="26" t="s">
        <v>173</v>
      </c>
      <c r="J20" s="26" t="s">
        <v>173</v>
      </c>
      <c r="K20" s="26" t="s">
        <v>173</v>
      </c>
      <c r="L20" s="26" t="s">
        <v>173</v>
      </c>
      <c r="M20" s="24" t="s">
        <v>194</v>
      </c>
      <c r="N20" s="29" t="s">
        <v>195</v>
      </c>
    </row>
    <row r="21" spans="1:14" ht="17.100000000000001" customHeight="1" x14ac:dyDescent="0.25">
      <c r="A21" s="20">
        <v>1222</v>
      </c>
      <c r="B21" s="21" t="s">
        <v>197</v>
      </c>
      <c r="C21" s="22"/>
      <c r="D21" s="24"/>
      <c r="E21" s="24" t="s">
        <v>193</v>
      </c>
      <c r="F21" s="25">
        <v>4000</v>
      </c>
      <c r="G21" s="25">
        <f t="shared" si="1"/>
        <v>333.33333333333331</v>
      </c>
      <c r="H21" s="26" t="s">
        <v>173</v>
      </c>
      <c r="I21" s="26" t="s">
        <v>173</v>
      </c>
      <c r="J21" s="26" t="s">
        <v>173</v>
      </c>
      <c r="K21" s="26" t="s">
        <v>173</v>
      </c>
      <c r="L21" s="26" t="s">
        <v>173</v>
      </c>
      <c r="M21" s="24" t="s">
        <v>194</v>
      </c>
      <c r="N21" s="29" t="s">
        <v>195</v>
      </c>
    </row>
    <row r="22" spans="1:14" ht="17.100000000000001" customHeight="1" x14ac:dyDescent="0.25">
      <c r="A22" s="20">
        <v>1223</v>
      </c>
      <c r="B22" s="21" t="s">
        <v>197</v>
      </c>
      <c r="C22" s="22"/>
      <c r="D22" s="24"/>
      <c r="E22" s="24" t="s">
        <v>193</v>
      </c>
      <c r="F22" s="25">
        <v>4000</v>
      </c>
      <c r="G22" s="25">
        <f t="shared" si="1"/>
        <v>333.33333333333331</v>
      </c>
      <c r="H22" s="26" t="s">
        <v>173</v>
      </c>
      <c r="I22" s="26" t="s">
        <v>173</v>
      </c>
      <c r="J22" s="26" t="s">
        <v>173</v>
      </c>
      <c r="K22" s="26" t="s">
        <v>173</v>
      </c>
      <c r="L22" s="26" t="s">
        <v>173</v>
      </c>
      <c r="M22" s="24" t="s">
        <v>194</v>
      </c>
      <c r="N22" s="29" t="s">
        <v>195</v>
      </c>
    </row>
    <row r="23" spans="1:14" ht="17.100000000000001" customHeight="1" x14ac:dyDescent="0.25">
      <c r="A23" s="20">
        <v>1209</v>
      </c>
      <c r="B23" s="21" t="s">
        <v>198</v>
      </c>
      <c r="C23" s="22"/>
      <c r="D23" s="23" t="s">
        <v>170</v>
      </c>
      <c r="E23" s="24" t="s">
        <v>171</v>
      </c>
      <c r="F23" s="25">
        <v>10000</v>
      </c>
      <c r="G23" s="25">
        <f t="shared" si="1"/>
        <v>833.33333333333337</v>
      </c>
      <c r="H23" s="24" t="s">
        <v>172</v>
      </c>
      <c r="I23" s="24" t="s">
        <v>172</v>
      </c>
      <c r="J23" s="24" t="s">
        <v>173</v>
      </c>
      <c r="K23" s="24" t="s">
        <v>174</v>
      </c>
      <c r="L23" s="26" t="s">
        <v>173</v>
      </c>
      <c r="M23" s="24" t="s">
        <v>194</v>
      </c>
      <c r="N23" s="29" t="s">
        <v>195</v>
      </c>
    </row>
    <row r="24" spans="1:14" ht="17.100000000000001" customHeight="1" x14ac:dyDescent="0.25">
      <c r="A24" s="20">
        <v>1210</v>
      </c>
      <c r="B24" s="21" t="s">
        <v>199</v>
      </c>
      <c r="C24" s="22"/>
      <c r="D24" s="23" t="s">
        <v>170</v>
      </c>
      <c r="E24" s="24" t="s">
        <v>171</v>
      </c>
      <c r="F24" s="25">
        <v>10000</v>
      </c>
      <c r="G24" s="25">
        <f t="shared" si="1"/>
        <v>833.33333333333337</v>
      </c>
      <c r="H24" s="24" t="s">
        <v>172</v>
      </c>
      <c r="I24" s="24" t="s">
        <v>172</v>
      </c>
      <c r="J24" s="24" t="s">
        <v>173</v>
      </c>
      <c r="K24" s="24" t="s">
        <v>174</v>
      </c>
      <c r="L24" s="26" t="s">
        <v>173</v>
      </c>
      <c r="M24" s="24" t="s">
        <v>194</v>
      </c>
      <c r="N24" s="29" t="s">
        <v>195</v>
      </c>
    </row>
    <row r="25" spans="1:14" ht="17.100000000000001" customHeight="1" x14ac:dyDescent="0.25">
      <c r="A25" s="20">
        <v>1211</v>
      </c>
      <c r="B25" s="21" t="s">
        <v>200</v>
      </c>
      <c r="C25" s="24"/>
      <c r="D25" s="24"/>
      <c r="E25" s="24" t="s">
        <v>171</v>
      </c>
      <c r="F25" s="25">
        <v>10000</v>
      </c>
      <c r="G25" s="25">
        <f t="shared" si="1"/>
        <v>833.33333333333337</v>
      </c>
      <c r="H25" s="24" t="s">
        <v>172</v>
      </c>
      <c r="I25" s="24" t="s">
        <v>172</v>
      </c>
      <c r="J25" s="24" t="s">
        <v>173</v>
      </c>
      <c r="K25" s="24" t="s">
        <v>174</v>
      </c>
      <c r="L25" s="24" t="s">
        <v>174</v>
      </c>
      <c r="M25" s="24" t="s">
        <v>194</v>
      </c>
      <c r="N25" s="29" t="s">
        <v>195</v>
      </c>
    </row>
    <row r="26" spans="1:14" ht="17.100000000000001" customHeight="1" x14ac:dyDescent="0.25">
      <c r="A26" s="20">
        <v>1212</v>
      </c>
      <c r="B26" s="21" t="s">
        <v>201</v>
      </c>
      <c r="C26" s="24"/>
      <c r="D26" s="24"/>
      <c r="E26" s="24" t="s">
        <v>171</v>
      </c>
      <c r="F26" s="25">
        <v>10000</v>
      </c>
      <c r="G26" s="25">
        <f t="shared" si="1"/>
        <v>833.33333333333337</v>
      </c>
      <c r="H26" s="24" t="s">
        <v>172</v>
      </c>
      <c r="I26" s="24" t="s">
        <v>172</v>
      </c>
      <c r="J26" s="24" t="s">
        <v>173</v>
      </c>
      <c r="K26" s="24" t="s">
        <v>174</v>
      </c>
      <c r="L26" s="24" t="s">
        <v>174</v>
      </c>
      <c r="M26" s="24" t="s">
        <v>194</v>
      </c>
      <c r="N26" s="29" t="s">
        <v>195</v>
      </c>
    </row>
    <row r="27" spans="1:14" ht="17.100000000000001" customHeight="1" x14ac:dyDescent="0.25">
      <c r="A27" s="20">
        <v>1214</v>
      </c>
      <c r="B27" s="21" t="s">
        <v>202</v>
      </c>
      <c r="C27" s="24"/>
      <c r="D27" s="23" t="s">
        <v>179</v>
      </c>
      <c r="E27" s="24" t="s">
        <v>180</v>
      </c>
      <c r="F27" s="25">
        <v>14000</v>
      </c>
      <c r="G27" s="25">
        <f t="shared" si="1"/>
        <v>1166.6666666666667</v>
      </c>
      <c r="H27" s="24" t="s">
        <v>174</v>
      </c>
      <c r="I27" s="24" t="s">
        <v>174</v>
      </c>
      <c r="J27" s="24" t="s">
        <v>173</v>
      </c>
      <c r="K27" s="24" t="s">
        <v>174</v>
      </c>
      <c r="L27" s="26" t="s">
        <v>173</v>
      </c>
      <c r="M27" s="24" t="s">
        <v>194</v>
      </c>
      <c r="N27" s="29" t="s">
        <v>195</v>
      </c>
    </row>
    <row r="28" spans="1:14" ht="17.100000000000001" customHeight="1" x14ac:dyDescent="0.25">
      <c r="A28" s="20">
        <v>1213</v>
      </c>
      <c r="B28" s="21" t="s">
        <v>203</v>
      </c>
      <c r="C28" s="22"/>
      <c r="D28" s="23" t="s">
        <v>170</v>
      </c>
      <c r="E28" s="24" t="s">
        <v>180</v>
      </c>
      <c r="F28" s="25">
        <v>14000</v>
      </c>
      <c r="G28" s="25">
        <f t="shared" si="1"/>
        <v>1166.6666666666667</v>
      </c>
      <c r="H28" s="24" t="s">
        <v>174</v>
      </c>
      <c r="I28" s="24" t="s">
        <v>174</v>
      </c>
      <c r="J28" s="24" t="s">
        <v>173</v>
      </c>
      <c r="K28" s="24" t="s">
        <v>174</v>
      </c>
      <c r="L28" s="24"/>
      <c r="M28" s="24" t="s">
        <v>194</v>
      </c>
      <c r="N28" s="29" t="s">
        <v>195</v>
      </c>
    </row>
    <row r="29" spans="1:14" ht="17.100000000000001" customHeight="1" x14ac:dyDescent="0.25">
      <c r="A29" s="20">
        <v>1217</v>
      </c>
      <c r="B29" s="21" t="s">
        <v>204</v>
      </c>
      <c r="C29" s="24"/>
      <c r="D29" s="23" t="s">
        <v>170</v>
      </c>
      <c r="E29" s="24" t="s">
        <v>180</v>
      </c>
      <c r="F29" s="25">
        <v>14000</v>
      </c>
      <c r="G29" s="25">
        <f t="shared" si="1"/>
        <v>1166.6666666666667</v>
      </c>
      <c r="H29" s="24" t="s">
        <v>174</v>
      </c>
      <c r="I29" s="24" t="s">
        <v>174</v>
      </c>
      <c r="J29" s="24" t="s">
        <v>173</v>
      </c>
      <c r="K29" s="24" t="s">
        <v>174</v>
      </c>
      <c r="L29" s="24" t="s">
        <v>174</v>
      </c>
      <c r="M29" s="24" t="s">
        <v>194</v>
      </c>
      <c r="N29" s="29" t="s">
        <v>195</v>
      </c>
    </row>
    <row r="30" spans="1:14" ht="17.100000000000001" customHeight="1" x14ac:dyDescent="0.25">
      <c r="A30" s="20">
        <v>1218</v>
      </c>
      <c r="B30" s="21" t="s">
        <v>205</v>
      </c>
      <c r="C30" s="24"/>
      <c r="D30" s="23" t="s">
        <v>170</v>
      </c>
      <c r="E30" s="24" t="s">
        <v>180</v>
      </c>
      <c r="F30" s="25">
        <v>14000</v>
      </c>
      <c r="G30" s="25">
        <f t="shared" si="1"/>
        <v>1166.6666666666667</v>
      </c>
      <c r="H30" s="24" t="s">
        <v>174</v>
      </c>
      <c r="I30" s="24" t="s">
        <v>174</v>
      </c>
      <c r="J30" s="24" t="s">
        <v>173</v>
      </c>
      <c r="K30" s="24" t="s">
        <v>174</v>
      </c>
      <c r="L30" s="24" t="s">
        <v>174</v>
      </c>
      <c r="M30" s="24" t="s">
        <v>194</v>
      </c>
      <c r="N30" s="29" t="s">
        <v>195</v>
      </c>
    </row>
    <row r="31" spans="1:14" ht="17.100000000000001" customHeight="1" x14ac:dyDescent="0.25">
      <c r="A31" s="20">
        <v>1215</v>
      </c>
      <c r="B31" s="21" t="s">
        <v>206</v>
      </c>
      <c r="C31" s="24"/>
      <c r="D31" s="23" t="s">
        <v>170</v>
      </c>
      <c r="E31" s="24" t="s">
        <v>180</v>
      </c>
      <c r="F31" s="25">
        <v>14000</v>
      </c>
      <c r="G31" s="25">
        <f t="shared" si="1"/>
        <v>1166.6666666666667</v>
      </c>
      <c r="H31" s="24" t="s">
        <v>174</v>
      </c>
      <c r="I31" s="24" t="s">
        <v>174</v>
      </c>
      <c r="J31" s="24" t="s">
        <v>173</v>
      </c>
      <c r="K31" s="24" t="s">
        <v>174</v>
      </c>
      <c r="L31" s="24" t="s">
        <v>174</v>
      </c>
      <c r="M31" s="24" t="s">
        <v>194</v>
      </c>
      <c r="N31" s="29" t="s">
        <v>195</v>
      </c>
    </row>
    <row r="32" spans="1:14" ht="17.100000000000001" customHeight="1" x14ac:dyDescent="0.25">
      <c r="A32" s="20">
        <v>1216</v>
      </c>
      <c r="B32" s="21" t="s">
        <v>207</v>
      </c>
      <c r="C32" s="22"/>
      <c r="D32" s="23" t="s">
        <v>170</v>
      </c>
      <c r="E32" s="24" t="s">
        <v>180</v>
      </c>
      <c r="F32" s="25">
        <v>14000</v>
      </c>
      <c r="G32" s="25">
        <f t="shared" si="1"/>
        <v>1166.6666666666667</v>
      </c>
      <c r="H32" s="24" t="s">
        <v>174</v>
      </c>
      <c r="I32" s="24" t="s">
        <v>174</v>
      </c>
      <c r="J32" s="24" t="s">
        <v>173</v>
      </c>
      <c r="K32" s="24" t="s">
        <v>174</v>
      </c>
      <c r="L32" s="24" t="s">
        <v>174</v>
      </c>
      <c r="M32" s="24" t="s">
        <v>194</v>
      </c>
      <c r="N32" s="29" t="s">
        <v>195</v>
      </c>
    </row>
    <row r="33" spans="1:14" ht="17.100000000000001" customHeight="1" x14ac:dyDescent="0.25">
      <c r="A33" s="20">
        <v>1219</v>
      </c>
      <c r="B33" s="21" t="s">
        <v>208</v>
      </c>
      <c r="C33" s="24"/>
      <c r="D33" s="23" t="s">
        <v>170</v>
      </c>
      <c r="E33" s="24" t="s">
        <v>190</v>
      </c>
      <c r="F33" s="25">
        <v>20000</v>
      </c>
      <c r="G33" s="25">
        <f t="shared" si="1"/>
        <v>1666.6666666666667</v>
      </c>
      <c r="H33" s="24" t="s">
        <v>174</v>
      </c>
      <c r="I33" s="24" t="s">
        <v>174</v>
      </c>
      <c r="J33" s="24" t="s">
        <v>174</v>
      </c>
      <c r="K33" s="24" t="s">
        <v>174</v>
      </c>
      <c r="L33" s="24" t="s">
        <v>174</v>
      </c>
      <c r="M33" s="24" t="s">
        <v>194</v>
      </c>
      <c r="N33" s="29" t="s">
        <v>195</v>
      </c>
    </row>
    <row r="34" spans="1:14" ht="17.100000000000001" customHeight="1" x14ac:dyDescent="0.25">
      <c r="A34" s="20">
        <v>1220</v>
      </c>
      <c r="B34" s="21" t="s">
        <v>209</v>
      </c>
      <c r="C34" s="24"/>
      <c r="D34" s="23" t="s">
        <v>170</v>
      </c>
      <c r="E34" s="24" t="s">
        <v>190</v>
      </c>
      <c r="F34" s="25">
        <v>20000</v>
      </c>
      <c r="G34" s="25">
        <f t="shared" si="1"/>
        <v>1666.6666666666667</v>
      </c>
      <c r="H34" s="24" t="s">
        <v>174</v>
      </c>
      <c r="I34" s="24" t="s">
        <v>174</v>
      </c>
      <c r="J34" s="24" t="s">
        <v>174</v>
      </c>
      <c r="K34" s="24" t="s">
        <v>174</v>
      </c>
      <c r="L34" s="24" t="s">
        <v>174</v>
      </c>
      <c r="M34" s="24" t="s">
        <v>194</v>
      </c>
      <c r="N34" s="29" t="s">
        <v>195</v>
      </c>
    </row>
    <row r="35" spans="1:14" ht="15.9" customHeight="1" x14ac:dyDescent="0.25">
      <c r="A35" s="20">
        <v>1314</v>
      </c>
      <c r="B35" s="21" t="s">
        <v>210</v>
      </c>
      <c r="C35" s="24"/>
      <c r="D35" s="24"/>
      <c r="E35" s="26" t="s">
        <v>173</v>
      </c>
      <c r="F35" s="26" t="s">
        <v>173</v>
      </c>
      <c r="G35" s="26" t="s">
        <v>173</v>
      </c>
      <c r="H35" s="26" t="s">
        <v>173</v>
      </c>
      <c r="I35" s="26" t="s">
        <v>173</v>
      </c>
      <c r="J35" s="26" t="s">
        <v>173</v>
      </c>
      <c r="K35" s="26" t="s">
        <v>173</v>
      </c>
      <c r="L35" s="26" t="s">
        <v>173</v>
      </c>
      <c r="M35" s="24"/>
      <c r="N35" s="30" t="s">
        <v>211</v>
      </c>
    </row>
    <row r="36" spans="1:14" ht="15.9" customHeight="1" x14ac:dyDescent="0.25">
      <c r="A36" s="20">
        <v>1315</v>
      </c>
      <c r="B36" s="21" t="s">
        <v>212</v>
      </c>
      <c r="C36" s="24"/>
      <c r="D36" s="24"/>
      <c r="E36" s="24" t="s">
        <v>193</v>
      </c>
      <c r="F36" s="25">
        <v>4000</v>
      </c>
      <c r="G36" s="25">
        <f>SUM(F36/12)</f>
        <v>333.33333333333331</v>
      </c>
      <c r="H36" s="26" t="s">
        <v>173</v>
      </c>
      <c r="I36" s="26" t="s">
        <v>173</v>
      </c>
      <c r="J36" s="26" t="s">
        <v>173</v>
      </c>
      <c r="K36" s="24" t="s">
        <v>174</v>
      </c>
      <c r="L36" s="26" t="s">
        <v>173</v>
      </c>
      <c r="M36" s="24">
        <v>3</v>
      </c>
      <c r="N36" s="28" t="s">
        <v>175</v>
      </c>
    </row>
    <row r="37" spans="1:14" ht="15.9" customHeight="1" x14ac:dyDescent="0.25">
      <c r="A37" s="20">
        <v>1908</v>
      </c>
      <c r="B37" s="21" t="s">
        <v>213</v>
      </c>
      <c r="C37" s="24"/>
      <c r="D37" s="24"/>
      <c r="E37" s="31" t="s">
        <v>214</v>
      </c>
      <c r="F37" s="31" t="s">
        <v>214</v>
      </c>
      <c r="G37" s="31" t="s">
        <v>214</v>
      </c>
      <c r="H37" s="26" t="s">
        <v>173</v>
      </c>
      <c r="I37" s="26" t="s">
        <v>173</v>
      </c>
      <c r="J37" s="26" t="s">
        <v>173</v>
      </c>
      <c r="K37" s="26" t="s">
        <v>173</v>
      </c>
      <c r="L37" s="26" t="s">
        <v>173</v>
      </c>
      <c r="M37" s="24"/>
      <c r="N37" s="30" t="s">
        <v>211</v>
      </c>
    </row>
    <row r="38" spans="1:14" ht="15.9" customHeight="1" x14ac:dyDescent="0.25">
      <c r="A38" s="20">
        <v>1909</v>
      </c>
      <c r="B38" s="21" t="s">
        <v>215</v>
      </c>
      <c r="C38" s="22"/>
      <c r="D38" s="24"/>
      <c r="E38" s="24" t="s">
        <v>193</v>
      </c>
      <c r="F38" s="25">
        <v>4000</v>
      </c>
      <c r="G38" s="25">
        <f>SUM(F38/12)</f>
        <v>333.33333333333331</v>
      </c>
      <c r="H38" s="26" t="s">
        <v>173</v>
      </c>
      <c r="I38" s="26" t="s">
        <v>173</v>
      </c>
      <c r="J38" s="26" t="s">
        <v>173</v>
      </c>
      <c r="K38" s="24" t="s">
        <v>174</v>
      </c>
      <c r="L38" s="24" t="s">
        <v>174</v>
      </c>
      <c r="M38" s="24">
        <v>5</v>
      </c>
      <c r="N38" s="30" t="s">
        <v>211</v>
      </c>
    </row>
    <row r="39" spans="1:14" ht="23.25" customHeight="1" x14ac:dyDescent="0.25">
      <c r="A39" s="59">
        <v>1301</v>
      </c>
      <c r="B39" s="33" t="s">
        <v>302</v>
      </c>
      <c r="C39" s="24"/>
      <c r="D39" s="24"/>
      <c r="E39" s="24" t="s">
        <v>171</v>
      </c>
      <c r="F39" s="25">
        <v>10000</v>
      </c>
      <c r="G39" s="25">
        <f t="shared" ref="G39:G46" si="2">SUM(F39/12)</f>
        <v>833.33333333333337</v>
      </c>
      <c r="H39" s="24" t="s">
        <v>174</v>
      </c>
      <c r="I39" s="24" t="s">
        <v>174</v>
      </c>
      <c r="J39" s="24" t="s">
        <v>173</v>
      </c>
      <c r="K39" s="24" t="s">
        <v>174</v>
      </c>
      <c r="L39" s="24" t="s">
        <v>174</v>
      </c>
      <c r="M39" s="24">
        <v>3</v>
      </c>
      <c r="N39" s="28" t="s">
        <v>175</v>
      </c>
    </row>
    <row r="40" spans="1:14" ht="15.9" customHeight="1" x14ac:dyDescent="0.25">
      <c r="A40" s="20">
        <v>1309</v>
      </c>
      <c r="B40" s="21" t="s">
        <v>216</v>
      </c>
      <c r="C40" s="22"/>
      <c r="D40" s="24"/>
      <c r="E40" s="24" t="s">
        <v>171</v>
      </c>
      <c r="F40" s="25">
        <v>10000</v>
      </c>
      <c r="G40" s="25">
        <f t="shared" si="2"/>
        <v>833.33333333333337</v>
      </c>
      <c r="H40" s="24" t="s">
        <v>172</v>
      </c>
      <c r="I40" s="24" t="s">
        <v>172</v>
      </c>
      <c r="J40" s="24" t="s">
        <v>173</v>
      </c>
      <c r="K40" s="24" t="s">
        <v>174</v>
      </c>
      <c r="L40" s="24" t="s">
        <v>173</v>
      </c>
      <c r="M40" s="24">
        <v>3</v>
      </c>
      <c r="N40" s="30" t="s">
        <v>211</v>
      </c>
    </row>
    <row r="41" spans="1:14" ht="15.9" customHeight="1" x14ac:dyDescent="0.25">
      <c r="A41" s="20">
        <v>1305</v>
      </c>
      <c r="B41" s="21" t="s">
        <v>300</v>
      </c>
      <c r="C41" s="24"/>
      <c r="D41" s="24"/>
      <c r="E41" s="24" t="s">
        <v>171</v>
      </c>
      <c r="F41" s="25">
        <v>10000</v>
      </c>
      <c r="G41" s="25">
        <f t="shared" si="2"/>
        <v>833.33333333333337</v>
      </c>
      <c r="H41" s="24" t="s">
        <v>172</v>
      </c>
      <c r="I41" s="24" t="s">
        <v>172</v>
      </c>
      <c r="J41" s="24" t="s">
        <v>173</v>
      </c>
      <c r="K41" s="24" t="s">
        <v>174</v>
      </c>
      <c r="L41" s="24" t="s">
        <v>174</v>
      </c>
      <c r="M41" s="24">
        <v>3</v>
      </c>
      <c r="N41" s="30" t="s">
        <v>211</v>
      </c>
    </row>
    <row r="42" spans="1:14" ht="15.9" customHeight="1" x14ac:dyDescent="0.25">
      <c r="A42" s="20">
        <v>1310</v>
      </c>
      <c r="B42" s="21" t="s">
        <v>299</v>
      </c>
      <c r="C42" s="24"/>
      <c r="D42" s="24"/>
      <c r="E42" s="24" t="s">
        <v>171</v>
      </c>
      <c r="F42" s="25">
        <v>10000</v>
      </c>
      <c r="G42" s="25">
        <f t="shared" si="2"/>
        <v>833.33333333333337</v>
      </c>
      <c r="H42" s="24" t="s">
        <v>172</v>
      </c>
      <c r="I42" s="24" t="s">
        <v>172</v>
      </c>
      <c r="J42" s="24" t="s">
        <v>173</v>
      </c>
      <c r="K42" s="24" t="s">
        <v>174</v>
      </c>
      <c r="L42" s="24" t="s">
        <v>174</v>
      </c>
      <c r="M42" s="24">
        <v>3</v>
      </c>
      <c r="N42" s="30" t="s">
        <v>211</v>
      </c>
    </row>
    <row r="43" spans="1:14" ht="15.9" customHeight="1" x14ac:dyDescent="0.25">
      <c r="A43" s="20">
        <v>1312</v>
      </c>
      <c r="B43" s="21" t="s">
        <v>217</v>
      </c>
      <c r="C43" s="24"/>
      <c r="D43" s="24"/>
      <c r="E43" s="24" t="s">
        <v>171</v>
      </c>
      <c r="F43" s="25">
        <v>10000</v>
      </c>
      <c r="G43" s="25">
        <f t="shared" si="2"/>
        <v>833.33333333333337</v>
      </c>
      <c r="H43" s="24" t="s">
        <v>172</v>
      </c>
      <c r="I43" s="24" t="s">
        <v>172</v>
      </c>
      <c r="J43" s="24" t="s">
        <v>173</v>
      </c>
      <c r="K43" s="24" t="s">
        <v>174</v>
      </c>
      <c r="L43" s="24" t="s">
        <v>174</v>
      </c>
      <c r="M43" s="24">
        <v>3</v>
      </c>
      <c r="N43" s="30" t="s">
        <v>211</v>
      </c>
    </row>
    <row r="44" spans="1:14" ht="15.9" customHeight="1" x14ac:dyDescent="0.25">
      <c r="A44" s="20">
        <v>1313</v>
      </c>
      <c r="B44" s="21" t="s">
        <v>218</v>
      </c>
      <c r="C44" s="22"/>
      <c r="D44" s="24"/>
      <c r="E44" s="24" t="s">
        <v>171</v>
      </c>
      <c r="F44" s="25">
        <v>10000</v>
      </c>
      <c r="G44" s="25">
        <f t="shared" si="2"/>
        <v>833.33333333333337</v>
      </c>
      <c r="H44" s="24" t="s">
        <v>172</v>
      </c>
      <c r="I44" s="24" t="s">
        <v>172</v>
      </c>
      <c r="J44" s="24" t="s">
        <v>173</v>
      </c>
      <c r="K44" s="24" t="s">
        <v>174</v>
      </c>
      <c r="L44" s="24" t="s">
        <v>174</v>
      </c>
      <c r="M44" s="24">
        <v>3</v>
      </c>
      <c r="N44" s="30" t="s">
        <v>211</v>
      </c>
    </row>
    <row r="45" spans="1:14" ht="15.9" customHeight="1" x14ac:dyDescent="0.25">
      <c r="A45" s="20">
        <v>1311</v>
      </c>
      <c r="B45" s="21" t="s">
        <v>219</v>
      </c>
      <c r="C45" s="24"/>
      <c r="D45" s="23" t="s">
        <v>170</v>
      </c>
      <c r="E45" s="24" t="s">
        <v>171</v>
      </c>
      <c r="F45" s="25">
        <v>10000</v>
      </c>
      <c r="G45" s="25">
        <f t="shared" si="2"/>
        <v>833.33333333333337</v>
      </c>
      <c r="H45" s="24" t="s">
        <v>174</v>
      </c>
      <c r="I45" s="24" t="s">
        <v>174</v>
      </c>
      <c r="J45" s="24" t="s">
        <v>173</v>
      </c>
      <c r="K45" s="24" t="s">
        <v>174</v>
      </c>
      <c r="L45" s="24" t="s">
        <v>174</v>
      </c>
      <c r="M45" s="24">
        <v>3</v>
      </c>
      <c r="N45" s="30" t="s">
        <v>211</v>
      </c>
    </row>
    <row r="46" spans="1:14" ht="15.9" customHeight="1" x14ac:dyDescent="0.25">
      <c r="A46" s="20">
        <v>1303</v>
      </c>
      <c r="B46" s="21" t="s">
        <v>220</v>
      </c>
      <c r="C46" s="24"/>
      <c r="D46" s="23" t="s">
        <v>170</v>
      </c>
      <c r="E46" s="24" t="s">
        <v>180</v>
      </c>
      <c r="F46" s="25">
        <v>14000</v>
      </c>
      <c r="G46" s="25">
        <f t="shared" si="2"/>
        <v>1166.6666666666667</v>
      </c>
      <c r="H46" s="24" t="s">
        <v>174</v>
      </c>
      <c r="I46" s="24" t="s">
        <v>174</v>
      </c>
      <c r="J46" s="24" t="s">
        <v>173</v>
      </c>
      <c r="K46" s="24" t="s">
        <v>174</v>
      </c>
      <c r="L46" s="24" t="s">
        <v>174</v>
      </c>
      <c r="M46" s="24">
        <v>3</v>
      </c>
      <c r="N46" s="30" t="s">
        <v>211</v>
      </c>
    </row>
    <row r="47" spans="1:14" ht="15.9" customHeight="1" x14ac:dyDescent="0.25">
      <c r="A47" s="20">
        <v>5410</v>
      </c>
      <c r="B47" s="21" t="s">
        <v>221</v>
      </c>
      <c r="C47" s="24"/>
      <c r="D47" s="24"/>
      <c r="E47" s="24" t="s">
        <v>171</v>
      </c>
      <c r="F47" s="25">
        <v>10000</v>
      </c>
      <c r="G47" s="25">
        <f>SUM(F47/12)</f>
        <v>833.33333333333337</v>
      </c>
      <c r="H47" s="24" t="s">
        <v>172</v>
      </c>
      <c r="I47" s="24" t="s">
        <v>172</v>
      </c>
      <c r="J47" s="24" t="s">
        <v>173</v>
      </c>
      <c r="K47" s="24" t="s">
        <v>174</v>
      </c>
      <c r="L47" s="24" t="s">
        <v>173</v>
      </c>
      <c r="M47" s="24">
        <v>5</v>
      </c>
      <c r="N47" s="32"/>
    </row>
    <row r="48" spans="1:14" ht="15.9" customHeight="1" x14ac:dyDescent="0.25">
      <c r="A48" s="20">
        <v>5418</v>
      </c>
      <c r="B48" s="21" t="s">
        <v>222</v>
      </c>
      <c r="C48" s="24"/>
      <c r="D48" s="24"/>
      <c r="E48" s="24" t="s">
        <v>173</v>
      </c>
      <c r="F48" s="24" t="s">
        <v>173</v>
      </c>
      <c r="G48" s="24" t="s">
        <v>173</v>
      </c>
      <c r="H48" s="24" t="s">
        <v>173</v>
      </c>
      <c r="I48" s="24" t="s">
        <v>173</v>
      </c>
      <c r="J48" s="24" t="s">
        <v>173</v>
      </c>
      <c r="K48" s="26" t="s">
        <v>173</v>
      </c>
      <c r="L48" s="24" t="s">
        <v>173</v>
      </c>
      <c r="M48" s="24">
        <v>5</v>
      </c>
      <c r="N48" s="32"/>
    </row>
    <row r="49" spans="1:14" ht="15.9" customHeight="1" x14ac:dyDescent="0.25">
      <c r="A49" s="20">
        <v>5408</v>
      </c>
      <c r="B49" s="21" t="s">
        <v>303</v>
      </c>
      <c r="C49" s="24"/>
      <c r="D49" s="24"/>
      <c r="E49" s="24" t="s">
        <v>171</v>
      </c>
      <c r="F49" s="25">
        <v>10000</v>
      </c>
      <c r="G49" s="25">
        <f>SUM(F49/12)</f>
        <v>833.33333333333337</v>
      </c>
      <c r="H49" s="24" t="s">
        <v>172</v>
      </c>
      <c r="I49" s="24" t="s">
        <v>172</v>
      </c>
      <c r="J49" s="24" t="s">
        <v>173</v>
      </c>
      <c r="K49" s="24" t="s">
        <v>174</v>
      </c>
      <c r="L49" s="24" t="s">
        <v>173</v>
      </c>
      <c r="M49" s="24">
        <v>10</v>
      </c>
      <c r="N49" s="32"/>
    </row>
    <row r="50" spans="1:14" ht="15.9" customHeight="1" x14ac:dyDescent="0.25">
      <c r="A50" s="20">
        <v>5409</v>
      </c>
      <c r="B50" s="21" t="s">
        <v>223</v>
      </c>
      <c r="C50" s="24"/>
      <c r="D50" s="24"/>
      <c r="E50" s="24" t="s">
        <v>171</v>
      </c>
      <c r="F50" s="25">
        <v>10000</v>
      </c>
      <c r="G50" s="25">
        <f>SUM(F50/12)</f>
        <v>833.33333333333337</v>
      </c>
      <c r="H50" s="24" t="s">
        <v>172</v>
      </c>
      <c r="I50" s="24" t="s">
        <v>172</v>
      </c>
      <c r="J50" s="24" t="s">
        <v>173</v>
      </c>
      <c r="K50" s="24" t="s">
        <v>174</v>
      </c>
      <c r="L50" s="24" t="s">
        <v>173</v>
      </c>
      <c r="M50" s="24">
        <v>5</v>
      </c>
      <c r="N50" s="32"/>
    </row>
    <row r="51" spans="1:14" ht="15.9" customHeight="1" x14ac:dyDescent="0.25">
      <c r="A51" s="20">
        <v>5411</v>
      </c>
      <c r="B51" s="21" t="s">
        <v>224</v>
      </c>
      <c r="C51" s="24"/>
      <c r="D51" s="24"/>
      <c r="E51" s="24" t="s">
        <v>171</v>
      </c>
      <c r="F51" s="25">
        <v>10000</v>
      </c>
      <c r="G51" s="25">
        <f>SUM(F51/12)</f>
        <v>833.33333333333337</v>
      </c>
      <c r="H51" s="24" t="s">
        <v>173</v>
      </c>
      <c r="I51" s="24" t="s">
        <v>173</v>
      </c>
      <c r="J51" s="24" t="s">
        <v>173</v>
      </c>
      <c r="K51" s="24" t="s">
        <v>174</v>
      </c>
      <c r="L51" s="24" t="s">
        <v>173</v>
      </c>
      <c r="M51" s="24">
        <v>5</v>
      </c>
      <c r="N51" s="29" t="s">
        <v>195</v>
      </c>
    </row>
    <row r="52" spans="1:14" ht="15.9" customHeight="1" x14ac:dyDescent="0.25">
      <c r="A52" s="20">
        <v>5416</v>
      </c>
      <c r="B52" s="21" t="s">
        <v>225</v>
      </c>
      <c r="C52" s="24"/>
      <c r="D52" s="24"/>
      <c r="E52" s="24" t="s">
        <v>173</v>
      </c>
      <c r="F52" s="24" t="s">
        <v>173</v>
      </c>
      <c r="G52" s="24" t="s">
        <v>173</v>
      </c>
      <c r="H52" s="24" t="s">
        <v>173</v>
      </c>
      <c r="I52" s="24" t="s">
        <v>173</v>
      </c>
      <c r="J52" s="24" t="s">
        <v>173</v>
      </c>
      <c r="K52" s="26" t="s">
        <v>173</v>
      </c>
      <c r="L52" s="24" t="s">
        <v>173</v>
      </c>
      <c r="M52" s="24"/>
      <c r="N52" s="32"/>
    </row>
    <row r="53" spans="1:14" ht="39.75" customHeight="1" x14ac:dyDescent="0.25">
      <c r="A53" s="20">
        <v>1605</v>
      </c>
      <c r="B53" s="33" t="s">
        <v>226</v>
      </c>
      <c r="C53" s="24"/>
      <c r="D53" s="24"/>
      <c r="E53" s="24" t="s">
        <v>193</v>
      </c>
      <c r="F53" s="25">
        <v>4000</v>
      </c>
      <c r="G53" s="25">
        <f>SUM(F53/12)</f>
        <v>333.33333333333331</v>
      </c>
      <c r="H53" s="24" t="s">
        <v>173</v>
      </c>
      <c r="I53" s="24" t="s">
        <v>173</v>
      </c>
      <c r="J53" s="24" t="s">
        <v>173</v>
      </c>
      <c r="K53" s="24" t="s">
        <v>174</v>
      </c>
      <c r="L53" s="24" t="s">
        <v>173</v>
      </c>
      <c r="M53" s="24">
        <v>2</v>
      </c>
      <c r="N53" s="32"/>
    </row>
    <row r="54" spans="1:14" ht="15.9" customHeight="1" x14ac:dyDescent="0.25">
      <c r="A54" s="20">
        <v>1606</v>
      </c>
      <c r="B54" s="21" t="s">
        <v>227</v>
      </c>
      <c r="C54" s="24"/>
      <c r="D54" s="24"/>
      <c r="E54" s="24" t="s">
        <v>173</v>
      </c>
      <c r="F54" s="24" t="s">
        <v>173</v>
      </c>
      <c r="G54" s="24" t="s">
        <v>173</v>
      </c>
      <c r="H54" s="24" t="s">
        <v>173</v>
      </c>
      <c r="I54" s="24" t="s">
        <v>173</v>
      </c>
      <c r="J54" s="24" t="s">
        <v>173</v>
      </c>
      <c r="K54" s="26" t="s">
        <v>173</v>
      </c>
      <c r="L54" s="24" t="s">
        <v>173</v>
      </c>
      <c r="M54" s="24"/>
      <c r="N54" s="32"/>
    </row>
    <row r="55" spans="1:14" ht="15.9" customHeight="1" x14ac:dyDescent="0.25">
      <c r="A55" s="20">
        <v>1907</v>
      </c>
      <c r="B55" s="33" t="s">
        <v>228</v>
      </c>
      <c r="C55" s="24"/>
      <c r="D55" s="24"/>
      <c r="E55" s="24" t="s">
        <v>193</v>
      </c>
      <c r="F55" s="25">
        <v>4000</v>
      </c>
      <c r="G55" s="25">
        <f>SUM(F55/12)</f>
        <v>333.33333333333331</v>
      </c>
      <c r="H55" s="24" t="s">
        <v>172</v>
      </c>
      <c r="I55" s="24" t="s">
        <v>172</v>
      </c>
      <c r="J55" s="24" t="s">
        <v>173</v>
      </c>
      <c r="K55" s="24" t="s">
        <v>174</v>
      </c>
      <c r="L55" s="24" t="s">
        <v>173</v>
      </c>
      <c r="M55" s="24">
        <v>5</v>
      </c>
      <c r="N55" s="32"/>
    </row>
    <row r="56" spans="1:14" ht="15.9" customHeight="1" x14ac:dyDescent="0.25">
      <c r="A56" s="20">
        <v>5906</v>
      </c>
      <c r="B56" s="21" t="s">
        <v>229</v>
      </c>
      <c r="C56" s="24"/>
      <c r="D56" s="25"/>
      <c r="E56" s="24" t="s">
        <v>193</v>
      </c>
      <c r="F56" s="25">
        <v>4000</v>
      </c>
      <c r="G56" s="25">
        <f>SUM(F56/12)</f>
        <v>333.33333333333331</v>
      </c>
      <c r="H56" s="24" t="s">
        <v>173</v>
      </c>
      <c r="I56" s="24" t="s">
        <v>173</v>
      </c>
      <c r="J56" s="24" t="s">
        <v>173</v>
      </c>
      <c r="K56" s="26" t="s">
        <v>173</v>
      </c>
      <c r="L56" s="24" t="s">
        <v>173</v>
      </c>
      <c r="M56" s="24">
        <v>5</v>
      </c>
      <c r="N56" s="32"/>
    </row>
    <row r="57" spans="1:14" ht="15.9" customHeight="1" x14ac:dyDescent="0.25">
      <c r="A57" s="20">
        <v>5907</v>
      </c>
      <c r="B57" s="21" t="s">
        <v>230</v>
      </c>
      <c r="C57" s="31"/>
      <c r="D57" s="31"/>
      <c r="E57" s="24" t="s">
        <v>173</v>
      </c>
      <c r="F57" s="24" t="s">
        <v>173</v>
      </c>
      <c r="G57" s="24" t="s">
        <v>173</v>
      </c>
      <c r="H57" s="24" t="s">
        <v>173</v>
      </c>
      <c r="I57" s="24" t="s">
        <v>173</v>
      </c>
      <c r="J57" s="24" t="s">
        <v>173</v>
      </c>
      <c r="K57" s="26" t="s">
        <v>173</v>
      </c>
      <c r="L57" s="24" t="s">
        <v>173</v>
      </c>
      <c r="M57" s="24"/>
      <c r="N57" s="32"/>
    </row>
    <row r="58" spans="1:14" ht="15.9" customHeight="1" x14ac:dyDescent="0.25">
      <c r="A58" s="20">
        <v>5908</v>
      </c>
      <c r="B58" s="21" t="s">
        <v>231</v>
      </c>
      <c r="C58" s="31"/>
      <c r="D58" s="31"/>
      <c r="E58" s="24" t="s">
        <v>173</v>
      </c>
      <c r="F58" s="24" t="s">
        <v>173</v>
      </c>
      <c r="G58" s="24" t="s">
        <v>173</v>
      </c>
      <c r="H58" s="24" t="s">
        <v>173</v>
      </c>
      <c r="I58" s="24" t="s">
        <v>173</v>
      </c>
      <c r="J58" s="24" t="s">
        <v>173</v>
      </c>
      <c r="K58" s="26" t="s">
        <v>173</v>
      </c>
      <c r="L58" s="24" t="s">
        <v>173</v>
      </c>
      <c r="M58" s="24"/>
      <c r="N58" s="32"/>
    </row>
    <row r="59" spans="1:14" ht="15.9" customHeight="1" x14ac:dyDescent="0.25">
      <c r="A59" s="20">
        <v>5909</v>
      </c>
      <c r="B59" s="21" t="s">
        <v>232</v>
      </c>
      <c r="C59" s="31"/>
      <c r="D59" s="31"/>
      <c r="E59" s="24" t="s">
        <v>173</v>
      </c>
      <c r="F59" s="24" t="s">
        <v>173</v>
      </c>
      <c r="G59" s="24" t="s">
        <v>173</v>
      </c>
      <c r="H59" s="24" t="s">
        <v>173</v>
      </c>
      <c r="I59" s="24" t="s">
        <v>173</v>
      </c>
      <c r="J59" s="24" t="s">
        <v>173</v>
      </c>
      <c r="K59" s="26" t="s">
        <v>173</v>
      </c>
      <c r="L59" s="24" t="s">
        <v>173</v>
      </c>
      <c r="M59" s="24"/>
      <c r="N59" s="32"/>
    </row>
    <row r="60" spans="1:14" ht="54" customHeight="1" x14ac:dyDescent="0.25">
      <c r="A60" s="20">
        <v>3101</v>
      </c>
      <c r="B60" s="33" t="s">
        <v>233</v>
      </c>
      <c r="C60" s="22"/>
      <c r="D60" s="23" t="s">
        <v>179</v>
      </c>
      <c r="E60" s="24" t="s">
        <v>193</v>
      </c>
      <c r="F60" s="25">
        <v>4000</v>
      </c>
      <c r="G60" s="25">
        <f>SUM(F60/12)</f>
        <v>333.33333333333331</v>
      </c>
      <c r="H60" s="24" t="s">
        <v>172</v>
      </c>
      <c r="I60" s="24" t="s">
        <v>172</v>
      </c>
      <c r="J60" s="24" t="s">
        <v>234</v>
      </c>
      <c r="K60" s="24" t="s">
        <v>174</v>
      </c>
      <c r="L60" s="24" t="s">
        <v>173</v>
      </c>
      <c r="M60" s="24">
        <v>5</v>
      </c>
      <c r="N60" s="32" t="s">
        <v>235</v>
      </c>
    </row>
    <row r="61" spans="1:14" ht="15.9" customHeight="1" x14ac:dyDescent="0.25">
      <c r="A61" s="20">
        <v>3108</v>
      </c>
      <c r="B61" s="21" t="s">
        <v>236</v>
      </c>
      <c r="C61" s="24"/>
      <c r="D61" s="24"/>
      <c r="E61" s="24" t="s">
        <v>234</v>
      </c>
      <c r="F61" s="24" t="s">
        <v>234</v>
      </c>
      <c r="G61" s="24" t="s">
        <v>234</v>
      </c>
      <c r="H61" s="24" t="s">
        <v>234</v>
      </c>
      <c r="I61" s="24" t="s">
        <v>234</v>
      </c>
      <c r="J61" s="24" t="s">
        <v>234</v>
      </c>
      <c r="K61" s="26" t="s">
        <v>173</v>
      </c>
      <c r="L61" s="24" t="s">
        <v>173</v>
      </c>
      <c r="M61" s="24"/>
      <c r="N61" s="32"/>
    </row>
    <row r="62" spans="1:14" ht="15.9" customHeight="1" x14ac:dyDescent="0.25">
      <c r="A62" s="20">
        <v>3204</v>
      </c>
      <c r="B62" s="21" t="s">
        <v>237</v>
      </c>
      <c r="C62" s="24"/>
      <c r="D62" s="24"/>
      <c r="E62" s="24" t="s">
        <v>193</v>
      </c>
      <c r="F62" s="25">
        <v>4000</v>
      </c>
      <c r="G62" s="25">
        <f>SUM(F62/12)</f>
        <v>333.33333333333331</v>
      </c>
      <c r="H62" s="24" t="s">
        <v>172</v>
      </c>
      <c r="I62" s="24" t="s">
        <v>172</v>
      </c>
      <c r="J62" s="24" t="s">
        <v>173</v>
      </c>
      <c r="K62" s="26" t="s">
        <v>173</v>
      </c>
      <c r="L62" s="24" t="s">
        <v>173</v>
      </c>
      <c r="M62" s="24">
        <v>5</v>
      </c>
      <c r="N62" s="32" t="s">
        <v>235</v>
      </c>
    </row>
    <row r="63" spans="1:14" ht="15.9" customHeight="1" x14ac:dyDescent="0.25">
      <c r="A63" s="20">
        <v>3206</v>
      </c>
      <c r="B63" s="21" t="s">
        <v>238</v>
      </c>
      <c r="C63" s="22"/>
      <c r="D63" s="24"/>
      <c r="E63" s="24" t="s">
        <v>173</v>
      </c>
      <c r="F63" s="24" t="s">
        <v>173</v>
      </c>
      <c r="G63" s="24" t="s">
        <v>173</v>
      </c>
      <c r="H63" s="24" t="s">
        <v>173</v>
      </c>
      <c r="I63" s="24" t="s">
        <v>173</v>
      </c>
      <c r="J63" s="24" t="s">
        <v>173</v>
      </c>
      <c r="K63" s="26" t="s">
        <v>173</v>
      </c>
      <c r="L63" s="24" t="s">
        <v>173</v>
      </c>
      <c r="M63" s="24"/>
      <c r="N63" s="32" t="s">
        <v>235</v>
      </c>
    </row>
    <row r="64" spans="1:14" ht="15.9" customHeight="1" x14ac:dyDescent="0.25">
      <c r="A64" s="20">
        <v>3107</v>
      </c>
      <c r="B64" s="21" t="s">
        <v>239</v>
      </c>
      <c r="C64" s="24"/>
      <c r="D64" s="24"/>
      <c r="E64" s="24" t="s">
        <v>173</v>
      </c>
      <c r="F64" s="24" t="s">
        <v>173</v>
      </c>
      <c r="G64" s="24" t="s">
        <v>173</v>
      </c>
      <c r="H64" s="24" t="s">
        <v>173</v>
      </c>
      <c r="I64" s="24" t="s">
        <v>173</v>
      </c>
      <c r="J64" s="24" t="s">
        <v>173</v>
      </c>
      <c r="K64" s="26" t="s">
        <v>173</v>
      </c>
      <c r="L64" s="24" t="s">
        <v>173</v>
      </c>
      <c r="M64" s="24"/>
      <c r="N64" s="32" t="s">
        <v>235</v>
      </c>
    </row>
    <row r="65" spans="1:14" ht="15.9" customHeight="1" x14ac:dyDescent="0.25">
      <c r="A65" s="20">
        <v>3202</v>
      </c>
      <c r="B65" s="21" t="s">
        <v>240</v>
      </c>
      <c r="C65" s="24"/>
      <c r="D65" s="24"/>
      <c r="E65" s="24" t="s">
        <v>173</v>
      </c>
      <c r="F65" s="24" t="s">
        <v>173</v>
      </c>
      <c r="G65" s="24" t="s">
        <v>173</v>
      </c>
      <c r="H65" s="24" t="s">
        <v>173</v>
      </c>
      <c r="I65" s="24" t="s">
        <v>173</v>
      </c>
      <c r="J65" s="24" t="s">
        <v>173</v>
      </c>
      <c r="K65" s="26" t="s">
        <v>173</v>
      </c>
      <c r="L65" s="24" t="s">
        <v>173</v>
      </c>
      <c r="M65" s="24"/>
      <c r="N65" s="32" t="s">
        <v>235</v>
      </c>
    </row>
    <row r="66" spans="1:14" ht="15.9" customHeight="1" x14ac:dyDescent="0.25">
      <c r="A66" s="20">
        <v>3105</v>
      </c>
      <c r="B66" s="21" t="s">
        <v>241</v>
      </c>
      <c r="C66" s="22"/>
      <c r="D66" s="24"/>
      <c r="E66" s="24" t="s">
        <v>173</v>
      </c>
      <c r="F66" s="24" t="s">
        <v>173</v>
      </c>
      <c r="G66" s="24" t="s">
        <v>173</v>
      </c>
      <c r="H66" s="24" t="s">
        <v>173</v>
      </c>
      <c r="I66" s="24" t="s">
        <v>173</v>
      </c>
      <c r="J66" s="24" t="s">
        <v>173</v>
      </c>
      <c r="K66" s="26" t="s">
        <v>173</v>
      </c>
      <c r="L66" s="24" t="s">
        <v>173</v>
      </c>
      <c r="M66" s="24"/>
      <c r="N66" s="32" t="s">
        <v>235</v>
      </c>
    </row>
    <row r="67" spans="1:14" ht="15.9" customHeight="1" x14ac:dyDescent="0.25">
      <c r="A67" s="20">
        <v>3102</v>
      </c>
      <c r="B67" s="21" t="s">
        <v>242</v>
      </c>
      <c r="C67" s="22"/>
      <c r="D67" s="23" t="s">
        <v>179</v>
      </c>
      <c r="E67" s="24" t="s">
        <v>193</v>
      </c>
      <c r="F67" s="25">
        <v>4000</v>
      </c>
      <c r="G67" s="25">
        <f>SUM(F67/12)</f>
        <v>333.33333333333331</v>
      </c>
      <c r="H67" s="24" t="s">
        <v>173</v>
      </c>
      <c r="I67" s="24" t="s">
        <v>173</v>
      </c>
      <c r="J67" s="24" t="s">
        <v>173</v>
      </c>
      <c r="K67" s="24" t="s">
        <v>174</v>
      </c>
      <c r="L67" s="24" t="s">
        <v>173</v>
      </c>
      <c r="M67" s="24">
        <v>5</v>
      </c>
      <c r="N67" s="32" t="s">
        <v>235</v>
      </c>
    </row>
    <row r="68" spans="1:14" ht="27.75" customHeight="1" x14ac:dyDescent="0.25">
      <c r="A68" s="20">
        <v>3201</v>
      </c>
      <c r="B68" s="33" t="s">
        <v>243</v>
      </c>
      <c r="C68" s="24"/>
      <c r="D68" s="23" t="s">
        <v>170</v>
      </c>
      <c r="E68" s="24" t="s">
        <v>171</v>
      </c>
      <c r="F68" s="25">
        <v>10000</v>
      </c>
      <c r="G68" s="25">
        <f>SUM(F68/12)</f>
        <v>833.33333333333337</v>
      </c>
      <c r="H68" s="24" t="s">
        <v>172</v>
      </c>
      <c r="I68" s="24" t="s">
        <v>172</v>
      </c>
      <c r="J68" s="24" t="s">
        <v>173</v>
      </c>
      <c r="K68" s="24" t="s">
        <v>174</v>
      </c>
      <c r="L68" s="24" t="s">
        <v>173</v>
      </c>
      <c r="M68" s="24">
        <v>5</v>
      </c>
      <c r="N68" s="32" t="s">
        <v>235</v>
      </c>
    </row>
    <row r="69" spans="1:14" ht="15.9" customHeight="1" x14ac:dyDescent="0.25">
      <c r="A69" s="20">
        <v>3103</v>
      </c>
      <c r="B69" s="21" t="s">
        <v>244</v>
      </c>
      <c r="C69" s="22"/>
      <c r="D69" s="23" t="s">
        <v>170</v>
      </c>
      <c r="E69" s="24" t="s">
        <v>171</v>
      </c>
      <c r="F69" s="25">
        <v>10000</v>
      </c>
      <c r="G69" s="25">
        <f>SUM(F69/12)</f>
        <v>833.33333333333337</v>
      </c>
      <c r="H69" s="24" t="s">
        <v>174</v>
      </c>
      <c r="I69" s="24" t="s">
        <v>174</v>
      </c>
      <c r="J69" s="24" t="s">
        <v>173</v>
      </c>
      <c r="K69" s="24" t="s">
        <v>174</v>
      </c>
      <c r="L69" s="24" t="s">
        <v>173</v>
      </c>
      <c r="M69" s="24" t="s">
        <v>194</v>
      </c>
      <c r="N69" s="32"/>
    </row>
    <row r="70" spans="1:14" ht="15.9" customHeight="1" x14ac:dyDescent="0.25">
      <c r="A70" s="20">
        <v>3106</v>
      </c>
      <c r="B70" s="21" t="s">
        <v>245</v>
      </c>
      <c r="C70" s="22"/>
      <c r="D70" s="24"/>
      <c r="E70" s="24" t="s">
        <v>173</v>
      </c>
      <c r="F70" s="24" t="s">
        <v>173</v>
      </c>
      <c r="G70" s="24" t="s">
        <v>173</v>
      </c>
      <c r="H70" s="24" t="s">
        <v>173</v>
      </c>
      <c r="I70" s="24" t="s">
        <v>173</v>
      </c>
      <c r="J70" s="24" t="s">
        <v>173</v>
      </c>
      <c r="K70" s="26" t="s">
        <v>173</v>
      </c>
      <c r="L70" s="24" t="s">
        <v>173</v>
      </c>
      <c r="M70" s="24"/>
      <c r="N70" s="32"/>
    </row>
    <row r="71" spans="1:14" ht="15.9" customHeight="1" x14ac:dyDescent="0.25">
      <c r="A71" s="20">
        <v>3203</v>
      </c>
      <c r="B71" s="21" t="s">
        <v>246</v>
      </c>
      <c r="C71" s="22"/>
      <c r="D71" s="24"/>
      <c r="E71" s="24" t="s">
        <v>193</v>
      </c>
      <c r="F71" s="25">
        <v>4000</v>
      </c>
      <c r="G71" s="25">
        <f>SUM(F71/12)</f>
        <v>333.33333333333331</v>
      </c>
      <c r="H71" s="24" t="s">
        <v>172</v>
      </c>
      <c r="I71" s="24" t="s">
        <v>172</v>
      </c>
      <c r="J71" s="24" t="s">
        <v>173</v>
      </c>
      <c r="K71" s="24" t="s">
        <v>174</v>
      </c>
      <c r="L71" s="24" t="s">
        <v>173</v>
      </c>
      <c r="M71" s="24">
        <v>5</v>
      </c>
      <c r="N71" s="32"/>
    </row>
    <row r="72" spans="1:14" ht="15.9" customHeight="1" x14ac:dyDescent="0.25">
      <c r="A72" s="20">
        <v>3205</v>
      </c>
      <c r="B72" s="21" t="s">
        <v>247</v>
      </c>
      <c r="C72" s="22"/>
      <c r="D72" s="24"/>
      <c r="E72" s="24" t="s">
        <v>173</v>
      </c>
      <c r="F72" s="24" t="s">
        <v>173</v>
      </c>
      <c r="G72" s="24" t="s">
        <v>173</v>
      </c>
      <c r="H72" s="24" t="s">
        <v>173</v>
      </c>
      <c r="I72" s="24" t="s">
        <v>173</v>
      </c>
      <c r="J72" s="24" t="s">
        <v>173</v>
      </c>
      <c r="K72" s="26" t="s">
        <v>173</v>
      </c>
      <c r="L72" s="24" t="s">
        <v>173</v>
      </c>
      <c r="M72" s="24"/>
      <c r="N72" s="32"/>
    </row>
    <row r="73" spans="1:14" ht="15.9" customHeight="1" x14ac:dyDescent="0.25">
      <c r="A73" s="20">
        <v>3104</v>
      </c>
      <c r="B73" s="21" t="s">
        <v>248</v>
      </c>
      <c r="C73" s="22"/>
      <c r="D73" s="24"/>
      <c r="E73" s="31" t="s">
        <v>173</v>
      </c>
      <c r="F73" s="31" t="s">
        <v>173</v>
      </c>
      <c r="G73" s="31" t="s">
        <v>173</v>
      </c>
      <c r="H73" s="31" t="s">
        <v>173</v>
      </c>
      <c r="I73" s="24" t="s">
        <v>173</v>
      </c>
      <c r="J73" s="24" t="s">
        <v>173</v>
      </c>
      <c r="K73" s="26" t="s">
        <v>173</v>
      </c>
      <c r="L73" s="24" t="s">
        <v>173</v>
      </c>
      <c r="M73" s="24"/>
      <c r="N73" s="32"/>
    </row>
    <row r="74" spans="1:14" ht="15.9" customHeight="1" x14ac:dyDescent="0.25">
      <c r="A74" s="20">
        <v>3301</v>
      </c>
      <c r="B74" s="21" t="s">
        <v>249</v>
      </c>
      <c r="C74" s="24"/>
      <c r="D74" s="23" t="s">
        <v>170</v>
      </c>
      <c r="E74" s="24" t="s">
        <v>190</v>
      </c>
      <c r="F74" s="25">
        <v>20000</v>
      </c>
      <c r="G74" s="25">
        <f>SUM(F74/12)</f>
        <v>1666.6666666666667</v>
      </c>
      <c r="H74" s="24" t="s">
        <v>174</v>
      </c>
      <c r="I74" s="24" t="s">
        <v>174</v>
      </c>
      <c r="J74" s="24" t="s">
        <v>173</v>
      </c>
      <c r="K74" s="24" t="s">
        <v>174</v>
      </c>
      <c r="L74" s="24" t="s">
        <v>174</v>
      </c>
      <c r="M74" s="24" t="s">
        <v>194</v>
      </c>
      <c r="N74" s="32" t="s">
        <v>235</v>
      </c>
    </row>
    <row r="75" spans="1:14" ht="15.9" customHeight="1" x14ac:dyDescent="0.25">
      <c r="A75" s="20">
        <v>5421</v>
      </c>
      <c r="B75" s="21" t="s">
        <v>250</v>
      </c>
      <c r="C75" s="22"/>
      <c r="D75" s="24"/>
      <c r="E75" s="24" t="s">
        <v>173</v>
      </c>
      <c r="F75" s="24" t="s">
        <v>173</v>
      </c>
      <c r="G75" s="24" t="s">
        <v>173</v>
      </c>
      <c r="H75" s="24" t="s">
        <v>173</v>
      </c>
      <c r="I75" s="24" t="s">
        <v>173</v>
      </c>
      <c r="J75" s="24" t="s">
        <v>173</v>
      </c>
      <c r="K75" s="26" t="s">
        <v>173</v>
      </c>
      <c r="L75" s="24" t="s">
        <v>173</v>
      </c>
      <c r="M75" s="24"/>
      <c r="N75" s="34" t="s">
        <v>235</v>
      </c>
    </row>
    <row r="76" spans="1:14" ht="15.9" customHeight="1" x14ac:dyDescent="0.25">
      <c r="A76" s="20">
        <v>2101</v>
      </c>
      <c r="B76" s="21" t="s">
        <v>251</v>
      </c>
      <c r="C76" s="22"/>
      <c r="D76" s="24"/>
      <c r="E76" s="24" t="s">
        <v>171</v>
      </c>
      <c r="F76" s="25">
        <v>10000</v>
      </c>
      <c r="G76" s="25">
        <f>SUM(F76/12)</f>
        <v>833.33333333333337</v>
      </c>
      <c r="H76" s="24" t="s">
        <v>172</v>
      </c>
      <c r="I76" s="24" t="s">
        <v>172</v>
      </c>
      <c r="J76" s="24" t="s">
        <v>173</v>
      </c>
      <c r="K76" s="24" t="s">
        <v>174</v>
      </c>
      <c r="L76" s="24" t="s">
        <v>173</v>
      </c>
      <c r="M76" s="24">
        <v>3</v>
      </c>
      <c r="N76" s="34" t="s">
        <v>235</v>
      </c>
    </row>
    <row r="77" spans="1:14" ht="15.9" customHeight="1" x14ac:dyDescent="0.25">
      <c r="A77" s="20">
        <v>2102</v>
      </c>
      <c r="B77" s="21" t="s">
        <v>252</v>
      </c>
      <c r="C77" s="22"/>
      <c r="D77" s="24"/>
      <c r="E77" s="24" t="s">
        <v>180</v>
      </c>
      <c r="F77" s="25">
        <v>14000</v>
      </c>
      <c r="G77" s="25">
        <f>SUM(F77/12)</f>
        <v>1166.6666666666667</v>
      </c>
      <c r="H77" s="24" t="s">
        <v>174</v>
      </c>
      <c r="I77" s="24" t="s">
        <v>174</v>
      </c>
      <c r="J77" s="24" t="s">
        <v>173</v>
      </c>
      <c r="K77" s="24" t="s">
        <v>174</v>
      </c>
      <c r="L77" s="24" t="s">
        <v>173</v>
      </c>
      <c r="M77" s="24">
        <v>5</v>
      </c>
      <c r="N77" s="34" t="s">
        <v>235</v>
      </c>
    </row>
    <row r="78" spans="1:14" ht="15.9" customHeight="1" x14ac:dyDescent="0.25">
      <c r="A78" s="20">
        <v>2105</v>
      </c>
      <c r="B78" s="21" t="s">
        <v>253</v>
      </c>
      <c r="C78" s="22"/>
      <c r="D78" s="24"/>
      <c r="E78" s="24" t="s">
        <v>190</v>
      </c>
      <c r="F78" s="25">
        <v>20000</v>
      </c>
      <c r="G78" s="25">
        <f>SUM(F78/12)</f>
        <v>1666.6666666666667</v>
      </c>
      <c r="H78" s="24" t="s">
        <v>174</v>
      </c>
      <c r="I78" s="24" t="s">
        <v>174</v>
      </c>
      <c r="J78" s="24" t="s">
        <v>173</v>
      </c>
      <c r="K78" s="24" t="s">
        <v>174</v>
      </c>
      <c r="L78" s="24" t="s">
        <v>174</v>
      </c>
      <c r="M78" s="24">
        <v>10</v>
      </c>
      <c r="N78" s="32"/>
    </row>
    <row r="79" spans="1:14" ht="15.9" customHeight="1" x14ac:dyDescent="0.25">
      <c r="A79" s="20">
        <v>4102</v>
      </c>
      <c r="B79" s="21" t="s">
        <v>254</v>
      </c>
      <c r="C79" s="22"/>
      <c r="D79" s="24"/>
      <c r="E79" s="24" t="s">
        <v>171</v>
      </c>
      <c r="F79" s="25">
        <v>10000</v>
      </c>
      <c r="G79" s="25">
        <f>SUM(F79/12)</f>
        <v>833.33333333333337</v>
      </c>
      <c r="H79" s="24" t="s">
        <v>174</v>
      </c>
      <c r="I79" s="24" t="s">
        <v>174</v>
      </c>
      <c r="J79" s="24" t="s">
        <v>173</v>
      </c>
      <c r="K79" s="24" t="s">
        <v>174</v>
      </c>
      <c r="L79" s="24" t="s">
        <v>173</v>
      </c>
      <c r="M79" s="24">
        <v>2</v>
      </c>
      <c r="N79" s="32"/>
    </row>
    <row r="80" spans="1:14" ht="15.9" customHeight="1" x14ac:dyDescent="0.25">
      <c r="A80" s="20">
        <v>4104</v>
      </c>
      <c r="B80" s="21" t="s">
        <v>255</v>
      </c>
      <c r="C80" s="22"/>
      <c r="D80" s="24"/>
      <c r="E80" s="24" t="s">
        <v>173</v>
      </c>
      <c r="F80" s="24" t="s">
        <v>173</v>
      </c>
      <c r="G80" s="24" t="s">
        <v>173</v>
      </c>
      <c r="H80" s="24" t="s">
        <v>173</v>
      </c>
      <c r="I80" s="24" t="s">
        <v>173</v>
      </c>
      <c r="J80" s="24" t="s">
        <v>173</v>
      </c>
      <c r="K80" s="26" t="s">
        <v>173</v>
      </c>
      <c r="L80" s="24" t="s">
        <v>173</v>
      </c>
      <c r="M80" s="24"/>
      <c r="N80" s="32"/>
    </row>
    <row r="81" spans="1:14" ht="26.4" x14ac:dyDescent="0.25">
      <c r="A81" s="20">
        <v>5406</v>
      </c>
      <c r="B81" s="21" t="s">
        <v>256</v>
      </c>
      <c r="C81" s="22"/>
      <c r="D81" s="24"/>
      <c r="E81" s="24" t="s">
        <v>171</v>
      </c>
      <c r="F81" s="25">
        <v>10000</v>
      </c>
      <c r="G81" s="25">
        <f>SUM(F81/12)</f>
        <v>833.33333333333337</v>
      </c>
      <c r="H81" s="24" t="s">
        <v>174</v>
      </c>
      <c r="I81" s="24" t="s">
        <v>174</v>
      </c>
      <c r="J81" s="24" t="s">
        <v>173</v>
      </c>
      <c r="K81" s="24" t="s">
        <v>174</v>
      </c>
      <c r="L81" s="24" t="s">
        <v>173</v>
      </c>
      <c r="M81" s="35" t="s">
        <v>257</v>
      </c>
      <c r="N81" s="36" t="s">
        <v>258</v>
      </c>
    </row>
    <row r="82" spans="1:14" ht="15.9" customHeight="1" x14ac:dyDescent="0.25">
      <c r="A82" s="20">
        <v>5407</v>
      </c>
      <c r="B82" s="21" t="s">
        <v>259</v>
      </c>
      <c r="C82" s="22"/>
      <c r="D82" s="24"/>
      <c r="E82" s="24" t="s">
        <v>171</v>
      </c>
      <c r="F82" s="25">
        <v>10000</v>
      </c>
      <c r="G82" s="25">
        <f>SUM(F82/12)</f>
        <v>833.33333333333337</v>
      </c>
      <c r="H82" s="24" t="s">
        <v>172</v>
      </c>
      <c r="I82" s="24" t="s">
        <v>172</v>
      </c>
      <c r="J82" s="24" t="s">
        <v>173</v>
      </c>
      <c r="K82" s="24" t="s">
        <v>174</v>
      </c>
      <c r="L82" s="24" t="s">
        <v>173</v>
      </c>
      <c r="M82" s="31">
        <v>10</v>
      </c>
      <c r="N82" s="37" t="s">
        <v>235</v>
      </c>
    </row>
    <row r="83" spans="1:14" ht="15.9" customHeight="1" x14ac:dyDescent="0.25">
      <c r="A83" s="20">
        <v>5420</v>
      </c>
      <c r="B83" s="21" t="s">
        <v>260</v>
      </c>
      <c r="C83" s="22"/>
      <c r="D83" s="24"/>
      <c r="E83" s="31" t="s">
        <v>171</v>
      </c>
      <c r="F83" s="25">
        <v>10000</v>
      </c>
      <c r="G83" s="25">
        <f>SUM(F83/12)</f>
        <v>833.33333333333337</v>
      </c>
      <c r="H83" s="24" t="s">
        <v>174</v>
      </c>
      <c r="I83" s="24" t="s">
        <v>174</v>
      </c>
      <c r="J83" s="24" t="s">
        <v>173</v>
      </c>
      <c r="K83" s="24" t="s">
        <v>174</v>
      </c>
      <c r="L83" s="24" t="s">
        <v>173</v>
      </c>
      <c r="M83" s="24">
        <v>5</v>
      </c>
      <c r="N83" s="32"/>
    </row>
    <row r="84" spans="1:14" ht="15.9" customHeight="1" x14ac:dyDescent="0.25">
      <c r="A84" s="20">
        <v>5424</v>
      </c>
      <c r="B84" s="21" t="s">
        <v>261</v>
      </c>
      <c r="C84" s="22"/>
      <c r="D84" s="24"/>
      <c r="E84" s="24" t="s">
        <v>173</v>
      </c>
      <c r="F84" s="24" t="s">
        <v>173</v>
      </c>
      <c r="G84" s="24" t="s">
        <v>173</v>
      </c>
      <c r="H84" s="24" t="s">
        <v>174</v>
      </c>
      <c r="I84" s="24" t="s">
        <v>174</v>
      </c>
      <c r="J84" s="24" t="s">
        <v>173</v>
      </c>
      <c r="K84" s="24" t="s">
        <v>174</v>
      </c>
      <c r="L84" s="24" t="s">
        <v>173</v>
      </c>
      <c r="M84" s="24"/>
      <c r="N84" s="32"/>
    </row>
    <row r="85" spans="1:14" ht="15.9" customHeight="1" x14ac:dyDescent="0.25">
      <c r="A85" s="20">
        <v>5413</v>
      </c>
      <c r="B85" s="21" t="s">
        <v>262</v>
      </c>
      <c r="C85" s="22"/>
      <c r="D85" s="24"/>
      <c r="E85" s="24" t="s">
        <v>173</v>
      </c>
      <c r="F85" s="24" t="s">
        <v>173</v>
      </c>
      <c r="G85" s="24" t="s">
        <v>173</v>
      </c>
      <c r="H85" s="24" t="s">
        <v>172</v>
      </c>
      <c r="I85" s="24" t="s">
        <v>172</v>
      </c>
      <c r="J85" s="24" t="s">
        <v>173</v>
      </c>
      <c r="K85" s="26" t="s">
        <v>173</v>
      </c>
      <c r="L85" s="24" t="s">
        <v>173</v>
      </c>
      <c r="M85" s="24"/>
      <c r="N85" s="32"/>
    </row>
    <row r="86" spans="1:14" ht="15.9" customHeight="1" x14ac:dyDescent="0.25">
      <c r="A86" s="20">
        <v>5901</v>
      </c>
      <c r="B86" s="21" t="s">
        <v>263</v>
      </c>
      <c r="C86" s="22"/>
      <c r="D86" s="24"/>
      <c r="E86" s="24" t="s">
        <v>171</v>
      </c>
      <c r="F86" s="25">
        <v>10000</v>
      </c>
      <c r="G86" s="25">
        <f>SUM(F86/12)</f>
        <v>833.33333333333337</v>
      </c>
      <c r="H86" s="24" t="s">
        <v>174</v>
      </c>
      <c r="I86" s="24" t="s">
        <v>174</v>
      </c>
      <c r="J86" s="24" t="s">
        <v>173</v>
      </c>
      <c r="K86" s="24" t="s">
        <v>174</v>
      </c>
      <c r="L86" s="24" t="s">
        <v>173</v>
      </c>
      <c r="M86" s="24">
        <v>1</v>
      </c>
      <c r="N86" s="32"/>
    </row>
    <row r="87" spans="1:14" ht="30.6" x14ac:dyDescent="0.25">
      <c r="A87" s="20">
        <v>5102</v>
      </c>
      <c r="B87" s="33" t="s">
        <v>264</v>
      </c>
      <c r="C87" s="24"/>
      <c r="D87" s="23" t="s">
        <v>170</v>
      </c>
      <c r="E87" s="24" t="s">
        <v>171</v>
      </c>
      <c r="F87" s="25">
        <v>10000</v>
      </c>
      <c r="G87" s="25">
        <f>SUM(F87/12)</f>
        <v>833.33333333333337</v>
      </c>
      <c r="H87" s="24" t="s">
        <v>174</v>
      </c>
      <c r="I87" s="24" t="s">
        <v>174</v>
      </c>
      <c r="J87" s="24" t="s">
        <v>174</v>
      </c>
      <c r="K87" s="24" t="s">
        <v>174</v>
      </c>
      <c r="L87" s="24" t="s">
        <v>174</v>
      </c>
      <c r="M87" s="24">
        <v>3</v>
      </c>
      <c r="N87" s="32"/>
    </row>
    <row r="88" spans="1:14" ht="15.9" customHeight="1" x14ac:dyDescent="0.25">
      <c r="A88" s="20">
        <v>5414</v>
      </c>
      <c r="B88" s="33" t="s">
        <v>265</v>
      </c>
      <c r="C88" s="22"/>
      <c r="D88" s="24"/>
      <c r="E88" s="24" t="s">
        <v>173</v>
      </c>
      <c r="F88" s="24" t="s">
        <v>173</v>
      </c>
      <c r="G88" s="24" t="s">
        <v>173</v>
      </c>
      <c r="H88" s="24" t="s">
        <v>173</v>
      </c>
      <c r="I88" s="24" t="s">
        <v>173</v>
      </c>
      <c r="J88" s="24" t="s">
        <v>173</v>
      </c>
      <c r="K88" s="24" t="s">
        <v>174</v>
      </c>
      <c r="L88" s="24" t="s">
        <v>173</v>
      </c>
      <c r="M88" s="24"/>
      <c r="N88" s="32"/>
    </row>
    <row r="89" spans="1:14" ht="15.9" customHeight="1" x14ac:dyDescent="0.25">
      <c r="A89" s="20">
        <v>5103</v>
      </c>
      <c r="B89" s="21" t="s">
        <v>266</v>
      </c>
      <c r="C89" s="22"/>
      <c r="D89" s="23" t="s">
        <v>170</v>
      </c>
      <c r="E89" s="24" t="s">
        <v>171</v>
      </c>
      <c r="F89" s="25">
        <v>10000</v>
      </c>
      <c r="G89" s="25">
        <f t="shared" ref="G89:G98" si="3">SUM(F89/12)</f>
        <v>833.33333333333337</v>
      </c>
      <c r="H89" s="24" t="s">
        <v>174</v>
      </c>
      <c r="I89" s="24" t="s">
        <v>174</v>
      </c>
      <c r="J89" s="24" t="s">
        <v>174</v>
      </c>
      <c r="K89" s="24" t="s">
        <v>174</v>
      </c>
      <c r="L89" s="24" t="s">
        <v>174</v>
      </c>
      <c r="M89" s="24">
        <v>5</v>
      </c>
      <c r="N89" s="32"/>
    </row>
    <row r="90" spans="1:14" ht="15.9" customHeight="1" x14ac:dyDescent="0.25">
      <c r="A90" s="20">
        <v>5107</v>
      </c>
      <c r="B90" s="21" t="s">
        <v>267</v>
      </c>
      <c r="C90" s="22"/>
      <c r="D90" s="23" t="s">
        <v>179</v>
      </c>
      <c r="E90" s="24" t="s">
        <v>171</v>
      </c>
      <c r="F90" s="25">
        <v>10000</v>
      </c>
      <c r="G90" s="25">
        <f t="shared" si="3"/>
        <v>833.33333333333337</v>
      </c>
      <c r="H90" s="24" t="s">
        <v>174</v>
      </c>
      <c r="I90" s="24" t="s">
        <v>174</v>
      </c>
      <c r="J90" s="24" t="s">
        <v>173</v>
      </c>
      <c r="K90" s="24" t="s">
        <v>174</v>
      </c>
      <c r="L90" s="24" t="s">
        <v>174</v>
      </c>
      <c r="M90" s="24">
        <v>1</v>
      </c>
      <c r="N90" s="32"/>
    </row>
    <row r="91" spans="1:14" ht="15.9" customHeight="1" x14ac:dyDescent="0.25">
      <c r="A91" s="20">
        <v>5110</v>
      </c>
      <c r="B91" s="21" t="s">
        <v>268</v>
      </c>
      <c r="C91" s="24"/>
      <c r="D91" s="23" t="s">
        <v>179</v>
      </c>
      <c r="E91" s="24" t="s">
        <v>171</v>
      </c>
      <c r="F91" s="25">
        <v>10000</v>
      </c>
      <c r="G91" s="25">
        <f t="shared" si="3"/>
        <v>833.33333333333337</v>
      </c>
      <c r="H91" s="24" t="s">
        <v>174</v>
      </c>
      <c r="I91" s="24" t="s">
        <v>174</v>
      </c>
      <c r="J91" s="24" t="s">
        <v>173</v>
      </c>
      <c r="K91" s="24" t="s">
        <v>174</v>
      </c>
      <c r="L91" s="24" t="s">
        <v>174</v>
      </c>
      <c r="M91" s="24">
        <v>1</v>
      </c>
      <c r="N91" s="32"/>
    </row>
    <row r="92" spans="1:14" ht="20.399999999999999" x14ac:dyDescent="0.25">
      <c r="A92" s="20">
        <v>5108</v>
      </c>
      <c r="B92" s="33" t="s">
        <v>269</v>
      </c>
      <c r="C92" s="22"/>
      <c r="D92" s="23" t="s">
        <v>179</v>
      </c>
      <c r="E92" s="24" t="s">
        <v>171</v>
      </c>
      <c r="F92" s="25">
        <v>10000</v>
      </c>
      <c r="G92" s="25">
        <f t="shared" si="3"/>
        <v>833.33333333333337</v>
      </c>
      <c r="H92" s="24" t="s">
        <v>174</v>
      </c>
      <c r="I92" s="24" t="s">
        <v>174</v>
      </c>
      <c r="J92" s="24" t="s">
        <v>173</v>
      </c>
      <c r="K92" s="24" t="s">
        <v>174</v>
      </c>
      <c r="L92" s="24" t="s">
        <v>173</v>
      </c>
      <c r="M92" s="24">
        <v>1</v>
      </c>
      <c r="N92" s="32"/>
    </row>
    <row r="93" spans="1:14" ht="15.9" customHeight="1" x14ac:dyDescent="0.25">
      <c r="A93" s="20">
        <v>5912</v>
      </c>
      <c r="B93" s="21" t="s">
        <v>270</v>
      </c>
      <c r="C93" s="22"/>
      <c r="D93" s="24"/>
      <c r="E93" s="24" t="s">
        <v>171</v>
      </c>
      <c r="F93" s="25">
        <v>10000</v>
      </c>
      <c r="G93" s="25">
        <f t="shared" si="3"/>
        <v>833.33333333333337</v>
      </c>
      <c r="H93" s="26" t="s">
        <v>173</v>
      </c>
      <c r="I93" s="26" t="s">
        <v>173</v>
      </c>
      <c r="J93" s="26" t="s">
        <v>173</v>
      </c>
      <c r="K93" s="26" t="s">
        <v>173</v>
      </c>
      <c r="L93" s="24" t="s">
        <v>173</v>
      </c>
      <c r="M93" s="24">
        <v>1</v>
      </c>
      <c r="N93" s="32"/>
    </row>
    <row r="94" spans="1:14" ht="20.399999999999999" x14ac:dyDescent="0.25">
      <c r="A94" s="20">
        <v>5105</v>
      </c>
      <c r="B94" s="33" t="s">
        <v>271</v>
      </c>
      <c r="C94" s="22"/>
      <c r="D94" s="24"/>
      <c r="E94" s="24" t="s">
        <v>171</v>
      </c>
      <c r="F94" s="25">
        <v>10000</v>
      </c>
      <c r="G94" s="25">
        <f t="shared" si="3"/>
        <v>833.33333333333337</v>
      </c>
      <c r="H94" s="24" t="s">
        <v>172</v>
      </c>
      <c r="I94" s="24" t="s">
        <v>172</v>
      </c>
      <c r="J94" s="24" t="s">
        <v>173</v>
      </c>
      <c r="K94" s="24" t="s">
        <v>174</v>
      </c>
      <c r="L94" s="24" t="s">
        <v>173</v>
      </c>
      <c r="M94" s="24">
        <v>2</v>
      </c>
      <c r="N94" s="32"/>
    </row>
    <row r="95" spans="1:14" ht="20.399999999999999" x14ac:dyDescent="0.25">
      <c r="A95" s="20">
        <v>5401</v>
      </c>
      <c r="B95" s="33" t="s">
        <v>272</v>
      </c>
      <c r="C95" s="24"/>
      <c r="D95" s="23" t="s">
        <v>179</v>
      </c>
      <c r="E95" s="24" t="s">
        <v>171</v>
      </c>
      <c r="F95" s="25">
        <v>10000</v>
      </c>
      <c r="G95" s="25">
        <f t="shared" si="3"/>
        <v>833.33333333333337</v>
      </c>
      <c r="H95" s="24" t="s">
        <v>174</v>
      </c>
      <c r="I95" s="24" t="s">
        <v>174</v>
      </c>
      <c r="J95" s="24" t="s">
        <v>174</v>
      </c>
      <c r="K95" s="24" t="s">
        <v>174</v>
      </c>
      <c r="L95" s="24" t="s">
        <v>173</v>
      </c>
      <c r="M95" s="24">
        <v>1</v>
      </c>
      <c r="N95" s="32"/>
    </row>
    <row r="96" spans="1:14" ht="20.399999999999999" x14ac:dyDescent="0.25">
      <c r="A96" s="20">
        <v>5423</v>
      </c>
      <c r="B96" s="33" t="s">
        <v>273</v>
      </c>
      <c r="C96" s="22"/>
      <c r="D96" s="24"/>
      <c r="E96" s="24" t="s">
        <v>193</v>
      </c>
      <c r="F96" s="25">
        <v>4000</v>
      </c>
      <c r="G96" s="25">
        <f t="shared" si="3"/>
        <v>333.33333333333331</v>
      </c>
      <c r="H96" s="31" t="s">
        <v>214</v>
      </c>
      <c r="I96" s="24" t="s">
        <v>173</v>
      </c>
      <c r="J96" s="24" t="s">
        <v>173</v>
      </c>
      <c r="K96" s="24" t="s">
        <v>174</v>
      </c>
      <c r="L96" s="24" t="s">
        <v>173</v>
      </c>
      <c r="M96" s="24">
        <v>5</v>
      </c>
      <c r="N96" s="32"/>
    </row>
    <row r="97" spans="1:14" ht="20.399999999999999" x14ac:dyDescent="0.25">
      <c r="A97" s="20">
        <v>5402</v>
      </c>
      <c r="B97" s="33" t="s">
        <v>298</v>
      </c>
      <c r="C97" s="22"/>
      <c r="D97" s="24"/>
      <c r="E97" s="24" t="s">
        <v>171</v>
      </c>
      <c r="F97" s="25">
        <v>10000</v>
      </c>
      <c r="G97" s="25">
        <f t="shared" si="3"/>
        <v>833.33333333333337</v>
      </c>
      <c r="H97" s="24" t="s">
        <v>172</v>
      </c>
      <c r="I97" s="24" t="s">
        <v>172</v>
      </c>
      <c r="J97" s="24" t="s">
        <v>173</v>
      </c>
      <c r="K97" s="24" t="s">
        <v>174</v>
      </c>
      <c r="L97" s="24" t="s">
        <v>173</v>
      </c>
      <c r="M97" s="24">
        <v>10</v>
      </c>
      <c r="N97" s="32"/>
    </row>
    <row r="98" spans="1:14" ht="30.6" x14ac:dyDescent="0.25">
      <c r="A98" s="20">
        <v>5905</v>
      </c>
      <c r="B98" s="33" t="s">
        <v>274</v>
      </c>
      <c r="C98" s="22"/>
      <c r="D98" s="24"/>
      <c r="E98" s="24" t="s">
        <v>171</v>
      </c>
      <c r="F98" s="25">
        <v>10000</v>
      </c>
      <c r="G98" s="25">
        <f t="shared" si="3"/>
        <v>833.33333333333337</v>
      </c>
      <c r="H98" s="24" t="s">
        <v>173</v>
      </c>
      <c r="I98" s="24" t="s">
        <v>173</v>
      </c>
      <c r="J98" s="24" t="s">
        <v>173</v>
      </c>
      <c r="K98" s="26" t="s">
        <v>173</v>
      </c>
      <c r="L98" s="24" t="s">
        <v>173</v>
      </c>
      <c r="M98" s="24">
        <v>3</v>
      </c>
      <c r="N98" s="32"/>
    </row>
    <row r="99" spans="1:14" ht="15.9" customHeight="1" x14ac:dyDescent="0.25">
      <c r="A99" s="20">
        <v>5415</v>
      </c>
      <c r="B99" s="21" t="s">
        <v>275</v>
      </c>
      <c r="C99" s="22"/>
      <c r="D99" s="24"/>
      <c r="E99" s="24" t="s">
        <v>173</v>
      </c>
      <c r="F99" s="24" t="s">
        <v>173</v>
      </c>
      <c r="G99" s="24" t="s">
        <v>173</v>
      </c>
      <c r="H99" s="24" t="s">
        <v>173</v>
      </c>
      <c r="I99" s="24" t="s">
        <v>173</v>
      </c>
      <c r="J99" s="24" t="s">
        <v>173</v>
      </c>
      <c r="K99" s="26" t="s">
        <v>173</v>
      </c>
      <c r="L99" s="24" t="s">
        <v>173</v>
      </c>
      <c r="M99" s="24"/>
      <c r="N99" s="32"/>
    </row>
    <row r="100" spans="1:14" ht="15.9" customHeight="1" x14ac:dyDescent="0.25">
      <c r="A100" s="20">
        <v>5417</v>
      </c>
      <c r="B100" s="21" t="s">
        <v>276</v>
      </c>
      <c r="C100" s="22"/>
      <c r="D100" s="24"/>
      <c r="E100" s="24" t="s">
        <v>173</v>
      </c>
      <c r="F100" s="24" t="s">
        <v>173</v>
      </c>
      <c r="G100" s="24" t="s">
        <v>173</v>
      </c>
      <c r="H100" s="24" t="s">
        <v>173</v>
      </c>
      <c r="I100" s="24" t="s">
        <v>173</v>
      </c>
      <c r="J100" s="24" t="s">
        <v>173</v>
      </c>
      <c r="K100" s="26" t="s">
        <v>173</v>
      </c>
      <c r="L100" s="24" t="s">
        <v>173</v>
      </c>
      <c r="M100" s="24"/>
      <c r="N100" s="32"/>
    </row>
    <row r="101" spans="1:14" ht="15.9" customHeight="1" x14ac:dyDescent="0.25">
      <c r="A101" s="20">
        <v>5412</v>
      </c>
      <c r="B101" s="21" t="s">
        <v>277</v>
      </c>
      <c r="C101" s="22"/>
      <c r="D101" s="24"/>
      <c r="E101" s="24" t="s">
        <v>171</v>
      </c>
      <c r="F101" s="25">
        <v>10000</v>
      </c>
      <c r="G101" s="25">
        <f>SUM(F101/12)</f>
        <v>833.33333333333337</v>
      </c>
      <c r="H101" s="24" t="s">
        <v>173</v>
      </c>
      <c r="I101" s="24" t="s">
        <v>173</v>
      </c>
      <c r="J101" s="24" t="s">
        <v>173</v>
      </c>
      <c r="K101" s="24" t="s">
        <v>174</v>
      </c>
      <c r="L101" s="24" t="s">
        <v>173</v>
      </c>
      <c r="M101" s="24">
        <v>5</v>
      </c>
      <c r="N101" s="32"/>
    </row>
    <row r="102" spans="1:14" ht="20.399999999999999" x14ac:dyDescent="0.25">
      <c r="A102" s="20">
        <v>5911</v>
      </c>
      <c r="B102" s="33" t="s">
        <v>278</v>
      </c>
      <c r="C102" s="22"/>
      <c r="D102" s="24"/>
      <c r="E102" s="24" t="s">
        <v>193</v>
      </c>
      <c r="F102" s="25">
        <v>4000</v>
      </c>
      <c r="G102" s="25">
        <f>SUM(F102/12)</f>
        <v>333.33333333333331</v>
      </c>
      <c r="H102" s="24" t="s">
        <v>173</v>
      </c>
      <c r="I102" s="24" t="s">
        <v>173</v>
      </c>
      <c r="J102" s="24" t="s">
        <v>173</v>
      </c>
      <c r="K102" s="24" t="s">
        <v>174</v>
      </c>
      <c r="L102" s="24" t="s">
        <v>173</v>
      </c>
      <c r="M102" s="24">
        <v>5</v>
      </c>
      <c r="N102" s="32"/>
    </row>
    <row r="103" spans="1:14" ht="20.399999999999999" x14ac:dyDescent="0.25">
      <c r="A103" s="20">
        <v>5201</v>
      </c>
      <c r="B103" s="33" t="s">
        <v>279</v>
      </c>
      <c r="C103" s="22"/>
      <c r="D103" s="24"/>
      <c r="E103" s="24" t="s">
        <v>171</v>
      </c>
      <c r="F103" s="25">
        <v>10000</v>
      </c>
      <c r="G103" s="25">
        <f>SUM(F103/12)</f>
        <v>833.33333333333337</v>
      </c>
      <c r="H103" s="24" t="s">
        <v>172</v>
      </c>
      <c r="I103" s="24" t="s">
        <v>172</v>
      </c>
      <c r="J103" s="24" t="s">
        <v>173</v>
      </c>
      <c r="K103" s="24" t="s">
        <v>174</v>
      </c>
      <c r="L103" s="24" t="s">
        <v>173</v>
      </c>
      <c r="M103" s="24">
        <v>5</v>
      </c>
      <c r="N103" s="32"/>
    </row>
    <row r="104" spans="1:14" ht="51" x14ac:dyDescent="0.25">
      <c r="A104" s="20">
        <v>5202</v>
      </c>
      <c r="B104" s="33" t="s">
        <v>280</v>
      </c>
      <c r="C104" s="22"/>
      <c r="D104" s="24"/>
      <c r="E104" s="24" t="s">
        <v>171</v>
      </c>
      <c r="F104" s="25">
        <v>10000</v>
      </c>
      <c r="G104" s="25">
        <f>SUM(F104/12)</f>
        <v>833.33333333333337</v>
      </c>
      <c r="H104" s="24" t="s">
        <v>172</v>
      </c>
      <c r="I104" s="24" t="s">
        <v>172</v>
      </c>
      <c r="J104" s="24" t="s">
        <v>173</v>
      </c>
      <c r="K104" s="24" t="s">
        <v>174</v>
      </c>
      <c r="L104" s="24" t="s">
        <v>173</v>
      </c>
      <c r="M104" s="24">
        <v>5</v>
      </c>
      <c r="N104" s="32"/>
    </row>
    <row r="105" spans="1:14" ht="15.9" customHeight="1" x14ac:dyDescent="0.25">
      <c r="A105" s="20">
        <v>5203</v>
      </c>
      <c r="B105" s="33" t="s">
        <v>281</v>
      </c>
      <c r="C105" s="22"/>
      <c r="D105" s="24"/>
      <c r="E105" s="24" t="s">
        <v>173</v>
      </c>
      <c r="F105" s="24" t="s">
        <v>173</v>
      </c>
      <c r="G105" s="24" t="s">
        <v>173</v>
      </c>
      <c r="H105" s="31" t="s">
        <v>172</v>
      </c>
      <c r="I105" s="31" t="s">
        <v>172</v>
      </c>
      <c r="J105" s="24" t="s">
        <v>173</v>
      </c>
      <c r="K105" s="26" t="s">
        <v>173</v>
      </c>
      <c r="L105" s="24" t="s">
        <v>173</v>
      </c>
      <c r="M105" s="24"/>
      <c r="N105" s="32"/>
    </row>
    <row r="106" spans="1:14" ht="20.399999999999999" x14ac:dyDescent="0.25">
      <c r="A106" s="20">
        <v>5303</v>
      </c>
      <c r="B106" s="33" t="s">
        <v>282</v>
      </c>
      <c r="C106" s="22"/>
      <c r="D106" s="24"/>
      <c r="E106" s="24" t="s">
        <v>171</v>
      </c>
      <c r="F106" s="25">
        <v>10000</v>
      </c>
      <c r="G106" s="25">
        <f>SUM(F106/12)</f>
        <v>833.33333333333337</v>
      </c>
      <c r="H106" s="24" t="s">
        <v>172</v>
      </c>
      <c r="I106" s="24" t="s">
        <v>172</v>
      </c>
      <c r="J106" s="24" t="s">
        <v>173</v>
      </c>
      <c r="K106" s="24" t="s">
        <v>174</v>
      </c>
      <c r="L106" s="24" t="s">
        <v>173</v>
      </c>
      <c r="M106" s="24">
        <v>3</v>
      </c>
      <c r="N106" s="32"/>
    </row>
    <row r="107" spans="1:14" ht="20.399999999999999" x14ac:dyDescent="0.25">
      <c r="A107" s="20">
        <v>5301</v>
      </c>
      <c r="B107" s="33" t="s">
        <v>283</v>
      </c>
      <c r="C107" s="22"/>
      <c r="D107" s="24"/>
      <c r="E107" s="24" t="s">
        <v>171</v>
      </c>
      <c r="F107" s="25">
        <v>10000</v>
      </c>
      <c r="G107" s="25">
        <f>SUM(F107/12)</f>
        <v>833.33333333333337</v>
      </c>
      <c r="H107" s="24" t="s">
        <v>172</v>
      </c>
      <c r="I107" s="24" t="s">
        <v>172</v>
      </c>
      <c r="J107" s="24" t="s">
        <v>173</v>
      </c>
      <c r="K107" s="24" t="s">
        <v>174</v>
      </c>
      <c r="L107" s="24" t="s">
        <v>173</v>
      </c>
      <c r="M107" s="24">
        <v>2</v>
      </c>
      <c r="N107" s="32"/>
    </row>
    <row r="108" spans="1:14" ht="13.8" x14ac:dyDescent="0.25">
      <c r="A108" s="20">
        <v>5419</v>
      </c>
      <c r="B108" s="21" t="s">
        <v>301</v>
      </c>
      <c r="C108" s="22"/>
      <c r="D108" s="24"/>
      <c r="E108" s="24" t="s">
        <v>173</v>
      </c>
      <c r="F108" s="24" t="s">
        <v>173</v>
      </c>
      <c r="G108" s="24" t="s">
        <v>173</v>
      </c>
      <c r="H108" s="31" t="s">
        <v>172</v>
      </c>
      <c r="I108" s="31" t="s">
        <v>172</v>
      </c>
      <c r="J108" s="24" t="s">
        <v>173</v>
      </c>
      <c r="K108" s="26" t="s">
        <v>173</v>
      </c>
      <c r="L108" s="24" t="s">
        <v>173</v>
      </c>
      <c r="M108" s="24"/>
      <c r="N108" s="32"/>
    </row>
    <row r="109" spans="1:14" ht="20.399999999999999" x14ac:dyDescent="0.25">
      <c r="A109" s="20">
        <v>5910</v>
      </c>
      <c r="B109" s="33" t="s">
        <v>284</v>
      </c>
      <c r="C109" s="22"/>
      <c r="D109" s="24"/>
      <c r="E109" s="24" t="s">
        <v>193</v>
      </c>
      <c r="F109" s="25">
        <v>4000</v>
      </c>
      <c r="G109" s="25">
        <f t="shared" ref="G109:G114" si="4">SUM(F109/12)</f>
        <v>333.33333333333331</v>
      </c>
      <c r="H109" s="24" t="s">
        <v>172</v>
      </c>
      <c r="I109" s="24" t="s">
        <v>172</v>
      </c>
      <c r="J109" s="24" t="s">
        <v>173</v>
      </c>
      <c r="K109" s="24" t="s">
        <v>174</v>
      </c>
      <c r="L109" s="24" t="s">
        <v>173</v>
      </c>
      <c r="M109" s="24">
        <v>2</v>
      </c>
      <c r="N109" s="32"/>
    </row>
    <row r="110" spans="1:14" x14ac:dyDescent="0.25">
      <c r="A110" s="20">
        <v>5422</v>
      </c>
      <c r="B110" s="33" t="s">
        <v>285</v>
      </c>
      <c r="C110" s="22"/>
      <c r="D110" s="24"/>
      <c r="E110" s="24" t="s">
        <v>171</v>
      </c>
      <c r="F110" s="25">
        <v>10000</v>
      </c>
      <c r="G110" s="25">
        <f t="shared" si="4"/>
        <v>833.33333333333337</v>
      </c>
      <c r="H110" s="24" t="s">
        <v>172</v>
      </c>
      <c r="I110" s="24" t="s">
        <v>172</v>
      </c>
      <c r="J110" s="24" t="s">
        <v>174</v>
      </c>
      <c r="K110" s="24" t="s">
        <v>174</v>
      </c>
      <c r="L110" s="24" t="s">
        <v>173</v>
      </c>
      <c r="M110" s="24">
        <v>5</v>
      </c>
      <c r="N110" s="32"/>
    </row>
    <row r="111" spans="1:14" x14ac:dyDescent="0.25">
      <c r="A111" s="20">
        <v>5913</v>
      </c>
      <c r="B111" s="21" t="s">
        <v>286</v>
      </c>
      <c r="C111" s="22"/>
      <c r="D111" s="24"/>
      <c r="E111" s="24" t="s">
        <v>171</v>
      </c>
      <c r="F111" s="25">
        <v>10000</v>
      </c>
      <c r="G111" s="25">
        <f t="shared" si="4"/>
        <v>833.33333333333337</v>
      </c>
      <c r="H111" s="24" t="s">
        <v>174</v>
      </c>
      <c r="I111" s="24" t="s">
        <v>174</v>
      </c>
      <c r="J111" s="24" t="s">
        <v>174</v>
      </c>
      <c r="K111" s="24" t="s">
        <v>174</v>
      </c>
      <c r="L111" s="24" t="s">
        <v>173</v>
      </c>
      <c r="M111" s="24"/>
      <c r="N111" s="32"/>
    </row>
    <row r="112" spans="1:14" ht="26.4" x14ac:dyDescent="0.25">
      <c r="A112" s="20">
        <v>6801</v>
      </c>
      <c r="B112" s="33" t="s">
        <v>287</v>
      </c>
      <c r="C112" s="24"/>
      <c r="D112" s="24"/>
      <c r="E112" s="24" t="s">
        <v>171</v>
      </c>
      <c r="F112" s="25">
        <v>10000</v>
      </c>
      <c r="G112" s="25">
        <f t="shared" si="4"/>
        <v>833.33333333333337</v>
      </c>
      <c r="H112" s="24" t="s">
        <v>174</v>
      </c>
      <c r="I112" s="24" t="s">
        <v>174</v>
      </c>
      <c r="J112" s="24" t="s">
        <v>173</v>
      </c>
      <c r="K112" s="35" t="s">
        <v>288</v>
      </c>
      <c r="L112" s="31"/>
      <c r="M112" s="24"/>
      <c r="N112" s="32"/>
    </row>
    <row r="113" spans="1:14" ht="26.4" x14ac:dyDescent="0.25">
      <c r="A113" s="20">
        <v>6802</v>
      </c>
      <c r="B113" s="38"/>
      <c r="C113" s="24"/>
      <c r="D113" s="24"/>
      <c r="E113" s="24" t="s">
        <v>180</v>
      </c>
      <c r="F113" s="25">
        <v>14000</v>
      </c>
      <c r="G113" s="25">
        <f t="shared" si="4"/>
        <v>1166.6666666666667</v>
      </c>
      <c r="H113" s="24" t="s">
        <v>174</v>
      </c>
      <c r="I113" s="24" t="s">
        <v>174</v>
      </c>
      <c r="J113" s="24" t="s">
        <v>173</v>
      </c>
      <c r="K113" s="35" t="s">
        <v>288</v>
      </c>
      <c r="L113" s="31"/>
      <c r="M113" s="24"/>
      <c r="N113" s="32"/>
    </row>
    <row r="114" spans="1:14" ht="26.4" x14ac:dyDescent="0.25">
      <c r="A114" s="20">
        <v>6804</v>
      </c>
      <c r="B114" s="38"/>
      <c r="C114" s="24"/>
      <c r="D114" s="24"/>
      <c r="E114" s="24" t="s">
        <v>190</v>
      </c>
      <c r="F114" s="25">
        <v>20000</v>
      </c>
      <c r="G114" s="25">
        <f t="shared" si="4"/>
        <v>1666.6666666666667</v>
      </c>
      <c r="H114" s="24" t="s">
        <v>174</v>
      </c>
      <c r="I114" s="24" t="s">
        <v>174</v>
      </c>
      <c r="J114" s="24" t="s">
        <v>174</v>
      </c>
      <c r="K114" s="35" t="s">
        <v>288</v>
      </c>
      <c r="L114" s="31"/>
      <c r="M114" s="24"/>
      <c r="N114" s="32"/>
    </row>
  </sheetData>
  <mergeCells count="2">
    <mergeCell ref="B1:G1"/>
    <mergeCell ref="H1:M1"/>
  </mergeCells>
  <conditionalFormatting sqref="A2">
    <cfRule type="expression" priority="2">
      <formula>$A$2</formula>
    </cfRule>
  </conditionalFormatting>
  <printOptions horizontalCentered="1"/>
  <pageMargins left="0.25" right="0.25" top="1.33" bottom="0.3" header="0.3" footer="0.23"/>
  <pageSetup paperSize="9" scale="80" orientation="landscape" horizontalDpi="90" verticalDpi="90" r:id="rId1"/>
  <headerFooter>
    <oddFooter>&amp;C&amp;1#&amp;"Calibri"&amp;10&amp;K0000FFClassification: Strict مقيدٍ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3">
    <tabColor rgb="FFFFFF00"/>
  </sheetPr>
  <dimension ref="A1:F134"/>
  <sheetViews>
    <sheetView rightToLeft="1" zoomScale="120" zoomScaleNormal="120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ColWidth="0" defaultRowHeight="29.1" customHeight="1" x14ac:dyDescent="0.25"/>
  <cols>
    <col min="1" max="1" width="9.09765625" style="1" customWidth="1"/>
    <col min="2" max="2" width="70.69921875" style="1" customWidth="1"/>
    <col min="3" max="5" width="20.69921875" style="1" customWidth="1"/>
    <col min="6" max="6" width="0.8984375" style="1" customWidth="1"/>
    <col min="7" max="16384" width="9.09765625" style="1" hidden="1"/>
  </cols>
  <sheetData>
    <row r="1" spans="1:5" ht="29.1" customHeight="1" x14ac:dyDescent="0.25">
      <c r="A1" s="79"/>
      <c r="B1" s="1" t="s">
        <v>0</v>
      </c>
    </row>
    <row r="2" spans="1:5" ht="29.1" customHeight="1" x14ac:dyDescent="0.25">
      <c r="A2" s="79"/>
      <c r="B2" s="1" t="s">
        <v>321</v>
      </c>
    </row>
    <row r="3" spans="1:5" ht="29.1" customHeight="1" x14ac:dyDescent="0.25">
      <c r="A3" s="73" t="s">
        <v>1</v>
      </c>
      <c r="B3" s="73" t="s">
        <v>2</v>
      </c>
      <c r="C3" s="73" t="s">
        <v>3</v>
      </c>
      <c r="D3" s="73" t="s">
        <v>4</v>
      </c>
      <c r="E3" s="74" t="s">
        <v>5</v>
      </c>
    </row>
    <row r="4" spans="1:5" ht="29.1" customHeight="1" x14ac:dyDescent="0.25">
      <c r="A4" s="60">
        <f t="shared" ref="A4:A67" si="0">ROW(A1)</f>
        <v>1</v>
      </c>
      <c r="B4" s="2" t="s">
        <v>6</v>
      </c>
      <c r="C4" s="3">
        <v>19911</v>
      </c>
      <c r="D4" s="4"/>
      <c r="E4" s="5"/>
    </row>
    <row r="5" spans="1:5" ht="29.1" customHeight="1" x14ac:dyDescent="0.25">
      <c r="A5" s="60">
        <f t="shared" si="0"/>
        <v>2</v>
      </c>
      <c r="B5" s="2" t="s">
        <v>7</v>
      </c>
      <c r="C5" s="3">
        <v>19911</v>
      </c>
      <c r="D5" s="4"/>
      <c r="E5" s="5"/>
    </row>
    <row r="6" spans="1:5" ht="29.1" customHeight="1" x14ac:dyDescent="0.25">
      <c r="A6" s="60">
        <f t="shared" si="0"/>
        <v>3</v>
      </c>
      <c r="B6" s="2" t="s">
        <v>8</v>
      </c>
      <c r="C6" s="3">
        <v>19911</v>
      </c>
      <c r="D6" s="4"/>
      <c r="E6" s="5"/>
    </row>
    <row r="7" spans="1:5" ht="29.1" customHeight="1" x14ac:dyDescent="0.25">
      <c r="A7" s="60">
        <f t="shared" si="0"/>
        <v>4</v>
      </c>
      <c r="B7" s="72" t="s">
        <v>9</v>
      </c>
      <c r="C7" s="60">
        <v>800122230</v>
      </c>
      <c r="D7" s="61"/>
      <c r="E7" s="62"/>
    </row>
    <row r="8" spans="1:5" ht="29.1" customHeight="1" x14ac:dyDescent="0.25">
      <c r="A8" s="60">
        <f t="shared" si="0"/>
        <v>5</v>
      </c>
      <c r="B8" s="63" t="s">
        <v>10</v>
      </c>
      <c r="C8" s="64">
        <v>19912</v>
      </c>
      <c r="D8" s="61"/>
      <c r="E8" s="65" t="s">
        <v>11</v>
      </c>
    </row>
    <row r="9" spans="1:5" ht="29.1" customHeight="1" x14ac:dyDescent="0.25">
      <c r="A9" s="60">
        <f t="shared" si="0"/>
        <v>6</v>
      </c>
      <c r="B9" s="63" t="s">
        <v>12</v>
      </c>
      <c r="C9" s="64">
        <v>920010104</v>
      </c>
      <c r="D9" s="61"/>
      <c r="E9" s="65" t="s">
        <v>13</v>
      </c>
    </row>
    <row r="10" spans="1:5" ht="29.1" customHeight="1" x14ac:dyDescent="0.25">
      <c r="A10" s="60">
        <f t="shared" si="0"/>
        <v>7</v>
      </c>
      <c r="B10" s="63" t="s">
        <v>14</v>
      </c>
      <c r="C10" s="64">
        <v>920002866</v>
      </c>
      <c r="D10" s="61"/>
      <c r="E10" s="65" t="s">
        <v>15</v>
      </c>
    </row>
    <row r="11" spans="1:5" ht="29.1" customHeight="1" x14ac:dyDescent="0.25">
      <c r="A11" s="60">
        <f t="shared" si="0"/>
        <v>8</v>
      </c>
      <c r="B11" s="63" t="s">
        <v>16</v>
      </c>
      <c r="C11" s="60">
        <v>920011040</v>
      </c>
      <c r="D11" s="61"/>
      <c r="E11" s="65" t="s">
        <v>17</v>
      </c>
    </row>
    <row r="12" spans="1:5" ht="29.1" customHeight="1" x14ac:dyDescent="0.25">
      <c r="A12" s="60">
        <f t="shared" si="0"/>
        <v>9</v>
      </c>
      <c r="B12" s="63" t="s">
        <v>18</v>
      </c>
      <c r="C12" s="64">
        <v>920002654</v>
      </c>
      <c r="D12" s="61"/>
      <c r="E12" s="65" t="s">
        <v>19</v>
      </c>
    </row>
    <row r="13" spans="1:5" ht="29.1" customHeight="1" x14ac:dyDescent="0.25">
      <c r="A13" s="60">
        <f t="shared" si="0"/>
        <v>10</v>
      </c>
      <c r="B13" s="63" t="s">
        <v>20</v>
      </c>
      <c r="C13" s="64" t="s">
        <v>21</v>
      </c>
      <c r="D13" s="61"/>
      <c r="E13" s="65" t="s">
        <v>22</v>
      </c>
    </row>
    <row r="14" spans="1:5" ht="29.1" customHeight="1" x14ac:dyDescent="0.25">
      <c r="A14" s="60">
        <f t="shared" si="0"/>
        <v>11</v>
      </c>
      <c r="B14" s="63" t="s">
        <v>23</v>
      </c>
      <c r="C14" s="60" t="s">
        <v>24</v>
      </c>
      <c r="D14" s="61"/>
      <c r="E14" s="65" t="s">
        <v>23</v>
      </c>
    </row>
    <row r="15" spans="1:5" ht="29.1" customHeight="1" x14ac:dyDescent="0.25">
      <c r="A15" s="60">
        <f t="shared" si="0"/>
        <v>12</v>
      </c>
      <c r="B15" s="63" t="s">
        <v>25</v>
      </c>
      <c r="C15" s="64">
        <v>920000199</v>
      </c>
      <c r="D15" s="61"/>
      <c r="E15" s="65"/>
    </row>
    <row r="16" spans="1:5" ht="29.1" customHeight="1" x14ac:dyDescent="0.25">
      <c r="A16" s="60">
        <f t="shared" si="0"/>
        <v>13</v>
      </c>
      <c r="B16" s="63" t="s">
        <v>26</v>
      </c>
      <c r="C16" s="64">
        <v>920033411</v>
      </c>
      <c r="D16" s="61"/>
      <c r="E16" s="65"/>
    </row>
    <row r="17" spans="1:5" ht="29.1" customHeight="1" x14ac:dyDescent="0.25">
      <c r="A17" s="60">
        <f t="shared" si="0"/>
        <v>14</v>
      </c>
      <c r="B17" s="63" t="s">
        <v>27</v>
      </c>
      <c r="C17" s="64">
        <v>920008002</v>
      </c>
      <c r="D17" s="61"/>
      <c r="E17" s="65" t="s">
        <v>28</v>
      </c>
    </row>
    <row r="18" spans="1:5" ht="29.1" customHeight="1" x14ac:dyDescent="0.25">
      <c r="A18" s="60">
        <f t="shared" si="0"/>
        <v>15</v>
      </c>
      <c r="B18" s="63" t="s">
        <v>29</v>
      </c>
      <c r="C18" s="64">
        <v>920033345</v>
      </c>
      <c r="D18" s="61"/>
      <c r="E18" s="62"/>
    </row>
    <row r="19" spans="1:5" ht="29.1" customHeight="1" x14ac:dyDescent="0.25">
      <c r="A19" s="60">
        <f t="shared" si="0"/>
        <v>16</v>
      </c>
      <c r="B19" s="63" t="s">
        <v>30</v>
      </c>
      <c r="C19" s="64">
        <v>19930</v>
      </c>
      <c r="D19" s="61"/>
      <c r="E19" s="62"/>
    </row>
    <row r="20" spans="1:5" ht="29.1" customHeight="1" x14ac:dyDescent="0.25">
      <c r="A20" s="60">
        <f t="shared" si="0"/>
        <v>17</v>
      </c>
      <c r="B20" s="63" t="s">
        <v>31</v>
      </c>
      <c r="C20" s="64">
        <v>1919</v>
      </c>
      <c r="D20" s="61"/>
      <c r="E20" s="62"/>
    </row>
    <row r="21" spans="1:5" ht="29.1" customHeight="1" x14ac:dyDescent="0.25">
      <c r="A21" s="60">
        <f t="shared" si="0"/>
        <v>18</v>
      </c>
      <c r="B21" s="63" t="s">
        <v>32</v>
      </c>
      <c r="C21" s="64">
        <v>920000087</v>
      </c>
      <c r="D21" s="61"/>
      <c r="E21" s="62"/>
    </row>
    <row r="22" spans="1:5" ht="29.1" customHeight="1" x14ac:dyDescent="0.25">
      <c r="A22" s="60">
        <f t="shared" si="0"/>
        <v>19</v>
      </c>
      <c r="B22" s="63" t="s">
        <v>33</v>
      </c>
      <c r="C22" s="64">
        <v>1900</v>
      </c>
      <c r="D22" s="61"/>
      <c r="E22" s="62"/>
    </row>
    <row r="23" spans="1:5" ht="29.1" customHeight="1" x14ac:dyDescent="0.25">
      <c r="A23" s="60">
        <f t="shared" si="0"/>
        <v>20</v>
      </c>
      <c r="B23" s="63" t="s">
        <v>34</v>
      </c>
      <c r="C23" s="64">
        <v>199099</v>
      </c>
      <c r="D23" s="61"/>
      <c r="E23" s="62"/>
    </row>
    <row r="24" spans="1:5" ht="29.1" customHeight="1" x14ac:dyDescent="0.25">
      <c r="A24" s="60">
        <f t="shared" si="0"/>
        <v>21</v>
      </c>
      <c r="B24" s="63" t="s">
        <v>35</v>
      </c>
      <c r="C24" s="64">
        <v>920020405</v>
      </c>
      <c r="D24" s="61"/>
      <c r="E24" s="62"/>
    </row>
    <row r="25" spans="1:5" ht="29.1" customHeight="1" x14ac:dyDescent="0.25">
      <c r="A25" s="60">
        <f t="shared" si="0"/>
        <v>22</v>
      </c>
      <c r="B25" s="63" t="s">
        <v>36</v>
      </c>
      <c r="C25" s="64">
        <v>8001243344</v>
      </c>
      <c r="D25" s="61"/>
      <c r="E25" s="62"/>
    </row>
    <row r="26" spans="1:5" ht="29.1" customHeight="1" x14ac:dyDescent="0.25">
      <c r="A26" s="60">
        <f t="shared" si="0"/>
        <v>23</v>
      </c>
      <c r="B26" s="63" t="s">
        <v>37</v>
      </c>
      <c r="C26" s="64">
        <v>8001248889</v>
      </c>
      <c r="D26" s="61"/>
      <c r="E26" s="62"/>
    </row>
    <row r="27" spans="1:5" ht="29.1" customHeight="1" x14ac:dyDescent="0.25">
      <c r="A27" s="60">
        <f t="shared" si="0"/>
        <v>24</v>
      </c>
      <c r="B27" s="63" t="s">
        <v>38</v>
      </c>
      <c r="C27" s="64">
        <v>920001177</v>
      </c>
      <c r="D27" s="61"/>
      <c r="E27" s="62"/>
    </row>
    <row r="28" spans="1:5" ht="29.1" customHeight="1" x14ac:dyDescent="0.25">
      <c r="A28" s="60">
        <f t="shared" si="0"/>
        <v>25</v>
      </c>
      <c r="B28" s="63" t="s">
        <v>39</v>
      </c>
      <c r="C28" s="64">
        <v>19993</v>
      </c>
      <c r="D28" s="61"/>
      <c r="E28" s="62"/>
    </row>
    <row r="29" spans="1:5" ht="29.1" customHeight="1" x14ac:dyDescent="0.25">
      <c r="A29" s="60">
        <f t="shared" si="0"/>
        <v>26</v>
      </c>
      <c r="B29" s="63" t="s">
        <v>40</v>
      </c>
      <c r="C29" s="64" t="s">
        <v>21</v>
      </c>
      <c r="D29" s="61"/>
      <c r="E29" s="65" t="s">
        <v>41</v>
      </c>
    </row>
    <row r="30" spans="1:5" ht="29.1" customHeight="1" x14ac:dyDescent="0.25">
      <c r="A30" s="60">
        <f t="shared" si="0"/>
        <v>27</v>
      </c>
      <c r="B30" s="63" t="s">
        <v>42</v>
      </c>
      <c r="C30" s="64">
        <v>920024540</v>
      </c>
      <c r="D30" s="61"/>
      <c r="E30" s="65" t="s">
        <v>43</v>
      </c>
    </row>
    <row r="31" spans="1:5" ht="29.1" customHeight="1" x14ac:dyDescent="0.25">
      <c r="A31" s="60">
        <f t="shared" si="0"/>
        <v>28</v>
      </c>
      <c r="B31" s="63" t="s">
        <v>44</v>
      </c>
      <c r="C31" s="64" t="s">
        <v>21</v>
      </c>
      <c r="D31" s="61"/>
      <c r="E31" s="66" t="s">
        <v>45</v>
      </c>
    </row>
    <row r="32" spans="1:5" ht="29.1" customHeight="1" x14ac:dyDescent="0.25">
      <c r="A32" s="60">
        <f t="shared" si="0"/>
        <v>29</v>
      </c>
      <c r="B32" s="63" t="s">
        <v>46</v>
      </c>
      <c r="C32" s="64" t="s">
        <v>21</v>
      </c>
      <c r="D32" s="61"/>
      <c r="E32" s="65" t="s">
        <v>47</v>
      </c>
    </row>
    <row r="33" spans="1:5" ht="29.1" customHeight="1" x14ac:dyDescent="0.25">
      <c r="A33" s="60">
        <f t="shared" si="0"/>
        <v>30</v>
      </c>
      <c r="B33" s="63" t="s">
        <v>48</v>
      </c>
      <c r="C33" s="67" t="s">
        <v>49</v>
      </c>
      <c r="D33" s="63"/>
      <c r="E33" s="66" t="s">
        <v>50</v>
      </c>
    </row>
    <row r="34" spans="1:5" ht="29.1" customHeight="1" x14ac:dyDescent="0.25">
      <c r="A34" s="60">
        <f t="shared" si="0"/>
        <v>31</v>
      </c>
      <c r="B34" s="61" t="s">
        <v>51</v>
      </c>
      <c r="C34" s="64">
        <v>199090</v>
      </c>
      <c r="D34" s="61"/>
      <c r="E34" s="62" t="s">
        <v>52</v>
      </c>
    </row>
    <row r="35" spans="1:5" ht="29.1" customHeight="1" x14ac:dyDescent="0.3">
      <c r="A35" s="60">
        <f t="shared" si="0"/>
        <v>32</v>
      </c>
      <c r="B35" s="61" t="s">
        <v>53</v>
      </c>
      <c r="C35" s="68">
        <v>1916</v>
      </c>
      <c r="D35" s="61"/>
      <c r="E35" s="62"/>
    </row>
    <row r="36" spans="1:5" ht="29.1" customHeight="1" x14ac:dyDescent="0.25">
      <c r="A36" s="60">
        <f t="shared" si="0"/>
        <v>33</v>
      </c>
      <c r="B36" s="69" t="s">
        <v>54</v>
      </c>
      <c r="C36" s="60" t="s">
        <v>55</v>
      </c>
      <c r="D36" s="69"/>
      <c r="E36" s="70"/>
    </row>
    <row r="37" spans="1:5" ht="29.1" customHeight="1" x14ac:dyDescent="0.25">
      <c r="A37" s="60">
        <f t="shared" si="0"/>
        <v>34</v>
      </c>
      <c r="B37" s="69" t="s">
        <v>56</v>
      </c>
      <c r="C37" s="67" t="s">
        <v>21</v>
      </c>
      <c r="D37" s="69"/>
      <c r="E37" s="70"/>
    </row>
    <row r="38" spans="1:5" ht="29.1" customHeight="1" x14ac:dyDescent="0.25">
      <c r="A38" s="60">
        <f t="shared" si="0"/>
        <v>35</v>
      </c>
      <c r="B38" s="69" t="s">
        <v>57</v>
      </c>
      <c r="C38" s="60" t="s">
        <v>58</v>
      </c>
      <c r="D38" s="69"/>
      <c r="E38" s="70"/>
    </row>
    <row r="39" spans="1:5" ht="29.1" customHeight="1" x14ac:dyDescent="0.25">
      <c r="A39" s="60">
        <f t="shared" si="0"/>
        <v>36</v>
      </c>
      <c r="B39" s="69" t="s">
        <v>59</v>
      </c>
      <c r="C39" s="60" t="s">
        <v>60</v>
      </c>
      <c r="D39" s="69"/>
      <c r="E39" s="70"/>
    </row>
    <row r="40" spans="1:5" ht="29.1" customHeight="1" x14ac:dyDescent="0.25">
      <c r="A40" s="60">
        <f t="shared" si="0"/>
        <v>37</v>
      </c>
      <c r="B40" s="69" t="s">
        <v>61</v>
      </c>
      <c r="C40" s="67" t="s">
        <v>21</v>
      </c>
      <c r="D40" s="6"/>
      <c r="E40" s="70"/>
    </row>
    <row r="41" spans="1:5" ht="29.1" customHeight="1" x14ac:dyDescent="0.25">
      <c r="A41" s="60">
        <f t="shared" si="0"/>
        <v>38</v>
      </c>
      <c r="B41" s="69" t="s">
        <v>62</v>
      </c>
      <c r="C41" s="67" t="s">
        <v>21</v>
      </c>
      <c r="D41" s="69"/>
      <c r="E41" s="70"/>
    </row>
    <row r="42" spans="1:5" ht="29.1" customHeight="1" x14ac:dyDescent="0.25">
      <c r="A42" s="60">
        <f t="shared" si="0"/>
        <v>39</v>
      </c>
      <c r="B42" s="69" t="s">
        <v>63</v>
      </c>
      <c r="C42" s="67" t="s">
        <v>21</v>
      </c>
      <c r="D42" s="69"/>
      <c r="E42" s="70"/>
    </row>
    <row r="43" spans="1:5" ht="29.1" customHeight="1" x14ac:dyDescent="0.25">
      <c r="A43" s="60">
        <f t="shared" si="0"/>
        <v>40</v>
      </c>
      <c r="B43" s="69" t="s">
        <v>64</v>
      </c>
      <c r="C43" s="67" t="s">
        <v>21</v>
      </c>
      <c r="D43" s="69"/>
      <c r="E43" s="70"/>
    </row>
    <row r="44" spans="1:5" ht="29.1" customHeight="1" x14ac:dyDescent="0.25">
      <c r="A44" s="60">
        <f t="shared" si="0"/>
        <v>41</v>
      </c>
      <c r="B44" s="69" t="s">
        <v>65</v>
      </c>
      <c r="C44" s="67" t="s">
        <v>21</v>
      </c>
      <c r="D44" s="69"/>
      <c r="E44" s="70"/>
    </row>
    <row r="45" spans="1:5" ht="29.1" customHeight="1" x14ac:dyDescent="0.25">
      <c r="A45" s="60">
        <f t="shared" si="0"/>
        <v>42</v>
      </c>
      <c r="B45" s="69" t="s">
        <v>66</v>
      </c>
      <c r="C45" s="67" t="s">
        <v>21</v>
      </c>
      <c r="D45" s="6"/>
      <c r="E45" s="70"/>
    </row>
    <row r="46" spans="1:5" ht="29.1" customHeight="1" x14ac:dyDescent="0.25">
      <c r="A46" s="60">
        <f t="shared" si="0"/>
        <v>43</v>
      </c>
      <c r="B46" s="69" t="s">
        <v>67</v>
      </c>
      <c r="C46" s="67" t="s">
        <v>21</v>
      </c>
      <c r="D46" s="69"/>
      <c r="E46" s="70"/>
    </row>
    <row r="47" spans="1:5" ht="29.1" customHeight="1" x14ac:dyDescent="0.25">
      <c r="A47" s="60">
        <f t="shared" si="0"/>
        <v>44</v>
      </c>
      <c r="B47" s="69" t="s">
        <v>68</v>
      </c>
      <c r="C47" s="67" t="s">
        <v>21</v>
      </c>
      <c r="D47" s="69"/>
      <c r="E47" s="70"/>
    </row>
    <row r="48" spans="1:5" ht="29.1" customHeight="1" x14ac:dyDescent="0.25">
      <c r="A48" s="60">
        <f t="shared" si="0"/>
        <v>45</v>
      </c>
      <c r="B48" s="69" t="s">
        <v>69</v>
      </c>
      <c r="C48" s="67" t="s">
        <v>21</v>
      </c>
      <c r="D48" s="69"/>
      <c r="E48" s="70"/>
    </row>
    <row r="49" spans="1:5" ht="29.1" customHeight="1" x14ac:dyDescent="0.25">
      <c r="A49" s="60">
        <f t="shared" si="0"/>
        <v>46</v>
      </c>
      <c r="B49" s="69" t="s">
        <v>70</v>
      </c>
      <c r="C49" s="67" t="s">
        <v>21</v>
      </c>
      <c r="D49" s="69"/>
      <c r="E49" s="70"/>
    </row>
    <row r="50" spans="1:5" ht="29.1" customHeight="1" x14ac:dyDescent="0.25">
      <c r="A50" s="60">
        <f t="shared" si="0"/>
        <v>47</v>
      </c>
      <c r="B50" s="69" t="s">
        <v>71</v>
      </c>
      <c r="C50" s="67" t="s">
        <v>21</v>
      </c>
      <c r="D50" s="69"/>
      <c r="E50" s="70"/>
    </row>
    <row r="51" spans="1:5" ht="29.1" customHeight="1" x14ac:dyDescent="0.25">
      <c r="A51" s="60">
        <f t="shared" si="0"/>
        <v>48</v>
      </c>
      <c r="B51" s="69" t="s">
        <v>72</v>
      </c>
      <c r="C51" s="67" t="s">
        <v>21</v>
      </c>
      <c r="D51" s="69"/>
      <c r="E51" s="70"/>
    </row>
    <row r="52" spans="1:5" ht="29.1" customHeight="1" x14ac:dyDescent="0.25">
      <c r="A52" s="60">
        <f t="shared" si="0"/>
        <v>49</v>
      </c>
      <c r="B52" s="69" t="s">
        <v>73</v>
      </c>
      <c r="C52" s="67" t="s">
        <v>21</v>
      </c>
      <c r="D52" s="69"/>
      <c r="E52" s="70"/>
    </row>
    <row r="53" spans="1:5" ht="29.1" customHeight="1" x14ac:dyDescent="0.25">
      <c r="A53" s="60">
        <f t="shared" si="0"/>
        <v>50</v>
      </c>
      <c r="B53" s="69" t="s">
        <v>74</v>
      </c>
      <c r="C53" s="67" t="s">
        <v>21</v>
      </c>
      <c r="D53" s="69"/>
      <c r="E53" s="70"/>
    </row>
    <row r="54" spans="1:5" ht="29.1" customHeight="1" x14ac:dyDescent="0.25">
      <c r="A54" s="60">
        <f t="shared" si="0"/>
        <v>51</v>
      </c>
      <c r="B54" s="69" t="s">
        <v>75</v>
      </c>
      <c r="C54" s="67" t="s">
        <v>21</v>
      </c>
      <c r="D54" s="69"/>
      <c r="E54" s="70"/>
    </row>
    <row r="55" spans="1:5" ht="29.1" customHeight="1" x14ac:dyDescent="0.25">
      <c r="A55" s="60">
        <f t="shared" si="0"/>
        <v>52</v>
      </c>
      <c r="B55" s="69" t="s">
        <v>76</v>
      </c>
      <c r="C55" s="67" t="s">
        <v>21</v>
      </c>
      <c r="D55" s="69"/>
      <c r="E55" s="70"/>
    </row>
    <row r="56" spans="1:5" ht="29.1" customHeight="1" x14ac:dyDescent="0.25">
      <c r="A56" s="60">
        <f t="shared" si="0"/>
        <v>53</v>
      </c>
      <c r="B56" s="69" t="s">
        <v>77</v>
      </c>
      <c r="C56" s="67" t="s">
        <v>21</v>
      </c>
      <c r="D56" s="69"/>
      <c r="E56" s="70"/>
    </row>
    <row r="57" spans="1:5" ht="29.1" customHeight="1" x14ac:dyDescent="0.25">
      <c r="A57" s="60">
        <f t="shared" si="0"/>
        <v>54</v>
      </c>
      <c r="B57" s="69" t="s">
        <v>78</v>
      </c>
      <c r="C57" s="67" t="s">
        <v>21</v>
      </c>
      <c r="D57" s="69"/>
      <c r="E57" s="70"/>
    </row>
    <row r="58" spans="1:5" ht="29.1" customHeight="1" x14ac:dyDescent="0.25">
      <c r="A58" s="60">
        <f t="shared" si="0"/>
        <v>55</v>
      </c>
      <c r="B58" s="69" t="s">
        <v>79</v>
      </c>
      <c r="C58" s="67" t="s">
        <v>21</v>
      </c>
      <c r="D58" s="69"/>
      <c r="E58" s="70"/>
    </row>
    <row r="59" spans="1:5" ht="29.1" customHeight="1" x14ac:dyDescent="0.25">
      <c r="A59" s="60">
        <f t="shared" si="0"/>
        <v>56</v>
      </c>
      <c r="B59" s="69" t="s">
        <v>80</v>
      </c>
      <c r="C59" s="67" t="s">
        <v>21</v>
      </c>
      <c r="D59" s="69"/>
      <c r="E59" s="70"/>
    </row>
    <row r="60" spans="1:5" ht="29.1" customHeight="1" x14ac:dyDescent="0.25">
      <c r="A60" s="60">
        <f t="shared" si="0"/>
        <v>57</v>
      </c>
      <c r="B60" s="69" t="s">
        <v>81</v>
      </c>
      <c r="C60" s="67" t="s">
        <v>21</v>
      </c>
      <c r="D60" s="69"/>
      <c r="E60" s="70"/>
    </row>
    <row r="61" spans="1:5" ht="29.1" customHeight="1" x14ac:dyDescent="0.25">
      <c r="A61" s="60">
        <f t="shared" si="0"/>
        <v>58</v>
      </c>
      <c r="B61" s="69" t="s">
        <v>82</v>
      </c>
      <c r="C61" s="67" t="s">
        <v>21</v>
      </c>
      <c r="D61" s="69"/>
      <c r="E61" s="70"/>
    </row>
    <row r="62" spans="1:5" ht="29.1" customHeight="1" x14ac:dyDescent="0.25">
      <c r="A62" s="60">
        <f t="shared" si="0"/>
        <v>59</v>
      </c>
      <c r="B62" s="69" t="s">
        <v>83</v>
      </c>
      <c r="C62" s="67" t="s">
        <v>21</v>
      </c>
      <c r="D62" s="69"/>
      <c r="E62" s="70"/>
    </row>
    <row r="63" spans="1:5" ht="29.1" customHeight="1" x14ac:dyDescent="0.25">
      <c r="A63" s="60">
        <f t="shared" si="0"/>
        <v>60</v>
      </c>
      <c r="B63" s="69" t="s">
        <v>84</v>
      </c>
      <c r="C63" s="67" t="s">
        <v>21</v>
      </c>
      <c r="D63" s="69"/>
      <c r="E63" s="70"/>
    </row>
    <row r="64" spans="1:5" ht="29.1" customHeight="1" x14ac:dyDescent="0.25">
      <c r="A64" s="60">
        <f t="shared" si="0"/>
        <v>61</v>
      </c>
      <c r="B64" s="69" t="s">
        <v>85</v>
      </c>
      <c r="C64" s="67" t="s">
        <v>21</v>
      </c>
      <c r="D64" s="69"/>
      <c r="E64" s="70"/>
    </row>
    <row r="65" spans="1:5" ht="29.1" customHeight="1" x14ac:dyDescent="0.25">
      <c r="A65" s="60">
        <f t="shared" si="0"/>
        <v>62</v>
      </c>
      <c r="B65" s="69" t="s">
        <v>86</v>
      </c>
      <c r="C65" s="67" t="s">
        <v>21</v>
      </c>
      <c r="D65" s="69"/>
      <c r="E65" s="70"/>
    </row>
    <row r="66" spans="1:5" ht="29.1" customHeight="1" x14ac:dyDescent="0.25">
      <c r="A66" s="60">
        <f t="shared" si="0"/>
        <v>63</v>
      </c>
      <c r="B66" s="69" t="s">
        <v>87</v>
      </c>
      <c r="C66" s="67" t="s">
        <v>21</v>
      </c>
      <c r="D66" s="69"/>
      <c r="E66" s="70"/>
    </row>
    <row r="67" spans="1:5" ht="29.1" customHeight="1" x14ac:dyDescent="0.25">
      <c r="A67" s="60">
        <f t="shared" si="0"/>
        <v>64</v>
      </c>
      <c r="B67" s="69" t="s">
        <v>88</v>
      </c>
      <c r="C67" s="67" t="s">
        <v>21</v>
      </c>
      <c r="D67" s="69"/>
      <c r="E67" s="70"/>
    </row>
    <row r="68" spans="1:5" ht="29.1" customHeight="1" x14ac:dyDescent="0.25">
      <c r="A68" s="60">
        <f t="shared" ref="A68:A127" si="1">ROW(A65)</f>
        <v>65</v>
      </c>
      <c r="B68" s="69" t="s">
        <v>89</v>
      </c>
      <c r="C68" s="67" t="s">
        <v>21</v>
      </c>
      <c r="D68" s="69"/>
      <c r="E68" s="70"/>
    </row>
    <row r="69" spans="1:5" ht="29.1" customHeight="1" x14ac:dyDescent="0.25">
      <c r="A69" s="60">
        <f t="shared" si="1"/>
        <v>66</v>
      </c>
      <c r="B69" s="69" t="s">
        <v>90</v>
      </c>
      <c r="C69" s="67" t="s">
        <v>21</v>
      </c>
      <c r="D69" s="69"/>
      <c r="E69" s="70"/>
    </row>
    <row r="70" spans="1:5" ht="29.1" customHeight="1" x14ac:dyDescent="0.25">
      <c r="A70" s="60">
        <f t="shared" si="1"/>
        <v>67</v>
      </c>
      <c r="B70" s="69" t="s">
        <v>91</v>
      </c>
      <c r="C70" s="67" t="s">
        <v>21</v>
      </c>
      <c r="D70" s="69"/>
      <c r="E70" s="70"/>
    </row>
    <row r="71" spans="1:5" ht="29.1" customHeight="1" x14ac:dyDescent="0.25">
      <c r="A71" s="60">
        <f t="shared" si="1"/>
        <v>68</v>
      </c>
      <c r="B71" s="69" t="s">
        <v>92</v>
      </c>
      <c r="C71" s="67" t="s">
        <v>21</v>
      </c>
      <c r="D71" s="69"/>
      <c r="E71" s="70"/>
    </row>
    <row r="72" spans="1:5" ht="29.1" customHeight="1" x14ac:dyDescent="0.25">
      <c r="A72" s="60">
        <f t="shared" si="1"/>
        <v>69</v>
      </c>
      <c r="B72" s="69" t="s">
        <v>93</v>
      </c>
      <c r="C72" s="67" t="s">
        <v>21</v>
      </c>
      <c r="D72" s="69"/>
      <c r="E72" s="70"/>
    </row>
    <row r="73" spans="1:5" ht="29.1" customHeight="1" x14ac:dyDescent="0.25">
      <c r="A73" s="60">
        <f t="shared" si="1"/>
        <v>70</v>
      </c>
      <c r="B73" s="69" t="s">
        <v>94</v>
      </c>
      <c r="C73" s="67" t="s">
        <v>21</v>
      </c>
      <c r="D73" s="69"/>
      <c r="E73" s="70"/>
    </row>
    <row r="74" spans="1:5" ht="29.1" customHeight="1" x14ac:dyDescent="0.25">
      <c r="A74" s="60">
        <f t="shared" si="1"/>
        <v>71</v>
      </c>
      <c r="B74" s="69" t="s">
        <v>95</v>
      </c>
      <c r="C74" s="67" t="s">
        <v>21</v>
      </c>
      <c r="D74" s="69"/>
      <c r="E74" s="70"/>
    </row>
    <row r="75" spans="1:5" ht="29.1" customHeight="1" x14ac:dyDescent="0.25">
      <c r="A75" s="60">
        <f t="shared" si="1"/>
        <v>72</v>
      </c>
      <c r="B75" s="69" t="s">
        <v>96</v>
      </c>
      <c r="C75" s="67" t="s">
        <v>21</v>
      </c>
      <c r="D75" s="69"/>
      <c r="E75" s="70"/>
    </row>
    <row r="76" spans="1:5" ht="29.1" customHeight="1" x14ac:dyDescent="0.25">
      <c r="A76" s="60">
        <f t="shared" si="1"/>
        <v>73</v>
      </c>
      <c r="B76" s="69" t="s">
        <v>97</v>
      </c>
      <c r="C76" s="67" t="s">
        <v>21</v>
      </c>
      <c r="D76" s="69"/>
      <c r="E76" s="70"/>
    </row>
    <row r="77" spans="1:5" ht="29.1" customHeight="1" x14ac:dyDescent="0.25">
      <c r="A77" s="60">
        <f t="shared" si="1"/>
        <v>74</v>
      </c>
      <c r="B77" s="69" t="s">
        <v>98</v>
      </c>
      <c r="C77" s="67">
        <v>138163900</v>
      </c>
      <c r="D77" s="7"/>
      <c r="E77" s="70"/>
    </row>
    <row r="78" spans="1:5" ht="29.1" customHeight="1" x14ac:dyDescent="0.25">
      <c r="A78" s="60">
        <f t="shared" si="1"/>
        <v>75</v>
      </c>
      <c r="B78" s="69" t="s">
        <v>99</v>
      </c>
      <c r="C78" s="67">
        <v>138163900</v>
      </c>
      <c r="D78" s="7"/>
      <c r="E78" s="70"/>
    </row>
    <row r="79" spans="1:5" ht="29.1" customHeight="1" x14ac:dyDescent="0.25">
      <c r="A79" s="60">
        <f t="shared" si="1"/>
        <v>76</v>
      </c>
      <c r="B79" s="69" t="s">
        <v>100</v>
      </c>
      <c r="C79" s="67">
        <v>133701808</v>
      </c>
      <c r="D79" s="7"/>
      <c r="E79" s="70"/>
    </row>
    <row r="80" spans="1:5" ht="29.1" customHeight="1" x14ac:dyDescent="0.25">
      <c r="A80" s="60">
        <f t="shared" si="1"/>
        <v>77</v>
      </c>
      <c r="B80" s="69" t="s">
        <v>101</v>
      </c>
      <c r="C80" s="67">
        <v>137220378</v>
      </c>
      <c r="D80" s="7"/>
      <c r="E80" s="70"/>
    </row>
    <row r="81" spans="1:5" ht="29.1" customHeight="1" x14ac:dyDescent="0.25">
      <c r="A81" s="60">
        <f t="shared" si="1"/>
        <v>78</v>
      </c>
      <c r="B81" s="69" t="s">
        <v>102</v>
      </c>
      <c r="C81" s="67">
        <v>138163900</v>
      </c>
      <c r="D81" s="7"/>
      <c r="E81" s="70"/>
    </row>
    <row r="82" spans="1:5" ht="29.1" customHeight="1" x14ac:dyDescent="0.25">
      <c r="A82" s="60">
        <f t="shared" si="1"/>
        <v>79</v>
      </c>
      <c r="B82" s="69" t="s">
        <v>103</v>
      </c>
      <c r="C82" s="67">
        <v>138541896</v>
      </c>
      <c r="D82" s="7"/>
      <c r="E82" s="70"/>
    </row>
    <row r="83" spans="1:5" ht="29.1" customHeight="1" x14ac:dyDescent="0.25">
      <c r="A83" s="60">
        <f t="shared" si="1"/>
        <v>80</v>
      </c>
      <c r="B83" s="69" t="s">
        <v>104</v>
      </c>
      <c r="C83" s="67">
        <v>133861690</v>
      </c>
      <c r="D83" s="7"/>
      <c r="E83" s="70"/>
    </row>
    <row r="84" spans="1:5" ht="29.1" customHeight="1" x14ac:dyDescent="0.25">
      <c r="A84" s="60">
        <f t="shared" si="1"/>
        <v>81</v>
      </c>
      <c r="B84" s="69" t="s">
        <v>105</v>
      </c>
      <c r="C84" s="67">
        <v>177280125</v>
      </c>
      <c r="D84" s="7"/>
      <c r="E84" s="70"/>
    </row>
    <row r="85" spans="1:5" ht="29.1" customHeight="1" x14ac:dyDescent="0.25">
      <c r="A85" s="60">
        <f t="shared" si="1"/>
        <v>82</v>
      </c>
      <c r="B85" s="69" t="s">
        <v>106</v>
      </c>
      <c r="C85" s="67">
        <v>177511010</v>
      </c>
      <c r="D85" s="7"/>
      <c r="E85" s="70"/>
    </row>
    <row r="86" spans="1:5" ht="29.1" customHeight="1" x14ac:dyDescent="0.25">
      <c r="A86" s="60">
        <f t="shared" si="1"/>
        <v>83</v>
      </c>
      <c r="B86" s="69" t="s">
        <v>107</v>
      </c>
      <c r="C86" s="67">
        <v>177222988</v>
      </c>
      <c r="D86" s="7"/>
      <c r="E86" s="70"/>
    </row>
    <row r="87" spans="1:5" ht="29.1" customHeight="1" x14ac:dyDescent="0.25">
      <c r="A87" s="60">
        <f t="shared" si="1"/>
        <v>84</v>
      </c>
      <c r="B87" s="69" t="s">
        <v>108</v>
      </c>
      <c r="C87" s="67">
        <v>177390098</v>
      </c>
      <c r="D87" s="7"/>
      <c r="E87" s="70"/>
    </row>
    <row r="88" spans="1:5" ht="29.1" customHeight="1" x14ac:dyDescent="0.25">
      <c r="A88" s="60">
        <f t="shared" si="1"/>
        <v>85</v>
      </c>
      <c r="B88" s="69" t="s">
        <v>109</v>
      </c>
      <c r="C88" s="67" t="s">
        <v>110</v>
      </c>
      <c r="D88" s="7"/>
      <c r="E88" s="70"/>
    </row>
    <row r="89" spans="1:5" ht="29.1" customHeight="1" x14ac:dyDescent="0.25">
      <c r="A89" s="60">
        <f t="shared" si="1"/>
        <v>86</v>
      </c>
      <c r="B89" s="69" t="s">
        <v>111</v>
      </c>
      <c r="C89" s="67">
        <v>177380017</v>
      </c>
      <c r="D89" s="7"/>
      <c r="E89" s="70"/>
    </row>
    <row r="90" spans="1:5" ht="29.1" customHeight="1" x14ac:dyDescent="0.25">
      <c r="A90" s="60">
        <f t="shared" si="1"/>
        <v>87</v>
      </c>
      <c r="B90" s="69" t="s">
        <v>112</v>
      </c>
      <c r="C90" s="67">
        <v>146541666</v>
      </c>
      <c r="D90" s="7"/>
      <c r="E90" s="70"/>
    </row>
    <row r="91" spans="1:5" ht="29.1" customHeight="1" x14ac:dyDescent="0.25">
      <c r="A91" s="60">
        <f t="shared" si="1"/>
        <v>88</v>
      </c>
      <c r="B91" s="69" t="s">
        <v>113</v>
      </c>
      <c r="C91" s="67">
        <v>146451666</v>
      </c>
      <c r="D91" s="7"/>
      <c r="E91" s="70"/>
    </row>
    <row r="92" spans="1:5" ht="29.1" customHeight="1" x14ac:dyDescent="0.25">
      <c r="A92" s="60">
        <f t="shared" si="1"/>
        <v>89</v>
      </c>
      <c r="B92" s="69" t="s">
        <v>114</v>
      </c>
      <c r="C92" s="67">
        <v>146541666</v>
      </c>
      <c r="D92" s="7"/>
      <c r="E92" s="70"/>
    </row>
    <row r="93" spans="1:5" ht="29.1" customHeight="1" x14ac:dyDescent="0.25">
      <c r="A93" s="60">
        <f t="shared" si="1"/>
        <v>90</v>
      </c>
      <c r="B93" s="69" t="s">
        <v>115</v>
      </c>
      <c r="C93" s="67">
        <v>509817773</v>
      </c>
      <c r="D93" s="7"/>
      <c r="E93" s="70"/>
    </row>
    <row r="94" spans="1:5" ht="29.1" customHeight="1" x14ac:dyDescent="0.25">
      <c r="A94" s="60">
        <f t="shared" si="1"/>
        <v>91</v>
      </c>
      <c r="B94" s="69" t="s">
        <v>116</v>
      </c>
      <c r="C94" s="67">
        <v>539223993</v>
      </c>
      <c r="D94" s="7"/>
      <c r="E94" s="70"/>
    </row>
    <row r="95" spans="1:5" ht="29.1" customHeight="1" x14ac:dyDescent="0.25">
      <c r="A95" s="60">
        <f t="shared" si="1"/>
        <v>92</v>
      </c>
      <c r="B95" s="69" t="s">
        <v>117</v>
      </c>
      <c r="C95" s="67">
        <v>508224454</v>
      </c>
      <c r="D95" s="7"/>
      <c r="E95" s="70"/>
    </row>
    <row r="96" spans="1:5" ht="29.1" customHeight="1" x14ac:dyDescent="0.25">
      <c r="A96" s="60">
        <f t="shared" si="1"/>
        <v>93</v>
      </c>
      <c r="B96" s="69" t="s">
        <v>118</v>
      </c>
      <c r="C96" s="67">
        <v>81107039</v>
      </c>
      <c r="D96" s="7"/>
      <c r="E96" s="70"/>
    </row>
    <row r="97" spans="1:5" ht="29.1" customHeight="1" x14ac:dyDescent="0.25">
      <c r="A97" s="60">
        <f t="shared" si="1"/>
        <v>94</v>
      </c>
      <c r="B97" s="69" t="s">
        <v>119</v>
      </c>
      <c r="C97" s="67" t="s">
        <v>120</v>
      </c>
      <c r="D97" s="7"/>
      <c r="E97" s="70"/>
    </row>
    <row r="98" spans="1:5" ht="29.1" customHeight="1" x14ac:dyDescent="0.25">
      <c r="A98" s="60">
        <f t="shared" si="1"/>
        <v>95</v>
      </c>
      <c r="B98" s="69" t="s">
        <v>121</v>
      </c>
      <c r="C98" s="67" t="s">
        <v>120</v>
      </c>
      <c r="D98" s="7"/>
      <c r="E98" s="70"/>
    </row>
    <row r="99" spans="1:5" ht="29.1" customHeight="1" x14ac:dyDescent="0.25">
      <c r="A99" s="60">
        <f t="shared" si="1"/>
        <v>96</v>
      </c>
      <c r="B99" s="69" t="s">
        <v>122</v>
      </c>
      <c r="C99" s="67">
        <v>118377044</v>
      </c>
      <c r="D99" s="7"/>
      <c r="E99" s="70"/>
    </row>
    <row r="100" spans="1:5" ht="29.1" customHeight="1" x14ac:dyDescent="0.25">
      <c r="A100" s="60">
        <f t="shared" si="1"/>
        <v>97</v>
      </c>
      <c r="B100" s="69" t="s">
        <v>123</v>
      </c>
      <c r="C100" s="67" t="s">
        <v>120</v>
      </c>
      <c r="D100" s="7"/>
      <c r="E100" s="70"/>
    </row>
    <row r="101" spans="1:5" ht="29.1" customHeight="1" x14ac:dyDescent="0.25">
      <c r="A101" s="60">
        <f t="shared" si="1"/>
        <v>98</v>
      </c>
      <c r="B101" s="69" t="s">
        <v>124</v>
      </c>
      <c r="C101" s="67" t="s">
        <v>120</v>
      </c>
      <c r="D101" s="7"/>
      <c r="E101" s="70"/>
    </row>
    <row r="102" spans="1:5" ht="29.1" customHeight="1" x14ac:dyDescent="0.25">
      <c r="A102" s="60">
        <f t="shared" si="1"/>
        <v>99</v>
      </c>
      <c r="B102" s="69" t="s">
        <v>125</v>
      </c>
      <c r="C102" s="67">
        <v>118376560</v>
      </c>
      <c r="D102" s="7"/>
      <c r="E102" s="70"/>
    </row>
    <row r="103" spans="1:5" ht="29.1" customHeight="1" x14ac:dyDescent="0.25">
      <c r="A103" s="60">
        <f t="shared" si="1"/>
        <v>100</v>
      </c>
      <c r="B103" s="69" t="s">
        <v>126</v>
      </c>
      <c r="C103" s="71" t="s">
        <v>127</v>
      </c>
      <c r="D103" s="7"/>
      <c r="E103" s="70"/>
    </row>
    <row r="104" spans="1:5" ht="29.1" customHeight="1" x14ac:dyDescent="0.25">
      <c r="A104" s="60">
        <f t="shared" si="1"/>
        <v>101</v>
      </c>
      <c r="B104" s="69" t="s">
        <v>128</v>
      </c>
      <c r="C104" s="67">
        <v>117822375</v>
      </c>
      <c r="D104" s="7"/>
      <c r="E104" s="70"/>
    </row>
    <row r="105" spans="1:5" ht="29.1" customHeight="1" x14ac:dyDescent="0.25">
      <c r="A105" s="60">
        <f t="shared" si="1"/>
        <v>102</v>
      </c>
      <c r="B105" s="69" t="s">
        <v>129</v>
      </c>
      <c r="C105" s="67">
        <v>115260457</v>
      </c>
      <c r="D105" s="7"/>
      <c r="E105" s="70"/>
    </row>
    <row r="106" spans="1:5" ht="29.1" customHeight="1" x14ac:dyDescent="0.25">
      <c r="A106" s="60">
        <f t="shared" si="1"/>
        <v>103</v>
      </c>
      <c r="B106" s="69" t="s">
        <v>130</v>
      </c>
      <c r="C106" s="67">
        <v>115553626</v>
      </c>
      <c r="D106" s="7"/>
      <c r="E106" s="70"/>
    </row>
    <row r="107" spans="1:5" ht="29.1" customHeight="1" x14ac:dyDescent="0.25">
      <c r="A107" s="60">
        <f t="shared" si="1"/>
        <v>104</v>
      </c>
      <c r="B107" s="69" t="s">
        <v>131</v>
      </c>
      <c r="C107" s="67">
        <v>164431508</v>
      </c>
      <c r="D107" s="7"/>
      <c r="E107" s="70"/>
    </row>
    <row r="108" spans="1:5" ht="29.1" customHeight="1" x14ac:dyDescent="0.25">
      <c r="A108" s="60">
        <f t="shared" si="1"/>
        <v>105</v>
      </c>
      <c r="B108" s="69" t="s">
        <v>132</v>
      </c>
      <c r="C108" s="71" t="s">
        <v>133</v>
      </c>
      <c r="D108" s="7"/>
      <c r="E108" s="70"/>
    </row>
    <row r="109" spans="1:5" ht="29.1" customHeight="1" x14ac:dyDescent="0.25">
      <c r="A109" s="60">
        <f t="shared" si="1"/>
        <v>106</v>
      </c>
      <c r="B109" s="69" t="s">
        <v>134</v>
      </c>
      <c r="C109" s="60" t="s">
        <v>135</v>
      </c>
      <c r="D109" s="7"/>
      <c r="E109" s="70"/>
    </row>
    <row r="110" spans="1:5" ht="29.1" customHeight="1" x14ac:dyDescent="0.25">
      <c r="A110" s="60">
        <f t="shared" si="1"/>
        <v>107</v>
      </c>
      <c r="B110" s="69" t="s">
        <v>136</v>
      </c>
      <c r="C110" s="67" t="s">
        <v>120</v>
      </c>
      <c r="D110" s="7"/>
      <c r="E110" s="70"/>
    </row>
    <row r="111" spans="1:5" ht="29.1" customHeight="1" x14ac:dyDescent="0.25">
      <c r="A111" s="60">
        <f t="shared" si="1"/>
        <v>108</v>
      </c>
      <c r="B111" s="69" t="s">
        <v>137</v>
      </c>
      <c r="C111" s="67">
        <v>118376982</v>
      </c>
      <c r="D111" s="7"/>
      <c r="E111" s="70"/>
    </row>
    <row r="112" spans="1:5" ht="29.1" customHeight="1" x14ac:dyDescent="0.25">
      <c r="A112" s="60">
        <f t="shared" si="1"/>
        <v>109</v>
      </c>
      <c r="B112" s="69" t="s">
        <v>138</v>
      </c>
      <c r="C112" s="67">
        <v>163163888</v>
      </c>
      <c r="D112" s="7"/>
      <c r="E112" s="70"/>
    </row>
    <row r="113" spans="1:5" ht="29.1" customHeight="1" x14ac:dyDescent="0.25">
      <c r="A113" s="60">
        <f t="shared" si="1"/>
        <v>110</v>
      </c>
      <c r="B113" s="69" t="s">
        <v>139</v>
      </c>
      <c r="C113" s="67">
        <v>163358095</v>
      </c>
      <c r="D113" s="7"/>
      <c r="E113" s="70"/>
    </row>
    <row r="114" spans="1:5" ht="29.1" customHeight="1" x14ac:dyDescent="0.25">
      <c r="A114" s="60">
        <f t="shared" si="1"/>
        <v>111</v>
      </c>
      <c r="B114" s="69" t="s">
        <v>140</v>
      </c>
      <c r="C114" s="67">
        <v>1633315950</v>
      </c>
      <c r="D114" s="7"/>
      <c r="E114" s="70"/>
    </row>
    <row r="115" spans="1:5" ht="29.1" customHeight="1" x14ac:dyDescent="0.25">
      <c r="A115" s="60">
        <f t="shared" si="1"/>
        <v>112</v>
      </c>
      <c r="B115" s="69" t="s">
        <v>141</v>
      </c>
      <c r="C115" s="67">
        <v>163643909</v>
      </c>
      <c r="D115" s="7"/>
      <c r="E115" s="70"/>
    </row>
    <row r="116" spans="1:5" ht="29.1" customHeight="1" x14ac:dyDescent="0.25">
      <c r="A116" s="60">
        <f t="shared" si="1"/>
        <v>113</v>
      </c>
      <c r="B116" s="69" t="s">
        <v>142</v>
      </c>
      <c r="C116" s="67">
        <v>1484445293</v>
      </c>
      <c r="D116" s="7"/>
      <c r="E116" s="70"/>
    </row>
    <row r="117" spans="1:5" ht="29.1" customHeight="1" x14ac:dyDescent="0.25">
      <c r="A117" s="60">
        <f t="shared" si="1"/>
        <v>114</v>
      </c>
      <c r="B117" s="69" t="s">
        <v>143</v>
      </c>
      <c r="C117" s="67">
        <v>1484445887</v>
      </c>
      <c r="D117" s="7"/>
      <c r="E117" s="70"/>
    </row>
    <row r="118" spans="1:5" ht="29.1" customHeight="1" x14ac:dyDescent="0.25">
      <c r="A118" s="60">
        <f t="shared" si="1"/>
        <v>115</v>
      </c>
      <c r="B118" s="69" t="s">
        <v>144</v>
      </c>
      <c r="C118" s="67">
        <v>1484445384</v>
      </c>
      <c r="D118" s="7"/>
      <c r="E118" s="70"/>
    </row>
    <row r="119" spans="1:5" ht="29.1" customHeight="1" x14ac:dyDescent="0.25">
      <c r="A119" s="60">
        <f t="shared" si="1"/>
        <v>116</v>
      </c>
      <c r="B119" s="69" t="s">
        <v>145</v>
      </c>
      <c r="C119" s="67">
        <v>148444538</v>
      </c>
      <c r="D119" s="7"/>
      <c r="E119" s="70"/>
    </row>
    <row r="120" spans="1:5" ht="29.1" customHeight="1" x14ac:dyDescent="0.25">
      <c r="A120" s="60">
        <f t="shared" si="1"/>
        <v>117</v>
      </c>
      <c r="B120" s="69" t="s">
        <v>146</v>
      </c>
      <c r="C120" s="67">
        <v>1484445350</v>
      </c>
      <c r="D120" s="7"/>
      <c r="E120" s="70"/>
    </row>
    <row r="121" spans="1:5" ht="29.1" customHeight="1" x14ac:dyDescent="0.25">
      <c r="A121" s="60">
        <f t="shared" si="1"/>
        <v>118</v>
      </c>
      <c r="B121" s="69" t="s">
        <v>147</v>
      </c>
      <c r="C121" s="67">
        <v>1484445685</v>
      </c>
      <c r="D121" s="7"/>
      <c r="E121" s="70"/>
    </row>
    <row r="122" spans="1:5" ht="29.1" customHeight="1" x14ac:dyDescent="0.25">
      <c r="A122" s="60">
        <f t="shared" si="1"/>
        <v>119</v>
      </c>
      <c r="B122" s="69" t="s">
        <v>148</v>
      </c>
      <c r="C122" s="67">
        <v>1484445243</v>
      </c>
      <c r="D122" s="7"/>
      <c r="E122" s="70"/>
    </row>
    <row r="123" spans="1:5" ht="29.1" customHeight="1" x14ac:dyDescent="0.25">
      <c r="A123" s="60">
        <f t="shared" si="1"/>
        <v>120</v>
      </c>
      <c r="B123" s="69" t="s">
        <v>149</v>
      </c>
      <c r="C123" s="67" t="s">
        <v>21</v>
      </c>
      <c r="D123" s="7"/>
      <c r="E123" s="70"/>
    </row>
    <row r="124" spans="1:5" ht="38.25" customHeight="1" x14ac:dyDescent="0.25">
      <c r="A124" s="60">
        <f t="shared" si="1"/>
        <v>121</v>
      </c>
      <c r="B124" s="69" t="s">
        <v>150</v>
      </c>
      <c r="C124" s="67">
        <v>144421673</v>
      </c>
      <c r="D124" s="7"/>
      <c r="E124" s="70"/>
    </row>
    <row r="125" spans="1:5" ht="29.1" customHeight="1" x14ac:dyDescent="0.25">
      <c r="A125" s="60">
        <f t="shared" si="1"/>
        <v>122</v>
      </c>
      <c r="B125" s="1" t="s">
        <v>306</v>
      </c>
      <c r="C125" s="75" t="s">
        <v>305</v>
      </c>
    </row>
    <row r="126" spans="1:5" ht="29.1" customHeight="1" x14ac:dyDescent="0.25">
      <c r="A126" s="60">
        <f t="shared" si="1"/>
        <v>123</v>
      </c>
      <c r="B126" s="1" t="s">
        <v>307</v>
      </c>
      <c r="C126" s="1">
        <v>1955</v>
      </c>
    </row>
    <row r="127" spans="1:5" ht="29.1" customHeight="1" x14ac:dyDescent="0.25">
      <c r="A127" s="60">
        <f t="shared" si="1"/>
        <v>124</v>
      </c>
      <c r="B127" s="1" t="s">
        <v>151</v>
      </c>
      <c r="C127" s="1">
        <v>9200022590</v>
      </c>
    </row>
    <row r="128" spans="1:5" ht="29.1" customHeight="1" x14ac:dyDescent="0.25">
      <c r="A128" s="60">
        <f t="shared" ref="A128:A134" si="2">ROW(A125)</f>
        <v>125</v>
      </c>
      <c r="B128" s="1" t="s">
        <v>308</v>
      </c>
      <c r="C128" s="75" t="s">
        <v>309</v>
      </c>
    </row>
    <row r="129" spans="1:3" ht="29.1" customHeight="1" x14ac:dyDescent="0.25">
      <c r="A129" s="60">
        <f t="shared" si="2"/>
        <v>126</v>
      </c>
      <c r="B129" s="1" t="s">
        <v>310</v>
      </c>
      <c r="C129" s="75" t="s">
        <v>311</v>
      </c>
    </row>
    <row r="130" spans="1:3" ht="29.1" customHeight="1" x14ac:dyDescent="0.25">
      <c r="A130" s="60">
        <f t="shared" si="2"/>
        <v>127</v>
      </c>
      <c r="B130" s="1" t="s">
        <v>312</v>
      </c>
      <c r="C130" s="75" t="s">
        <v>313</v>
      </c>
    </row>
    <row r="131" spans="1:3" ht="29.1" customHeight="1" x14ac:dyDescent="0.25">
      <c r="A131" s="60">
        <f t="shared" si="2"/>
        <v>128</v>
      </c>
      <c r="B131" s="1" t="s">
        <v>314</v>
      </c>
      <c r="C131" s="75" t="s">
        <v>315</v>
      </c>
    </row>
    <row r="132" spans="1:3" ht="29.1" customHeight="1" x14ac:dyDescent="0.25">
      <c r="A132" s="60">
        <f t="shared" si="2"/>
        <v>129</v>
      </c>
      <c r="B132" s="1" t="s">
        <v>317</v>
      </c>
      <c r="C132" s="75" t="s">
        <v>316</v>
      </c>
    </row>
    <row r="133" spans="1:3" ht="29.1" customHeight="1" x14ac:dyDescent="0.25">
      <c r="A133" s="60">
        <f t="shared" si="2"/>
        <v>130</v>
      </c>
      <c r="B133" s="1" t="s">
        <v>319</v>
      </c>
      <c r="C133" s="75" t="s">
        <v>318</v>
      </c>
    </row>
    <row r="134" spans="1:3" ht="29.1" hidden="1" customHeight="1" x14ac:dyDescent="0.25">
      <c r="A134" s="60">
        <f t="shared" si="2"/>
        <v>131</v>
      </c>
    </row>
  </sheetData>
  <mergeCells count="1">
    <mergeCell ref="A1:A2"/>
  </mergeCells>
  <printOptions horizontalCentered="1"/>
  <pageMargins left="0.25" right="0.25" top="0.75" bottom="0.75" header="0.3" footer="0.3"/>
  <pageSetup paperSize="9" orientation="landscape" horizontalDpi="300" verticalDpi="300" r:id="rId1"/>
  <headerFooter>
    <oddFooter>&amp;C&amp;1#&amp;"Calibri"&amp;10&amp;K0000FFClassification: Strict مقيدٍ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00B0F0"/>
  </sheetPr>
  <dimension ref="A1:G114"/>
  <sheetViews>
    <sheetView showGridLines="0" rightToLeft="1" zoomScale="160" zoomScaleNormal="160" workbookViewId="0">
      <pane ySplit="2" topLeftCell="A24" activePane="bottomLeft" state="frozen"/>
      <selection pane="bottomLeft" activeCell="E33" sqref="E33"/>
    </sheetView>
  </sheetViews>
  <sheetFormatPr defaultColWidth="0" defaultRowHeight="20.100000000000001" customHeight="1" x14ac:dyDescent="0.25"/>
  <cols>
    <col min="1" max="1" width="6.296875" style="43" customWidth="1"/>
    <col min="2" max="2" width="28" style="43" customWidth="1"/>
    <col min="3" max="3" width="26.296875" style="43" customWidth="1"/>
    <col min="4" max="4" width="20.09765625" style="43" customWidth="1"/>
    <col min="5" max="5" width="81.296875" style="43" customWidth="1"/>
    <col min="6" max="6" width="1.3984375" style="43" customWidth="1"/>
    <col min="7" max="7" width="0" style="43" hidden="1" customWidth="1"/>
    <col min="8" max="16384" width="9" style="43" hidden="1"/>
  </cols>
  <sheetData>
    <row r="1" spans="1:5" ht="24.75" customHeight="1" x14ac:dyDescent="0.25">
      <c r="A1" s="40"/>
      <c r="B1" s="41"/>
      <c r="C1" s="41">
        <f ca="1">TODAY()</f>
        <v>44921</v>
      </c>
      <c r="D1" s="40"/>
      <c r="E1" s="42" t="s">
        <v>289</v>
      </c>
    </row>
    <row r="2" spans="1:5" ht="20.100000000000001" customHeight="1" x14ac:dyDescent="0.25">
      <c r="A2" s="44" t="s">
        <v>1</v>
      </c>
      <c r="B2" s="45" t="s">
        <v>290</v>
      </c>
      <c r="C2" s="45" t="s">
        <v>291</v>
      </c>
      <c r="D2" s="45" t="s">
        <v>292</v>
      </c>
      <c r="E2" s="45" t="s">
        <v>293</v>
      </c>
    </row>
    <row r="3" spans="1:5" s="46" customFormat="1" ht="20.100000000000001" customHeight="1" x14ac:dyDescent="0.25">
      <c r="B3" s="47"/>
      <c r="E3" s="47"/>
    </row>
    <row r="4" spans="1:5" s="46" customFormat="1" ht="20.100000000000001" customHeight="1" x14ac:dyDescent="0.25">
      <c r="B4" s="47"/>
      <c r="D4" s="48"/>
      <c r="E4" s="47"/>
    </row>
    <row r="5" spans="1:5" s="50" customFormat="1" ht="20.100000000000001" customHeight="1" x14ac:dyDescent="0.25">
      <c r="A5" s="49"/>
      <c r="B5" s="47"/>
      <c r="C5" s="48"/>
      <c r="D5" s="46"/>
      <c r="E5" s="47"/>
    </row>
    <row r="6" spans="1:5" s="50" customFormat="1" ht="20.100000000000001" customHeight="1" x14ac:dyDescent="0.25">
      <c r="A6" s="49"/>
      <c r="B6" s="46"/>
      <c r="C6" s="46"/>
      <c r="D6" s="46"/>
      <c r="E6" s="46"/>
    </row>
    <row r="7" spans="1:5" s="50" customFormat="1" ht="20.100000000000001" customHeight="1" x14ac:dyDescent="0.25">
      <c r="A7" s="49"/>
      <c r="B7" s="46"/>
      <c r="C7" s="46"/>
      <c r="D7" s="46"/>
      <c r="E7" s="46"/>
    </row>
    <row r="8" spans="1:5" s="49" customFormat="1" ht="20.100000000000001" customHeight="1" x14ac:dyDescent="0.25">
      <c r="B8" s="46"/>
      <c r="C8" s="46"/>
      <c r="D8" s="46"/>
      <c r="E8" s="46"/>
    </row>
    <row r="9" spans="1:5" s="49" customFormat="1" ht="20.100000000000001" customHeight="1" x14ac:dyDescent="0.25">
      <c r="B9" s="46"/>
      <c r="C9" s="46"/>
      <c r="D9" s="46"/>
      <c r="E9" s="46"/>
    </row>
    <row r="10" spans="1:5" s="49" customFormat="1" ht="20.100000000000001" customHeight="1" x14ac:dyDescent="0.25">
      <c r="B10" s="46"/>
      <c r="C10" s="46"/>
      <c r="D10" s="46"/>
      <c r="E10" s="46"/>
    </row>
    <row r="11" spans="1:5" s="49" customFormat="1" ht="20.100000000000001" customHeight="1" x14ac:dyDescent="0.25">
      <c r="B11" s="46"/>
      <c r="D11" s="46"/>
      <c r="E11" s="46"/>
    </row>
    <row r="12" spans="1:5" s="49" customFormat="1" ht="20.100000000000001" customHeight="1" x14ac:dyDescent="0.25">
      <c r="B12" s="46"/>
      <c r="C12" s="46"/>
      <c r="D12" s="46"/>
      <c r="E12" s="46"/>
    </row>
    <row r="13" spans="1:5" s="51" customFormat="1" ht="20.100000000000001" customHeight="1" x14ac:dyDescent="0.25">
      <c r="B13" s="52"/>
      <c r="C13" s="53"/>
      <c r="D13" s="53"/>
      <c r="E13" s="53"/>
    </row>
    <row r="14" spans="1:5" s="51" customFormat="1" ht="20.100000000000001" customHeight="1" x14ac:dyDescent="0.25">
      <c r="B14" s="53"/>
      <c r="C14" s="53"/>
      <c r="D14" s="53"/>
      <c r="E14" s="53"/>
    </row>
    <row r="15" spans="1:5" s="51" customFormat="1" ht="23.25" customHeight="1" x14ac:dyDescent="0.25">
      <c r="B15" s="53"/>
      <c r="C15" s="53"/>
      <c r="D15" s="53"/>
      <c r="E15" s="53"/>
    </row>
    <row r="16" spans="1:5" s="51" customFormat="1" ht="20.100000000000001" customHeight="1" x14ac:dyDescent="0.25">
      <c r="B16" s="53"/>
      <c r="C16" s="53"/>
      <c r="D16" s="53"/>
      <c r="E16" s="53"/>
    </row>
    <row r="17" spans="2:5" s="51" customFormat="1" ht="20.100000000000001" customHeight="1" x14ac:dyDescent="0.25">
      <c r="B17" s="53"/>
      <c r="C17" s="53"/>
      <c r="D17" s="53"/>
      <c r="E17" s="53"/>
    </row>
    <row r="18" spans="2:5" s="51" customFormat="1" ht="20.100000000000001" customHeight="1" x14ac:dyDescent="0.25">
      <c r="B18" s="53"/>
      <c r="C18" s="53"/>
      <c r="D18" s="53"/>
      <c r="E18" s="53"/>
    </row>
    <row r="19" spans="2:5" s="51" customFormat="1" ht="20.100000000000001" customHeight="1" x14ac:dyDescent="0.25">
      <c r="B19" s="53"/>
      <c r="C19" s="53"/>
      <c r="D19" s="53"/>
      <c r="E19" s="53"/>
    </row>
    <row r="20" spans="2:5" s="51" customFormat="1" ht="20.100000000000001" customHeight="1" x14ac:dyDescent="0.25">
      <c r="B20" s="53"/>
      <c r="C20" s="53"/>
      <c r="D20" s="53"/>
      <c r="E20" s="53"/>
    </row>
    <row r="21" spans="2:5" s="51" customFormat="1" ht="20.100000000000001" customHeight="1" x14ac:dyDescent="0.25">
      <c r="B21" s="53"/>
      <c r="C21" s="53"/>
      <c r="D21" s="53"/>
      <c r="E21" s="53"/>
    </row>
    <row r="22" spans="2:5" s="51" customFormat="1" ht="20.100000000000001" customHeight="1" x14ac:dyDescent="0.25">
      <c r="B22" s="53"/>
      <c r="C22" s="53"/>
      <c r="D22" s="53"/>
      <c r="E22" s="53"/>
    </row>
    <row r="23" spans="2:5" s="51" customFormat="1" ht="20.100000000000001" customHeight="1" x14ac:dyDescent="0.25">
      <c r="B23" s="53"/>
      <c r="C23" s="53"/>
      <c r="D23" s="53"/>
      <c r="E23" s="53"/>
    </row>
    <row r="24" spans="2:5" s="51" customFormat="1" ht="20.100000000000001" customHeight="1" x14ac:dyDescent="0.25">
      <c r="B24" s="53"/>
      <c r="C24" s="53"/>
      <c r="D24" s="53"/>
      <c r="E24" s="53"/>
    </row>
    <row r="25" spans="2:5" ht="20.100000000000001" customHeight="1" x14ac:dyDescent="0.25">
      <c r="B25" s="54"/>
      <c r="C25" s="54"/>
      <c r="D25" s="54"/>
      <c r="E25" s="54"/>
    </row>
    <row r="26" spans="2:5" s="56" customFormat="1" ht="20.100000000000001" customHeight="1" x14ac:dyDescent="0.25">
      <c r="B26" s="57"/>
      <c r="C26" s="57"/>
      <c r="D26" s="57"/>
      <c r="E26" s="58" t="s">
        <v>294</v>
      </c>
    </row>
    <row r="27" spans="2:5" s="56" customFormat="1" ht="36.75" customHeight="1" x14ac:dyDescent="0.25">
      <c r="B27" s="57"/>
      <c r="C27" s="57"/>
      <c r="D27" s="57"/>
      <c r="E27" s="58" t="s">
        <v>295</v>
      </c>
    </row>
    <row r="28" spans="2:5" s="56" customFormat="1" ht="20.100000000000001" customHeight="1" x14ac:dyDescent="0.25">
      <c r="B28" s="57"/>
      <c r="C28" s="57"/>
      <c r="D28" s="57"/>
      <c r="E28" s="58" t="s">
        <v>296</v>
      </c>
    </row>
    <row r="29" spans="2:5" s="56" customFormat="1" ht="20.100000000000001" customHeight="1" x14ac:dyDescent="0.25">
      <c r="B29" s="57"/>
      <c r="C29" s="57"/>
      <c r="D29" s="57"/>
      <c r="E29" s="57"/>
    </row>
    <row r="30" spans="2:5" s="56" customFormat="1" ht="20.100000000000001" customHeight="1" x14ac:dyDescent="0.25">
      <c r="B30" s="57"/>
      <c r="C30" s="57"/>
      <c r="D30" s="57"/>
      <c r="E30" s="57"/>
    </row>
    <row r="31" spans="2:5" s="56" customFormat="1" ht="20.100000000000001" customHeight="1" x14ac:dyDescent="0.25">
      <c r="B31" s="57"/>
      <c r="C31" s="57"/>
      <c r="D31" s="57"/>
      <c r="E31" s="58"/>
    </row>
    <row r="32" spans="2:5" s="56" customFormat="1" ht="20.100000000000001" customHeight="1" x14ac:dyDescent="0.25">
      <c r="B32" s="57"/>
      <c r="C32" s="57"/>
      <c r="D32" s="57"/>
      <c r="E32" s="58" t="s">
        <v>294</v>
      </c>
    </row>
    <row r="33" spans="2:5" s="56" customFormat="1" ht="30.6" customHeight="1" x14ac:dyDescent="0.25">
      <c r="B33" s="57"/>
      <c r="C33" s="57"/>
      <c r="D33" s="57"/>
      <c r="E33" s="58" t="s">
        <v>297</v>
      </c>
    </row>
    <row r="34" spans="2:5" s="56" customFormat="1" ht="20.100000000000001" customHeight="1" x14ac:dyDescent="0.25">
      <c r="B34" s="57"/>
      <c r="C34" s="57"/>
      <c r="D34" s="57"/>
      <c r="E34" s="58" t="s">
        <v>296</v>
      </c>
    </row>
    <row r="35" spans="2:5" ht="20.100000000000001" customHeight="1" x14ac:dyDescent="0.25">
      <c r="B35" s="54"/>
      <c r="C35" s="54"/>
      <c r="D35" s="54"/>
      <c r="E35" s="55"/>
    </row>
    <row r="36" spans="2:5" ht="20.100000000000001" customHeight="1" x14ac:dyDescent="0.25">
      <c r="B36" s="54"/>
      <c r="C36" s="54"/>
      <c r="D36" s="54"/>
      <c r="E36" s="55"/>
    </row>
    <row r="37" spans="2:5" ht="20.100000000000001" customHeight="1" x14ac:dyDescent="0.25">
      <c r="B37" s="54"/>
      <c r="C37" s="54"/>
      <c r="D37" s="54"/>
      <c r="E37" s="55"/>
    </row>
    <row r="38" spans="2:5" ht="20.100000000000001" customHeight="1" x14ac:dyDescent="0.25">
      <c r="B38" s="54"/>
      <c r="C38" s="54"/>
      <c r="D38" s="54"/>
      <c r="E38" s="55"/>
    </row>
    <row r="39" spans="2:5" ht="20.100000000000001" customHeight="1" x14ac:dyDescent="0.25">
      <c r="B39" s="54"/>
      <c r="C39" s="54"/>
      <c r="D39" s="54"/>
      <c r="E39" s="55"/>
    </row>
    <row r="49" s="43" customFormat="1" ht="20.100000000000001" customHeight="1" x14ac:dyDescent="0.25"/>
    <row r="50" s="43" customFormat="1" ht="20.100000000000001" customHeight="1" x14ac:dyDescent="0.25"/>
    <row r="51" s="43" customFormat="1" ht="20.100000000000001" customHeight="1" x14ac:dyDescent="0.25"/>
    <row r="52" s="43" customFormat="1" ht="20.100000000000001" customHeight="1" x14ac:dyDescent="0.25"/>
    <row r="53" s="43" customFormat="1" ht="20.100000000000001" customHeight="1" x14ac:dyDescent="0.25"/>
    <row r="54" s="43" customFormat="1" ht="20.100000000000001" customHeight="1" x14ac:dyDescent="0.25"/>
    <row r="55" s="43" customFormat="1" ht="20.100000000000001" customHeight="1" x14ac:dyDescent="0.25"/>
    <row r="56" s="43" customFormat="1" ht="20.100000000000001" customHeight="1" x14ac:dyDescent="0.25"/>
    <row r="57" s="43" customFormat="1" ht="20.100000000000001" customHeight="1" x14ac:dyDescent="0.25"/>
    <row r="58" s="43" customFormat="1" ht="20.100000000000001" customHeight="1" x14ac:dyDescent="0.25"/>
    <row r="59" s="43" customFormat="1" ht="20.100000000000001" customHeight="1" x14ac:dyDescent="0.25"/>
    <row r="60" s="43" customFormat="1" ht="20.100000000000001" customHeight="1" x14ac:dyDescent="0.25"/>
    <row r="61" s="43" customFormat="1" ht="20.100000000000001" customHeight="1" x14ac:dyDescent="0.25"/>
    <row r="62" s="43" customFormat="1" ht="20.100000000000001" customHeight="1" x14ac:dyDescent="0.25"/>
    <row r="63" s="43" customFormat="1" ht="20.100000000000001" customHeight="1" x14ac:dyDescent="0.25"/>
    <row r="64" s="43" customFormat="1" ht="20.100000000000001" customHeight="1" x14ac:dyDescent="0.25"/>
    <row r="65" s="43" customFormat="1" ht="20.100000000000001" customHeight="1" x14ac:dyDescent="0.25"/>
    <row r="66" s="43" customFormat="1" ht="20.100000000000001" customHeight="1" x14ac:dyDescent="0.25"/>
    <row r="67" s="43" customFormat="1" ht="20.100000000000001" customHeight="1" x14ac:dyDescent="0.25"/>
    <row r="68" s="43" customFormat="1" ht="20.100000000000001" customHeight="1" x14ac:dyDescent="0.25"/>
    <row r="69" s="43" customFormat="1" ht="20.100000000000001" customHeight="1" x14ac:dyDescent="0.25"/>
    <row r="70" s="43" customFormat="1" ht="20.100000000000001" customHeight="1" x14ac:dyDescent="0.25"/>
    <row r="71" s="43" customFormat="1" ht="20.100000000000001" customHeight="1" x14ac:dyDescent="0.25"/>
    <row r="72" s="43" customFormat="1" ht="20.100000000000001" customHeight="1" x14ac:dyDescent="0.25"/>
    <row r="73" s="43" customFormat="1" ht="20.100000000000001" customHeight="1" x14ac:dyDescent="0.25"/>
    <row r="74" s="43" customFormat="1" ht="20.100000000000001" customHeight="1" x14ac:dyDescent="0.25"/>
    <row r="75" s="43" customFormat="1" ht="20.100000000000001" customHeight="1" x14ac:dyDescent="0.25"/>
    <row r="76" s="43" customFormat="1" ht="20.100000000000001" customHeight="1" x14ac:dyDescent="0.25"/>
    <row r="77" s="43" customFormat="1" ht="20.100000000000001" customHeight="1" x14ac:dyDescent="0.25"/>
    <row r="78" s="43" customFormat="1" ht="20.100000000000001" customHeight="1" x14ac:dyDescent="0.25"/>
    <row r="79" s="43" customFormat="1" ht="20.100000000000001" customHeight="1" x14ac:dyDescent="0.25"/>
    <row r="80" s="43" customFormat="1" ht="20.100000000000001" customHeight="1" x14ac:dyDescent="0.25"/>
    <row r="81" s="43" customFormat="1" ht="20.100000000000001" customHeight="1" x14ac:dyDescent="0.25"/>
    <row r="82" s="43" customFormat="1" ht="20.100000000000001" customHeight="1" x14ac:dyDescent="0.25"/>
    <row r="83" s="43" customFormat="1" ht="20.100000000000001" customHeight="1" x14ac:dyDescent="0.25"/>
    <row r="84" s="43" customFormat="1" ht="20.100000000000001" customHeight="1" x14ac:dyDescent="0.25"/>
    <row r="85" s="43" customFormat="1" ht="20.100000000000001" customHeight="1" x14ac:dyDescent="0.25"/>
    <row r="86" s="43" customFormat="1" ht="20.100000000000001" customHeight="1" x14ac:dyDescent="0.25"/>
    <row r="87" s="43" customFormat="1" ht="20.100000000000001" customHeight="1" x14ac:dyDescent="0.25"/>
    <row r="88" s="43" customFormat="1" ht="20.100000000000001" customHeight="1" x14ac:dyDescent="0.25"/>
    <row r="89" s="43" customFormat="1" ht="20.100000000000001" customHeight="1" x14ac:dyDescent="0.25"/>
    <row r="90" s="43" customFormat="1" ht="20.100000000000001" customHeight="1" x14ac:dyDescent="0.25"/>
    <row r="91" s="43" customFormat="1" ht="20.100000000000001" customHeight="1" x14ac:dyDescent="0.25"/>
    <row r="92" s="43" customFormat="1" ht="20.100000000000001" customHeight="1" x14ac:dyDescent="0.25"/>
    <row r="93" s="43" customFormat="1" ht="20.100000000000001" customHeight="1" x14ac:dyDescent="0.25"/>
    <row r="94" s="43" customFormat="1" ht="20.100000000000001" customHeight="1" x14ac:dyDescent="0.25"/>
    <row r="95" s="43" customFormat="1" ht="20.100000000000001" customHeight="1" x14ac:dyDescent="0.25"/>
    <row r="96" s="43" customFormat="1" ht="20.100000000000001" customHeight="1" x14ac:dyDescent="0.25"/>
    <row r="97" s="43" customFormat="1" ht="20.100000000000001" customHeight="1" x14ac:dyDescent="0.25"/>
    <row r="98" s="43" customFormat="1" ht="20.100000000000001" customHeight="1" x14ac:dyDescent="0.25"/>
    <row r="99" s="43" customFormat="1" ht="20.100000000000001" customHeight="1" x14ac:dyDescent="0.25"/>
    <row r="100" s="43" customFormat="1" ht="20.100000000000001" customHeight="1" x14ac:dyDescent="0.25"/>
    <row r="101" s="43" customFormat="1" ht="20.100000000000001" customHeight="1" x14ac:dyDescent="0.25"/>
    <row r="102" s="43" customFormat="1" ht="20.100000000000001" customHeight="1" x14ac:dyDescent="0.25"/>
    <row r="103" s="43" customFormat="1" ht="20.100000000000001" customHeight="1" x14ac:dyDescent="0.25"/>
    <row r="104" s="43" customFormat="1" ht="20.100000000000001" customHeight="1" x14ac:dyDescent="0.25"/>
    <row r="105" s="43" customFormat="1" ht="20.100000000000001" customHeight="1" x14ac:dyDescent="0.25"/>
    <row r="106" s="43" customFormat="1" ht="20.100000000000001" customHeight="1" x14ac:dyDescent="0.25"/>
    <row r="107" s="43" customFormat="1" ht="20.100000000000001" customHeight="1" x14ac:dyDescent="0.25"/>
    <row r="108" s="43" customFormat="1" ht="20.100000000000001" customHeight="1" x14ac:dyDescent="0.25"/>
    <row r="109" s="43" customFormat="1" ht="20.100000000000001" customHeight="1" x14ac:dyDescent="0.25"/>
    <row r="110" s="43" customFormat="1" ht="20.100000000000001" customHeight="1" x14ac:dyDescent="0.25"/>
    <row r="111" s="43" customFormat="1" ht="20.100000000000001" customHeight="1" x14ac:dyDescent="0.25"/>
    <row r="112" s="43" customFormat="1" ht="20.100000000000001" customHeight="1" x14ac:dyDescent="0.25"/>
    <row r="113" s="43" customFormat="1" ht="20.100000000000001" customHeight="1" x14ac:dyDescent="0.25"/>
    <row r="114" s="43" customFormat="1" ht="20.100000000000001" customHeight="1" x14ac:dyDescent="0.25"/>
  </sheetData>
  <pageMargins left="0.25" right="0.25" top="0.75" bottom="0.75" header="0.3" footer="0.3"/>
  <pageSetup scale="70" orientation="portrait" r:id="rId1"/>
  <headerFooter>
    <oddFooter>&amp;C&amp;1#&amp;"Calibri"&amp;10&amp;K0000FFClassification: Strict مقيدٍ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التاهيل</vt:lpstr>
      <vt:lpstr>ارقام تهمك</vt:lpstr>
      <vt:lpstr>الماكروا الغير مطلوب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H. Alneaimi</dc:creator>
  <cp:lastModifiedBy>Hp</cp:lastModifiedBy>
  <cp:lastPrinted>2022-12-26T07:41:27Z</cp:lastPrinted>
  <dcterms:created xsi:type="dcterms:W3CDTF">2022-12-21T15:41:42Z</dcterms:created>
  <dcterms:modified xsi:type="dcterms:W3CDTF">2022-12-26T07:42:01Z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ebf2f5-dee6-403f-8a2a-296d92d3ce27_Enabled">
    <vt:lpwstr>true</vt:lpwstr>
  </property>
  <property fmtid="{D5CDD505-2E9C-101B-9397-08002B2CF9AE}" pid="3" name="MSIP_Label_5cebf2f5-dee6-403f-8a2a-296d92d3ce27_SetDate">
    <vt:lpwstr>2022-12-22T16:34:21Z</vt:lpwstr>
  </property>
  <property fmtid="{D5CDD505-2E9C-101B-9397-08002B2CF9AE}" pid="4" name="MSIP_Label_5cebf2f5-dee6-403f-8a2a-296d92d3ce27_Method">
    <vt:lpwstr>Standard</vt:lpwstr>
  </property>
  <property fmtid="{D5CDD505-2E9C-101B-9397-08002B2CF9AE}" pid="5" name="MSIP_Label_5cebf2f5-dee6-403f-8a2a-296d92d3ce27_Name">
    <vt:lpwstr>Internal</vt:lpwstr>
  </property>
  <property fmtid="{D5CDD505-2E9C-101B-9397-08002B2CF9AE}" pid="6" name="MSIP_Label_5cebf2f5-dee6-403f-8a2a-296d92d3ce27_SiteId">
    <vt:lpwstr>7c65bb51-39b0-4cd9-bcdd-b68d86af1a8c</vt:lpwstr>
  </property>
  <property fmtid="{D5CDD505-2E9C-101B-9397-08002B2CF9AE}" pid="7" name="MSIP_Label_5cebf2f5-dee6-403f-8a2a-296d92d3ce27_ActionId">
    <vt:lpwstr>fc1d4b17-70ea-4098-a5ef-b783558978e2</vt:lpwstr>
  </property>
  <property fmtid="{D5CDD505-2E9C-101B-9397-08002B2CF9AE}" pid="8" name="MSIP_Label_5cebf2f5-dee6-403f-8a2a-296d92d3ce27_ContentBits">
    <vt:lpwstr>3</vt:lpwstr>
  </property>
</Properties>
</file>