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codeName="ThisWorkbook" defaultThemeVersion="124226"/>
  <mc:AlternateContent xmlns:mc="http://schemas.openxmlformats.org/markup-compatibility/2006">
    <mc:Choice Requires="x15">
      <x15ac:absPath xmlns:x15ac="http://schemas.microsoft.com/office/spreadsheetml/2010/11/ac" url="C:\Users\aasag\Desktop\"/>
    </mc:Choice>
  </mc:AlternateContent>
  <xr:revisionPtr revIDLastSave="0" documentId="13_ncr:1_{8F2F713D-9DBA-40A2-93A9-C77FFECB32F3}" xr6:coauthVersionLast="47" xr6:coauthVersionMax="47" xr10:uidLastSave="{00000000-0000-0000-0000-000000000000}"/>
  <bookViews>
    <workbookView xWindow="-98" yWindow="-98" windowWidth="21795" windowHeight="13875" xr2:uid="{00000000-000D-0000-FFFF-FFFF00000000}"/>
  </bookViews>
  <sheets>
    <sheet name="نموذج" sheetId="1" r:id="rId1"/>
    <sheet name="data" sheetId="2" r:id="rId2"/>
    <sheet name="القاعدة" sheetId="3" r:id="rId3"/>
  </sheets>
  <definedNames>
    <definedName name="_xlnm._FilterDatabase" localSheetId="0" hidden="1">نموذج!$C$8:$J$11</definedName>
    <definedName name="data">نموذج!#REF!</definedName>
    <definedName name="_xlnm.Print_Area" localSheetId="0">نموذج!$H$53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7" i="1" l="1"/>
  <c r="C25" i="1"/>
  <c r="D25" i="1"/>
  <c r="E25" i="1"/>
  <c r="G25" i="1"/>
  <c r="D36" i="1"/>
  <c r="J10" i="1"/>
  <c r="J11" i="1"/>
  <c r="J9" i="1"/>
  <c r="C11" i="1"/>
  <c r="C10" i="1"/>
  <c r="C9" i="1"/>
  <c r="D40" i="1" l="1"/>
  <c r="F23" i="1" l="1"/>
  <c r="H23" i="1" s="1"/>
  <c r="I23" i="1" s="1"/>
  <c r="F22" i="1"/>
  <c r="H22" i="1" s="1"/>
  <c r="I22" i="1" s="1"/>
  <c r="F21" i="1"/>
  <c r="H21" i="1" s="1"/>
  <c r="I21" i="1" s="1"/>
  <c r="F20" i="1"/>
  <c r="H20" i="1" s="1"/>
  <c r="I20" i="1" s="1"/>
  <c r="F19" i="1"/>
  <c r="H19" i="1" s="1"/>
  <c r="I19" i="1" s="1"/>
  <c r="F18" i="1"/>
  <c r="H18" i="1" s="1"/>
  <c r="F17" i="1"/>
  <c r="H17" i="1" s="1"/>
  <c r="I17" i="1" s="1"/>
  <c r="F16" i="1"/>
  <c r="H16" i="1" s="1"/>
  <c r="I16" i="1" s="1"/>
  <c r="F15" i="1"/>
  <c r="F14" i="1"/>
  <c r="H15" i="1" l="1"/>
  <c r="F25" i="1"/>
  <c r="H14" i="1"/>
  <c r="I15" i="1" l="1"/>
  <c r="I25" i="1" s="1"/>
  <c r="H25" i="1"/>
</calcChain>
</file>

<file path=xl/sharedStrings.xml><?xml version="1.0" encoding="utf-8"?>
<sst xmlns="http://schemas.openxmlformats.org/spreadsheetml/2006/main" count="141" uniqueCount="95">
  <si>
    <t>SAUDI ARABIA</t>
  </si>
  <si>
    <t>Name of Salesman</t>
  </si>
  <si>
    <t>DATE</t>
  </si>
  <si>
    <t>Name of Driver</t>
  </si>
  <si>
    <t>Name of Helper</t>
  </si>
  <si>
    <t>AREA CODE</t>
  </si>
  <si>
    <t>Vehicle Number</t>
  </si>
  <si>
    <t>Product Name</t>
  </si>
  <si>
    <t>Opening stock</t>
  </si>
  <si>
    <t>Loading Qty 1st</t>
  </si>
  <si>
    <t>Loading Qty 2nd</t>
  </si>
  <si>
    <t>Loading Qty Total</t>
  </si>
  <si>
    <t>Closing Stock</t>
  </si>
  <si>
    <t>Net sales</t>
  </si>
  <si>
    <t>Amount</t>
  </si>
  <si>
    <t>4*5 LTR</t>
  </si>
  <si>
    <t>40*330 ML</t>
  </si>
  <si>
    <t>48*200 ML</t>
  </si>
  <si>
    <t>30*600 ML</t>
  </si>
  <si>
    <t>12*1.5 LTR</t>
  </si>
  <si>
    <t>Total</t>
  </si>
  <si>
    <t>alghammas est</t>
  </si>
  <si>
    <t>qassim</t>
  </si>
  <si>
    <t>عبدالرحيم</t>
  </si>
  <si>
    <t>انصر</t>
  </si>
  <si>
    <t>Name of Area</t>
  </si>
  <si>
    <t>A comprehensive statement of the day's download and the number of sold and unsold</t>
  </si>
  <si>
    <t>اسم المندوب</t>
  </si>
  <si>
    <t>اسم السائق</t>
  </si>
  <si>
    <t>اسم العامل</t>
  </si>
  <si>
    <t>اسم المشرف</t>
  </si>
  <si>
    <t>رقم اللوحة</t>
  </si>
  <si>
    <t>رقم المنطقة</t>
  </si>
  <si>
    <t>سامي الله</t>
  </si>
  <si>
    <t>طارق</t>
  </si>
  <si>
    <t>باسل</t>
  </si>
  <si>
    <t>قاعدة بيانات</t>
  </si>
  <si>
    <t>ديباك قرونغ</t>
  </si>
  <si>
    <t xml:space="preserve">دومار </t>
  </si>
  <si>
    <t>عبدالسعيد محمد امين</t>
  </si>
  <si>
    <t>محمد آصف محمد نواز</t>
  </si>
  <si>
    <t>نيا الله محمد صادق</t>
  </si>
  <si>
    <t>بابر شكيل احمد رفيق</t>
  </si>
  <si>
    <t>عمران موجاهد محمد اجير</t>
  </si>
  <si>
    <t>تشاندرا كومار راي</t>
  </si>
  <si>
    <t>سانجاي تامانغ</t>
  </si>
  <si>
    <t>جويل رنا</t>
  </si>
  <si>
    <t>-</t>
  </si>
  <si>
    <t>اسم المنطقة</t>
  </si>
  <si>
    <t>Name of supervisor</t>
  </si>
  <si>
    <t>Comprehensive statement of collection</t>
  </si>
  <si>
    <t>Total revenue value</t>
  </si>
  <si>
    <t>Forward sales value</t>
  </si>
  <si>
    <t>Cash sales value</t>
  </si>
  <si>
    <t>Cash value</t>
  </si>
  <si>
    <t>POS</t>
  </si>
  <si>
    <t>Bank transfer</t>
  </si>
  <si>
    <t>previous indebtedness</t>
  </si>
  <si>
    <t>Debt Collection</t>
  </si>
  <si>
    <t>CASH</t>
  </si>
  <si>
    <t>for notes</t>
  </si>
  <si>
    <t>Store Keeper &amp; Sign</t>
  </si>
  <si>
    <t xml:space="preserve"> Salesman &amp; Sign</t>
  </si>
  <si>
    <t xml:space="preserve"> Signature of Cashier</t>
  </si>
  <si>
    <t>Last Accountant</t>
  </si>
  <si>
    <t>المبلغ النقدي</t>
  </si>
  <si>
    <t>الحولات البنكية</t>
  </si>
  <si>
    <t>اجمالي ايراد اليوم</t>
  </si>
  <si>
    <t>المديونية السابقة</t>
  </si>
  <si>
    <t>المدوينة اليوم</t>
  </si>
  <si>
    <t>توقيع مدير المخزون</t>
  </si>
  <si>
    <t>توقيع امين الصندوق</t>
  </si>
  <si>
    <t>توقيع المندوب</t>
  </si>
  <si>
    <t>توقيع المحاسب</t>
  </si>
  <si>
    <t>قيمة المبيعات الآجلة</t>
  </si>
  <si>
    <t>قيمة مبيعات النقد</t>
  </si>
  <si>
    <t>الملاحضات</t>
  </si>
  <si>
    <t>م</t>
  </si>
  <si>
    <t>التاريخ</t>
  </si>
  <si>
    <t>كود المنطقة</t>
  </si>
  <si>
    <t>استلم بضاعة بقيمة</t>
  </si>
  <si>
    <t>استرد بضاعة بقيمة</t>
  </si>
  <si>
    <t>باع بضاعة بقيمة</t>
  </si>
  <si>
    <t>مبيعات البضاعة الكاش</t>
  </si>
  <si>
    <t>مبيعات البضاعة الآجلة</t>
  </si>
  <si>
    <t>شبكة نقاط البيع</t>
  </si>
  <si>
    <t>تسليم نقدي</t>
  </si>
  <si>
    <t>تسليم عن طريق نقاط البيع</t>
  </si>
  <si>
    <t>اجمالي التسليم</t>
  </si>
  <si>
    <t>ارتفاع او انخفاض المديونية</t>
  </si>
  <si>
    <t>حولات بنكي</t>
  </si>
  <si>
    <t>المدوينة الاجمالية</t>
  </si>
  <si>
    <t>؛</t>
  </si>
  <si>
    <t>السلام عليكم ورحمة الله وبراكته</t>
  </si>
  <si>
    <r>
      <t xml:space="preserve">السادة خبراء الاكسل أتمنى ان استطيع إضافة احتياجي لكم بوضوح ,, في هذه الصفحة  الفاتورة التي تلخص عمل المندوب بشكل كامل ليوم العمل من تحميل في اول اليوم ومن ثم الاقفال ومن ثم صافي البيع ومن ثم المبيعات الكاش والاجله, علما انه يتم سحب معلومات المناديب من قائمة منسدله كالاسم والمشرف والمنطقه وغيرها من صفحة data فالمطلوب هو ان يتم نقل هذه المعلومات من هذه الصفحة الى صفحة القاعدة التي ستشمل جميع المناديب ومن ثم يتم تفريغ الصفحة ليتم ادراج المندوب الاخر </t>
    </r>
    <r>
      <rPr>
        <u/>
        <sz val="18"/>
        <color theme="1"/>
        <rFont val="Calibri"/>
        <family val="2"/>
        <scheme val="minor"/>
      </rPr>
      <t>واعتقد</t>
    </r>
    <r>
      <rPr>
        <sz val="18"/>
        <color theme="1"/>
        <rFont val="Calibri"/>
        <family val="2"/>
        <scheme val="minor"/>
      </rPr>
      <t xml:space="preserve"> انها ستكون عن طريق (الماكرو) علما انني اريد ان تكون المديونية السابقة تسمع عن طريق القاعدة لكل مندوب ,, شاكر لكم تعاونكم</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</si>
</sst>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2"/>
      <color theme="1"/>
      <name val="Calibri"/>
      <family val="2"/>
      <scheme val="minor"/>
    </font>
    <font>
      <b/>
      <sz val="12"/>
      <color theme="1"/>
      <name val="Times New Roman"/>
      <family val="1"/>
    </font>
    <font>
      <sz val="8"/>
      <name val="Calibri"/>
      <family val="2"/>
      <scheme val="minor"/>
    </font>
    <font>
      <b/>
      <sz val="11"/>
      <color theme="0"/>
      <name val="Calibri"/>
      <family val="2"/>
      <charset val="178"/>
      <scheme val="minor"/>
    </font>
    <font>
      <b/>
      <sz val="12"/>
      <name val="Calibri"/>
      <family val="2"/>
      <scheme val="minor"/>
    </font>
    <font>
      <sz val="11"/>
      <name val="Calibri"/>
      <family val="2"/>
      <scheme val="minor"/>
    </font>
    <font>
      <sz val="14"/>
      <color theme="1"/>
      <name val="Calibri"/>
      <family val="2"/>
      <scheme val="minor"/>
    </font>
    <font>
      <b/>
      <sz val="14"/>
      <color theme="1"/>
      <name val="Calibri"/>
      <family val="2"/>
      <scheme val="minor"/>
    </font>
    <font>
      <sz val="18"/>
      <color theme="1"/>
      <name val="Calibri"/>
      <family val="2"/>
      <scheme val="minor"/>
    </font>
    <font>
      <b/>
      <sz val="26"/>
      <color theme="1"/>
      <name val="Calibri"/>
      <family val="2"/>
      <scheme val="minor"/>
    </font>
    <font>
      <u/>
      <sz val="18"/>
      <color theme="1"/>
      <name val="Calibri"/>
      <family val="2"/>
      <scheme val="minor"/>
    </font>
  </fonts>
  <fills count="5">
    <fill>
      <patternFill patternType="none"/>
    </fill>
    <fill>
      <patternFill patternType="gray125"/>
    </fill>
    <fill>
      <patternFill patternType="solid">
        <fgColor rgb="FFA5A5A5"/>
      </patternFill>
    </fill>
    <fill>
      <patternFill patternType="solid">
        <fgColor theme="0"/>
        <bgColor indexed="64"/>
      </patternFill>
    </fill>
    <fill>
      <patternFill patternType="solid">
        <fgColor theme="1"/>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5" fillId="2" borderId="11" applyNumberFormat="0" applyAlignment="0" applyProtection="0"/>
  </cellStyleXfs>
  <cellXfs count="62">
    <xf numFmtId="0" fontId="0" fillId="0" borderId="0" xfId="0"/>
    <xf numFmtId="0" fontId="0" fillId="0" borderId="1" xfId="0" applyBorder="1"/>
    <xf numFmtId="0" fontId="0" fillId="0" borderId="2" xfId="0" applyBorder="1"/>
    <xf numFmtId="0" fontId="2" fillId="0" borderId="2" xfId="0" applyFont="1" applyBorder="1"/>
    <xf numFmtId="0" fontId="0" fillId="0" borderId="3" xfId="0" applyBorder="1"/>
    <xf numFmtId="0" fontId="0" fillId="0" borderId="4" xfId="0" applyBorder="1"/>
    <xf numFmtId="0" fontId="0" fillId="0" borderId="5" xfId="0" applyBorder="1"/>
    <xf numFmtId="0" fontId="0" fillId="0" borderId="7" xfId="0" applyBorder="1"/>
    <xf numFmtId="0" fontId="0" fillId="0" borderId="8" xfId="0" applyBorder="1"/>
    <xf numFmtId="0" fontId="1" fillId="0" borderId="7" xfId="0" applyFont="1" applyBorder="1" applyAlignment="1">
      <alignment horizont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7" xfId="0" applyFont="1" applyBorder="1"/>
    <xf numFmtId="0" fontId="1" fillId="0" borderId="0" xfId="0" applyFont="1"/>
    <xf numFmtId="0" fontId="0" fillId="4" borderId="0" xfId="0" applyFill="1"/>
    <xf numFmtId="0" fontId="0" fillId="0" borderId="8" xfId="0" applyBorder="1" applyAlignment="1">
      <alignment horizontal="left" vertical="center"/>
    </xf>
    <xf numFmtId="0" fontId="0" fillId="0" borderId="10" xfId="0" applyBorder="1" applyAlignment="1">
      <alignment horizontal="left" vertical="center"/>
    </xf>
    <xf numFmtId="0" fontId="0" fillId="4" borderId="7" xfId="0" applyFill="1" applyBorder="1"/>
    <xf numFmtId="0" fontId="1" fillId="4" borderId="7" xfId="0" applyFont="1" applyFill="1" applyBorder="1" applyAlignment="1">
      <alignment horizontal="center" vertical="center"/>
    </xf>
    <xf numFmtId="0" fontId="1" fillId="4" borderId="7" xfId="0" applyFont="1" applyFill="1" applyBorder="1"/>
    <xf numFmtId="0" fontId="0" fillId="4" borderId="6" xfId="0" applyFill="1" applyBorder="1"/>
    <xf numFmtId="0" fontId="0" fillId="4" borderId="8" xfId="0" applyFill="1" applyBorder="1"/>
    <xf numFmtId="0" fontId="0" fillId="0" borderId="9" xfId="0" applyBorder="1"/>
    <xf numFmtId="0" fontId="0" fillId="0" borderId="10" xfId="0" applyBorder="1"/>
    <xf numFmtId="14" fontId="0" fillId="0" borderId="15" xfId="0" applyNumberFormat="1" applyBorder="1" applyAlignment="1">
      <alignment horizontal="left" vertical="center"/>
    </xf>
    <xf numFmtId="0" fontId="2" fillId="0" borderId="0" xfId="0" applyFont="1"/>
    <xf numFmtId="0" fontId="9" fillId="0" borderId="0" xfId="0" applyFont="1" applyAlignment="1">
      <alignment horizontal="left"/>
    </xf>
    <xf numFmtId="0" fontId="8" fillId="0" borderId="0" xfId="0" applyFont="1" applyAlignment="1">
      <alignment horizontal="left"/>
    </xf>
    <xf numFmtId="0" fontId="7" fillId="0" borderId="16" xfId="0" applyFont="1" applyBorder="1" applyAlignment="1">
      <alignment horizontal="center"/>
    </xf>
    <xf numFmtId="0" fontId="7" fillId="0" borderId="9" xfId="0" applyFont="1" applyBorder="1" applyAlignment="1">
      <alignment horizontal="center"/>
    </xf>
    <xf numFmtId="0" fontId="7" fillId="0" borderId="13" xfId="0" applyFont="1" applyBorder="1" applyAlignment="1">
      <alignment horizontal="center"/>
    </xf>
    <xf numFmtId="0" fontId="7" fillId="0" borderId="14"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6" xfId="0" applyBorder="1" applyAlignment="1">
      <alignment horizontal="center"/>
    </xf>
    <xf numFmtId="0" fontId="0" fillId="0" borderId="9" xfId="0"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3" fillId="0" borderId="17" xfId="0" applyFont="1" applyBorder="1" applyAlignment="1">
      <alignment horizontal="center"/>
    </xf>
    <xf numFmtId="0" fontId="2" fillId="0" borderId="12" xfId="0" applyFont="1" applyBorder="1" applyAlignment="1">
      <alignment horizontal="center"/>
    </xf>
    <xf numFmtId="0" fontId="0" fillId="0" borderId="14" xfId="0" applyBorder="1" applyAlignment="1">
      <alignment horizontal="left"/>
    </xf>
    <xf numFmtId="0" fontId="0" fillId="0" borderId="7" xfId="0" applyBorder="1" applyAlignment="1">
      <alignment horizontal="left" vertical="top"/>
    </xf>
    <xf numFmtId="0" fontId="0" fillId="0" borderId="7" xfId="0" applyBorder="1" applyAlignment="1">
      <alignment horizontal="left"/>
    </xf>
    <xf numFmtId="0" fontId="0" fillId="0" borderId="14" xfId="0" applyBorder="1" applyAlignment="1">
      <alignment horizontal="left" vertical="top"/>
    </xf>
    <xf numFmtId="0" fontId="0" fillId="0" borderId="9" xfId="0" applyBorder="1" applyAlignment="1">
      <alignment horizontal="left" vertical="top"/>
    </xf>
    <xf numFmtId="0" fontId="0" fillId="0" borderId="9" xfId="0" applyBorder="1" applyAlignment="1">
      <alignment horizontal="left"/>
    </xf>
    <xf numFmtId="0" fontId="0" fillId="0" borderId="13" xfId="0" applyBorder="1" applyAlignment="1">
      <alignment horizontal="center"/>
    </xf>
    <xf numFmtId="0" fontId="0" fillId="0" borderId="14" xfId="0" applyBorder="1" applyAlignment="1">
      <alignment horizontal="center"/>
    </xf>
    <xf numFmtId="0" fontId="6" fillId="3" borderId="18" xfId="1" applyFont="1" applyFill="1" applyBorder="1" applyAlignment="1">
      <alignment horizontal="center" vertical="center"/>
    </xf>
    <xf numFmtId="0" fontId="6" fillId="3" borderId="19" xfId="1" applyFont="1" applyFill="1" applyBorder="1" applyAlignment="1">
      <alignment horizontal="center" vertical="center"/>
    </xf>
    <xf numFmtId="0" fontId="6" fillId="3" borderId="20" xfId="1" applyFont="1" applyFill="1" applyBorder="1" applyAlignment="1">
      <alignment horizontal="center" vertical="center"/>
    </xf>
    <xf numFmtId="0" fontId="0" fillId="0" borderId="15"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0" xfId="0" applyAlignment="1">
      <alignment horizontal="center"/>
    </xf>
    <xf numFmtId="0" fontId="11" fillId="0" borderId="0" xfId="0" applyFont="1" applyAlignment="1">
      <alignment horizontal="center"/>
    </xf>
    <xf numFmtId="0" fontId="10" fillId="0" borderId="0" xfId="0" applyFont="1" applyAlignment="1">
      <alignment horizontal="center" vertical="center" wrapText="1"/>
    </xf>
  </cellXfs>
  <cellStyles count="2">
    <cellStyle name="خلية تدقيق" xfId="1" builtinId="23"/>
    <cellStyle name="عادي" xfId="0" builtinId="0"/>
  </cellStyles>
  <dxfs count="22">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4"/>
        <color theme="1"/>
        <name val="Calibri"/>
        <family val="2"/>
        <scheme val="minor"/>
      </font>
      <alignment horizontal="lef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108238</xdr:colOff>
      <xdr:row>0</xdr:row>
      <xdr:rowOff>107373</xdr:rowOff>
    </xdr:from>
    <xdr:to>
      <xdr:col>1</xdr:col>
      <xdr:colOff>406977</xdr:colOff>
      <xdr:row>4</xdr:row>
      <xdr:rowOff>4158</xdr:rowOff>
    </xdr:to>
    <xdr:pic>
      <xdr:nvPicPr>
        <xdr:cNvPr id="3" name="صورة 2">
          <a:extLst>
            <a:ext uri="{FF2B5EF4-FFF2-40B4-BE49-F238E27FC236}">
              <a16:creationId xmlns:a16="http://schemas.microsoft.com/office/drawing/2014/main" id="{5E048564-8583-EE7B-CA33-CED61F48A7FB}"/>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714374" y="306532"/>
          <a:ext cx="904875" cy="719399"/>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editAs="oneCell">
    <xdr:from>
      <xdr:col>8</xdr:col>
      <xdr:colOff>294410</xdr:colOff>
      <xdr:row>0</xdr:row>
      <xdr:rowOff>99581</xdr:rowOff>
    </xdr:from>
    <xdr:to>
      <xdr:col>9</xdr:col>
      <xdr:colOff>600942</xdr:colOff>
      <xdr:row>3</xdr:row>
      <xdr:rowOff>197849</xdr:rowOff>
    </xdr:to>
    <xdr:pic>
      <xdr:nvPicPr>
        <xdr:cNvPr id="4" name="صورة 3">
          <a:extLst>
            <a:ext uri="{FF2B5EF4-FFF2-40B4-BE49-F238E27FC236}">
              <a16:creationId xmlns:a16="http://schemas.microsoft.com/office/drawing/2014/main" id="{F9E9CA84-4183-418A-98D2-938EC2BECBE1}"/>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5749637" y="298740"/>
          <a:ext cx="912668" cy="704404"/>
        </a:xfrm>
        <a:prstGeom prst="round2DiagRect">
          <a:avLst>
            <a:gd name="adj1" fmla="val 16667"/>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11B0B5-3984-4F29-AFDC-C9C8A22709CE}" name="الجدول2" displayName="الجدول2" ref="C4:I15" totalsRowShown="0">
  <autoFilter ref="C4:I15" xr:uid="{D511B0B5-3984-4F29-AFDC-C9C8A22709CE}"/>
  <sortState xmlns:xlrd2="http://schemas.microsoft.com/office/spreadsheetml/2017/richdata2" ref="C5:I9">
    <sortCondition ref="C4:C9"/>
  </sortState>
  <tableColumns count="7">
    <tableColumn id="1" xr3:uid="{928093CB-5F3E-4EE9-82FC-8DC9D150510A}" name="اسم المندوب"/>
    <tableColumn id="2" xr3:uid="{B1C0062D-3C06-45E4-93DC-5A1D17E70F0E}" name="اسم السائق"/>
    <tableColumn id="3" xr3:uid="{1BBD8C66-68B1-4FF1-ABE8-9466A20CEBC1}" name="اسم العامل"/>
    <tableColumn id="4" xr3:uid="{9DFECA52-8419-4FB0-A0B3-2DFD878649F0}" name="اسم المشرف"/>
    <tableColumn id="5" xr3:uid="{2A2296D6-4E36-46B4-A1AB-B0093C88268D}" name="رقم اللوحة"/>
    <tableColumn id="7" xr3:uid="{C6617753-E7E2-43DC-BBD2-169D942C032A}" name="اسم المنطقة"/>
    <tableColumn id="6" xr3:uid="{9D5C3049-4452-48C2-86D6-5943F2444C67}" name="رقم المنطقة"/>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F67B98-4D0F-45CA-86B3-F95F5A342C64}" name="الجدول1" displayName="الجدول1" ref="A1:T3" totalsRowShown="0" headerRowDxfId="21" dataDxfId="20">
  <autoFilter ref="A1:T3" xr:uid="{E5F67B98-4D0F-45CA-86B3-F95F5A342C64}"/>
  <tableColumns count="20">
    <tableColumn id="1" xr3:uid="{DD2B5C0B-029F-44D2-8818-053E40D96952}" name="م" dataDxfId="19"/>
    <tableColumn id="2" xr3:uid="{7FCE843F-D892-4C1C-80CC-95C5CF3BC875}" name="التاريخ" dataDxfId="18"/>
    <tableColumn id="3" xr3:uid="{3DB1F00C-3F8E-4692-B9CE-5F1925C04A32}" name="اسم المندوب" dataDxfId="17"/>
    <tableColumn id="4" xr3:uid="{62646576-A8F7-4DF3-B8B5-B9F46FF86C24}" name="اسم السائق" dataDxfId="16"/>
    <tableColumn id="5" xr3:uid="{82EED4C9-5AD5-445F-AB3B-1FF8DDEF0BF4}" name="اسم العامل" dataDxfId="15"/>
    <tableColumn id="6" xr3:uid="{18785354-D5E1-4907-8910-95015D2B90E6}" name="اسم المشرف" dataDxfId="14"/>
    <tableColumn id="7" xr3:uid="{9CF52D82-3A4C-4D21-8417-F6FBCE5EC015}" name="اسم المنطقة" dataDxfId="13"/>
    <tableColumn id="8" xr3:uid="{07621DA1-245D-45FD-9C6C-C696596E9B12}" name="كود المنطقة" dataDxfId="12"/>
    <tableColumn id="9" xr3:uid="{EC80F0EB-A807-4537-917F-682E60AE3A80}" name="رقم اللوحة" dataDxfId="11"/>
    <tableColumn id="10" xr3:uid="{180D56F4-F501-4852-A742-2EE45F6AF973}" name="استلم بضاعة بقيمة" dataDxfId="10"/>
    <tableColumn id="11" xr3:uid="{83F7BE15-5BD6-4893-A6FE-0E77288BC420}" name="استرد بضاعة بقيمة" dataDxfId="9"/>
    <tableColumn id="12" xr3:uid="{D854ED87-D624-496C-8717-35CD817B496C}" name="باع بضاعة بقيمة" dataDxfId="8"/>
    <tableColumn id="13" xr3:uid="{AB738ED8-6028-434C-A86E-FCA4A6BB8F86}" name="مبيعات البضاعة الكاش" dataDxfId="7"/>
    <tableColumn id="14" xr3:uid="{3CF3DE8D-B7ED-4FCA-B202-3D39E3FFF13A}" name="مبيعات البضاعة الآجلة" dataDxfId="6"/>
    <tableColumn id="15" xr3:uid="{1EF0D497-AAA7-4170-AF33-64B4C2E566D4}" name="تسليم نقدي" dataDxfId="5"/>
    <tableColumn id="16" xr3:uid="{EFE9C7ED-B0D2-4B54-9F68-93B912D4FBE0}" name="تسليم عن طريق نقاط البيع" dataDxfId="4"/>
    <tableColumn id="17" xr3:uid="{E4921B0B-2A3E-4835-AC5E-96FAA079692D}" name="حولات بنكي" dataDxfId="3"/>
    <tableColumn id="18" xr3:uid="{71B9629B-EE74-49BD-842E-B454D4799E16}" name="اجمالي التسليم" dataDxfId="2"/>
    <tableColumn id="19" xr3:uid="{DA11BAE4-35FA-4130-8430-75F81C4CEDFF}" name="المدوينة الاجمالية" dataDxfId="1"/>
    <tableColumn id="20" xr3:uid="{597BD603-43D4-4E6C-BE4D-7648FBEA74E8}" name="ارتفاع او انخفاض المديونية" dataDxfId="0"/>
  </tableColumns>
  <tableStyleInfo name="TableStyleLight8"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Worksheet____1">
    <pageSetUpPr fitToPage="1"/>
  </sheetPr>
  <dimension ref="A1:V47"/>
  <sheetViews>
    <sheetView tabSelected="1" zoomScale="74" zoomScaleNormal="110" workbookViewId="0">
      <selection activeCell="Y11" sqref="Y11"/>
    </sheetView>
  </sheetViews>
  <sheetFormatPr defaultRowHeight="14.25" x14ac:dyDescent="0.45"/>
  <cols>
    <col min="10" max="10" width="10.73046875" bestFit="1" customWidth="1"/>
    <col min="14" max="14" width="11.19921875" bestFit="1" customWidth="1"/>
  </cols>
  <sheetData>
    <row r="1" spans="1:22" ht="15.75" x14ac:dyDescent="0.5">
      <c r="A1" s="1"/>
      <c r="B1" s="2"/>
      <c r="C1" s="2"/>
      <c r="D1" s="2"/>
      <c r="E1" s="2"/>
      <c r="F1" s="2"/>
      <c r="G1" s="3"/>
      <c r="H1" s="2"/>
      <c r="I1" s="2"/>
      <c r="J1" s="4"/>
    </row>
    <row r="2" spans="1:22" ht="15.75" x14ac:dyDescent="0.5">
      <c r="A2" s="5"/>
      <c r="G2" s="25"/>
      <c r="J2" s="6"/>
    </row>
    <row r="3" spans="1:22" ht="15.75" thickBot="1" x14ac:dyDescent="0.5">
      <c r="A3" s="5"/>
      <c r="C3" s="43" t="s">
        <v>21</v>
      </c>
      <c r="D3" s="43"/>
      <c r="E3" s="43"/>
      <c r="F3" s="43"/>
      <c r="G3" s="43"/>
      <c r="H3" s="43"/>
      <c r="J3" s="6"/>
    </row>
    <row r="4" spans="1:22" ht="16.5" thickTop="1" thickBot="1" x14ac:dyDescent="0.55000000000000004">
      <c r="A4" s="5"/>
      <c r="C4" s="44" t="s">
        <v>22</v>
      </c>
      <c r="D4" s="44"/>
      <c r="E4" s="44"/>
      <c r="F4" s="44"/>
      <c r="G4" s="44"/>
      <c r="H4" s="44"/>
      <c r="J4" s="6"/>
    </row>
    <row r="5" spans="1:22" ht="16.5" thickTop="1" thickBot="1" x14ac:dyDescent="0.55000000000000004">
      <c r="A5" s="5"/>
      <c r="C5" s="44" t="s">
        <v>0</v>
      </c>
      <c r="D5" s="44"/>
      <c r="E5" s="44"/>
      <c r="F5" s="44"/>
      <c r="G5" s="44"/>
      <c r="H5" s="44"/>
      <c r="J5" s="6"/>
      <c r="N5" s="60" t="s">
        <v>93</v>
      </c>
      <c r="O5" s="60"/>
      <c r="P5" s="60"/>
      <c r="Q5" s="60"/>
      <c r="R5" s="60"/>
      <c r="S5" s="60"/>
      <c r="T5" s="60"/>
    </row>
    <row r="6" spans="1:22" ht="14.65" thickTop="1" x14ac:dyDescent="0.45">
      <c r="A6" s="5"/>
      <c r="J6" s="6"/>
      <c r="N6" s="60"/>
      <c r="O6" s="60"/>
      <c r="P6" s="60"/>
      <c r="Q6" s="60"/>
      <c r="R6" s="60"/>
      <c r="S6" s="60"/>
      <c r="T6" s="60"/>
    </row>
    <row r="7" spans="1:22" ht="14.65" thickBot="1" x14ac:dyDescent="0.5">
      <c r="A7" s="5"/>
      <c r="J7" s="6"/>
      <c r="M7" s="61" t="s">
        <v>94</v>
      </c>
      <c r="N7" s="61"/>
      <c r="O7" s="61"/>
      <c r="P7" s="61"/>
      <c r="Q7" s="61"/>
      <c r="R7" s="61"/>
      <c r="S7" s="61"/>
      <c r="T7" s="61"/>
      <c r="U7" s="61"/>
      <c r="V7" s="61"/>
    </row>
    <row r="8" spans="1:22" x14ac:dyDescent="0.45">
      <c r="A8" s="51" t="s">
        <v>1</v>
      </c>
      <c r="B8" s="52"/>
      <c r="C8" s="48" t="s">
        <v>40</v>
      </c>
      <c r="D8" s="48"/>
      <c r="E8" s="48"/>
      <c r="F8" s="48"/>
      <c r="G8" s="48"/>
      <c r="H8" s="45" t="s">
        <v>2</v>
      </c>
      <c r="I8" s="45"/>
      <c r="J8" s="24"/>
      <c r="M8" s="61"/>
      <c r="N8" s="61"/>
      <c r="O8" s="61"/>
      <c r="P8" s="61"/>
      <c r="Q8" s="61"/>
      <c r="R8" s="61"/>
      <c r="S8" s="61"/>
      <c r="T8" s="61"/>
      <c r="U8" s="61"/>
      <c r="V8" s="61"/>
    </row>
    <row r="9" spans="1:22" x14ac:dyDescent="0.45">
      <c r="A9" s="32" t="s">
        <v>3</v>
      </c>
      <c r="B9" s="33"/>
      <c r="C9" s="46" t="str">
        <f>IFERROR(VLOOKUP(C8,data!C4:I15,2,0),"")</f>
        <v>محمد آصف محمد نواز</v>
      </c>
      <c r="D9" s="46"/>
      <c r="E9" s="46"/>
      <c r="F9" s="46"/>
      <c r="G9" s="46"/>
      <c r="H9" s="47" t="s">
        <v>49</v>
      </c>
      <c r="I9" s="47"/>
      <c r="J9" s="15" t="str">
        <f>IFERROR(VLOOKUP(C8,data!C4:I15,4,0),"")</f>
        <v>-</v>
      </c>
      <c r="M9" s="61"/>
      <c r="N9" s="61"/>
      <c r="O9" s="61"/>
      <c r="P9" s="61"/>
      <c r="Q9" s="61"/>
      <c r="R9" s="61"/>
      <c r="S9" s="61"/>
      <c r="T9" s="61"/>
      <c r="U9" s="61"/>
      <c r="V9" s="61"/>
    </row>
    <row r="10" spans="1:22" x14ac:dyDescent="0.45">
      <c r="A10" s="32" t="s">
        <v>4</v>
      </c>
      <c r="B10" s="33"/>
      <c r="C10" s="46" t="str">
        <f>IFERROR(VLOOKUP(C8,data!C4:I15,3,0),"")</f>
        <v>-</v>
      </c>
      <c r="D10" s="46"/>
      <c r="E10" s="46"/>
      <c r="F10" s="46"/>
      <c r="G10" s="46"/>
      <c r="H10" s="47" t="s">
        <v>5</v>
      </c>
      <c r="I10" s="47"/>
      <c r="J10" s="15">
        <f>IFERROR(VLOOKUP(C8,data!C4:I15,7,0),"")</f>
        <v>1111</v>
      </c>
      <c r="M10" s="61"/>
      <c r="N10" s="61"/>
      <c r="O10" s="61"/>
      <c r="P10" s="61"/>
      <c r="Q10" s="61"/>
      <c r="R10" s="61"/>
      <c r="S10" s="61"/>
      <c r="T10" s="61"/>
      <c r="U10" s="61"/>
      <c r="V10" s="61"/>
    </row>
    <row r="11" spans="1:22" ht="14.65" thickBot="1" x14ac:dyDescent="0.5">
      <c r="A11" s="34" t="s">
        <v>25</v>
      </c>
      <c r="B11" s="35"/>
      <c r="C11" s="49" t="str">
        <f>IFERROR(VLOOKUP(C8,data!C4:I15,6,0),"")</f>
        <v>-</v>
      </c>
      <c r="D11" s="49"/>
      <c r="E11" s="49"/>
      <c r="F11" s="49"/>
      <c r="G11" s="49"/>
      <c r="H11" s="50" t="s">
        <v>6</v>
      </c>
      <c r="I11" s="50"/>
      <c r="J11" s="16">
        <f>IFERROR(VLOOKUP(C8,data!C4:I15,5,0),"")</f>
        <v>0</v>
      </c>
      <c r="M11" s="61"/>
      <c r="N11" s="61"/>
      <c r="O11" s="61"/>
      <c r="P11" s="61"/>
      <c r="Q11" s="61"/>
      <c r="R11" s="61"/>
      <c r="S11" s="61"/>
      <c r="T11" s="61"/>
      <c r="U11" s="61"/>
      <c r="V11" s="61"/>
    </row>
    <row r="12" spans="1:22" ht="15.75" x14ac:dyDescent="0.5">
      <c r="A12" s="36" t="s">
        <v>26</v>
      </c>
      <c r="B12" s="37"/>
      <c r="C12" s="37"/>
      <c r="D12" s="37"/>
      <c r="E12" s="37"/>
      <c r="F12" s="37"/>
      <c r="G12" s="37"/>
      <c r="H12" s="37"/>
      <c r="I12" s="37"/>
      <c r="J12" s="38"/>
      <c r="M12" s="61"/>
      <c r="N12" s="61"/>
      <c r="O12" s="61"/>
      <c r="P12" s="61"/>
      <c r="Q12" s="61"/>
      <c r="R12" s="61"/>
      <c r="S12" s="61"/>
      <c r="T12" s="61"/>
      <c r="U12" s="61"/>
      <c r="V12" s="61"/>
    </row>
    <row r="13" spans="1:22" ht="27" customHeight="1" x14ac:dyDescent="0.45">
      <c r="A13" s="41" t="s">
        <v>7</v>
      </c>
      <c r="B13" s="42"/>
      <c r="C13" s="9" t="s">
        <v>8</v>
      </c>
      <c r="D13" s="9" t="s">
        <v>9</v>
      </c>
      <c r="E13" s="9" t="s">
        <v>10</v>
      </c>
      <c r="F13" s="9" t="s">
        <v>11</v>
      </c>
      <c r="G13" s="9" t="s">
        <v>12</v>
      </c>
      <c r="H13" s="9" t="s">
        <v>13</v>
      </c>
      <c r="I13" s="10" t="s">
        <v>14</v>
      </c>
      <c r="J13" s="11" t="s">
        <v>59</v>
      </c>
      <c r="M13" s="61"/>
      <c r="N13" s="61"/>
      <c r="O13" s="61"/>
      <c r="P13" s="61"/>
      <c r="Q13" s="61"/>
      <c r="R13" s="61"/>
      <c r="S13" s="61"/>
      <c r="T13" s="61"/>
      <c r="U13" s="61"/>
      <c r="V13" s="61"/>
    </row>
    <row r="14" spans="1:22" ht="19.5" customHeight="1" x14ac:dyDescent="0.45">
      <c r="A14" s="39" t="s">
        <v>17</v>
      </c>
      <c r="B14" s="40"/>
      <c r="C14" s="7"/>
      <c r="D14" s="7"/>
      <c r="E14" s="7"/>
      <c r="F14" s="7">
        <f>C14+D14+E14</f>
        <v>0</v>
      </c>
      <c r="G14" s="7"/>
      <c r="H14" s="7">
        <f>F14-G14</f>
        <v>0</v>
      </c>
      <c r="I14" s="12">
        <v>0</v>
      </c>
      <c r="J14" s="8"/>
      <c r="M14" s="61"/>
      <c r="N14" s="61"/>
      <c r="O14" s="61"/>
      <c r="P14" s="61"/>
      <c r="Q14" s="61"/>
      <c r="R14" s="61"/>
      <c r="S14" s="61"/>
      <c r="T14" s="61"/>
      <c r="U14" s="61"/>
      <c r="V14" s="61"/>
    </row>
    <row r="15" spans="1:22" ht="19.5" customHeight="1" x14ac:dyDescent="0.45">
      <c r="A15" s="39" t="s">
        <v>16</v>
      </c>
      <c r="B15" s="40"/>
      <c r="C15" s="7"/>
      <c r="D15" s="7"/>
      <c r="E15" s="7"/>
      <c r="F15" s="7">
        <f t="shared" ref="F15:F23" si="0">C15+D15+E15</f>
        <v>0</v>
      </c>
      <c r="G15" s="7"/>
      <c r="H15" s="7">
        <f t="shared" ref="H15:H23" si="1">F15-G15</f>
        <v>0</v>
      </c>
      <c r="I15" s="12">
        <f>H15*11</f>
        <v>0</v>
      </c>
      <c r="J15" s="8"/>
      <c r="M15" s="61"/>
      <c r="N15" s="61"/>
      <c r="O15" s="61"/>
      <c r="P15" s="61"/>
      <c r="Q15" s="61"/>
      <c r="R15" s="61"/>
      <c r="S15" s="61"/>
      <c r="T15" s="61"/>
      <c r="U15" s="61"/>
      <c r="V15" s="61"/>
    </row>
    <row r="16" spans="1:22" ht="19.5" customHeight="1" x14ac:dyDescent="0.45">
      <c r="A16" s="39" t="s">
        <v>18</v>
      </c>
      <c r="B16" s="40"/>
      <c r="C16" s="7"/>
      <c r="D16" s="7"/>
      <c r="E16" s="7"/>
      <c r="F16" s="7">
        <f t="shared" si="0"/>
        <v>0</v>
      </c>
      <c r="G16" s="7"/>
      <c r="H16" s="7">
        <f t="shared" si="1"/>
        <v>0</v>
      </c>
      <c r="I16" s="12">
        <f>H16*13</f>
        <v>0</v>
      </c>
      <c r="J16" s="8"/>
      <c r="M16" s="61"/>
      <c r="N16" s="61"/>
      <c r="O16" s="61"/>
      <c r="P16" s="61"/>
      <c r="Q16" s="61"/>
      <c r="R16" s="61"/>
      <c r="S16" s="61"/>
      <c r="T16" s="61"/>
      <c r="U16" s="61"/>
      <c r="V16" s="61"/>
    </row>
    <row r="17" spans="1:22" ht="19.5" customHeight="1" x14ac:dyDescent="0.45">
      <c r="A17" s="39" t="s">
        <v>19</v>
      </c>
      <c r="B17" s="40"/>
      <c r="C17" s="7"/>
      <c r="D17" s="7"/>
      <c r="E17" s="7"/>
      <c r="F17" s="7">
        <f t="shared" si="0"/>
        <v>0</v>
      </c>
      <c r="G17" s="7"/>
      <c r="H17" s="7">
        <f t="shared" si="1"/>
        <v>0</v>
      </c>
      <c r="I17" s="12">
        <f>H17*13</f>
        <v>0</v>
      </c>
      <c r="J17" s="8"/>
      <c r="M17" s="61"/>
      <c r="N17" s="61"/>
      <c r="O17" s="61"/>
      <c r="P17" s="61"/>
      <c r="Q17" s="61"/>
      <c r="R17" s="61"/>
      <c r="S17" s="61"/>
      <c r="T17" s="61"/>
      <c r="U17" s="61"/>
      <c r="V17" s="61"/>
    </row>
    <row r="18" spans="1:22" ht="19.5" customHeight="1" x14ac:dyDescent="0.45">
      <c r="A18" s="39" t="s">
        <v>15</v>
      </c>
      <c r="B18" s="40"/>
      <c r="C18" s="7"/>
      <c r="D18" s="7"/>
      <c r="E18" s="7"/>
      <c r="F18" s="7">
        <f t="shared" si="0"/>
        <v>0</v>
      </c>
      <c r="G18" s="7"/>
      <c r="H18" s="7">
        <f t="shared" si="1"/>
        <v>0</v>
      </c>
      <c r="I18" s="12">
        <v>0</v>
      </c>
      <c r="J18" s="8"/>
      <c r="K18" s="13"/>
      <c r="M18" s="61"/>
      <c r="N18" s="61"/>
      <c r="O18" s="61"/>
      <c r="P18" s="61"/>
      <c r="Q18" s="61"/>
      <c r="R18" s="61"/>
      <c r="S18" s="61"/>
      <c r="T18" s="61"/>
      <c r="U18" s="61"/>
      <c r="V18" s="61"/>
    </row>
    <row r="19" spans="1:22" ht="19.5" customHeight="1" x14ac:dyDescent="0.45">
      <c r="A19" s="39"/>
      <c r="B19" s="40"/>
      <c r="C19" s="7"/>
      <c r="D19" s="7"/>
      <c r="E19" s="7"/>
      <c r="F19" s="7">
        <f t="shared" si="0"/>
        <v>0</v>
      </c>
      <c r="G19" s="7"/>
      <c r="H19" s="7">
        <f t="shared" si="1"/>
        <v>0</v>
      </c>
      <c r="I19" s="12">
        <f>H19*13</f>
        <v>0</v>
      </c>
      <c r="J19" s="8"/>
      <c r="M19" s="61"/>
      <c r="N19" s="61"/>
      <c r="O19" s="61"/>
      <c r="P19" s="61"/>
      <c r="Q19" s="61"/>
      <c r="R19" s="61"/>
      <c r="S19" s="61"/>
      <c r="T19" s="61"/>
      <c r="U19" s="61"/>
      <c r="V19" s="61"/>
    </row>
    <row r="20" spans="1:22" x14ac:dyDescent="0.45">
      <c r="A20" s="39"/>
      <c r="B20" s="40"/>
      <c r="C20" s="7"/>
      <c r="D20" s="7"/>
      <c r="E20" s="7"/>
      <c r="F20" s="7">
        <f t="shared" si="0"/>
        <v>0</v>
      </c>
      <c r="G20" s="7"/>
      <c r="H20" s="7">
        <f t="shared" si="1"/>
        <v>0</v>
      </c>
      <c r="I20" s="12">
        <f>H20*12</f>
        <v>0</v>
      </c>
      <c r="J20" s="8"/>
      <c r="M20" s="61"/>
      <c r="N20" s="61"/>
      <c r="O20" s="61"/>
      <c r="P20" s="61"/>
      <c r="Q20" s="61"/>
      <c r="R20" s="61"/>
      <c r="S20" s="61"/>
      <c r="T20" s="61"/>
      <c r="U20" s="61"/>
      <c r="V20" s="61"/>
    </row>
    <row r="21" spans="1:22" x14ac:dyDescent="0.45">
      <c r="A21" s="39"/>
      <c r="B21" s="40"/>
      <c r="C21" s="7"/>
      <c r="D21" s="7"/>
      <c r="E21" s="7"/>
      <c r="F21" s="7">
        <f t="shared" si="0"/>
        <v>0</v>
      </c>
      <c r="G21" s="7"/>
      <c r="H21" s="7">
        <f t="shared" si="1"/>
        <v>0</v>
      </c>
      <c r="I21" s="12">
        <f>H21*4.762</f>
        <v>0</v>
      </c>
      <c r="J21" s="8"/>
    </row>
    <row r="22" spans="1:22" ht="16.5" customHeight="1" x14ac:dyDescent="0.45">
      <c r="A22" s="39"/>
      <c r="B22" s="40"/>
      <c r="C22" s="7"/>
      <c r="D22" s="7"/>
      <c r="E22" s="7"/>
      <c r="F22" s="7">
        <f t="shared" si="0"/>
        <v>0</v>
      </c>
      <c r="G22" s="7"/>
      <c r="H22" s="7">
        <f t="shared" si="1"/>
        <v>0</v>
      </c>
      <c r="I22" s="12">
        <f>H22*4.76</f>
        <v>0</v>
      </c>
      <c r="J22" s="8"/>
    </row>
    <row r="23" spans="1:22" ht="16.5" customHeight="1" x14ac:dyDescent="0.45">
      <c r="A23" s="41"/>
      <c r="B23" s="42"/>
      <c r="C23" s="7"/>
      <c r="D23" s="7"/>
      <c r="E23" s="7"/>
      <c r="F23" s="7">
        <f t="shared" si="0"/>
        <v>0</v>
      </c>
      <c r="G23" s="7"/>
      <c r="H23" s="7">
        <f t="shared" si="1"/>
        <v>0</v>
      </c>
      <c r="I23" s="12">
        <f>H23*4.76</f>
        <v>0</v>
      </c>
      <c r="J23" s="8"/>
    </row>
    <row r="24" spans="1:22" ht="16.5" customHeight="1" x14ac:dyDescent="0.45">
      <c r="A24" s="32"/>
      <c r="B24" s="33"/>
      <c r="C24" s="7"/>
      <c r="D24" s="7"/>
      <c r="E24" s="7"/>
      <c r="F24" s="7"/>
      <c r="G24" s="7"/>
      <c r="H24" s="7"/>
      <c r="I24" s="12"/>
      <c r="J24" s="8"/>
    </row>
    <row r="25" spans="1:22" x14ac:dyDescent="0.45">
      <c r="A25" s="41" t="s">
        <v>20</v>
      </c>
      <c r="B25" s="42"/>
      <c r="C25" s="12">
        <f t="shared" ref="C25:H25" si="2">SUM(C14:C24)</f>
        <v>0</v>
      </c>
      <c r="D25" s="12">
        <f t="shared" si="2"/>
        <v>0</v>
      </c>
      <c r="E25" s="12">
        <f t="shared" si="2"/>
        <v>0</v>
      </c>
      <c r="F25" s="12">
        <f t="shared" si="2"/>
        <v>0</v>
      </c>
      <c r="G25" s="12">
        <f t="shared" si="2"/>
        <v>0</v>
      </c>
      <c r="H25" s="12">
        <f t="shared" si="2"/>
        <v>0</v>
      </c>
      <c r="I25" s="12">
        <f>SUM(I14:I24)</f>
        <v>0</v>
      </c>
      <c r="J25" s="8"/>
    </row>
    <row r="26" spans="1:22" ht="4.5" customHeight="1" x14ac:dyDescent="0.45">
      <c r="A26" s="20"/>
      <c r="B26" s="17"/>
      <c r="C26" s="18"/>
      <c r="D26" s="17"/>
      <c r="E26" s="17"/>
      <c r="F26" s="17"/>
      <c r="G26" s="17"/>
      <c r="H26" s="17"/>
      <c r="I26" s="19"/>
      <c r="J26" s="21"/>
    </row>
    <row r="27" spans="1:22" x14ac:dyDescent="0.45">
      <c r="A27" s="32" t="s">
        <v>52</v>
      </c>
      <c r="B27" s="33"/>
      <c r="C27" s="33"/>
      <c r="D27" s="33"/>
      <c r="E27" s="33" t="s">
        <v>53</v>
      </c>
      <c r="F27" s="33"/>
      <c r="G27" s="33">
        <f>J14*10+J15*10+J16*10+J17*10+J18*10+J19*10+J20*10+J21*10+J22*10+J23*10+J24*10</f>
        <v>0</v>
      </c>
      <c r="H27" s="33"/>
      <c r="I27" s="7"/>
      <c r="J27" s="8"/>
    </row>
    <row r="28" spans="1:22" ht="14.65" thickBot="1" x14ac:dyDescent="0.5">
      <c r="A28" s="34" t="s">
        <v>74</v>
      </c>
      <c r="B28" s="35"/>
      <c r="C28" s="35"/>
      <c r="D28" s="35"/>
      <c r="E28" s="35" t="s">
        <v>75</v>
      </c>
      <c r="F28" s="35"/>
      <c r="G28" s="35"/>
      <c r="H28" s="35"/>
      <c r="I28" s="22"/>
      <c r="J28" s="23"/>
    </row>
    <row r="29" spans="1:22" ht="16.5" customHeight="1" thickBot="1" x14ac:dyDescent="0.5">
      <c r="A29" s="53" t="s">
        <v>50</v>
      </c>
      <c r="B29" s="54"/>
      <c r="C29" s="54"/>
      <c r="D29" s="54"/>
      <c r="E29" s="54"/>
      <c r="F29" s="54"/>
      <c r="G29" s="54"/>
      <c r="H29" s="54"/>
      <c r="I29" s="54"/>
      <c r="J29" s="55"/>
    </row>
    <row r="30" spans="1:22" ht="16.5" customHeight="1" x14ac:dyDescent="0.45">
      <c r="A30" s="30" t="s">
        <v>54</v>
      </c>
      <c r="B30" s="31"/>
      <c r="C30" s="31"/>
      <c r="D30" s="52"/>
      <c r="E30" s="52"/>
      <c r="F30" s="52"/>
      <c r="G30" s="52"/>
      <c r="H30" s="52"/>
      <c r="I30" s="52"/>
      <c r="J30" s="56"/>
    </row>
    <row r="31" spans="1:22" ht="14.65" thickBot="1" x14ac:dyDescent="0.5">
      <c r="A31" s="28" t="s">
        <v>65</v>
      </c>
      <c r="B31" s="29"/>
      <c r="C31" s="29"/>
      <c r="D31" s="35"/>
      <c r="E31" s="35"/>
      <c r="F31" s="35"/>
      <c r="G31" s="35"/>
      <c r="H31" s="35"/>
      <c r="I31" s="35"/>
      <c r="J31" s="58"/>
    </row>
    <row r="32" spans="1:22" x14ac:dyDescent="0.45">
      <c r="A32" s="30" t="s">
        <v>55</v>
      </c>
      <c r="B32" s="31"/>
      <c r="C32" s="31"/>
      <c r="D32" s="52"/>
      <c r="E32" s="52"/>
      <c r="F32" s="52"/>
      <c r="G32" s="52"/>
      <c r="H32" s="52"/>
      <c r="I32" s="52"/>
      <c r="J32" s="56"/>
    </row>
    <row r="33" spans="1:10" ht="14.65" thickBot="1" x14ac:dyDescent="0.5">
      <c r="A33" s="28" t="s">
        <v>85</v>
      </c>
      <c r="B33" s="29"/>
      <c r="C33" s="29"/>
      <c r="D33" s="35"/>
      <c r="E33" s="35"/>
      <c r="F33" s="35"/>
      <c r="G33" s="35"/>
      <c r="H33" s="35"/>
      <c r="I33" s="35"/>
      <c r="J33" s="58"/>
    </row>
    <row r="34" spans="1:10" x14ac:dyDescent="0.45">
      <c r="A34" s="30" t="s">
        <v>56</v>
      </c>
      <c r="B34" s="31"/>
      <c r="C34" s="31"/>
      <c r="D34" s="52"/>
      <c r="E34" s="52"/>
      <c r="F34" s="52"/>
      <c r="G34" s="52"/>
      <c r="H34" s="52"/>
      <c r="I34" s="52"/>
      <c r="J34" s="56"/>
    </row>
    <row r="35" spans="1:10" ht="14.65" thickBot="1" x14ac:dyDescent="0.5">
      <c r="A35" s="28" t="s">
        <v>66</v>
      </c>
      <c r="B35" s="29"/>
      <c r="C35" s="29"/>
      <c r="D35" s="35"/>
      <c r="E35" s="35"/>
      <c r="F35" s="35"/>
      <c r="G35" s="35"/>
      <c r="H35" s="35"/>
      <c r="I35" s="35"/>
      <c r="J35" s="58"/>
    </row>
    <row r="36" spans="1:10" x14ac:dyDescent="0.45">
      <c r="A36" s="30" t="s">
        <v>51</v>
      </c>
      <c r="B36" s="31"/>
      <c r="C36" s="31"/>
      <c r="D36" s="52">
        <f>SUM(D30:J35)</f>
        <v>0</v>
      </c>
      <c r="E36" s="52"/>
      <c r="F36" s="52"/>
      <c r="G36" s="52"/>
      <c r="H36" s="52"/>
      <c r="I36" s="52"/>
      <c r="J36" s="56"/>
    </row>
    <row r="37" spans="1:10" ht="14.65" thickBot="1" x14ac:dyDescent="0.5">
      <c r="A37" s="28" t="s">
        <v>67</v>
      </c>
      <c r="B37" s="29"/>
      <c r="C37" s="29"/>
      <c r="D37" s="35"/>
      <c r="E37" s="35"/>
      <c r="F37" s="35"/>
      <c r="G37" s="35"/>
      <c r="H37" s="35"/>
      <c r="I37" s="35"/>
      <c r="J37" s="58"/>
    </row>
    <row r="38" spans="1:10" x14ac:dyDescent="0.45">
      <c r="A38" s="30" t="s">
        <v>57</v>
      </c>
      <c r="B38" s="31"/>
      <c r="C38" s="31"/>
      <c r="D38" s="52"/>
      <c r="E38" s="52"/>
      <c r="F38" s="52"/>
      <c r="G38" s="52"/>
      <c r="H38" s="52"/>
      <c r="I38" s="52"/>
      <c r="J38" s="56"/>
    </row>
    <row r="39" spans="1:10" ht="14.65" thickBot="1" x14ac:dyDescent="0.5">
      <c r="A39" s="28" t="s">
        <v>68</v>
      </c>
      <c r="B39" s="29"/>
      <c r="C39" s="29"/>
      <c r="D39" s="35"/>
      <c r="E39" s="35"/>
      <c r="F39" s="35"/>
      <c r="G39" s="35"/>
      <c r="H39" s="35"/>
      <c r="I39" s="35"/>
      <c r="J39" s="58"/>
    </row>
    <row r="40" spans="1:10" x14ac:dyDescent="0.45">
      <c r="A40" s="30" t="s">
        <v>58</v>
      </c>
      <c r="B40" s="31"/>
      <c r="C40" s="31"/>
      <c r="D40" s="52">
        <f>(D36-G27)-D38</f>
        <v>0</v>
      </c>
      <c r="E40" s="52"/>
      <c r="F40" s="52"/>
      <c r="G40" s="52"/>
      <c r="H40" s="52"/>
      <c r="I40" s="52"/>
      <c r="J40" s="56"/>
    </row>
    <row r="41" spans="1:10" ht="14.65" thickBot="1" x14ac:dyDescent="0.5">
      <c r="A41" s="28" t="s">
        <v>69</v>
      </c>
      <c r="B41" s="29"/>
      <c r="C41" s="29"/>
      <c r="D41" s="35"/>
      <c r="E41" s="35"/>
      <c r="F41" s="35"/>
      <c r="G41" s="35"/>
      <c r="H41" s="35"/>
      <c r="I41" s="35"/>
      <c r="J41" s="58"/>
    </row>
    <row r="42" spans="1:10" ht="16.5" customHeight="1" x14ac:dyDescent="0.45">
      <c r="A42" s="30" t="s">
        <v>60</v>
      </c>
      <c r="B42" s="31"/>
      <c r="C42" s="31"/>
      <c r="D42" s="52"/>
      <c r="E42" s="52"/>
      <c r="F42" s="52"/>
      <c r="G42" s="52"/>
      <c r="H42" s="52"/>
      <c r="I42" s="52"/>
      <c r="J42" s="56"/>
    </row>
    <row r="43" spans="1:10" ht="16.5" customHeight="1" thickBot="1" x14ac:dyDescent="0.5">
      <c r="A43" s="28" t="s">
        <v>76</v>
      </c>
      <c r="B43" s="29"/>
      <c r="C43" s="29"/>
      <c r="D43" s="35"/>
      <c r="E43" s="35"/>
      <c r="F43" s="35"/>
      <c r="G43" s="35"/>
      <c r="H43" s="35"/>
      <c r="I43" s="35"/>
      <c r="J43" s="58"/>
    </row>
    <row r="44" spans="1:10" ht="15" customHeight="1" x14ac:dyDescent="0.45">
      <c r="A44" s="51" t="s">
        <v>61</v>
      </c>
      <c r="B44" s="52"/>
      <c r="C44" s="52"/>
      <c r="D44" s="52"/>
      <c r="E44" s="52" t="s">
        <v>62</v>
      </c>
      <c r="F44" s="52"/>
      <c r="G44" s="52"/>
      <c r="H44" s="52"/>
      <c r="I44" s="52"/>
      <c r="J44" s="56"/>
    </row>
    <row r="45" spans="1:10" x14ac:dyDescent="0.45">
      <c r="A45" s="32" t="s">
        <v>70</v>
      </c>
      <c r="B45" s="33"/>
      <c r="C45" s="33"/>
      <c r="D45" s="33"/>
      <c r="E45" s="33" t="s">
        <v>72</v>
      </c>
      <c r="F45" s="33"/>
      <c r="G45" s="33"/>
      <c r="H45" s="33"/>
      <c r="I45" s="33"/>
      <c r="J45" s="57"/>
    </row>
    <row r="46" spans="1:10" x14ac:dyDescent="0.45">
      <c r="A46" s="32" t="s">
        <v>63</v>
      </c>
      <c r="B46" s="33"/>
      <c r="C46" s="33"/>
      <c r="D46" s="33"/>
      <c r="E46" s="33" t="s">
        <v>64</v>
      </c>
      <c r="F46" s="33"/>
      <c r="G46" s="33" t="s">
        <v>92</v>
      </c>
      <c r="H46" s="33"/>
      <c r="I46" s="33"/>
      <c r="J46" s="57"/>
    </row>
    <row r="47" spans="1:10" ht="14.65" thickBot="1" x14ac:dyDescent="0.5">
      <c r="A47" s="34" t="s">
        <v>71</v>
      </c>
      <c r="B47" s="35"/>
      <c r="C47" s="35"/>
      <c r="D47" s="35"/>
      <c r="E47" s="35" t="s">
        <v>73</v>
      </c>
      <c r="F47" s="35"/>
      <c r="G47" s="35"/>
      <c r="H47" s="35"/>
      <c r="I47" s="35"/>
      <c r="J47" s="58"/>
    </row>
  </sheetData>
  <dataConsolidate/>
  <mergeCells count="71">
    <mergeCell ref="M7:V20"/>
    <mergeCell ref="N5:T6"/>
    <mergeCell ref="A25:B25"/>
    <mergeCell ref="A24:B24"/>
    <mergeCell ref="C46:D47"/>
    <mergeCell ref="D42:J43"/>
    <mergeCell ref="D34:J35"/>
    <mergeCell ref="D36:J37"/>
    <mergeCell ref="D40:J41"/>
    <mergeCell ref="D32:J33"/>
    <mergeCell ref="D38:J39"/>
    <mergeCell ref="D30:J31"/>
    <mergeCell ref="A38:C38"/>
    <mergeCell ref="G44:J45"/>
    <mergeCell ref="G46:J47"/>
    <mergeCell ref="C44:D45"/>
    <mergeCell ref="A44:B44"/>
    <mergeCell ref="A45:B45"/>
    <mergeCell ref="A46:B46"/>
    <mergeCell ref="A47:B47"/>
    <mergeCell ref="E44:F44"/>
    <mergeCell ref="E45:F45"/>
    <mergeCell ref="E46:F46"/>
    <mergeCell ref="E47:F47"/>
    <mergeCell ref="A33:C33"/>
    <mergeCell ref="A34:C34"/>
    <mergeCell ref="A35:C35"/>
    <mergeCell ref="A36:C36"/>
    <mergeCell ref="A37:C37"/>
    <mergeCell ref="C27:D28"/>
    <mergeCell ref="A29:J29"/>
    <mergeCell ref="G27:H28"/>
    <mergeCell ref="A31:C31"/>
    <mergeCell ref="A32:C32"/>
    <mergeCell ref="C3:H3"/>
    <mergeCell ref="C4:H4"/>
    <mergeCell ref="C5:H5"/>
    <mergeCell ref="A15:B15"/>
    <mergeCell ref="A16:B16"/>
    <mergeCell ref="H8:I8"/>
    <mergeCell ref="C9:G9"/>
    <mergeCell ref="H9:I9"/>
    <mergeCell ref="A14:B14"/>
    <mergeCell ref="C8:G8"/>
    <mergeCell ref="C10:G10"/>
    <mergeCell ref="H10:I10"/>
    <mergeCell ref="C11:G11"/>
    <mergeCell ref="H11:I11"/>
    <mergeCell ref="A13:B13"/>
    <mergeCell ref="A8:B8"/>
    <mergeCell ref="A9:B9"/>
    <mergeCell ref="A10:B10"/>
    <mergeCell ref="A11:B11"/>
    <mergeCell ref="A12:J12"/>
    <mergeCell ref="A30:C30"/>
    <mergeCell ref="A27:B27"/>
    <mergeCell ref="A28:B28"/>
    <mergeCell ref="E27:F27"/>
    <mergeCell ref="E28:F28"/>
    <mergeCell ref="A17:B17"/>
    <mergeCell ref="A18:B18"/>
    <mergeCell ref="A23:B23"/>
    <mergeCell ref="A19:B19"/>
    <mergeCell ref="A20:B20"/>
    <mergeCell ref="A21:B21"/>
    <mergeCell ref="A22:B22"/>
    <mergeCell ref="A39:C39"/>
    <mergeCell ref="A40:C40"/>
    <mergeCell ref="A41:C41"/>
    <mergeCell ref="A42:C42"/>
    <mergeCell ref="A43:C43"/>
  </mergeCells>
  <phoneticPr fontId="4" type="noConversion"/>
  <conditionalFormatting sqref="H14:H23">
    <cfRule type="iconSet" priority="2">
      <iconSet iconSet="3Arrows">
        <cfvo type="percent" val="0"/>
        <cfvo type="num" val="20"/>
        <cfvo type="num" val="60"/>
      </iconSet>
    </cfRule>
  </conditionalFormatting>
  <conditionalFormatting sqref="H25">
    <cfRule type="iconSet" priority="1">
      <iconSet iconSet="3Arrows">
        <cfvo type="percent" val="0"/>
        <cfvo type="num" val="200"/>
        <cfvo type="num" val="400"/>
      </iconSet>
    </cfRule>
  </conditionalFormatting>
  <printOptions horizontalCentered="1"/>
  <pageMargins left="0" right="0" top="0" bottom="0" header="0" footer="0"/>
  <pageSetup paperSize="9" fitToHeight="0" orientation="portrait" horizontalDpi="360" verticalDpi="360" r:id="rId1"/>
  <rowBreaks count="1" manualBreakCount="1">
    <brk id="52" max="16383" man="1"/>
  </rowBreaks>
  <colBreaks count="1" manualBreakCount="1">
    <brk id="7" max="1048575" man="1"/>
  </colBreaks>
  <drawing r:id="rId2"/>
  <extLst>
    <ext xmlns:x14="http://schemas.microsoft.com/office/spreadsheetml/2009/9/main" uri="{78C0D931-6437-407d-A8EE-F0AAD7539E65}">
      <x14:conditionalFormattings>
        <x14:conditionalFormatting xmlns:xm="http://schemas.microsoft.com/office/excel/2006/main">
          <x14:cfRule type="iconSet" priority="4" id="{D19BD6DE-8FFF-4B11-B920-31A697E4B297}">
            <x14:iconSet iconSet="3Triangles">
              <x14:cfvo type="percent">
                <xm:f>0</xm:f>
              </x14:cfvo>
              <x14:cfvo type="num">
                <xm:f>0</xm:f>
              </x14:cfvo>
              <x14:cfvo type="num">
                <xm:f>200</xm:f>
              </x14:cfvo>
            </x14:iconSet>
          </x14:cfRule>
          <xm:sqref>G27</xm:sqref>
        </x14:conditionalFormatting>
        <x14:conditionalFormatting xmlns:xm="http://schemas.microsoft.com/office/excel/2006/main">
          <x14:cfRule type="iconSet" priority="3" id="{F3DA8A4C-29F8-4651-A9B9-B5550AB25BED}">
            <x14:iconSet iconSet="3Triangles">
              <x14:cfvo type="percent">
                <xm:f>0</xm:f>
              </x14:cfvo>
              <x14:cfvo type="num">
                <xm:f>0</xm:f>
              </x14:cfvo>
              <x14:cfvo type="num">
                <xm:f>1000</xm:f>
              </x14:cfvo>
            </x14:iconSet>
          </x14:cfRule>
          <xm:sqref>D40:J41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CBC846D-73A1-43CE-9E17-697F0DF60FDA}">
          <x14:formula1>
            <xm:f>data!$C$5:$C$15</xm:f>
          </x14:formula1>
          <xm:sqref>C8:G8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Worksheet____2"/>
  <dimension ref="B1:R15"/>
  <sheetViews>
    <sheetView workbookViewId="0">
      <selection activeCell="C23" sqref="C23"/>
    </sheetView>
  </sheetViews>
  <sheetFormatPr defaultRowHeight="14.25" x14ac:dyDescent="0.45"/>
  <cols>
    <col min="3" max="3" width="22" customWidth="1"/>
    <col min="4" max="4" width="20" bestFit="1" customWidth="1"/>
    <col min="5" max="5" width="11" customWidth="1"/>
    <col min="6" max="6" width="12" customWidth="1"/>
    <col min="7" max="8" width="10.59765625" customWidth="1"/>
    <col min="9" max="9" width="14.73046875" customWidth="1"/>
    <col min="12" max="12" width="5.1328125" customWidth="1"/>
    <col min="13" max="13" width="14.86328125" customWidth="1"/>
  </cols>
  <sheetData>
    <row r="1" spans="2:18" x14ac:dyDescent="0.45">
      <c r="C1" s="59" t="s">
        <v>36</v>
      </c>
      <c r="D1" s="59"/>
      <c r="E1" s="59"/>
      <c r="F1" s="59"/>
      <c r="G1" s="59"/>
      <c r="H1" s="59"/>
      <c r="I1" s="59"/>
    </row>
    <row r="2" spans="2:18" x14ac:dyDescent="0.45">
      <c r="C2" s="59"/>
      <c r="D2" s="59"/>
      <c r="E2" s="59"/>
      <c r="F2" s="59"/>
      <c r="G2" s="59"/>
      <c r="H2" s="59"/>
      <c r="I2" s="59"/>
    </row>
    <row r="4" spans="2:18" x14ac:dyDescent="0.45">
      <c r="C4" t="s">
        <v>27</v>
      </c>
      <c r="D4" t="s">
        <v>28</v>
      </c>
      <c r="E4" t="s">
        <v>29</v>
      </c>
      <c r="F4" t="s">
        <v>30</v>
      </c>
      <c r="G4" t="s">
        <v>31</v>
      </c>
      <c r="H4" t="s">
        <v>48</v>
      </c>
      <c r="I4" t="s">
        <v>32</v>
      </c>
    </row>
    <row r="5" spans="2:18" x14ac:dyDescent="0.45">
      <c r="B5">
        <v>1</v>
      </c>
      <c r="C5" t="s">
        <v>40</v>
      </c>
      <c r="D5" t="s">
        <v>40</v>
      </c>
      <c r="E5" t="s">
        <v>47</v>
      </c>
      <c r="F5" t="s">
        <v>47</v>
      </c>
      <c r="G5">
        <v>0</v>
      </c>
      <c r="H5" t="s">
        <v>47</v>
      </c>
      <c r="I5">
        <v>1111</v>
      </c>
    </row>
    <row r="6" spans="2:18" x14ac:dyDescent="0.45">
      <c r="B6">
        <v>2</v>
      </c>
      <c r="C6" t="s">
        <v>37</v>
      </c>
      <c r="D6" t="s">
        <v>37</v>
      </c>
      <c r="E6" t="s">
        <v>47</v>
      </c>
      <c r="F6" t="s">
        <v>47</v>
      </c>
      <c r="G6">
        <v>0</v>
      </c>
      <c r="H6" t="s">
        <v>47</v>
      </c>
      <c r="I6">
        <v>1111</v>
      </c>
    </row>
    <row r="7" spans="2:18" x14ac:dyDescent="0.45">
      <c r="B7">
        <v>3</v>
      </c>
      <c r="C7" t="s">
        <v>45</v>
      </c>
      <c r="D7" t="s">
        <v>45</v>
      </c>
      <c r="E7" t="s">
        <v>24</v>
      </c>
      <c r="F7" t="s">
        <v>47</v>
      </c>
      <c r="G7">
        <v>0</v>
      </c>
      <c r="H7" t="s">
        <v>47</v>
      </c>
      <c r="I7">
        <v>1111</v>
      </c>
    </row>
    <row r="8" spans="2:18" x14ac:dyDescent="0.45">
      <c r="B8">
        <v>4</v>
      </c>
      <c r="C8" t="s">
        <v>23</v>
      </c>
      <c r="D8" t="s">
        <v>33</v>
      </c>
      <c r="E8" t="s">
        <v>33</v>
      </c>
      <c r="F8" t="s">
        <v>47</v>
      </c>
      <c r="G8">
        <v>0</v>
      </c>
      <c r="H8" t="s">
        <v>47</v>
      </c>
      <c r="I8">
        <v>1111</v>
      </c>
      <c r="Q8" s="14"/>
      <c r="R8" s="14"/>
    </row>
    <row r="9" spans="2:18" x14ac:dyDescent="0.45">
      <c r="B9">
        <v>5</v>
      </c>
      <c r="C9" t="s">
        <v>41</v>
      </c>
      <c r="D9" t="s">
        <v>41</v>
      </c>
      <c r="E9" t="s">
        <v>47</v>
      </c>
      <c r="F9" t="s">
        <v>47</v>
      </c>
      <c r="G9">
        <v>0</v>
      </c>
      <c r="H9" t="s">
        <v>47</v>
      </c>
      <c r="I9">
        <v>1111</v>
      </c>
    </row>
    <row r="10" spans="2:18" x14ac:dyDescent="0.45">
      <c r="B10">
        <v>6</v>
      </c>
      <c r="C10" t="s">
        <v>43</v>
      </c>
      <c r="D10" t="s">
        <v>43</v>
      </c>
      <c r="E10" t="s">
        <v>47</v>
      </c>
      <c r="F10" t="s">
        <v>47</v>
      </c>
      <c r="G10">
        <v>0</v>
      </c>
      <c r="H10" t="s">
        <v>47</v>
      </c>
      <c r="I10">
        <v>1111</v>
      </c>
    </row>
    <row r="11" spans="2:18" x14ac:dyDescent="0.45">
      <c r="B11">
        <v>7</v>
      </c>
      <c r="C11" t="s">
        <v>39</v>
      </c>
      <c r="D11" t="s">
        <v>39</v>
      </c>
      <c r="E11" t="s">
        <v>47</v>
      </c>
      <c r="F11" t="s">
        <v>34</v>
      </c>
      <c r="G11">
        <v>0</v>
      </c>
      <c r="H11" t="s">
        <v>47</v>
      </c>
      <c r="I11">
        <v>1111</v>
      </c>
    </row>
    <row r="12" spans="2:18" x14ac:dyDescent="0.45">
      <c r="B12">
        <v>8</v>
      </c>
      <c r="C12" t="s">
        <v>44</v>
      </c>
      <c r="D12" t="s">
        <v>44</v>
      </c>
      <c r="E12" t="s">
        <v>47</v>
      </c>
      <c r="F12" t="s">
        <v>35</v>
      </c>
      <c r="G12">
        <v>0</v>
      </c>
      <c r="H12" t="s">
        <v>47</v>
      </c>
      <c r="I12">
        <v>1111</v>
      </c>
    </row>
    <row r="13" spans="2:18" x14ac:dyDescent="0.45">
      <c r="B13">
        <v>9</v>
      </c>
      <c r="C13" t="s">
        <v>38</v>
      </c>
      <c r="D13" t="s">
        <v>38</v>
      </c>
      <c r="E13" t="s">
        <v>47</v>
      </c>
      <c r="F13" t="s">
        <v>35</v>
      </c>
      <c r="G13">
        <v>0</v>
      </c>
      <c r="H13" t="s">
        <v>47</v>
      </c>
      <c r="I13">
        <v>1111</v>
      </c>
    </row>
    <row r="14" spans="2:18" x14ac:dyDescent="0.45">
      <c r="B14">
        <v>10</v>
      </c>
      <c r="C14" t="s">
        <v>46</v>
      </c>
      <c r="D14" t="s">
        <v>46</v>
      </c>
      <c r="E14" t="s">
        <v>47</v>
      </c>
      <c r="F14" t="s">
        <v>47</v>
      </c>
      <c r="G14">
        <v>0</v>
      </c>
      <c r="H14" t="s">
        <v>47</v>
      </c>
      <c r="I14">
        <v>1111</v>
      </c>
    </row>
    <row r="15" spans="2:18" x14ac:dyDescent="0.45">
      <c r="C15" t="s">
        <v>42</v>
      </c>
      <c r="D15" t="s">
        <v>42</v>
      </c>
      <c r="E15" t="s">
        <v>47</v>
      </c>
      <c r="F15" t="s">
        <v>47</v>
      </c>
      <c r="G15">
        <v>0</v>
      </c>
      <c r="H15" t="s">
        <v>47</v>
      </c>
      <c r="I15">
        <v>1111</v>
      </c>
    </row>
  </sheetData>
  <mergeCells count="1">
    <mergeCell ref="C1:I2"/>
  </mergeCells>
  <pageMargins left="0.7" right="0.7" top="0.75" bottom="0.75" header="0.3" footer="0.3"/>
  <pageSetup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Worksheet____3"/>
  <dimension ref="A1:T2"/>
  <sheetViews>
    <sheetView workbookViewId="0">
      <selection activeCell="T9" sqref="T9"/>
    </sheetView>
  </sheetViews>
  <sheetFormatPr defaultColWidth="1.86328125" defaultRowHeight="18" x14ac:dyDescent="0.55000000000000004"/>
  <cols>
    <col min="1" max="1" width="5.9296875" style="27" customWidth="1"/>
    <col min="2" max="2" width="9" style="27" bestFit="1" customWidth="1"/>
    <col min="3" max="3" width="14.33203125" style="27" bestFit="1" customWidth="1"/>
    <col min="4" max="4" width="12.6640625" style="27" bestFit="1" customWidth="1"/>
    <col min="5" max="5" width="12.265625" style="27" bestFit="1" customWidth="1"/>
    <col min="6" max="6" width="13.73046875" style="27" bestFit="1" customWidth="1"/>
    <col min="7" max="7" width="13.86328125" style="27" bestFit="1" customWidth="1"/>
    <col min="8" max="8" width="13.6640625" style="27" bestFit="1" customWidth="1"/>
    <col min="9" max="9" width="12.1328125" style="27" bestFit="1" customWidth="1"/>
    <col min="10" max="10" width="19.53125" style="27" bestFit="1" customWidth="1"/>
    <col min="11" max="11" width="19" style="27" bestFit="1" customWidth="1"/>
    <col min="12" max="12" width="17" style="27" bestFit="1" customWidth="1"/>
    <col min="13" max="13" width="22.06640625" style="27" bestFit="1" customWidth="1"/>
    <col min="14" max="14" width="22.46484375" style="27" bestFit="1" customWidth="1"/>
    <col min="15" max="15" width="13.46484375" style="27" bestFit="1" customWidth="1"/>
    <col min="16" max="16" width="26.06640625" style="27" bestFit="1" customWidth="1"/>
    <col min="17" max="17" width="13.06640625" style="27" bestFit="1" customWidth="1"/>
    <col min="18" max="18" width="15.3984375" style="27" bestFit="1" customWidth="1"/>
    <col min="19" max="19" width="18.33203125" style="27" bestFit="1" customWidth="1"/>
    <col min="20" max="20" width="25.796875" style="27" bestFit="1" customWidth="1"/>
    <col min="21" max="16384" width="1.86328125" style="27"/>
  </cols>
  <sheetData>
    <row r="1" spans="1:20" x14ac:dyDescent="0.55000000000000004">
      <c r="A1" s="26" t="s">
        <v>77</v>
      </c>
      <c r="B1" s="26" t="s">
        <v>78</v>
      </c>
      <c r="C1" s="26" t="s">
        <v>27</v>
      </c>
      <c r="D1" s="26" t="s">
        <v>28</v>
      </c>
      <c r="E1" s="26" t="s">
        <v>29</v>
      </c>
      <c r="F1" s="26" t="s">
        <v>30</v>
      </c>
      <c r="G1" s="26" t="s">
        <v>48</v>
      </c>
      <c r="H1" s="26" t="s">
        <v>79</v>
      </c>
      <c r="I1" s="26" t="s">
        <v>31</v>
      </c>
      <c r="J1" s="26" t="s">
        <v>80</v>
      </c>
      <c r="K1" s="26" t="s">
        <v>81</v>
      </c>
      <c r="L1" s="26" t="s">
        <v>82</v>
      </c>
      <c r="M1" s="26" t="s">
        <v>83</v>
      </c>
      <c r="N1" s="26" t="s">
        <v>84</v>
      </c>
      <c r="O1" s="26" t="s">
        <v>86</v>
      </c>
      <c r="P1" s="26" t="s">
        <v>87</v>
      </c>
      <c r="Q1" s="26" t="s">
        <v>90</v>
      </c>
      <c r="R1" s="26" t="s">
        <v>88</v>
      </c>
      <c r="S1" s="26" t="s">
        <v>91</v>
      </c>
      <c r="T1" s="26" t="s">
        <v>89</v>
      </c>
    </row>
    <row r="2" spans="1:20" x14ac:dyDescent="0.55000000000000004">
      <c r="A2" s="26"/>
      <c r="B2" s="26"/>
      <c r="C2" s="26"/>
      <c r="D2" s="26"/>
      <c r="E2" s="26"/>
      <c r="F2" s="26"/>
      <c r="G2" s="26"/>
      <c r="H2" s="26"/>
      <c r="I2" s="26"/>
      <c r="J2" s="26"/>
      <c r="K2" s="26"/>
      <c r="L2" s="26"/>
      <c r="M2" s="26"/>
      <c r="N2" s="26"/>
      <c r="O2" s="26"/>
      <c r="P2" s="26"/>
      <c r="Q2" s="26"/>
      <c r="R2" s="26"/>
      <c r="S2" s="26"/>
      <c r="T2" s="26"/>
    </row>
  </sheetData>
  <pageMargins left="0.70866141732283472" right="0.70866141732283472" top="0.74803149606299213" bottom="0.74803149606299213" header="0.31496062992125984" footer="0.31496062992125984"/>
  <pageSetup paperSize="9" scale="80" orientation="landscape" horizontalDpi="300" verticalDpi="3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vt:i4>
      </vt:variant>
      <vt:variant>
        <vt:lpstr>النطاقات المسماة</vt:lpstr>
      </vt:variant>
      <vt:variant>
        <vt:i4>1</vt:i4>
      </vt:variant>
    </vt:vector>
  </HeadingPairs>
  <TitlesOfParts>
    <vt:vector size="4" baseType="lpstr">
      <vt:lpstr>نموذج</vt:lpstr>
      <vt:lpstr>data</vt:lpstr>
      <vt:lpstr>القاعدة</vt:lpstr>
      <vt:lpstr>نموذج!Print_Area</vt:lpstr>
    </vt:vector>
  </TitlesOfParts>
  <Company>Abarwater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kamarul</dc:creator>
  <cp:lastModifiedBy>عبدالعزيز عبدالرحمن</cp:lastModifiedBy>
  <cp:lastPrinted>2022-12-30T13:52:00Z</cp:lastPrinted>
  <dcterms:created xsi:type="dcterms:W3CDTF">2022-12-12T16:47:57Z</dcterms:created>
  <dcterms:modified xsi:type="dcterms:W3CDTF">2022-12-30T15:10:42Z</dcterms:modified>
</cp:coreProperties>
</file>