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dal\Desktop\"/>
    </mc:Choice>
  </mc:AlternateContent>
  <xr:revisionPtr revIDLastSave="0" documentId="13_ncr:1_{B34F49C1-A47F-4AEB-B813-28F24D30AE76}" xr6:coauthVersionLast="47" xr6:coauthVersionMax="47" xr10:uidLastSave="{00000000-0000-0000-0000-000000000000}"/>
  <bookViews>
    <workbookView xWindow="-108" yWindow="-108" windowWidth="23256" windowHeight="12456" activeTab="1" xr2:uid="{D6D70AEA-FCDF-4591-997A-5DBB2AD4ABC6}"/>
  </bookViews>
  <sheets>
    <sheet name="حسابات_الافراد" sheetId="1" r:id="rId1"/>
    <sheet name="نسخة الزبون" sheetId="2" r:id="rId2"/>
    <sheet name="قاعدة بيانات" sheetId="6" r:id="rId3"/>
  </sheets>
  <definedNames>
    <definedName name="_xlnm.Print_Area" localSheetId="0">حسابات_الافراد!$A$1:$H$65</definedName>
    <definedName name="_xlnm.Print_Area" localSheetId="1">'نسخة الزبون'!$A$1:$F$102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2" l="1"/>
  <c r="F49" i="2"/>
  <c r="E50" i="2"/>
  <c r="F50" i="2"/>
  <c r="E51" i="2"/>
  <c r="F51" i="2"/>
  <c r="E52" i="2"/>
  <c r="F52" i="2"/>
  <c r="E53" i="2"/>
  <c r="F53" i="2"/>
  <c r="A49" i="2"/>
  <c r="C49" i="2"/>
  <c r="A50" i="2"/>
  <c r="C50" i="2"/>
  <c r="A51" i="2"/>
  <c r="C51" i="2"/>
  <c r="A52" i="2"/>
  <c r="C52" i="2"/>
  <c r="A53" i="2"/>
  <c r="C53" i="2"/>
  <c r="D56" i="1"/>
  <c r="F5" i="2"/>
  <c r="E5" i="2"/>
  <c r="D5" i="2"/>
  <c r="C5" i="2"/>
  <c r="B5" i="2"/>
  <c r="A3" i="2"/>
  <c r="A2" i="2"/>
  <c r="B7" i="2" l="1" a="1"/>
  <c r="B7" i="2" s="1"/>
  <c r="C7" i="2"/>
  <c r="F7" i="2"/>
  <c r="E7" i="2"/>
  <c r="D7" i="2"/>
  <c r="B8" i="2" l="1" a="1"/>
  <c r="B8" i="2" s="1"/>
  <c r="C8" i="2"/>
  <c r="E8" i="2"/>
  <c r="F8" i="2"/>
  <c r="D8" i="2"/>
  <c r="B9" i="2" l="1" a="1"/>
  <c r="B9" i="2" s="1"/>
  <c r="F9" i="2"/>
  <c r="C9" i="2"/>
  <c r="E9" i="2"/>
  <c r="D9" i="2"/>
  <c r="B10" i="2" l="1" a="1"/>
  <c r="B10" i="2" s="1"/>
  <c r="B11" i="2" s="1" a="1"/>
  <c r="B11" i="2" s="1"/>
  <c r="F10" i="2"/>
  <c r="F11" i="2"/>
  <c r="D11" i="2"/>
  <c r="C11" i="2"/>
  <c r="D10" i="2"/>
  <c r="C10" i="2"/>
  <c r="E11" i="2"/>
  <c r="E10" i="2"/>
  <c r="B12" i="2" l="1" a="1"/>
  <c r="B12" i="2" s="1"/>
  <c r="D12" i="2"/>
  <c r="F12" i="2"/>
  <c r="C12" i="2"/>
  <c r="E12" i="2"/>
  <c r="B13" i="2" l="1" a="1"/>
  <c r="B13" i="2" s="1"/>
  <c r="G38" i="1"/>
  <c r="H38" i="1"/>
  <c r="F13" i="2"/>
  <c r="D13" i="2"/>
  <c r="E13" i="2"/>
  <c r="C13" i="2"/>
  <c r="B14" i="2" l="1" a="1"/>
  <c r="B14" i="2" s="1"/>
  <c r="B15" i="2" s="1" a="1"/>
  <c r="B15" i="2" s="1"/>
  <c r="B16" i="2" s="1" a="1"/>
  <c r="B16" i="2" s="1"/>
  <c r="B17" i="2" s="1" a="1"/>
  <c r="B17" i="2" s="1"/>
  <c r="B18" i="2" s="1" a="1"/>
  <c r="B18" i="2" s="1"/>
  <c r="B19" i="2" s="1" a="1"/>
  <c r="B19" i="2" s="1"/>
  <c r="G39" i="1"/>
  <c r="A61" i="1" s="1"/>
  <c r="C61" i="1" s="1"/>
  <c r="E19" i="2"/>
  <c r="C19" i="2"/>
  <c r="E18" i="2"/>
  <c r="D19" i="2"/>
  <c r="D15" i="2"/>
  <c r="C16" i="2"/>
  <c r="F15" i="2"/>
  <c r="D14" i="2"/>
  <c r="C14" i="2"/>
  <c r="F14" i="2"/>
  <c r="E16" i="2"/>
  <c r="D16" i="2"/>
  <c r="D17" i="2"/>
  <c r="C17" i="2"/>
  <c r="F19" i="2"/>
  <c r="E14" i="2"/>
  <c r="F16" i="2"/>
  <c r="F17" i="2"/>
  <c r="E17" i="2"/>
  <c r="E15" i="2"/>
  <c r="C18" i="2"/>
  <c r="D18" i="2"/>
  <c r="F18" i="2"/>
  <c r="C15" i="2"/>
  <c r="F61" i="1" l="1"/>
  <c r="D61" i="1"/>
  <c r="B20" i="2" a="1"/>
  <c r="B20" i="2" s="1"/>
  <c r="F20" i="2"/>
  <c r="E20" i="2"/>
  <c r="C20" i="2"/>
  <c r="D20" i="2"/>
  <c r="B21" i="2" l="1" a="1"/>
  <c r="B21" i="2" s="1"/>
  <c r="E21" i="2"/>
  <c r="C21" i="2"/>
  <c r="D21" i="2"/>
  <c r="F21" i="2"/>
  <c r="B22" i="2" l="1" a="1"/>
  <c r="B22" i="2" s="1"/>
  <c r="F22" i="2"/>
  <c r="E22" i="2"/>
  <c r="D22" i="2"/>
  <c r="C22" i="2"/>
  <c r="B23" i="2" l="1" a="1"/>
  <c r="B23" i="2" s="1"/>
  <c r="D23" i="2"/>
  <c r="E23" i="2"/>
  <c r="F23" i="2"/>
  <c r="C23" i="2"/>
  <c r="B24" i="2" l="1" a="1"/>
  <c r="B24" i="2" s="1"/>
  <c r="B25" i="2" s="1" a="1"/>
  <c r="B25" i="2" s="1"/>
  <c r="D24" i="2"/>
  <c r="F25" i="2"/>
  <c r="C25" i="2"/>
  <c r="E24" i="2"/>
  <c r="E25" i="2"/>
  <c r="C24" i="2"/>
  <c r="F24" i="2"/>
  <c r="D25" i="2"/>
  <c r="B26" i="2" l="1" a="1"/>
  <c r="B26" i="2" s="1"/>
  <c r="B27" i="2" s="1" a="1"/>
  <c r="B27" i="2" s="1"/>
  <c r="D27" i="2"/>
  <c r="F26" i="2"/>
  <c r="F27" i="2"/>
  <c r="C26" i="2"/>
  <c r="D26" i="2"/>
  <c r="E26" i="2"/>
  <c r="E27" i="2"/>
  <c r="C27" i="2"/>
  <c r="B28" i="2" l="1" a="1"/>
  <c r="B28" i="2" s="1"/>
  <c r="E28" i="2"/>
  <c r="D28" i="2"/>
  <c r="F28" i="2"/>
  <c r="C28" i="2"/>
  <c r="B29" i="2" l="1" a="1"/>
  <c r="B29" i="2" s="1"/>
  <c r="E29" i="2"/>
  <c r="C29" i="2"/>
  <c r="D29" i="2"/>
  <c r="F29" i="2"/>
  <c r="B30" i="2" l="1" a="1"/>
  <c r="B30" i="2" s="1"/>
  <c r="C30" i="2"/>
  <c r="E30" i="2"/>
  <c r="D30" i="2"/>
  <c r="F30" i="2"/>
  <c r="B31" i="2" l="1" a="1"/>
  <c r="B31" i="2" s="1"/>
  <c r="F31" i="2"/>
  <c r="C31" i="2"/>
  <c r="E31" i="2"/>
  <c r="D31" i="2"/>
  <c r="B32" i="2" l="1" a="1"/>
  <c r="B32" i="2" s="1"/>
  <c r="F32" i="2"/>
  <c r="E32" i="2"/>
  <c r="C32" i="2"/>
  <c r="D32" i="2"/>
  <c r="B33" i="2" l="1" a="1"/>
  <c r="B33" i="2" s="1"/>
  <c r="C33" i="2"/>
  <c r="D33" i="2"/>
  <c r="E33" i="2"/>
  <c r="F33" i="2"/>
  <c r="B34" i="2" l="1" a="1"/>
  <c r="B34" i="2" s="1"/>
  <c r="D34" i="2"/>
  <c r="C34" i="2"/>
  <c r="E34" i="2"/>
  <c r="F3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<sst xmlns="http://schemas.openxmlformats.org/spreadsheetml/2006/main" count="153" uniqueCount="125">
  <si>
    <t>اليوم</t>
  </si>
  <si>
    <t>التاريخ</t>
  </si>
  <si>
    <t>الفندق</t>
  </si>
  <si>
    <t>نوع الغرفة</t>
  </si>
  <si>
    <t>المواصلات</t>
  </si>
  <si>
    <t xml:space="preserve"> الزمن</t>
  </si>
  <si>
    <t>الإجمالي</t>
  </si>
  <si>
    <t>الإجمـــــــــــــــــــــــــــــــــــــــــــــــالي</t>
  </si>
  <si>
    <t>البرنــــــــــــــــــــــــــامج</t>
  </si>
  <si>
    <t>التـــــاريــــــخ</t>
  </si>
  <si>
    <t>سعرالفندق</t>
  </si>
  <si>
    <t>الرحلات الداخلية</t>
  </si>
  <si>
    <t>Air Asia</t>
  </si>
  <si>
    <t>الانطلاق</t>
  </si>
  <si>
    <t>الوصول</t>
  </si>
  <si>
    <t>غرفة لشخصين بدون إفطار</t>
  </si>
  <si>
    <t>غرفة عائلية مع إفطار</t>
  </si>
  <si>
    <t>غرفة لشخصين مع إفطار</t>
  </si>
  <si>
    <t>غرفة عائلية بدون إفطار</t>
  </si>
  <si>
    <t>غرفة مطلة ع الحديقة مع إفطار</t>
  </si>
  <si>
    <t>غرفة مطلة ع الحديقة بدون إفطار</t>
  </si>
  <si>
    <t>غرفة مطلة ع البحر بدون إفطار</t>
  </si>
  <si>
    <t>غرفة مطلة ع البحر مع إفطار</t>
  </si>
  <si>
    <t>عدد الغرف</t>
  </si>
  <si>
    <t>KUL-PEN</t>
  </si>
  <si>
    <t>PEN-LGK</t>
  </si>
  <si>
    <t>LGK-KUL</t>
  </si>
  <si>
    <t>KUL-LGK</t>
  </si>
  <si>
    <t>PEN-KUL</t>
  </si>
  <si>
    <t>LGK-PEN</t>
  </si>
  <si>
    <t>AB MOTEL 2*</t>
  </si>
  <si>
    <t>ADYA CENANG 3*</t>
  </si>
  <si>
    <t>ADYA KUAH 4*</t>
  </si>
  <si>
    <t>ALIA EXPRESS</t>
  </si>
  <si>
    <t>ALOFT LANGKAWI 4*</t>
  </si>
  <si>
    <t>BAYVIEW HOTEL LANGKAWI 4*</t>
  </si>
  <si>
    <t>Bayview Hotel Melaka 4*</t>
  </si>
  <si>
    <t>BAYVIEW RESORT BATU FERRINGHI 4*</t>
  </si>
  <si>
    <t>Bella Vista Waterfront Langkawi 3*</t>
  </si>
  <si>
    <t>BERJAYA LANGKAWI RESORT 5*</t>
  </si>
  <si>
    <t>BERJAYA TIMES SQUARE 5*</t>
  </si>
  <si>
    <t>BEST STAR RESORT 3*</t>
  </si>
  <si>
    <t>Cameron Highlands Resort 5*</t>
  </si>
  <si>
    <t>Casa del Rio Melaka 5*</t>
  </si>
  <si>
    <t>Century Pines Resort Cameron Highlands 4*</t>
  </si>
  <si>
    <t>Copthorne Hotel Cameron Highlands 4*</t>
  </si>
  <si>
    <t>DASH RESORT LANGKAWI 4*</t>
  </si>
  <si>
    <t>DAYANG BAY RESORT 4*</t>
  </si>
  <si>
    <t>DORSETT 4*</t>
  </si>
  <si>
    <t>DOUBLETREE RESORT BY HILTON PENANG 5*</t>
  </si>
  <si>
    <t>First World Hotel 3*</t>
  </si>
  <si>
    <t>FLAMINGO HOTEL 4*</t>
  </si>
  <si>
    <t>Genting Grand Hotel</t>
  </si>
  <si>
    <t>Genting SkyWorlds Hotel 3*</t>
  </si>
  <si>
    <t>GOLDEN SANDS BY SHANGRI-LA 4*</t>
  </si>
  <si>
    <t>Grand Ion Delemen Hotel 5*</t>
  </si>
  <si>
    <t>Hard Rock Hotel Penang 5*</t>
  </si>
  <si>
    <t>Heritage Hotel 3*</t>
  </si>
  <si>
    <t>HOLIDAY INN EXPRESS KUALA LUMPUR 3*</t>
  </si>
  <si>
    <t>Hotel De'la Ferns Cameron Highlands 3*</t>
  </si>
  <si>
    <t>Hotel Sentral Seaview 3*</t>
  </si>
  <si>
    <t>ibis Melaka 4*</t>
  </si>
  <si>
    <t>Langgura Baron Resort 2*</t>
  </si>
  <si>
    <t>LANGKAPURI RESORT 2*</t>
  </si>
  <si>
    <t>MALIBEST RESORT 2*</t>
  </si>
  <si>
    <t>MERCURE KUALA LUMPUR 4*</t>
  </si>
  <si>
    <t>MERCURE PENANG 4*</t>
  </si>
  <si>
    <t>METRO 3*</t>
  </si>
  <si>
    <t>PARKROYAL PENANG RESORT 4*</t>
  </si>
  <si>
    <t>Pelangi Beach Resort &amp; Spa, Langkawi 5*</t>
  </si>
  <si>
    <t>PULLMAN 5*</t>
  </si>
  <si>
    <t>RAINBOW PARADISE 4*</t>
  </si>
  <si>
    <t>Resorts World Awana 4*</t>
  </si>
  <si>
    <t>SHANGRI-LA RASA SAYANG RESORT &amp; SPA PENANG 5*</t>
  </si>
  <si>
    <t>Strawberry Park Resort 4*</t>
  </si>
  <si>
    <t>SUNWAY CLIO 4*</t>
  </si>
  <si>
    <t>SUNWAY PYRAMID 4*</t>
  </si>
  <si>
    <t>SUNWAY RESORT 5*</t>
  </si>
  <si>
    <t>Swiss-Garden Hotel &amp; Residences Genting Highlands 4*</t>
  </si>
  <si>
    <t>The Westin Langkawi Resort &amp; Spa 5*</t>
  </si>
  <si>
    <r>
      <t xml:space="preserve">BAYVIEW HOTEL GEORGETOWN </t>
    </r>
    <r>
      <rPr>
        <sz val="10"/>
        <color theme="1"/>
        <rFont val="Arial"/>
        <family val="2"/>
      </rPr>
      <t>4*</t>
    </r>
  </si>
  <si>
    <t>الدخول الى الفندق الساعة 2 ظهرا والخروج من الفندق 12 ظهراً كحد اقصى</t>
  </si>
  <si>
    <t>حسابات_الافراد</t>
  </si>
  <si>
    <t>نسبة الربح</t>
  </si>
  <si>
    <t>إجمالي التكلفة</t>
  </si>
  <si>
    <t>سعر البيع بالرينغت</t>
  </si>
  <si>
    <t>سعر البيع بالدولار</t>
  </si>
  <si>
    <t>قيمة الربح بالرينغت</t>
  </si>
  <si>
    <t>العرض السياحي شامل مايلي:</t>
  </si>
  <si>
    <t>الاستقبال و التوديع في المطارات</t>
  </si>
  <si>
    <t xml:space="preserve">شريحة اتصال ماليزية </t>
  </si>
  <si>
    <t>السكن في كوالامبور وبينانج ولنكاوي</t>
  </si>
  <si>
    <t>توفير سيارة خاصة للجولات السياحية المحددة في البرنامج</t>
  </si>
  <si>
    <t>تذاكر الطيران الداخلي والعبارة والباص</t>
  </si>
  <si>
    <t>العرض لايشمل مايلي :</t>
  </si>
  <si>
    <t>الوجبات الغير مذكورة او أي فواتير أخرى خلال فترة الإقامة بالفنادق</t>
  </si>
  <si>
    <t>الجولات الاختيارية غير المذكورة في البرنامج</t>
  </si>
  <si>
    <t>تذاكر الألعاب ودخول الحدائق والأماكن السياحية</t>
  </si>
  <si>
    <t>أي مصروفات أخرى غير التي ذكرت بالبرنامج</t>
  </si>
  <si>
    <t>متطلبات السفر الى ماليزيا 2023</t>
  </si>
  <si>
    <t xml:space="preserve">الدول العربية لاتحتاج لتأشيرة ويسمح لمواطني الدول العربية بالدخول والإقامة للسياحة
 في ماليزيا لمدة 3 أشهر </t>
  </si>
  <si>
    <t>المتطلبات:</t>
  </si>
  <si>
    <t>جواز سفر ساري لاكثر من 6 اشهر</t>
  </si>
  <si>
    <t>تذكرة عودة قبل 3 اشهر من الوصول</t>
  </si>
  <si>
    <t xml:space="preserve">حجز فندقي </t>
  </si>
  <si>
    <t>ان تملك مبلغ مالي يكفي مصروف فترة اقامتك بماليزيا</t>
  </si>
  <si>
    <t xml:space="preserve">شهادة تلقي لقاح كوفيد </t>
  </si>
  <si>
    <t xml:space="preserve">مطلوب شهادة تطعيم الحمى الصفراء للقادمين من افريقيا وامريكا الجنوبية </t>
  </si>
  <si>
    <t>امنياتنا لكم بقضاء أوقات جميلة وممتعة في بلاد السحر ماليزيا</t>
  </si>
  <si>
    <t>برنامج سياحي شهر عسل 14 ليلة و 15 يوم</t>
  </si>
  <si>
    <t>السيد /</t>
  </si>
  <si>
    <t>السعر</t>
  </si>
  <si>
    <t>نوع
 الغرفة</t>
  </si>
  <si>
    <t>BAYVIEW HOTEL GEORGETOWN 4*</t>
  </si>
  <si>
    <t>استقبال من المطار والتوصيل الى الفندق</t>
  </si>
  <si>
    <t>جولة مدينة الأضواء ومتحف الشمع وبيت الثلج</t>
  </si>
  <si>
    <t>جولة كوالالمبور (البرجين-الاكواريا-المنارة-قصر الملك-المتحف الوطني-نهر الحياة-ساحة الحرية)</t>
  </si>
  <si>
    <t>التوصيل الى محطة الباصات للسفر الى بينانغ شاملة التذاكر والاستقبال في بينانغ والتوصيل الى الفندق</t>
  </si>
  <si>
    <t>الجولة البرية في بينانغ تشمل قطار الهضبة-مصنع القهوة والشوكولا-البيت المقلوب-حديقة التوابل الاستوائية-حديقة الفراشات)</t>
  </si>
  <si>
    <t>جولة بحرية تشمل رحلة صيد- شاطئ القرود</t>
  </si>
  <si>
    <t>التوصيل الى كوالا قدح والسفر بالعبارة شاملة التذاكر والاستقبال في لينكاوي والتوصيل الى الفندق</t>
  </si>
  <si>
    <t>جولة برية في لينكاوي تشمل تل فريك-ساحة النسر-مرزعة التماسيح-حديقة الفواكه الاستوائية</t>
  </si>
  <si>
    <t>جولة بحرية تشمل رحلة الى الجزر الأسطورية</t>
  </si>
  <si>
    <t>يوم للاستمتاع بالشاطئ</t>
  </si>
  <si>
    <t>التوصيل الى مطار لينكاوي والاستقبال في مطار كوالالمبور والتوصيل الى الفندق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</si>
</sst>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\ AM/PM"/>
    <numFmt numFmtId="165" formatCode="[$-14C09]dddd\,\ mmmm\ d;@"/>
    <numFmt numFmtId="166" formatCode="&quot;RM&quot;#,##0"/>
    <numFmt numFmtId="167" formatCode="[$$-C09]#,##0"/>
    <numFmt numFmtId="168" formatCode="[$$-409]#,##0"/>
  </numFmts>
  <fonts count="26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u/>
      <sz val="20"/>
      <color theme="1"/>
      <name val="Arial Bold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C00000"/>
      <name val="Arial"/>
      <family val="2"/>
    </font>
    <font>
      <b/>
      <sz val="14"/>
      <color rgb="FF002060"/>
      <name val="Arial"/>
      <family val="2"/>
    </font>
    <font>
      <b/>
      <sz val="15"/>
      <color rgb="FF002060"/>
      <name val="Arial"/>
      <family val="2"/>
    </font>
    <font>
      <b/>
      <sz val="11"/>
      <color rgb="FF002060"/>
      <name val="Arial"/>
      <family val="2"/>
    </font>
    <font>
      <sz val="15"/>
      <color rgb="FFC00000"/>
      <name val="PT Simple Bold Ruled"/>
      <charset val="178"/>
    </font>
    <font>
      <b/>
      <u/>
      <sz val="15"/>
      <color rgb="FF002060"/>
      <name val="Arial Bold"/>
    </font>
    <font>
      <b/>
      <sz val="10"/>
      <color rgb="FF002060"/>
      <name val="Arial"/>
      <family val="2"/>
    </font>
    <font>
      <sz val="10"/>
      <color theme="1"/>
      <name val="Arial"/>
      <family val="2"/>
      <scheme val="minor"/>
    </font>
    <font>
      <b/>
      <sz val="20"/>
      <color theme="0" tint="-4.9989318521683403E-2"/>
      <name val="Arial"/>
      <family val="2"/>
    </font>
    <font>
      <b/>
      <sz val="20"/>
      <color rgb="FFFF0066"/>
      <name val="Arial"/>
      <family val="2"/>
    </font>
    <font>
      <b/>
      <u/>
      <sz val="16"/>
      <color rgb="FFC00000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C00000"/>
      <name val="Arial"/>
      <family val="2"/>
    </font>
    <font>
      <b/>
      <u/>
      <sz val="14"/>
      <color rgb="FFFF0000"/>
      <name val="Arial"/>
      <family val="2"/>
    </font>
    <font>
      <u/>
      <sz val="15"/>
      <color rgb="FF7030A0"/>
      <name val="Hacen Tunisia Bold"/>
    </font>
    <font>
      <sz val="8"/>
      <name val="Arial"/>
      <family val="2"/>
      <scheme val="minor"/>
    </font>
    <font>
      <sz val="14"/>
      <color theme="0"/>
      <name val="Arial"/>
      <family val="2"/>
    </font>
    <font>
      <b/>
      <sz val="13"/>
      <color rgb="FF00206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CC9"/>
        <bgColor indexed="64"/>
      </patternFill>
    </fill>
    <fill>
      <patternFill patternType="solid">
        <fgColor rgb="FFF5F3C7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A3FFFF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theme="0" tint="-4.9989318521683403E-2"/>
      </right>
      <top style="thick">
        <color auto="1"/>
      </top>
      <bottom style="thick">
        <color auto="1"/>
      </bottom>
      <diagonal/>
    </border>
    <border>
      <left style="thick">
        <color theme="0" tint="-4.9989318521683403E-2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165" fontId="6" fillId="0" borderId="5" xfId="0" applyNumberFormat="1" applyFont="1" applyBorder="1" applyAlignment="1" applyProtection="1">
      <alignment horizontal="center" vertical="center"/>
      <protection locked="0"/>
    </xf>
    <xf numFmtId="3" fontId="5" fillId="0" borderId="5" xfId="0" applyNumberFormat="1" applyFont="1" applyBorder="1" applyAlignment="1" applyProtection="1">
      <alignment horizontal="center" vertical="center"/>
      <protection locked="0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164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3" fontId="10" fillId="5" borderId="0" xfId="0" applyNumberFormat="1" applyFont="1" applyFill="1" applyAlignment="1" applyProtection="1">
      <alignment horizontal="center" vertical="center" wrapText="1"/>
      <protection locked="0"/>
    </xf>
    <xf numFmtId="3" fontId="10" fillId="5" borderId="0" xfId="0" applyNumberFormat="1" applyFont="1" applyFill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165" fontId="6" fillId="6" borderId="0" xfId="0" applyNumberFormat="1" applyFont="1" applyFill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18" fontId="2" fillId="6" borderId="0" xfId="0" applyNumberFormat="1" applyFont="1" applyFill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 wrapText="1"/>
      <protection locked="0"/>
    </xf>
    <xf numFmtId="3" fontId="5" fillId="6" borderId="0" xfId="0" applyNumberFormat="1" applyFont="1" applyFill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9" fontId="1" fillId="0" borderId="0" xfId="0" applyNumberFormat="1" applyFont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18" fontId="6" fillId="0" borderId="5" xfId="0" applyNumberFormat="1" applyFont="1" applyBorder="1" applyAlignment="1" applyProtection="1">
      <alignment horizontal="center" vertical="center"/>
      <protection locked="0"/>
    </xf>
    <xf numFmtId="0" fontId="7" fillId="6" borderId="21" xfId="0" applyFont="1" applyFill="1" applyBorder="1" applyAlignment="1" applyProtection="1">
      <alignment horizontal="center" vertical="center"/>
      <protection locked="0"/>
    </xf>
    <xf numFmtId="165" fontId="6" fillId="6" borderId="21" xfId="0" applyNumberFormat="1" applyFont="1" applyFill="1" applyBorder="1" applyAlignment="1" applyProtection="1">
      <alignment horizontal="center" vertical="center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18" fontId="2" fillId="6" borderId="21" xfId="0" applyNumberFormat="1" applyFont="1" applyFill="1" applyBorder="1" applyAlignment="1" applyProtection="1">
      <alignment horizontal="center" vertical="center"/>
      <protection locked="0"/>
    </xf>
    <xf numFmtId="0" fontId="5" fillId="6" borderId="21" xfId="0" applyFont="1" applyFill="1" applyBorder="1" applyAlignment="1" applyProtection="1">
      <alignment horizontal="center" vertical="center" wrapText="1"/>
      <protection locked="0"/>
    </xf>
    <xf numFmtId="3" fontId="5" fillId="6" borderId="21" xfId="0" applyNumberFormat="1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 applyProtection="1">
      <alignment horizontal="center" vertical="center"/>
      <protection locked="0"/>
    </xf>
    <xf numFmtId="164" fontId="5" fillId="4" borderId="11" xfId="0" applyNumberFormat="1" applyFont="1" applyFill="1" applyBorder="1" applyAlignment="1" applyProtection="1">
      <alignment horizontal="center" vertical="center"/>
      <protection locked="0"/>
    </xf>
    <xf numFmtId="164" fontId="5" fillId="4" borderId="5" xfId="0" applyNumberFormat="1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3" fontId="13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20" xfId="0" applyNumberFormat="1" applyFont="1" applyFill="1" applyBorder="1" applyAlignment="1" applyProtection="1">
      <alignment horizontal="center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0" xfId="0" applyFont="1" applyAlignment="1" applyProtection="1">
      <alignment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164" fontId="5" fillId="4" borderId="32" xfId="0" applyNumberFormat="1" applyFont="1" applyFill="1" applyBorder="1" applyAlignment="1" applyProtection="1">
      <alignment horizontal="center" vertical="center"/>
      <protection locked="0"/>
    </xf>
    <xf numFmtId="0" fontId="15" fillId="9" borderId="35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9" fontId="16" fillId="0" borderId="0" xfId="0" applyNumberFormat="1" applyFont="1" applyAlignment="1" applyProtection="1">
      <alignment horizontal="center" vertical="center"/>
      <protection locked="0"/>
    </xf>
    <xf numFmtId="0" fontId="3" fillId="10" borderId="40" xfId="0" applyFont="1" applyFill="1" applyBorder="1" applyAlignment="1" applyProtection="1">
      <alignment horizontal="center" vertical="center"/>
      <protection locked="0"/>
    </xf>
    <xf numFmtId="0" fontId="7" fillId="6" borderId="44" xfId="0" applyFont="1" applyFill="1" applyBorder="1" applyAlignment="1" applyProtection="1">
      <alignment horizontal="center" vertical="center"/>
      <protection locked="0"/>
    </xf>
    <xf numFmtId="165" fontId="6" fillId="6" borderId="44" xfId="0" applyNumberFormat="1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 wrapText="1"/>
      <protection locked="0"/>
    </xf>
    <xf numFmtId="18" fontId="2" fillId="6" borderId="44" xfId="0" applyNumberFormat="1" applyFont="1" applyFill="1" applyBorder="1" applyAlignment="1" applyProtection="1">
      <alignment horizontal="center" vertical="center"/>
      <protection locked="0"/>
    </xf>
    <xf numFmtId="0" fontId="5" fillId="6" borderId="44" xfId="0" applyFont="1" applyFill="1" applyBorder="1" applyAlignment="1" applyProtection="1">
      <alignment horizontal="center" vertical="center" wrapText="1"/>
      <protection locked="0"/>
    </xf>
    <xf numFmtId="3" fontId="5" fillId="6" borderId="44" xfId="0" applyNumberFormat="1" applyFont="1" applyFill="1" applyBorder="1" applyAlignment="1" applyProtection="1">
      <alignment horizontal="center" vertical="center"/>
      <protection locked="0"/>
    </xf>
    <xf numFmtId="166" fontId="1" fillId="0" borderId="0" xfId="0" applyNumberFormat="1" applyFont="1" applyAlignment="1" applyProtection="1">
      <alignment horizontal="center" vertical="center"/>
      <protection locked="0"/>
    </xf>
    <xf numFmtId="168" fontId="1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2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8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8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7" fillId="6" borderId="44" xfId="0" applyFont="1" applyFill="1" applyBorder="1" applyAlignment="1">
      <alignment horizontal="center" vertical="center"/>
    </xf>
    <xf numFmtId="165" fontId="6" fillId="6" borderId="44" xfId="0" applyNumberFormat="1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 wrapText="1"/>
    </xf>
    <xf numFmtId="18" fontId="2" fillId="6" borderId="44" xfId="0" applyNumberFormat="1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166" fontId="3" fillId="11" borderId="46" xfId="0" applyNumberFormat="1" applyFont="1" applyFill="1" applyBorder="1" applyAlignment="1">
      <alignment horizontal="center" vertical="center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6" fontId="2" fillId="8" borderId="25" xfId="0" applyNumberFormat="1" applyFont="1" applyFill="1" applyBorder="1" applyAlignment="1" applyProtection="1">
      <alignment horizontal="center" vertical="center"/>
      <protection locked="0"/>
    </xf>
    <xf numFmtId="166" fontId="2" fillId="8" borderId="5" xfId="0" applyNumberFormat="1" applyFont="1" applyFill="1" applyBorder="1" applyAlignment="1" applyProtection="1">
      <alignment horizontal="center" vertical="center"/>
      <protection locked="0"/>
    </xf>
    <xf numFmtId="166" fontId="2" fillId="8" borderId="13" xfId="0" applyNumberFormat="1" applyFont="1" applyFill="1" applyBorder="1" applyAlignment="1" applyProtection="1">
      <alignment horizontal="center" vertical="center"/>
      <protection locked="0"/>
    </xf>
    <xf numFmtId="0" fontId="25" fillId="8" borderId="17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 wrapText="1"/>
      <protection locked="0"/>
    </xf>
    <xf numFmtId="9" fontId="15" fillId="9" borderId="36" xfId="0" applyNumberFormat="1" applyFont="1" applyFill="1" applyBorder="1" applyAlignment="1" applyProtection="1">
      <alignment horizontal="center" vertical="center"/>
      <protection locked="0"/>
    </xf>
    <xf numFmtId="9" fontId="15" fillId="9" borderId="37" xfId="0" applyNumberFormat="1" applyFont="1" applyFill="1" applyBorder="1" applyAlignment="1" applyProtection="1">
      <alignment horizontal="center" vertical="center"/>
      <protection locked="0"/>
    </xf>
    <xf numFmtId="0" fontId="3" fillId="10" borderId="38" xfId="0" applyFont="1" applyFill="1" applyBorder="1" applyAlignment="1" applyProtection="1">
      <alignment horizontal="center" vertical="center"/>
      <protection locked="0"/>
    </xf>
    <xf numFmtId="0" fontId="3" fillId="10" borderId="39" xfId="0" applyFont="1" applyFill="1" applyBorder="1" applyAlignment="1" applyProtection="1">
      <alignment horizontal="center" vertical="center"/>
      <protection locked="0"/>
    </xf>
    <xf numFmtId="0" fontId="3" fillId="10" borderId="41" xfId="0" applyFont="1" applyFill="1" applyBorder="1" applyAlignment="1" applyProtection="1">
      <alignment horizontal="center" vertical="center"/>
      <protection locked="0"/>
    </xf>
    <xf numFmtId="0" fontId="3" fillId="8" borderId="42" xfId="0" applyFont="1" applyFill="1" applyBorder="1" applyAlignment="1" applyProtection="1">
      <alignment horizontal="center" vertical="center"/>
      <protection locked="0"/>
    </xf>
    <xf numFmtId="0" fontId="3" fillId="8" borderId="41" xfId="0" applyFont="1" applyFill="1" applyBorder="1" applyAlignment="1" applyProtection="1">
      <alignment horizontal="center" vertical="center"/>
      <protection locked="0"/>
    </xf>
    <xf numFmtId="0" fontId="3" fillId="8" borderId="43" xfId="0" applyFont="1" applyFill="1" applyBorder="1" applyAlignment="1" applyProtection="1">
      <alignment horizontal="center" vertical="center"/>
      <protection locked="0"/>
    </xf>
    <xf numFmtId="166" fontId="3" fillId="11" borderId="45" xfId="0" applyNumberFormat="1" applyFont="1" applyFill="1" applyBorder="1" applyAlignment="1">
      <alignment horizontal="center" vertical="center"/>
    </xf>
    <xf numFmtId="166" fontId="3" fillId="11" borderId="46" xfId="0" applyNumberFormat="1" applyFont="1" applyFill="1" applyBorder="1" applyAlignment="1">
      <alignment horizontal="center" vertical="center"/>
    </xf>
    <xf numFmtId="167" fontId="3" fillId="11" borderId="47" xfId="0" applyNumberFormat="1" applyFont="1" applyFill="1" applyBorder="1" applyAlignment="1">
      <alignment horizontal="center" vertical="center"/>
    </xf>
    <xf numFmtId="167" fontId="3" fillId="11" borderId="48" xfId="0" applyNumberFormat="1" applyFont="1" applyFill="1" applyBorder="1" applyAlignment="1">
      <alignment horizontal="center" vertical="center"/>
    </xf>
    <xf numFmtId="166" fontId="3" fillId="8" borderId="46" xfId="0" applyNumberFormat="1" applyFont="1" applyFill="1" applyBorder="1" applyAlignment="1">
      <alignment horizontal="center" vertical="center"/>
    </xf>
    <xf numFmtId="166" fontId="3" fillId="8" borderId="49" xfId="0" applyNumberFormat="1" applyFont="1" applyFill="1" applyBorder="1" applyAlignment="1">
      <alignment horizontal="center" vertical="center"/>
    </xf>
    <xf numFmtId="0" fontId="12" fillId="7" borderId="0" xfId="0" applyFont="1" applyFill="1" applyAlignment="1" applyProtection="1">
      <alignment horizontal="center" vertical="center"/>
      <protection locked="0"/>
    </xf>
    <xf numFmtId="166" fontId="10" fillId="3" borderId="8" xfId="0" applyNumberFormat="1" applyFont="1" applyFill="1" applyBorder="1" applyAlignment="1">
      <alignment horizontal="center" vertical="center"/>
    </xf>
    <xf numFmtId="166" fontId="10" fillId="3" borderId="9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6" fontId="3" fillId="4" borderId="14" xfId="0" applyNumberFormat="1" applyFont="1" applyFill="1" applyBorder="1" applyAlignment="1">
      <alignment horizontal="center" vertical="center"/>
    </xf>
    <xf numFmtId="166" fontId="3" fillId="4" borderId="15" xfId="0" applyNumberFormat="1" applyFont="1" applyFill="1" applyBorder="1" applyAlignment="1">
      <alignment horizontal="center" vertical="center"/>
    </xf>
    <xf numFmtId="165" fontId="5" fillId="4" borderId="26" xfId="0" applyNumberFormat="1" applyFont="1" applyFill="1" applyBorder="1" applyAlignment="1" applyProtection="1">
      <alignment horizontal="center" vertical="center"/>
      <protection locked="0"/>
    </xf>
    <xf numFmtId="165" fontId="5" fillId="4" borderId="27" xfId="0" applyNumberFormat="1" applyFont="1" applyFill="1" applyBorder="1" applyAlignment="1" applyProtection="1">
      <alignment horizontal="center" vertical="center"/>
      <protection locked="0"/>
    </xf>
    <xf numFmtId="0" fontId="3" fillId="4" borderId="28" xfId="0" applyFont="1" applyFill="1" applyBorder="1" applyAlignment="1" applyProtection="1">
      <alignment horizontal="center" vertical="center"/>
      <protection locked="0"/>
    </xf>
    <xf numFmtId="0" fontId="3" fillId="4" borderId="29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165" fontId="5" fillId="4" borderId="10" xfId="0" applyNumberFormat="1" applyFont="1" applyFill="1" applyBorder="1" applyAlignment="1" applyProtection="1">
      <alignment horizontal="center" vertical="center"/>
      <protection locked="0"/>
    </xf>
    <xf numFmtId="165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165" fontId="5" fillId="4" borderId="30" xfId="0" applyNumberFormat="1" applyFont="1" applyFill="1" applyBorder="1" applyAlignment="1" applyProtection="1">
      <alignment horizontal="center" vertical="center"/>
      <protection locked="0"/>
    </xf>
    <xf numFmtId="165" fontId="5" fillId="4" borderId="31" xfId="0" applyNumberFormat="1" applyFont="1" applyFill="1" applyBorder="1" applyAlignment="1" applyProtection="1">
      <alignment horizontal="center" vertical="center"/>
      <protection locked="0"/>
    </xf>
    <xf numFmtId="165" fontId="5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10">
    <dxf>
      <fill>
        <patternFill>
          <bgColor rgb="FFFF9999"/>
        </patternFill>
      </fill>
    </dxf>
    <dxf>
      <fill>
        <patternFill>
          <bgColor rgb="FFFFFFCC"/>
        </patternFill>
      </fill>
    </dxf>
    <dxf>
      <fill>
        <patternFill>
          <bgColor rgb="FFCCECFF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99CCFF"/>
        </patternFill>
      </fill>
    </dxf>
    <dxf>
      <fill>
        <patternFill>
          <bgColor rgb="FF99FF99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99FF"/>
      <color rgb="FFFFCCFF"/>
      <color rgb="FFCCFFCC"/>
      <color rgb="FFCCECFF"/>
      <color rgb="FFFFFFCC"/>
      <color rgb="FFFF9999"/>
      <color rgb="FF99FF99"/>
      <color rgb="FF99CCFF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364433</xdr:colOff>
      <xdr:row>16</xdr:row>
      <xdr:rowOff>119270</xdr:rowOff>
    </xdr:from>
    <xdr:to>
      <xdr:col>9</xdr:col>
      <xdr:colOff>1325216</xdr:colOff>
      <xdr:row>20</xdr:row>
      <xdr:rowOff>79513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1DCDB262-E215-3D83-EADB-6718C5ADE58D}"/>
            </a:ext>
          </a:extLst>
        </xdr:cNvPr>
        <xdr:cNvSpPr/>
      </xdr:nvSpPr>
      <xdr:spPr>
        <a:xfrm>
          <a:off x="26473205218" y="5612296"/>
          <a:ext cx="2637183" cy="1630017"/>
        </a:xfrm>
        <a:prstGeom prst="wedgeRectCallout">
          <a:avLst>
            <a:gd name="adj1" fmla="val 123388"/>
            <a:gd name="adj2" fmla="val 160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400"/>
            <a:t>هذه الصفحة مرحلة من صفحة حسابات</a:t>
          </a:r>
          <a:r>
            <a:rPr lang="ar-SA" sz="1400" baseline="0"/>
            <a:t> الافراد بشكل اتوماتيكي ، اريد ان اقوم باخفاء الاسطر الفارغة اتوماتيكيا ، وعندما اضيف معلوماتي من حسابات الافراد تظهر الاسطر حسب الادخال</a:t>
          </a:r>
        </a:p>
        <a:p>
          <a:pPr algn="r" rtl="1"/>
          <a:r>
            <a:rPr lang="ar-SA" sz="1400" baseline="0"/>
            <a:t>هل يمكنني ذلك ؟</a:t>
          </a:r>
          <a:endParaRPr lang="ar-SA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20EB-72D0-4BBF-8E91-74626A581B4C}">
  <sheetPr>
    <tabColor rgb="FF00B0F0"/>
  </sheetPr>
  <dimension ref="A1:J63"/>
  <sheetViews>
    <sheetView showGridLines="0" rightToLeft="1" topLeftCell="A12" zoomScale="120" zoomScaleNormal="120" workbookViewId="0">
      <selection activeCell="C19" sqref="C19"/>
    </sheetView>
  </sheetViews>
  <sheetFormatPr defaultColWidth="21.19921875" defaultRowHeight="17.399999999999999" x14ac:dyDescent="0.25"/>
  <cols>
    <col min="1" max="1" width="4" style="1" bestFit="1" customWidth="1"/>
    <col min="2" max="2" width="16.3984375" style="1" customWidth="1"/>
    <col min="3" max="3" width="26.3984375" style="1" customWidth="1"/>
    <col min="4" max="4" width="6.796875" style="1" bestFit="1" customWidth="1"/>
    <col min="5" max="5" width="17.19921875" style="1" customWidth="1"/>
    <col min="6" max="6" width="7.09765625" style="1" bestFit="1" customWidth="1"/>
    <col min="7" max="7" width="7.3984375" style="10" bestFit="1" customWidth="1"/>
    <col min="8" max="8" width="7.69921875" style="10" bestFit="1" customWidth="1"/>
    <col min="9" max="9" width="21.19921875" style="1"/>
    <col min="10" max="10" width="21.19921875" style="1" hidden="1" customWidth="1"/>
    <col min="11" max="16384" width="21.19921875" style="1"/>
  </cols>
  <sheetData>
    <row r="1" spans="1:10" ht="26.4" customHeight="1" x14ac:dyDescent="0.25">
      <c r="J1" s="24">
        <v>0.1</v>
      </c>
    </row>
    <row r="2" spans="1:10" ht="19.2" x14ac:dyDescent="0.25">
      <c r="A2" s="112" t="s">
        <v>109</v>
      </c>
      <c r="B2" s="112"/>
      <c r="C2" s="112"/>
      <c r="D2" s="112"/>
      <c r="E2" s="112"/>
      <c r="F2" s="112"/>
      <c r="G2" s="112"/>
      <c r="H2" s="112"/>
      <c r="J2" s="24">
        <v>0.2</v>
      </c>
    </row>
    <row r="3" spans="1:10" ht="19.2" x14ac:dyDescent="0.25">
      <c r="A3" s="112" t="s">
        <v>110</v>
      </c>
      <c r="B3" s="112"/>
      <c r="C3" s="112"/>
      <c r="D3" s="112"/>
      <c r="E3" s="112"/>
      <c r="F3" s="112"/>
      <c r="G3" s="112"/>
      <c r="H3" s="112"/>
      <c r="J3" s="24">
        <v>0.3</v>
      </c>
    </row>
    <row r="4" spans="1:10" ht="5.4" customHeight="1" thickBot="1" x14ac:dyDescent="0.3">
      <c r="A4" s="2"/>
      <c r="B4" s="2"/>
      <c r="C4" s="2"/>
      <c r="D4" s="2"/>
      <c r="E4" s="2"/>
      <c r="F4" s="2"/>
      <c r="G4" s="2"/>
      <c r="H4" s="2"/>
    </row>
    <row r="5" spans="1:10" ht="30.6" customHeight="1" thickBot="1" x14ac:dyDescent="0.3">
      <c r="A5" s="39" t="s">
        <v>0</v>
      </c>
      <c r="B5" s="36" t="s">
        <v>9</v>
      </c>
      <c r="C5" s="36" t="s">
        <v>8</v>
      </c>
      <c r="D5" s="36" t="s">
        <v>5</v>
      </c>
      <c r="E5" s="36" t="s">
        <v>2</v>
      </c>
      <c r="F5" s="97" t="s">
        <v>112</v>
      </c>
      <c r="G5" s="37" t="s">
        <v>10</v>
      </c>
      <c r="H5" s="38" t="s">
        <v>4</v>
      </c>
    </row>
    <row r="6" spans="1:10" s="13" customFormat="1" ht="5.4" customHeight="1" x14ac:dyDescent="0.25">
      <c r="A6" s="14"/>
      <c r="B6" s="14"/>
      <c r="C6" s="14"/>
      <c r="D6" s="14"/>
      <c r="E6" s="14"/>
      <c r="F6" s="14"/>
      <c r="G6" s="15"/>
      <c r="H6" s="16"/>
    </row>
    <row r="7" spans="1:10" s="7" customFormat="1" ht="30.6" x14ac:dyDescent="0.25">
      <c r="A7" s="3">
        <v>1</v>
      </c>
      <c r="B7" s="4">
        <v>1</v>
      </c>
      <c r="C7" s="8" t="s">
        <v>114</v>
      </c>
      <c r="D7" s="26">
        <v>0.41666666666666669</v>
      </c>
      <c r="E7" s="25" t="s">
        <v>34</v>
      </c>
      <c r="F7" s="25" t="s">
        <v>19</v>
      </c>
      <c r="G7" s="5"/>
      <c r="H7" s="6"/>
    </row>
    <row r="8" spans="1:10" s="7" customFormat="1" ht="30.6" x14ac:dyDescent="0.25">
      <c r="A8" s="3">
        <v>2</v>
      </c>
      <c r="B8" s="4">
        <v>2</v>
      </c>
      <c r="C8" s="8" t="s">
        <v>115</v>
      </c>
      <c r="D8" s="26">
        <v>0.45833333333333298</v>
      </c>
      <c r="E8" s="25" t="s">
        <v>113</v>
      </c>
      <c r="F8" s="25" t="s">
        <v>19</v>
      </c>
      <c r="G8" s="5"/>
      <c r="H8" s="6"/>
    </row>
    <row r="9" spans="1:10" s="7" customFormat="1" ht="39.6" x14ac:dyDescent="0.25">
      <c r="A9" s="3">
        <v>3</v>
      </c>
      <c r="B9" s="4">
        <v>3</v>
      </c>
      <c r="C9" s="8" t="s">
        <v>116</v>
      </c>
      <c r="D9" s="26">
        <v>0.5</v>
      </c>
      <c r="E9" s="25" t="s">
        <v>35</v>
      </c>
      <c r="F9" s="25" t="s">
        <v>19</v>
      </c>
      <c r="G9" s="5"/>
      <c r="H9" s="6"/>
    </row>
    <row r="10" spans="1:10" s="7" customFormat="1" ht="39.6" x14ac:dyDescent="0.25">
      <c r="A10" s="3">
        <v>4</v>
      </c>
      <c r="B10" s="4">
        <v>4</v>
      </c>
      <c r="C10" s="8" t="s">
        <v>117</v>
      </c>
      <c r="D10" s="26">
        <v>0.54166666666666696</v>
      </c>
      <c r="E10" s="25" t="s">
        <v>35</v>
      </c>
      <c r="F10" s="25" t="s">
        <v>19</v>
      </c>
      <c r="G10" s="5"/>
      <c r="H10" s="6"/>
    </row>
    <row r="11" spans="1:10" s="7" customFormat="1" ht="39.6" x14ac:dyDescent="0.25">
      <c r="A11" s="3">
        <v>5</v>
      </c>
      <c r="B11" s="4">
        <v>5</v>
      </c>
      <c r="C11" s="8" t="s">
        <v>118</v>
      </c>
      <c r="D11" s="26">
        <v>0.58333333333333304</v>
      </c>
      <c r="E11" s="25" t="s">
        <v>35</v>
      </c>
      <c r="F11" s="25" t="s">
        <v>19</v>
      </c>
      <c r="G11" s="5"/>
      <c r="H11" s="6"/>
    </row>
    <row r="12" spans="1:10" s="7" customFormat="1" ht="30.6" x14ac:dyDescent="0.25">
      <c r="A12" s="3">
        <v>6</v>
      </c>
      <c r="B12" s="4">
        <v>6</v>
      </c>
      <c r="C12" s="8" t="s">
        <v>119</v>
      </c>
      <c r="D12" s="26">
        <v>0.625</v>
      </c>
      <c r="E12" s="25" t="s">
        <v>35</v>
      </c>
      <c r="F12" s="25" t="s">
        <v>19</v>
      </c>
      <c r="G12" s="5"/>
      <c r="H12" s="6"/>
    </row>
    <row r="13" spans="1:10" s="7" customFormat="1" ht="39.6" x14ac:dyDescent="0.25">
      <c r="A13" s="3">
        <v>7</v>
      </c>
      <c r="B13" s="4">
        <v>7</v>
      </c>
      <c r="C13" s="8" t="s">
        <v>120</v>
      </c>
      <c r="D13" s="26">
        <v>0.66666666666666696</v>
      </c>
      <c r="E13" s="25" t="s">
        <v>35</v>
      </c>
      <c r="F13" s="25" t="s">
        <v>19</v>
      </c>
      <c r="G13" s="5"/>
      <c r="H13" s="6"/>
    </row>
    <row r="14" spans="1:10" s="7" customFormat="1" ht="39.6" x14ac:dyDescent="0.25">
      <c r="A14" s="3">
        <v>8</v>
      </c>
      <c r="B14" s="4">
        <v>8</v>
      </c>
      <c r="C14" s="8" t="s">
        <v>121</v>
      </c>
      <c r="D14" s="26">
        <v>0.70833333333333304</v>
      </c>
      <c r="E14" s="25" t="s">
        <v>31</v>
      </c>
      <c r="F14" s="25" t="s">
        <v>19</v>
      </c>
      <c r="G14" s="5"/>
      <c r="H14" s="6"/>
    </row>
    <row r="15" spans="1:10" s="7" customFormat="1" ht="30.6" x14ac:dyDescent="0.25">
      <c r="A15" s="3">
        <v>9</v>
      </c>
      <c r="B15" s="4">
        <v>9</v>
      </c>
      <c r="C15" s="8" t="s">
        <v>122</v>
      </c>
      <c r="D15" s="26">
        <v>0.75</v>
      </c>
      <c r="E15" s="25" t="s">
        <v>31</v>
      </c>
      <c r="F15" s="25" t="s">
        <v>19</v>
      </c>
      <c r="G15" s="5"/>
      <c r="H15" s="6"/>
    </row>
    <row r="16" spans="1:10" s="7" customFormat="1" ht="30.6" x14ac:dyDescent="0.25">
      <c r="A16" s="3">
        <v>10</v>
      </c>
      <c r="B16" s="4">
        <v>10</v>
      </c>
      <c r="C16" s="8" t="s">
        <v>123</v>
      </c>
      <c r="D16" s="26">
        <v>0.79166666666666696</v>
      </c>
      <c r="E16" s="25" t="s">
        <v>31</v>
      </c>
      <c r="F16" s="25" t="s">
        <v>19</v>
      </c>
      <c r="G16" s="5"/>
      <c r="H16" s="6"/>
    </row>
    <row r="17" spans="1:8" s="7" customFormat="1" ht="30.6" x14ac:dyDescent="0.25">
      <c r="A17" s="3">
        <v>11</v>
      </c>
      <c r="B17" s="4">
        <v>11</v>
      </c>
      <c r="C17" s="8" t="s">
        <v>124</v>
      </c>
      <c r="D17" s="26">
        <v>0.83333333333333304</v>
      </c>
      <c r="E17" s="25" t="s">
        <v>31</v>
      </c>
      <c r="F17" s="25" t="s">
        <v>19</v>
      </c>
      <c r="G17" s="5"/>
      <c r="H17" s="6"/>
    </row>
    <row r="18" spans="1:8" s="7" customFormat="1" ht="13.8" x14ac:dyDescent="0.25">
      <c r="A18" s="3">
        <v>12</v>
      </c>
      <c r="B18" s="4"/>
      <c r="C18" s="8"/>
      <c r="D18" s="26"/>
      <c r="E18" s="25"/>
      <c r="F18" s="25"/>
      <c r="G18" s="5"/>
      <c r="H18" s="6"/>
    </row>
    <row r="19" spans="1:8" s="7" customFormat="1" ht="13.8" x14ac:dyDescent="0.25">
      <c r="A19" s="3">
        <v>13</v>
      </c>
      <c r="B19" s="4"/>
      <c r="C19" s="8"/>
      <c r="D19" s="26"/>
      <c r="E19" s="25"/>
      <c r="F19" s="25"/>
      <c r="G19" s="5"/>
      <c r="H19" s="6"/>
    </row>
    <row r="20" spans="1:8" s="7" customFormat="1" ht="13.8" x14ac:dyDescent="0.25">
      <c r="A20" s="3">
        <v>14</v>
      </c>
      <c r="B20" s="4"/>
      <c r="C20" s="8"/>
      <c r="D20" s="26"/>
      <c r="E20" s="25"/>
      <c r="F20" s="25"/>
      <c r="G20" s="5"/>
      <c r="H20" s="6"/>
    </row>
    <row r="21" spans="1:8" s="7" customFormat="1" ht="13.8" x14ac:dyDescent="0.25">
      <c r="A21" s="3">
        <v>15</v>
      </c>
      <c r="B21" s="4"/>
      <c r="C21" s="8"/>
      <c r="D21" s="26"/>
      <c r="E21" s="25"/>
      <c r="F21" s="25"/>
      <c r="G21" s="5"/>
      <c r="H21" s="6"/>
    </row>
    <row r="22" spans="1:8" s="7" customFormat="1" ht="13.8" x14ac:dyDescent="0.25">
      <c r="A22" s="3">
        <v>16</v>
      </c>
      <c r="B22" s="4"/>
      <c r="C22" s="8"/>
      <c r="D22" s="26"/>
      <c r="E22" s="25"/>
      <c r="F22" s="25"/>
      <c r="G22" s="5"/>
      <c r="H22" s="6"/>
    </row>
    <row r="23" spans="1:8" s="7" customFormat="1" ht="13.8" x14ac:dyDescent="0.25">
      <c r="A23" s="3">
        <v>17</v>
      </c>
      <c r="B23" s="4"/>
      <c r="C23" s="8"/>
      <c r="D23" s="26"/>
      <c r="E23" s="25"/>
      <c r="F23" s="25"/>
      <c r="G23" s="5"/>
      <c r="H23" s="6"/>
    </row>
    <row r="24" spans="1:8" s="7" customFormat="1" ht="13.8" x14ac:dyDescent="0.25">
      <c r="A24" s="3">
        <v>18</v>
      </c>
      <c r="B24" s="4"/>
      <c r="C24" s="8"/>
      <c r="D24" s="26"/>
      <c r="E24" s="25"/>
      <c r="F24" s="25"/>
      <c r="G24" s="5"/>
      <c r="H24" s="6"/>
    </row>
    <row r="25" spans="1:8" s="7" customFormat="1" ht="13.8" x14ac:dyDescent="0.25">
      <c r="A25" s="3">
        <v>19</v>
      </c>
      <c r="B25" s="4"/>
      <c r="C25" s="8"/>
      <c r="D25" s="26"/>
      <c r="E25" s="25"/>
      <c r="F25" s="25"/>
      <c r="G25" s="5"/>
      <c r="H25" s="6"/>
    </row>
    <row r="26" spans="1:8" s="7" customFormat="1" ht="13.8" x14ac:dyDescent="0.25">
      <c r="A26" s="3">
        <v>20</v>
      </c>
      <c r="B26" s="4"/>
      <c r="C26" s="8"/>
      <c r="D26" s="26"/>
      <c r="E26" s="25"/>
      <c r="F26" s="25"/>
      <c r="G26" s="5"/>
      <c r="H26" s="6"/>
    </row>
    <row r="27" spans="1:8" s="7" customFormat="1" ht="13.8" x14ac:dyDescent="0.25">
      <c r="A27" s="3">
        <v>21</v>
      </c>
      <c r="B27" s="4"/>
      <c r="C27" s="8"/>
      <c r="D27" s="26"/>
      <c r="E27" s="25"/>
      <c r="F27" s="25"/>
      <c r="G27" s="5"/>
      <c r="H27" s="6"/>
    </row>
    <row r="28" spans="1:8" s="7" customFormat="1" ht="13.8" x14ac:dyDescent="0.25">
      <c r="A28" s="3">
        <v>22</v>
      </c>
      <c r="B28" s="4"/>
      <c r="C28" s="8"/>
      <c r="D28" s="26"/>
      <c r="E28" s="25"/>
      <c r="F28" s="25"/>
      <c r="G28" s="5"/>
      <c r="H28" s="6"/>
    </row>
    <row r="29" spans="1:8" s="7" customFormat="1" ht="13.8" x14ac:dyDescent="0.25">
      <c r="A29" s="3">
        <v>23</v>
      </c>
      <c r="B29" s="4"/>
      <c r="C29" s="8"/>
      <c r="D29" s="26"/>
      <c r="E29" s="25"/>
      <c r="F29" s="25"/>
      <c r="G29" s="5"/>
      <c r="H29" s="6"/>
    </row>
    <row r="30" spans="1:8" s="7" customFormat="1" ht="13.8" x14ac:dyDescent="0.25">
      <c r="A30" s="3">
        <v>24</v>
      </c>
      <c r="B30" s="4"/>
      <c r="C30" s="8"/>
      <c r="D30" s="26"/>
      <c r="E30" s="25"/>
      <c r="F30" s="25"/>
      <c r="G30" s="5"/>
      <c r="H30" s="6"/>
    </row>
    <row r="31" spans="1:8" s="7" customFormat="1" ht="13.8" x14ac:dyDescent="0.25">
      <c r="A31" s="3">
        <v>25</v>
      </c>
      <c r="B31" s="4"/>
      <c r="C31" s="8"/>
      <c r="D31" s="26"/>
      <c r="E31" s="25"/>
      <c r="F31" s="25"/>
      <c r="G31" s="5"/>
      <c r="H31" s="6"/>
    </row>
    <row r="32" spans="1:8" s="7" customFormat="1" ht="13.8" x14ac:dyDescent="0.25">
      <c r="A32" s="3">
        <v>26</v>
      </c>
      <c r="B32" s="4"/>
      <c r="C32" s="8"/>
      <c r="D32" s="26"/>
      <c r="E32" s="25"/>
      <c r="F32" s="25"/>
      <c r="G32" s="5"/>
      <c r="H32" s="6"/>
    </row>
    <row r="33" spans="1:8" s="7" customFormat="1" ht="13.8" x14ac:dyDescent="0.25">
      <c r="A33" s="3">
        <v>27</v>
      </c>
      <c r="B33" s="4"/>
      <c r="C33" s="8"/>
      <c r="D33" s="26"/>
      <c r="E33" s="25"/>
      <c r="F33" s="25"/>
      <c r="G33" s="5"/>
      <c r="H33" s="6"/>
    </row>
    <row r="34" spans="1:8" s="7" customFormat="1" ht="13.8" x14ac:dyDescent="0.25">
      <c r="A34" s="3">
        <v>28</v>
      </c>
      <c r="B34" s="4"/>
      <c r="C34" s="8"/>
      <c r="D34" s="26"/>
      <c r="E34" s="25"/>
      <c r="F34" s="25"/>
      <c r="G34" s="5"/>
      <c r="H34" s="6"/>
    </row>
    <row r="35" spans="1:8" s="7" customFormat="1" ht="13.8" x14ac:dyDescent="0.25">
      <c r="A35" s="3">
        <v>29</v>
      </c>
      <c r="B35" s="4"/>
      <c r="C35" s="8"/>
      <c r="D35" s="26"/>
      <c r="E35" s="25"/>
      <c r="F35" s="25"/>
      <c r="G35" s="5"/>
      <c r="H35" s="6"/>
    </row>
    <row r="36" spans="1:8" s="7" customFormat="1" ht="13.8" x14ac:dyDescent="0.25">
      <c r="A36" s="3">
        <v>30</v>
      </c>
      <c r="B36" s="4"/>
      <c r="C36" s="8"/>
      <c r="D36" s="26"/>
      <c r="E36" s="25"/>
      <c r="F36" s="25"/>
      <c r="G36" s="5"/>
      <c r="H36" s="6"/>
    </row>
    <row r="37" spans="1:8" s="7" customFormat="1" ht="4.8" customHeight="1" thickBot="1" x14ac:dyDescent="0.3">
      <c r="A37" s="17"/>
      <c r="B37" s="18"/>
      <c r="C37" s="19"/>
      <c r="D37" s="20"/>
      <c r="E37" s="21"/>
      <c r="F37" s="21"/>
      <c r="G37" s="22"/>
      <c r="H37" s="22"/>
    </row>
    <row r="38" spans="1:8" ht="15.6" customHeight="1" x14ac:dyDescent="0.25">
      <c r="A38" s="115" t="s">
        <v>7</v>
      </c>
      <c r="B38" s="116"/>
      <c r="C38" s="116"/>
      <c r="D38" s="116"/>
      <c r="E38" s="116"/>
      <c r="F38" s="116"/>
      <c r="G38" s="89">
        <f>SUM(G7:G36)</f>
        <v>0</v>
      </c>
      <c r="H38" s="90">
        <f>SUM(H7:H36)</f>
        <v>0</v>
      </c>
    </row>
    <row r="39" spans="1:8" ht="27.6" customHeight="1" thickBot="1" x14ac:dyDescent="0.3">
      <c r="A39" s="117"/>
      <c r="B39" s="118"/>
      <c r="C39" s="118"/>
      <c r="D39" s="118"/>
      <c r="E39" s="118"/>
      <c r="F39" s="118"/>
      <c r="G39" s="113">
        <f>G38+H38</f>
        <v>0</v>
      </c>
      <c r="H39" s="114"/>
    </row>
    <row r="40" spans="1:8" ht="39" customHeight="1" x14ac:dyDescent="0.25">
      <c r="A40" s="119"/>
      <c r="B40" s="119"/>
      <c r="C40" s="119"/>
      <c r="D40" s="119"/>
      <c r="E40" s="119"/>
      <c r="F40" s="119"/>
      <c r="G40" s="119"/>
      <c r="H40" s="119"/>
    </row>
    <row r="41" spans="1:8" x14ac:dyDescent="0.25">
      <c r="B41" s="9"/>
    </row>
    <row r="42" spans="1:8" x14ac:dyDescent="0.25">
      <c r="B42" s="9"/>
    </row>
    <row r="43" spans="1:8" x14ac:dyDescent="0.25">
      <c r="B43" s="9"/>
    </row>
    <row r="44" spans="1:8" x14ac:dyDescent="0.25">
      <c r="B44" s="9"/>
    </row>
    <row r="45" spans="1:8" x14ac:dyDescent="0.25">
      <c r="B45" s="9"/>
    </row>
    <row r="46" spans="1:8" x14ac:dyDescent="0.25">
      <c r="B46" s="9"/>
    </row>
    <row r="47" spans="1:8" ht="18" thickBot="1" x14ac:dyDescent="0.3">
      <c r="B47" s="9"/>
    </row>
    <row r="48" spans="1:8" ht="24.6" customHeight="1" thickTop="1" x14ac:dyDescent="0.25">
      <c r="A48" s="128" t="s">
        <v>1</v>
      </c>
      <c r="B48" s="129"/>
      <c r="C48" s="11" t="s">
        <v>11</v>
      </c>
      <c r="D48" s="96" t="s">
        <v>111</v>
      </c>
      <c r="E48" s="11" t="s">
        <v>13</v>
      </c>
      <c r="F48" s="11" t="s">
        <v>14</v>
      </c>
      <c r="G48" s="126" t="s">
        <v>12</v>
      </c>
      <c r="H48" s="127"/>
    </row>
    <row r="49" spans="1:8" s="7" customFormat="1" ht="4.8" customHeight="1" thickBot="1" x14ac:dyDescent="0.3">
      <c r="A49" s="27"/>
      <c r="B49" s="28"/>
      <c r="C49" s="29"/>
      <c r="D49" s="30"/>
      <c r="E49" s="31"/>
      <c r="F49" s="31"/>
      <c r="G49" s="32"/>
      <c r="H49" s="32"/>
    </row>
    <row r="50" spans="1:8" ht="18" thickTop="1" x14ac:dyDescent="0.25">
      <c r="A50" s="130"/>
      <c r="B50" s="131"/>
      <c r="C50" s="92"/>
      <c r="D50" s="93"/>
      <c r="E50" s="34"/>
      <c r="F50" s="34"/>
      <c r="G50" s="132"/>
      <c r="H50" s="133"/>
    </row>
    <row r="51" spans="1:8" x14ac:dyDescent="0.25">
      <c r="A51" s="122"/>
      <c r="B51" s="123"/>
      <c r="C51" s="44"/>
      <c r="D51" s="94"/>
      <c r="E51" s="35"/>
      <c r="F51" s="35"/>
      <c r="G51" s="124"/>
      <c r="H51" s="125"/>
    </row>
    <row r="52" spans="1:8" x14ac:dyDescent="0.25">
      <c r="A52" s="122"/>
      <c r="B52" s="123"/>
      <c r="C52" s="44"/>
      <c r="D52" s="94"/>
      <c r="E52" s="35"/>
      <c r="F52" s="35"/>
      <c r="G52" s="124"/>
      <c r="H52" s="125"/>
    </row>
    <row r="53" spans="1:8" x14ac:dyDescent="0.25">
      <c r="A53" s="122"/>
      <c r="B53" s="123"/>
      <c r="C53" s="44"/>
      <c r="D53" s="94"/>
      <c r="E53" s="35"/>
      <c r="F53" s="35"/>
      <c r="G53" s="124"/>
      <c r="H53" s="125"/>
    </row>
    <row r="54" spans="1:8" ht="18" thickBot="1" x14ac:dyDescent="0.3">
      <c r="A54" s="136"/>
      <c r="B54" s="137"/>
      <c r="C54" s="43"/>
      <c r="D54" s="95"/>
      <c r="E54" s="12"/>
      <c r="F54" s="45"/>
      <c r="G54" s="134"/>
      <c r="H54" s="135"/>
    </row>
    <row r="55" spans="1:8" s="7" customFormat="1" ht="4.8" customHeight="1" thickTop="1" x14ac:dyDescent="0.25">
      <c r="A55" s="27"/>
      <c r="B55" s="28"/>
      <c r="C55" s="29"/>
      <c r="D55" s="30"/>
      <c r="E55" s="31"/>
      <c r="F55" s="31"/>
      <c r="G55" s="32"/>
      <c r="H55" s="32"/>
    </row>
    <row r="56" spans="1:8" ht="32.4" customHeight="1" thickBot="1" x14ac:dyDescent="0.3">
      <c r="C56" s="33" t="s">
        <v>6</v>
      </c>
      <c r="D56" s="120">
        <f>SUM(D50:D54)</f>
        <v>0</v>
      </c>
      <c r="E56" s="121"/>
    </row>
    <row r="57" spans="1:8" ht="43.2" customHeight="1" thickTop="1" thickBot="1" x14ac:dyDescent="0.3">
      <c r="C57" s="46" t="s">
        <v>83</v>
      </c>
      <c r="D57" s="98">
        <v>0.3</v>
      </c>
      <c r="E57" s="99"/>
    </row>
    <row r="58" spans="1:8" ht="33" customHeight="1" thickTop="1" thickBot="1" x14ac:dyDescent="0.3">
      <c r="C58" s="47"/>
      <c r="D58" s="48"/>
    </row>
    <row r="59" spans="1:8" ht="28.8" customHeight="1" thickTop="1" x14ac:dyDescent="0.25">
      <c r="A59" s="100" t="s">
        <v>84</v>
      </c>
      <c r="B59" s="101"/>
      <c r="C59" s="49" t="s">
        <v>85</v>
      </c>
      <c r="D59" s="102" t="s">
        <v>86</v>
      </c>
      <c r="E59" s="101"/>
      <c r="F59" s="103" t="s">
        <v>87</v>
      </c>
      <c r="G59" s="104"/>
      <c r="H59" s="105"/>
    </row>
    <row r="60" spans="1:8" s="7" customFormat="1" ht="4.8" customHeight="1" x14ac:dyDescent="0.25">
      <c r="A60" s="50"/>
      <c r="B60" s="51"/>
      <c r="C60" s="52"/>
      <c r="D60" s="53"/>
      <c r="E60" s="54"/>
      <c r="F60" s="54"/>
      <c r="G60" s="55"/>
      <c r="H60" s="55"/>
    </row>
    <row r="61" spans="1:8" ht="26.4" customHeight="1" thickBot="1" x14ac:dyDescent="0.3">
      <c r="A61" s="106">
        <f>G39+D56</f>
        <v>0</v>
      </c>
      <c r="B61" s="107"/>
      <c r="C61" s="91">
        <f>A61*D57+A61</f>
        <v>0</v>
      </c>
      <c r="D61" s="108">
        <f>C61/4</f>
        <v>0</v>
      </c>
      <c r="E61" s="109"/>
      <c r="F61" s="110">
        <f>C61-A61</f>
        <v>0</v>
      </c>
      <c r="G61" s="110"/>
      <c r="H61" s="111"/>
    </row>
    <row r="62" spans="1:8" ht="15.6" customHeight="1" thickTop="1" x14ac:dyDescent="0.25">
      <c r="A62" s="56"/>
      <c r="B62" s="56"/>
      <c r="C62" s="56"/>
      <c r="D62" s="56"/>
      <c r="E62" s="56"/>
      <c r="F62" s="57"/>
      <c r="G62" s="57"/>
      <c r="H62" s="57"/>
    </row>
    <row r="63" spans="1:8" ht="25.2" customHeight="1" x14ac:dyDescent="0.25">
      <c r="A63" s="56"/>
      <c r="B63" s="56"/>
      <c r="C63" s="56"/>
      <c r="D63" s="56"/>
      <c r="E63" s="56"/>
      <c r="F63" s="57"/>
      <c r="G63" s="57"/>
      <c r="H63" s="57"/>
    </row>
  </sheetData>
  <mergeCells count="25">
    <mergeCell ref="D56:E56"/>
    <mergeCell ref="A52:B52"/>
    <mergeCell ref="G52:H52"/>
    <mergeCell ref="G48:H48"/>
    <mergeCell ref="A48:B48"/>
    <mergeCell ref="A50:B50"/>
    <mergeCell ref="G50:H50"/>
    <mergeCell ref="A51:B51"/>
    <mergeCell ref="G51:H51"/>
    <mergeCell ref="G54:H54"/>
    <mergeCell ref="G53:H53"/>
    <mergeCell ref="A53:B53"/>
    <mergeCell ref="A54:B54"/>
    <mergeCell ref="A2:H2"/>
    <mergeCell ref="A3:H3"/>
    <mergeCell ref="G39:H39"/>
    <mergeCell ref="A38:F39"/>
    <mergeCell ref="A40:H40"/>
    <mergeCell ref="D57:E57"/>
    <mergeCell ref="A59:B59"/>
    <mergeCell ref="D59:E59"/>
    <mergeCell ref="F59:H59"/>
    <mergeCell ref="A61:B61"/>
    <mergeCell ref="D61:E61"/>
    <mergeCell ref="F61:H61"/>
  </mergeCells>
  <phoneticPr fontId="23" type="noConversion"/>
  <dataValidations count="1">
    <dataValidation type="list" allowBlank="1" showInputMessage="1" showErrorMessage="1" errorTitle="خطأ" error="ادخل ضمن القائمة " sqref="D57:E57" xr:uid="{B34A2E97-3C23-4627-A420-FB01370A3E0C}">
      <formula1>$J$1:$J$3</formula1>
    </dataValidation>
  </dataValidations>
  <printOptions horizontalCentered="1"/>
  <pageMargins left="0.15748031496062992" right="0" top="1.0236220472440944" bottom="1.37" header="0.15748031496062992" footer="0.15748031496062992"/>
  <pageSetup orientation="portrait" r:id="rId1"/>
  <headerFooter>
    <oddHeader xml:space="preserve">&amp;C&amp;G&amp;R&amp;G      </oddHeader>
    <oddFooter xml:space="preserve">&amp;C&amp;KC00000B1-43A-6, Soho Suites KLCC, 20, Jalan Perak, 50450 Kuala Lumpur, Malaysia
Tele: +60321810769, +60327425495, +60126201977 
https://www.sikkaholidays.com
info@sikkaholidays.com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حنان" error="الادخال ضمن القائمة ياحنان" xr:uid="{1F7CD269-BA87-4DFD-A65B-B183E660A4DF}">
          <x14:formula1>
            <xm:f>'قاعدة بيانات'!$C$2:$C$7</xm:f>
          </x14:formula1>
          <xm:sqref>C50:C54</xm:sqref>
        </x14:dataValidation>
        <x14:dataValidation type="list" allowBlank="1" showInputMessage="1" showErrorMessage="1" errorTitle="حنان" error="الادخال ضمن القائمة حصرا ياحنان" xr:uid="{377ED8D8-39C6-4C85-808F-049C1C266A36}">
          <x14:formula1>
            <xm:f>'قاعدة بيانات'!$A$2:$A$52</xm:f>
          </x14:formula1>
          <xm:sqref>E7:E36</xm:sqref>
        </x14:dataValidation>
        <x14:dataValidation type="list" allowBlank="1" showInputMessage="1" showErrorMessage="1" errorTitle="حنان" error="الاختيار من القائمة ياحنان" xr:uid="{30D10B9E-5E10-495C-A1A3-908048BC263D}">
          <x14:formula1>
            <xm:f>'قاعدة بيانات'!$B$2:$B$9</xm:f>
          </x14:formula1>
          <xm:sqref>F7:F36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FCB6-4791-4F05-BA0D-0E4360244A6A}">
  <sheetPr>
    <tabColor rgb="FFFF0000"/>
  </sheetPr>
  <dimension ref="A1:K101"/>
  <sheetViews>
    <sheetView showGridLines="0" showZeros="0" rightToLeft="1" tabSelected="1" topLeftCell="A11" zoomScale="115" zoomScaleNormal="115" workbookViewId="0">
      <selection activeCell="E18" sqref="E18"/>
    </sheetView>
  </sheetViews>
  <sheetFormatPr defaultColWidth="21.19921875" defaultRowHeight="17.399999999999999" x14ac:dyDescent="0.25"/>
  <cols>
    <col min="1" max="1" width="4" style="1" bestFit="1" customWidth="1"/>
    <col min="2" max="2" width="14.8984375" style="1" customWidth="1"/>
    <col min="3" max="3" width="29.69921875" style="1" customWidth="1"/>
    <col min="4" max="4" width="6.796875" style="1" customWidth="1"/>
    <col min="5" max="5" width="22.296875" style="1" customWidth="1"/>
    <col min="6" max="6" width="7" style="1" bestFit="1" customWidth="1"/>
    <col min="7" max="7" width="7.3984375" style="1" customWidth="1"/>
    <col min="8" max="8" width="6.59765625" style="7" bestFit="1" customWidth="1"/>
    <col min="9" max="9" width="8" style="7" bestFit="1" customWidth="1"/>
    <col min="10" max="16384" width="21.19921875" style="1"/>
  </cols>
  <sheetData>
    <row r="1" spans="1:11" ht="26.4" customHeight="1" x14ac:dyDescent="0.25">
      <c r="A1" s="66" t="s">
        <v>82</v>
      </c>
      <c r="B1" s="67"/>
      <c r="C1" s="67"/>
      <c r="D1" s="67"/>
      <c r="E1" s="67"/>
      <c r="F1" s="67"/>
      <c r="K1" s="7"/>
    </row>
    <row r="2" spans="1:11" ht="19.2" x14ac:dyDescent="0.25">
      <c r="A2" s="140" t="str">
        <f>حسابات_الافراد!A2</f>
        <v>برنامج سياحي شهر عسل 14 ليلة و 15 يوم</v>
      </c>
      <c r="B2" s="140"/>
      <c r="C2" s="140"/>
      <c r="D2" s="140"/>
      <c r="E2" s="140"/>
      <c r="F2" s="140"/>
      <c r="K2" s="7"/>
    </row>
    <row r="3" spans="1:11" ht="19.2" x14ac:dyDescent="0.25">
      <c r="A3" s="140" t="str">
        <f>حسابات_الافراد!A3</f>
        <v>السيد /</v>
      </c>
      <c r="B3" s="140"/>
      <c r="C3" s="140"/>
      <c r="D3" s="140"/>
      <c r="E3" s="140"/>
      <c r="F3" s="140"/>
      <c r="K3" s="7"/>
    </row>
    <row r="4" spans="1:11" ht="9" customHeight="1" thickBot="1" x14ac:dyDescent="0.3">
      <c r="A4" s="68"/>
      <c r="B4" s="68"/>
      <c r="C4" s="68"/>
      <c r="D4" s="68"/>
      <c r="E4" s="68"/>
      <c r="F4" s="68"/>
      <c r="K4" s="7"/>
    </row>
    <row r="5" spans="1:11" ht="24.6" customHeight="1" thickBot="1" x14ac:dyDescent="0.3">
      <c r="A5" s="69" t="s">
        <v>0</v>
      </c>
      <c r="B5" s="70" t="str">
        <f>حسابات_الافراد!B5</f>
        <v>التـــــاريــــــخ</v>
      </c>
      <c r="C5" s="70" t="str">
        <f>حسابات_الافراد!C5</f>
        <v>البرنــــــــــــــــــــــــــامج</v>
      </c>
      <c r="D5" s="70" t="str">
        <f>حسابات_الافراد!D5</f>
        <v xml:space="preserve"> الزمن</v>
      </c>
      <c r="E5" s="70" t="str">
        <f>حسابات_الافراد!E5</f>
        <v>الفندق</v>
      </c>
      <c r="F5" s="71" t="str">
        <f>حسابات_الافراد!F5</f>
        <v>نوع
 الغرفة</v>
      </c>
      <c r="K5" s="7"/>
    </row>
    <row r="6" spans="1:11" s="13" customFormat="1" ht="5.4" customHeight="1" x14ac:dyDescent="0.25">
      <c r="A6" s="72"/>
      <c r="B6" s="72"/>
      <c r="C6" s="72"/>
      <c r="D6" s="72"/>
      <c r="E6" s="72"/>
      <c r="F6" s="72"/>
      <c r="H6" s="23"/>
      <c r="I6" s="23"/>
      <c r="K6" s="7"/>
    </row>
    <row r="7" spans="1:11" s="7" customFormat="1" ht="33" customHeight="1" x14ac:dyDescent="0.25">
      <c r="A7" s="73">
        <v>1</v>
      </c>
      <c r="B7" s="74" cm="1">
        <f t="array" ref="B7">IFERROR(IF(حسابات_الافراد!B7&lt;&gt;"",INDEX(حسابات_الافراد!$B$7:$B$205,MATCH(0,COUNTIF($B$6:B6,حسابات_الافراد!$B$7:$B$205),0)),""),"")</f>
        <v>1</v>
      </c>
      <c r="C7" s="75" t="str">
        <f ca="1">IFERROR(VLOOKUP($B7,INDIRECT($A$1&amp;"!$B$7:$f$100"),2,0),"")</f>
        <v>استقبال من المطار والتوصيل الى الفندق</v>
      </c>
      <c r="D7" s="76">
        <f ca="1">IFERROR(VLOOKUP($B7,INDIRECT($A$1&amp;"!$B$7:$f$100"),3,0),"")</f>
        <v>0.41666666666666669</v>
      </c>
      <c r="E7" s="77" t="str">
        <f ca="1">IFERROR(VLOOKUP($B7,INDIRECT($A$1&amp;"!$B$7:$f$100"),4,0),"")</f>
        <v>ALOFT LANGKAWI 4*</v>
      </c>
      <c r="F7" s="78" t="str">
        <f ca="1">IFERROR(VLOOKUP($B7,INDIRECT($A$1&amp;"!$B$7:$f$100"),5,0),"")</f>
        <v>غرفة مطلة ع الحديقة مع إفطار</v>
      </c>
    </row>
    <row r="8" spans="1:11" s="7" customFormat="1" ht="33" customHeight="1" x14ac:dyDescent="0.25">
      <c r="A8" s="73">
        <v>2</v>
      </c>
      <c r="B8" s="74" cm="1">
        <f t="array" ref="B8">IFERROR(IF(حسابات_الافراد!B8&lt;&gt;"",INDEX(حسابات_الافراد!$B$7:$B$205,MATCH(0,COUNTIF($B$6:B7,حسابات_الافراد!$B$7:$B$205),0)),""),"")</f>
        <v>2</v>
      </c>
      <c r="C8" s="75" t="str">
        <f ca="1">IFERROR(VLOOKUP($B8,INDIRECT($A$1&amp;"!$B$7:$f$100"),2,0),"")</f>
        <v>جولة مدينة الأضواء ومتحف الشمع وبيت الثلج</v>
      </c>
      <c r="D8" s="76">
        <f t="shared" ref="D8:D34" ca="1" si="0">IFERROR(VLOOKUP($B8,INDIRECT($A$1&amp;"!$B$7:$f$100"),3,0),"")</f>
        <v>0.45833333333333298</v>
      </c>
      <c r="E8" s="77" t="str">
        <f t="shared" ref="E8:E34" ca="1" si="1">IFERROR(VLOOKUP($B8,INDIRECT($A$1&amp;"!$B$7:$f$100"),4,0),"")</f>
        <v>BAYVIEW HOTEL GEORGETOWN 4*</v>
      </c>
      <c r="F8" s="78" t="str">
        <f t="shared" ref="F8:F34" ca="1" si="2">IFERROR(VLOOKUP($B8,INDIRECT($A$1&amp;"!$B$7:$f$100"),5,0),"")</f>
        <v>غرفة مطلة ع الحديقة مع إفطار</v>
      </c>
    </row>
    <row r="9" spans="1:11" s="7" customFormat="1" ht="33" customHeight="1" x14ac:dyDescent="0.25">
      <c r="A9" s="73">
        <v>3</v>
      </c>
      <c r="B9" s="74" cm="1">
        <f t="array" ref="B9">IFERROR(IF(حسابات_الافراد!B9&lt;&gt;"",INDEX(حسابات_الافراد!$B$7:$B$205,MATCH(0,COUNTIF($B$6:B8,حسابات_الافراد!$B$7:$B$205),0)),""),"")</f>
        <v>3</v>
      </c>
      <c r="C9" s="75" t="str">
        <f ca="1">IFERROR(VLOOKUP($B9,INDIRECT($A$1&amp;"!$B$7:$f$100"),2,0),"")</f>
        <v>جولة كوالالمبور (البرجين-الاكواريا-المنارة-قصر الملك-المتحف الوطني-نهر الحياة-ساحة الحرية)</v>
      </c>
      <c r="D9" s="76">
        <f t="shared" ca="1" si="0"/>
        <v>0.5</v>
      </c>
      <c r="E9" s="77" t="str">
        <f t="shared" ca="1" si="1"/>
        <v>BAYVIEW HOTEL LANGKAWI 4*</v>
      </c>
      <c r="F9" s="78" t="str">
        <f t="shared" ca="1" si="2"/>
        <v>غرفة مطلة ع الحديقة مع إفطار</v>
      </c>
    </row>
    <row r="10" spans="1:11" s="7" customFormat="1" ht="33" customHeight="1" x14ac:dyDescent="0.25">
      <c r="A10" s="73">
        <v>4</v>
      </c>
      <c r="B10" s="74" cm="1">
        <f t="array" ref="B10">IFERROR(IF(حسابات_الافراد!B10&lt;&gt;"",INDEX(حسابات_الافراد!$B$7:$B$205,MATCH(0,COUNTIF($B$6:B9,حسابات_الافراد!$B$7:$B$205),0)),""),"")</f>
        <v>4</v>
      </c>
      <c r="C10" s="75" t="str">
        <f t="shared" ref="C10:C34" ca="1" si="3">IFERROR(VLOOKUP($B10,INDIRECT($A$1&amp;"!$B$7:$f$100"),2,0),"")</f>
        <v>التوصيل الى محطة الباصات للسفر الى بينانغ شاملة التذاكر والاستقبال في بينانغ والتوصيل الى الفندق</v>
      </c>
      <c r="D10" s="76">
        <f t="shared" ca="1" si="0"/>
        <v>0.54166666666666696</v>
      </c>
      <c r="E10" s="77" t="str">
        <f t="shared" ca="1" si="1"/>
        <v>BAYVIEW HOTEL LANGKAWI 4*</v>
      </c>
      <c r="F10" s="78" t="str">
        <f t="shared" ca="1" si="2"/>
        <v>غرفة مطلة ع الحديقة مع إفطار</v>
      </c>
    </row>
    <row r="11" spans="1:11" s="7" customFormat="1" ht="33" customHeight="1" x14ac:dyDescent="0.25">
      <c r="A11" s="73">
        <v>5</v>
      </c>
      <c r="B11" s="74" cm="1">
        <f t="array" ref="B11">IFERROR(IF(حسابات_الافراد!B11&lt;&gt;"",INDEX(حسابات_الافراد!$B$7:$B$205,MATCH(0,COUNTIF($B$6:B10,حسابات_الافراد!$B$7:$B$205),0)),""),"")</f>
        <v>5</v>
      </c>
      <c r="C11" s="75" t="str">
        <f t="shared" ca="1" si="3"/>
        <v>الجولة البرية في بينانغ تشمل قطار الهضبة-مصنع القهوة والشوكولا-البيت المقلوب-حديقة التوابل الاستوائية-حديقة الفراشات)</v>
      </c>
      <c r="D11" s="76">
        <f t="shared" ca="1" si="0"/>
        <v>0.58333333333333304</v>
      </c>
      <c r="E11" s="77" t="str">
        <f t="shared" ca="1" si="1"/>
        <v>BAYVIEW HOTEL LANGKAWI 4*</v>
      </c>
      <c r="F11" s="78" t="str">
        <f t="shared" ca="1" si="2"/>
        <v>غرفة مطلة ع الحديقة مع إفطار</v>
      </c>
    </row>
    <row r="12" spans="1:11" s="7" customFormat="1" ht="33" customHeight="1" x14ac:dyDescent="0.25">
      <c r="A12" s="73">
        <v>6</v>
      </c>
      <c r="B12" s="74" cm="1">
        <f t="array" ref="B12">IFERROR(IF(حسابات_الافراد!B12&lt;&gt;"",INDEX(حسابات_الافراد!$B$7:$B$205,MATCH(0,COUNTIF($B$6:B11,حسابات_الافراد!$B$7:$B$205),0)),""),"")</f>
        <v>6</v>
      </c>
      <c r="C12" s="75" t="str">
        <f t="shared" ca="1" si="3"/>
        <v>جولة بحرية تشمل رحلة صيد- شاطئ القرود</v>
      </c>
      <c r="D12" s="76">
        <f t="shared" ca="1" si="0"/>
        <v>0.625</v>
      </c>
      <c r="E12" s="77" t="str">
        <f t="shared" ca="1" si="1"/>
        <v>BAYVIEW HOTEL LANGKAWI 4*</v>
      </c>
      <c r="F12" s="78" t="str">
        <f t="shared" ca="1" si="2"/>
        <v>غرفة مطلة ع الحديقة مع إفطار</v>
      </c>
    </row>
    <row r="13" spans="1:11" s="7" customFormat="1" ht="33" customHeight="1" x14ac:dyDescent="0.25">
      <c r="A13" s="73">
        <v>7</v>
      </c>
      <c r="B13" s="74" cm="1">
        <f t="array" ref="B13">IFERROR(IF(حسابات_الافراد!B13&lt;&gt;"",INDEX(حسابات_الافراد!$B$7:$B$205,MATCH(0,COUNTIF($B$6:B12,حسابات_الافراد!$B$7:$B$205),0)),""),"")</f>
        <v>7</v>
      </c>
      <c r="C13" s="75" t="str">
        <f t="shared" ca="1" si="3"/>
        <v>التوصيل الى كوالا قدح والسفر بالعبارة شاملة التذاكر والاستقبال في لينكاوي والتوصيل الى الفندق</v>
      </c>
      <c r="D13" s="76">
        <f t="shared" ca="1" si="0"/>
        <v>0.66666666666666696</v>
      </c>
      <c r="E13" s="77" t="str">
        <f t="shared" ca="1" si="1"/>
        <v>BAYVIEW HOTEL LANGKAWI 4*</v>
      </c>
      <c r="F13" s="78" t="str">
        <f t="shared" ca="1" si="2"/>
        <v>غرفة مطلة ع الحديقة مع إفطار</v>
      </c>
    </row>
    <row r="14" spans="1:11" s="7" customFormat="1" ht="33" customHeight="1" x14ac:dyDescent="0.25">
      <c r="A14" s="73">
        <v>8</v>
      </c>
      <c r="B14" s="74" cm="1">
        <f t="array" ref="B14">IFERROR(IF(حسابات_الافراد!B14&lt;&gt;"",INDEX(حسابات_الافراد!$B$7:$B$205,MATCH(0,COUNTIF($B$6:B13,حسابات_الافراد!$B$7:$B$205),0)),""),"")</f>
        <v>8</v>
      </c>
      <c r="C14" s="75" t="str">
        <f t="shared" ca="1" si="3"/>
        <v>جولة برية في لينكاوي تشمل تل فريك-ساحة النسر-مرزعة التماسيح-حديقة الفواكه الاستوائية</v>
      </c>
      <c r="D14" s="76">
        <f t="shared" ca="1" si="0"/>
        <v>0.70833333333333304</v>
      </c>
      <c r="E14" s="77" t="str">
        <f t="shared" ca="1" si="1"/>
        <v>ADYA CENANG 3*</v>
      </c>
      <c r="F14" s="78" t="str">
        <f t="shared" ca="1" si="2"/>
        <v>غرفة مطلة ع الحديقة مع إفطار</v>
      </c>
    </row>
    <row r="15" spans="1:11" s="7" customFormat="1" ht="33" customHeight="1" x14ac:dyDescent="0.25">
      <c r="A15" s="73">
        <v>9</v>
      </c>
      <c r="B15" s="74" cm="1">
        <f t="array" ref="B15">IFERROR(IF(حسابات_الافراد!B15&lt;&gt;"",INDEX(حسابات_الافراد!$B$7:$B$205,MATCH(0,COUNTIF($B$6:B14,حسابات_الافراد!$B$7:$B$205),0)),""),"")</f>
        <v>9</v>
      </c>
      <c r="C15" s="75" t="str">
        <f t="shared" ca="1" si="3"/>
        <v>جولة بحرية تشمل رحلة الى الجزر الأسطورية</v>
      </c>
      <c r="D15" s="76">
        <f t="shared" ca="1" si="0"/>
        <v>0.75</v>
      </c>
      <c r="E15" s="77" t="str">
        <f t="shared" ca="1" si="1"/>
        <v>ADYA CENANG 3*</v>
      </c>
      <c r="F15" s="78" t="str">
        <f t="shared" ca="1" si="2"/>
        <v>غرفة مطلة ع الحديقة مع إفطار</v>
      </c>
    </row>
    <row r="16" spans="1:11" s="7" customFormat="1" ht="33" customHeight="1" x14ac:dyDescent="0.25">
      <c r="A16" s="73">
        <v>10</v>
      </c>
      <c r="B16" s="74" cm="1">
        <f t="array" ref="B16">IFERROR(IF(حسابات_الافراد!B16&lt;&gt;"",INDEX(حسابات_الافراد!$B$7:$B$205,MATCH(0,COUNTIF($B$6:B15,حسابات_الافراد!$B$7:$B$205),0)),""),"")</f>
        <v>10</v>
      </c>
      <c r="C16" s="75" t="str">
        <f t="shared" ca="1" si="3"/>
        <v>يوم للاستمتاع بالشاطئ</v>
      </c>
      <c r="D16" s="76">
        <f t="shared" ca="1" si="0"/>
        <v>0.79166666666666696</v>
      </c>
      <c r="E16" s="77" t="str">
        <f t="shared" ca="1" si="1"/>
        <v>ADYA CENANG 3*</v>
      </c>
      <c r="F16" s="78" t="str">
        <f t="shared" ca="1" si="2"/>
        <v>غرفة مطلة ع الحديقة مع إفطار</v>
      </c>
    </row>
    <row r="17" spans="1:6" s="7" customFormat="1" ht="33" customHeight="1" x14ac:dyDescent="0.25">
      <c r="A17" s="73">
        <v>11</v>
      </c>
      <c r="B17" s="74" cm="1">
        <f t="array" ref="B17">IFERROR(IF(حسابات_الافراد!B17&lt;&gt;"",INDEX(حسابات_الافراد!$B$7:$B$205,MATCH(0,COUNTIF($B$6:B16,حسابات_الافراد!$B$7:$B$205),0)),""),"")</f>
        <v>11</v>
      </c>
      <c r="C17" s="75" t="str">
        <f t="shared" ca="1" si="3"/>
        <v>التوصيل الى مطار لينكاوي والاستقبال في مطار كوالالمبور والتوصيل الى الفندق</v>
      </c>
      <c r="D17" s="76">
        <f t="shared" ca="1" si="0"/>
        <v>0.83333333333333304</v>
      </c>
      <c r="E17" s="77" t="str">
        <f t="shared" ca="1" si="1"/>
        <v>ADYA CENANG 3*</v>
      </c>
      <c r="F17" s="78" t="str">
        <f t="shared" ca="1" si="2"/>
        <v>غرفة مطلة ع الحديقة مع إفطار</v>
      </c>
    </row>
    <row r="18" spans="1:6" s="7" customFormat="1" ht="33" customHeight="1" x14ac:dyDescent="0.25">
      <c r="A18" s="73">
        <v>12</v>
      </c>
      <c r="B18" s="74" t="str" cm="1">
        <f t="array" ref="B18">IFERROR(IF(حسابات_الافراد!B18&lt;&gt;"",INDEX(حسابات_الافراد!$B$7:$B$205,MATCH(0,COUNTIF($B$6:B17,حسابات_الافراد!$B$7:$B$205),0)),""),"")</f>
        <v/>
      </c>
      <c r="C18" s="75" t="str">
        <f t="shared" ca="1" si="3"/>
        <v/>
      </c>
      <c r="D18" s="76" t="str">
        <f t="shared" ca="1" si="0"/>
        <v/>
      </c>
      <c r="E18" s="77" t="str">
        <f t="shared" ca="1" si="1"/>
        <v/>
      </c>
      <c r="F18" s="78" t="str">
        <f t="shared" ca="1" si="2"/>
        <v/>
      </c>
    </row>
    <row r="19" spans="1:6" s="7" customFormat="1" ht="33" customHeight="1" x14ac:dyDescent="0.25">
      <c r="A19" s="73">
        <v>13</v>
      </c>
      <c r="B19" s="74" t="str" cm="1">
        <f t="array" ref="B19">IFERROR(IF(حسابات_الافراد!B19&lt;&gt;"",INDEX(حسابات_الافراد!$B$7:$B$205,MATCH(0,COUNTIF($B$6:B18,حسابات_الافراد!$B$7:$B$205),0)),""),"")</f>
        <v/>
      </c>
      <c r="C19" s="75" t="str">
        <f t="shared" ca="1" si="3"/>
        <v/>
      </c>
      <c r="D19" s="76" t="str">
        <f t="shared" ca="1" si="0"/>
        <v/>
      </c>
      <c r="E19" s="77" t="str">
        <f t="shared" ca="1" si="1"/>
        <v/>
      </c>
      <c r="F19" s="78" t="str">
        <f t="shared" ca="1" si="2"/>
        <v/>
      </c>
    </row>
    <row r="20" spans="1:6" s="7" customFormat="1" ht="33" customHeight="1" x14ac:dyDescent="0.25">
      <c r="A20" s="73">
        <v>14</v>
      </c>
      <c r="B20" s="74" t="str" cm="1">
        <f t="array" ref="B20">IFERROR(IF(حسابات_الافراد!B20&lt;&gt;"",INDEX(حسابات_الافراد!$B$7:$B$205,MATCH(0,COUNTIF($B$6:B19,حسابات_الافراد!$B$7:$B$205),0)),""),"")</f>
        <v/>
      </c>
      <c r="C20" s="75" t="str">
        <f t="shared" ca="1" si="3"/>
        <v/>
      </c>
      <c r="D20" s="76" t="str">
        <f t="shared" ca="1" si="0"/>
        <v/>
      </c>
      <c r="E20" s="77" t="str">
        <f t="shared" ca="1" si="1"/>
        <v/>
      </c>
      <c r="F20" s="78" t="str">
        <f t="shared" ca="1" si="2"/>
        <v/>
      </c>
    </row>
    <row r="21" spans="1:6" s="7" customFormat="1" ht="33" customHeight="1" x14ac:dyDescent="0.25">
      <c r="A21" s="73">
        <v>15</v>
      </c>
      <c r="B21" s="74" t="str" cm="1">
        <f t="array" ref="B21">IFERROR(IF(حسابات_الافراد!B21&lt;&gt;"",INDEX(حسابات_الافراد!$B$7:$B$205,MATCH(0,COUNTIF($B$6:B20,حسابات_الافراد!$B$7:$B$205),0)),""),"")</f>
        <v/>
      </c>
      <c r="C21" s="75" t="str">
        <f t="shared" ca="1" si="3"/>
        <v/>
      </c>
      <c r="D21" s="76" t="str">
        <f t="shared" ca="1" si="0"/>
        <v/>
      </c>
      <c r="E21" s="77" t="str">
        <f t="shared" ca="1" si="1"/>
        <v/>
      </c>
      <c r="F21" s="78" t="str">
        <f t="shared" ca="1" si="2"/>
        <v/>
      </c>
    </row>
    <row r="22" spans="1:6" s="7" customFormat="1" ht="33" customHeight="1" x14ac:dyDescent="0.25">
      <c r="A22" s="73">
        <v>16</v>
      </c>
      <c r="B22" s="74" t="str" cm="1">
        <f t="array" ref="B22">IFERROR(IF(حسابات_الافراد!B22&lt;&gt;"",INDEX(حسابات_الافراد!$B$7:$B$205,MATCH(0,COUNTIF($B$6:B21,حسابات_الافراد!$B$7:$B$205),0)),""),"")</f>
        <v/>
      </c>
      <c r="C22" s="75" t="str">
        <f t="shared" ca="1" si="3"/>
        <v/>
      </c>
      <c r="D22" s="76" t="str">
        <f t="shared" ca="1" si="0"/>
        <v/>
      </c>
      <c r="E22" s="77" t="str">
        <f t="shared" ca="1" si="1"/>
        <v/>
      </c>
      <c r="F22" s="78" t="str">
        <f t="shared" ca="1" si="2"/>
        <v/>
      </c>
    </row>
    <row r="23" spans="1:6" s="7" customFormat="1" ht="33" customHeight="1" x14ac:dyDescent="0.25">
      <c r="A23" s="73">
        <v>17</v>
      </c>
      <c r="B23" s="74" t="str" cm="1">
        <f t="array" ref="B23">IFERROR(IF(حسابات_الافراد!B23&lt;&gt;"",INDEX(حسابات_الافراد!$B$7:$B$205,MATCH(0,COUNTIF($B$6:B22,حسابات_الافراد!$B$7:$B$205),0)),""),"")</f>
        <v/>
      </c>
      <c r="C23" s="75" t="str">
        <f t="shared" ca="1" si="3"/>
        <v/>
      </c>
      <c r="D23" s="76" t="str">
        <f t="shared" ca="1" si="0"/>
        <v/>
      </c>
      <c r="E23" s="77" t="str">
        <f t="shared" ca="1" si="1"/>
        <v/>
      </c>
      <c r="F23" s="78" t="str">
        <f t="shared" ca="1" si="2"/>
        <v/>
      </c>
    </row>
    <row r="24" spans="1:6" s="7" customFormat="1" ht="33" customHeight="1" x14ac:dyDescent="0.25">
      <c r="A24" s="73">
        <v>18</v>
      </c>
      <c r="B24" s="74" t="str" cm="1">
        <f t="array" ref="B24">IFERROR(IF(حسابات_الافراد!B24&lt;&gt;"",INDEX(حسابات_الافراد!$B$7:$B$205,MATCH(0,COUNTIF($B$6:B23,حسابات_الافراد!$B$7:$B$205),0)),""),"")</f>
        <v/>
      </c>
      <c r="C24" s="75" t="str">
        <f t="shared" ca="1" si="3"/>
        <v/>
      </c>
      <c r="D24" s="76" t="str">
        <f t="shared" ca="1" si="0"/>
        <v/>
      </c>
      <c r="E24" s="77" t="str">
        <f t="shared" ca="1" si="1"/>
        <v/>
      </c>
      <c r="F24" s="78" t="str">
        <f t="shared" ca="1" si="2"/>
        <v/>
      </c>
    </row>
    <row r="25" spans="1:6" s="7" customFormat="1" ht="33" customHeight="1" x14ac:dyDescent="0.25">
      <c r="A25" s="73">
        <v>19</v>
      </c>
      <c r="B25" s="74" t="str" cm="1">
        <f t="array" ref="B25">IFERROR(IF(حسابات_الافراد!B25&lt;&gt;"",INDEX(حسابات_الافراد!$B$7:$B$205,MATCH(0,COUNTIF($B$6:B24,حسابات_الافراد!$B$7:$B$205),0)),""),"")</f>
        <v/>
      </c>
      <c r="C25" s="75" t="str">
        <f t="shared" ca="1" si="3"/>
        <v/>
      </c>
      <c r="D25" s="76" t="str">
        <f t="shared" ca="1" si="0"/>
        <v/>
      </c>
      <c r="E25" s="77" t="str">
        <f t="shared" ca="1" si="1"/>
        <v/>
      </c>
      <c r="F25" s="78" t="str">
        <f t="shared" ca="1" si="2"/>
        <v/>
      </c>
    </row>
    <row r="26" spans="1:6" s="7" customFormat="1" ht="33" customHeight="1" x14ac:dyDescent="0.25">
      <c r="A26" s="73">
        <v>20</v>
      </c>
      <c r="B26" s="74" t="str" cm="1">
        <f t="array" ref="B26">IFERROR(IF(حسابات_الافراد!B26&lt;&gt;"",INDEX(حسابات_الافراد!$B$7:$B$205,MATCH(0,COUNTIF($B$6:B25,حسابات_الافراد!$B$7:$B$205),0)),""),"")</f>
        <v/>
      </c>
      <c r="C26" s="75" t="str">
        <f t="shared" ca="1" si="3"/>
        <v/>
      </c>
      <c r="D26" s="76" t="str">
        <f t="shared" ca="1" si="0"/>
        <v/>
      </c>
      <c r="E26" s="77" t="str">
        <f t="shared" ca="1" si="1"/>
        <v/>
      </c>
      <c r="F26" s="78" t="str">
        <f t="shared" ca="1" si="2"/>
        <v/>
      </c>
    </row>
    <row r="27" spans="1:6" s="7" customFormat="1" ht="33" customHeight="1" x14ac:dyDescent="0.25">
      <c r="A27" s="73">
        <v>21</v>
      </c>
      <c r="B27" s="74" t="str" cm="1">
        <f t="array" ref="B27">IFERROR(IF(حسابات_الافراد!B27&lt;&gt;"",INDEX(حسابات_الافراد!$B$7:$B$205,MATCH(0,COUNTIF($B$6:B26,حسابات_الافراد!$B$7:$B$205),0)),""),"")</f>
        <v/>
      </c>
      <c r="C27" s="75" t="str">
        <f t="shared" ca="1" si="3"/>
        <v/>
      </c>
      <c r="D27" s="76" t="str">
        <f t="shared" ca="1" si="0"/>
        <v/>
      </c>
      <c r="E27" s="77" t="str">
        <f t="shared" ca="1" si="1"/>
        <v/>
      </c>
      <c r="F27" s="78" t="str">
        <f t="shared" ca="1" si="2"/>
        <v/>
      </c>
    </row>
    <row r="28" spans="1:6" s="7" customFormat="1" ht="33" customHeight="1" x14ac:dyDescent="0.25">
      <c r="A28" s="73">
        <v>22</v>
      </c>
      <c r="B28" s="74" t="str" cm="1">
        <f t="array" ref="B28">IFERROR(IF(حسابات_الافراد!B28&lt;&gt;"",INDEX(حسابات_الافراد!$B$7:$B$205,MATCH(0,COUNTIF($B$6:B27,حسابات_الافراد!$B$7:$B$205),0)),""),"")</f>
        <v/>
      </c>
      <c r="C28" s="75" t="str">
        <f t="shared" ca="1" si="3"/>
        <v/>
      </c>
      <c r="D28" s="76" t="str">
        <f t="shared" ca="1" si="0"/>
        <v/>
      </c>
      <c r="E28" s="77" t="str">
        <f t="shared" ca="1" si="1"/>
        <v/>
      </c>
      <c r="F28" s="78" t="str">
        <f t="shared" ca="1" si="2"/>
        <v/>
      </c>
    </row>
    <row r="29" spans="1:6" s="7" customFormat="1" ht="33" customHeight="1" x14ac:dyDescent="0.25">
      <c r="A29" s="73">
        <v>23</v>
      </c>
      <c r="B29" s="74" t="str" cm="1">
        <f t="array" ref="B29">IFERROR(IF(حسابات_الافراد!B29&lt;&gt;"",INDEX(حسابات_الافراد!$B$7:$B$205,MATCH(0,COUNTIF($B$6:B28,حسابات_الافراد!$B$7:$B$205),0)),""),"")</f>
        <v/>
      </c>
      <c r="C29" s="75" t="str">
        <f t="shared" ca="1" si="3"/>
        <v/>
      </c>
      <c r="D29" s="76" t="str">
        <f t="shared" ca="1" si="0"/>
        <v/>
      </c>
      <c r="E29" s="77" t="str">
        <f t="shared" ca="1" si="1"/>
        <v/>
      </c>
      <c r="F29" s="78" t="str">
        <f t="shared" ca="1" si="2"/>
        <v/>
      </c>
    </row>
    <row r="30" spans="1:6" s="7" customFormat="1" ht="33" customHeight="1" x14ac:dyDescent="0.25">
      <c r="A30" s="73">
        <v>24</v>
      </c>
      <c r="B30" s="74" t="str" cm="1">
        <f t="array" ref="B30">IFERROR(IF(حسابات_الافراد!B30&lt;&gt;"",INDEX(حسابات_الافراد!$B$7:$B$205,MATCH(0,COUNTIF($B$6:B29,حسابات_الافراد!$B$7:$B$205),0)),""),"")</f>
        <v/>
      </c>
      <c r="C30" s="75" t="str">
        <f t="shared" ca="1" si="3"/>
        <v/>
      </c>
      <c r="D30" s="76" t="str">
        <f t="shared" ca="1" si="0"/>
        <v/>
      </c>
      <c r="E30" s="77" t="str">
        <f t="shared" ca="1" si="1"/>
        <v/>
      </c>
      <c r="F30" s="78" t="str">
        <f t="shared" ca="1" si="2"/>
        <v/>
      </c>
    </row>
    <row r="31" spans="1:6" s="7" customFormat="1" ht="33" customHeight="1" x14ac:dyDescent="0.25">
      <c r="A31" s="73">
        <v>25</v>
      </c>
      <c r="B31" s="74" t="str" cm="1">
        <f t="array" ref="B31">IFERROR(IF(حسابات_الافراد!B31&lt;&gt;"",INDEX(حسابات_الافراد!$B$7:$B$205,MATCH(0,COUNTIF($B$6:B30,حسابات_الافراد!$B$7:$B$205),0)),""),"")</f>
        <v/>
      </c>
      <c r="C31" s="75" t="str">
        <f t="shared" ca="1" si="3"/>
        <v/>
      </c>
      <c r="D31" s="76" t="str">
        <f t="shared" ca="1" si="0"/>
        <v/>
      </c>
      <c r="E31" s="77" t="str">
        <f t="shared" ca="1" si="1"/>
        <v/>
      </c>
      <c r="F31" s="78" t="str">
        <f t="shared" ca="1" si="2"/>
        <v/>
      </c>
    </row>
    <row r="32" spans="1:6" s="7" customFormat="1" ht="33" customHeight="1" x14ac:dyDescent="0.25">
      <c r="A32" s="73">
        <v>26</v>
      </c>
      <c r="B32" s="74" t="str" cm="1">
        <f t="array" ref="B32">IFERROR(IF(حسابات_الافراد!B32&lt;&gt;"",INDEX(حسابات_الافراد!$B$7:$B$205,MATCH(0,COUNTIF($B$6:B31,حسابات_الافراد!$B$7:$B$205),0)),""),"")</f>
        <v/>
      </c>
      <c r="C32" s="75" t="str">
        <f t="shared" ca="1" si="3"/>
        <v/>
      </c>
      <c r="D32" s="76" t="str">
        <f t="shared" ca="1" si="0"/>
        <v/>
      </c>
      <c r="E32" s="77" t="str">
        <f t="shared" ca="1" si="1"/>
        <v/>
      </c>
      <c r="F32" s="78" t="str">
        <f t="shared" ca="1" si="2"/>
        <v/>
      </c>
    </row>
    <row r="33" spans="1:9" s="7" customFormat="1" ht="33" customHeight="1" x14ac:dyDescent="0.25">
      <c r="A33" s="73">
        <v>27</v>
      </c>
      <c r="B33" s="74" t="str" cm="1">
        <f t="array" ref="B33">IFERROR(IF(حسابات_الافراد!B33&lt;&gt;"",INDEX(حسابات_الافراد!$B$7:$B$205,MATCH(0,COUNTIF($B$6:B32,حسابات_الافراد!$B$7:$B$205),0)),""),"")</f>
        <v/>
      </c>
      <c r="C33" s="75" t="str">
        <f t="shared" ca="1" si="3"/>
        <v/>
      </c>
      <c r="D33" s="76" t="str">
        <f t="shared" ca="1" si="0"/>
        <v/>
      </c>
      <c r="E33" s="77" t="str">
        <f t="shared" ca="1" si="1"/>
        <v/>
      </c>
      <c r="F33" s="78" t="str">
        <f t="shared" ca="1" si="2"/>
        <v/>
      </c>
    </row>
    <row r="34" spans="1:9" s="7" customFormat="1" ht="33" customHeight="1" thickBot="1" x14ac:dyDescent="0.3">
      <c r="A34" s="73">
        <v>28</v>
      </c>
      <c r="B34" s="74" t="str" cm="1">
        <f t="array" ref="B34">IFERROR(IF(حسابات_الافراد!B34&lt;&gt;"",INDEX(حسابات_الافراد!$B$7:$B$205,MATCH(0,COUNTIF($B$6:B33,حسابات_الافراد!$B$7:$B$205),0)),""),"")</f>
        <v/>
      </c>
      <c r="C34" s="75" t="str">
        <f t="shared" ca="1" si="3"/>
        <v/>
      </c>
      <c r="D34" s="79" t="str">
        <f t="shared" ca="1" si="0"/>
        <v/>
      </c>
      <c r="E34" s="80" t="str">
        <f t="shared" ca="1" si="1"/>
        <v/>
      </c>
      <c r="F34" s="78" t="str">
        <f t="shared" ca="1" si="2"/>
        <v/>
      </c>
    </row>
    <row r="35" spans="1:9" s="7" customFormat="1" ht="4.8" customHeight="1" x14ac:dyDescent="0.25">
      <c r="A35" s="119" t="s">
        <v>81</v>
      </c>
      <c r="B35" s="119"/>
      <c r="C35" s="119"/>
      <c r="D35" s="119"/>
      <c r="E35" s="119"/>
      <c r="F35" s="119"/>
    </row>
    <row r="36" spans="1:9" s="7" customFormat="1" ht="24.6" customHeight="1" x14ac:dyDescent="0.25">
      <c r="A36" s="119"/>
      <c r="B36" s="119"/>
      <c r="C36" s="119"/>
      <c r="D36" s="119"/>
      <c r="E36" s="119"/>
      <c r="F36" s="119"/>
      <c r="G36" s="42"/>
      <c r="H36" s="42"/>
    </row>
    <row r="37" spans="1:9" x14ac:dyDescent="0.25">
      <c r="B37" s="9"/>
    </row>
    <row r="38" spans="1:9" x14ac:dyDescent="0.25">
      <c r="B38" s="9"/>
    </row>
    <row r="39" spans="1:9" x14ac:dyDescent="0.25">
      <c r="B39" s="9"/>
    </row>
    <row r="40" spans="1:9" x14ac:dyDescent="0.25">
      <c r="B40" s="9"/>
    </row>
    <row r="41" spans="1:9" x14ac:dyDescent="0.25">
      <c r="B41" s="9"/>
    </row>
    <row r="42" spans="1:9" x14ac:dyDescent="0.25">
      <c r="B42" s="9"/>
    </row>
    <row r="43" spans="1:9" x14ac:dyDescent="0.25">
      <c r="B43" s="9"/>
    </row>
    <row r="44" spans="1:9" x14ac:dyDescent="0.25">
      <c r="B44" s="9"/>
    </row>
    <row r="45" spans="1:9" x14ac:dyDescent="0.25">
      <c r="B45" s="9"/>
    </row>
    <row r="46" spans="1:9" ht="18" thickBot="1" x14ac:dyDescent="0.3">
      <c r="B46" s="9"/>
    </row>
    <row r="47" spans="1:9" ht="24.6" customHeight="1" thickTop="1" x14ac:dyDescent="0.25">
      <c r="A47" s="141" t="s">
        <v>1</v>
      </c>
      <c r="B47" s="142"/>
      <c r="C47" s="142" t="s">
        <v>11</v>
      </c>
      <c r="D47" s="142"/>
      <c r="E47" s="81" t="s">
        <v>13</v>
      </c>
      <c r="F47" s="82" t="s">
        <v>14</v>
      </c>
      <c r="H47" s="1"/>
      <c r="I47" s="1"/>
    </row>
    <row r="48" spans="1:9" s="7" customFormat="1" ht="4.8" customHeight="1" x14ac:dyDescent="0.25">
      <c r="A48" s="83"/>
      <c r="B48" s="84"/>
      <c r="C48" s="85"/>
      <c r="D48" s="86"/>
      <c r="E48" s="87"/>
      <c r="F48" s="87"/>
    </row>
    <row r="49" spans="1:9" x14ac:dyDescent="0.25">
      <c r="A49" s="138">
        <f>حسابات_الافراد!A50</f>
        <v>0</v>
      </c>
      <c r="B49" s="138"/>
      <c r="C49" s="139">
        <f>حسابات_الافراد!C50</f>
        <v>0</v>
      </c>
      <c r="D49" s="139"/>
      <c r="E49" s="88">
        <f>حسابات_الافراد!E50</f>
        <v>0</v>
      </c>
      <c r="F49" s="88">
        <f>حسابات_الافراد!F50</f>
        <v>0</v>
      </c>
      <c r="H49" s="1"/>
      <c r="I49" s="1"/>
    </row>
    <row r="50" spans="1:9" x14ac:dyDescent="0.25">
      <c r="A50" s="138">
        <f>حسابات_الافراد!A51</f>
        <v>0</v>
      </c>
      <c r="B50" s="138"/>
      <c r="C50" s="139">
        <f>حسابات_الافراد!C51</f>
        <v>0</v>
      </c>
      <c r="D50" s="139"/>
      <c r="E50" s="88">
        <f>حسابات_الافراد!E51</f>
        <v>0</v>
      </c>
      <c r="F50" s="88">
        <f>حسابات_الافراد!F51</f>
        <v>0</v>
      </c>
      <c r="H50" s="1"/>
      <c r="I50" s="1"/>
    </row>
    <row r="51" spans="1:9" x14ac:dyDescent="0.25">
      <c r="A51" s="138">
        <f>حسابات_الافراد!A52</f>
        <v>0</v>
      </c>
      <c r="B51" s="138"/>
      <c r="C51" s="139">
        <f>حسابات_الافراد!C52</f>
        <v>0</v>
      </c>
      <c r="D51" s="139"/>
      <c r="E51" s="88">
        <f>حسابات_الافراد!E52</f>
        <v>0</v>
      </c>
      <c r="F51" s="88">
        <f>حسابات_الافراد!F52</f>
        <v>0</v>
      </c>
      <c r="H51" s="1"/>
      <c r="I51" s="1"/>
    </row>
    <row r="52" spans="1:9" x14ac:dyDescent="0.25">
      <c r="A52" s="138">
        <f>حسابات_الافراد!A53</f>
        <v>0</v>
      </c>
      <c r="B52" s="138"/>
      <c r="C52" s="139">
        <f>حسابات_الافراد!C53</f>
        <v>0</v>
      </c>
      <c r="D52" s="139"/>
      <c r="E52" s="88">
        <f>حسابات_الافراد!E53</f>
        <v>0</v>
      </c>
      <c r="F52" s="88">
        <f>حسابات_الافراد!F53</f>
        <v>0</v>
      </c>
      <c r="H52" s="1"/>
      <c r="I52" s="1"/>
    </row>
    <row r="53" spans="1:9" x14ac:dyDescent="0.25">
      <c r="A53" s="138">
        <f>حسابات_الافراد!A54</f>
        <v>0</v>
      </c>
      <c r="B53" s="138"/>
      <c r="C53" s="139">
        <f>حسابات_الافراد!C54</f>
        <v>0</v>
      </c>
      <c r="D53" s="139"/>
      <c r="E53" s="88">
        <f>حسابات_الافراد!E54</f>
        <v>0</v>
      </c>
      <c r="F53" s="88">
        <f>حسابات_الافراد!F54</f>
        <v>0</v>
      </c>
      <c r="H53" s="1"/>
      <c r="I53" s="1"/>
    </row>
    <row r="54" spans="1:9" x14ac:dyDescent="0.25">
      <c r="H54" s="1"/>
    </row>
    <row r="56" spans="1:9" ht="26.4" customHeight="1" x14ac:dyDescent="0.25">
      <c r="B56" s="58" t="s">
        <v>88</v>
      </c>
    </row>
    <row r="57" spans="1:9" ht="13.2" customHeight="1" x14ac:dyDescent="0.25">
      <c r="B57" s="59"/>
    </row>
    <row r="58" spans="1:9" x14ac:dyDescent="0.25">
      <c r="A58" s="60">
        <v>1</v>
      </c>
      <c r="B58" s="61" t="s">
        <v>89</v>
      </c>
      <c r="G58" s="10"/>
      <c r="H58" s="10"/>
      <c r="I58" s="1"/>
    </row>
    <row r="59" spans="1:9" x14ac:dyDescent="0.25">
      <c r="A59" s="60">
        <v>2</v>
      </c>
      <c r="B59" s="61" t="s">
        <v>90</v>
      </c>
      <c r="G59" s="10"/>
      <c r="H59" s="10"/>
      <c r="I59" s="1"/>
    </row>
    <row r="60" spans="1:9" x14ac:dyDescent="0.25">
      <c r="A60" s="60">
        <v>3</v>
      </c>
      <c r="B60" s="61" t="s">
        <v>91</v>
      </c>
      <c r="G60" s="10"/>
      <c r="H60" s="10"/>
      <c r="I60" s="1"/>
    </row>
    <row r="61" spans="1:9" x14ac:dyDescent="0.25">
      <c r="A61" s="60">
        <v>4</v>
      </c>
      <c r="B61" s="61" t="s">
        <v>92</v>
      </c>
      <c r="G61" s="10"/>
      <c r="H61" s="10"/>
      <c r="I61" s="1"/>
    </row>
    <row r="62" spans="1:9" x14ac:dyDescent="0.25">
      <c r="A62" s="60">
        <v>5</v>
      </c>
      <c r="B62" s="61" t="s">
        <v>93</v>
      </c>
      <c r="G62" s="10"/>
      <c r="H62" s="10"/>
      <c r="I62" s="1"/>
    </row>
    <row r="63" spans="1:9" x14ac:dyDescent="0.25">
      <c r="A63" s="60"/>
      <c r="B63" s="62"/>
    </row>
    <row r="64" spans="1:9" x14ac:dyDescent="0.25">
      <c r="A64" s="63"/>
      <c r="B64" s="62"/>
    </row>
    <row r="65" spans="1:9" x14ac:dyDescent="0.25">
      <c r="A65" s="63"/>
      <c r="B65" s="62"/>
    </row>
    <row r="66" spans="1:9" x14ac:dyDescent="0.25">
      <c r="A66" s="63"/>
      <c r="B66" s="62"/>
    </row>
    <row r="67" spans="1:9" ht="21" x14ac:dyDescent="0.25">
      <c r="A67" s="63"/>
      <c r="B67" s="58" t="s">
        <v>94</v>
      </c>
    </row>
    <row r="68" spans="1:9" x14ac:dyDescent="0.25">
      <c r="A68" s="63"/>
      <c r="B68" s="59"/>
    </row>
    <row r="69" spans="1:9" x14ac:dyDescent="0.25">
      <c r="A69" s="60">
        <v>1</v>
      </c>
      <c r="B69" s="61" t="s">
        <v>95</v>
      </c>
      <c r="G69" s="10"/>
      <c r="H69" s="10"/>
      <c r="I69" s="1"/>
    </row>
    <row r="70" spans="1:9" x14ac:dyDescent="0.25">
      <c r="A70" s="60">
        <v>2</v>
      </c>
      <c r="B70" s="61" t="s">
        <v>96</v>
      </c>
      <c r="G70" s="10"/>
      <c r="H70" s="10"/>
      <c r="I70" s="1"/>
    </row>
    <row r="71" spans="1:9" x14ac:dyDescent="0.25">
      <c r="A71" s="60">
        <v>3</v>
      </c>
      <c r="B71" s="61" t="s">
        <v>97</v>
      </c>
      <c r="G71" s="10"/>
      <c r="H71" s="10"/>
      <c r="I71" s="1"/>
    </row>
    <row r="72" spans="1:9" x14ac:dyDescent="0.25">
      <c r="A72" s="60">
        <v>4</v>
      </c>
      <c r="B72" s="61" t="s">
        <v>98</v>
      </c>
      <c r="G72" s="10"/>
      <c r="H72" s="10"/>
      <c r="I72" s="1"/>
    </row>
    <row r="73" spans="1:9" x14ac:dyDescent="0.25">
      <c r="B73" s="62"/>
    </row>
    <row r="74" spans="1:9" x14ac:dyDescent="0.25">
      <c r="B74" s="62"/>
    </row>
    <row r="75" spans="1:9" x14ac:dyDescent="0.25">
      <c r="B75" s="62"/>
    </row>
    <row r="76" spans="1:9" x14ac:dyDescent="0.25">
      <c r="B76" s="62"/>
    </row>
    <row r="81" spans="1:6" ht="24" customHeight="1" x14ac:dyDescent="0.25">
      <c r="B81" s="58" t="s">
        <v>99</v>
      </c>
    </row>
    <row r="82" spans="1:6" ht="13.8" customHeight="1" x14ac:dyDescent="0.25">
      <c r="B82" s="64"/>
    </row>
    <row r="83" spans="1:6" ht="45" customHeight="1" x14ac:dyDescent="0.25">
      <c r="B83" s="143" t="s">
        <v>100</v>
      </c>
      <c r="C83" s="144"/>
      <c r="D83" s="144"/>
      <c r="E83" s="144"/>
      <c r="F83" s="144"/>
    </row>
    <row r="87" spans="1:6" ht="21" x14ac:dyDescent="0.25">
      <c r="B87" s="58" t="s">
        <v>101</v>
      </c>
    </row>
    <row r="88" spans="1:6" ht="15" customHeight="1" x14ac:dyDescent="0.25">
      <c r="B88" s="64"/>
    </row>
    <row r="89" spans="1:6" x14ac:dyDescent="0.25">
      <c r="A89" s="60">
        <v>1</v>
      </c>
      <c r="B89" s="62" t="s">
        <v>102</v>
      </c>
    </row>
    <row r="90" spans="1:6" x14ac:dyDescent="0.25">
      <c r="A90" s="60">
        <v>2</v>
      </c>
      <c r="B90" s="62" t="s">
        <v>103</v>
      </c>
    </row>
    <row r="91" spans="1:6" x14ac:dyDescent="0.25">
      <c r="A91" s="60">
        <v>3</v>
      </c>
      <c r="B91" s="62" t="s">
        <v>104</v>
      </c>
    </row>
    <row r="92" spans="1:6" x14ac:dyDescent="0.25">
      <c r="A92" s="60">
        <v>4</v>
      </c>
      <c r="B92" s="62" t="s">
        <v>105</v>
      </c>
    </row>
    <row r="93" spans="1:6" x14ac:dyDescent="0.25">
      <c r="A93" s="60">
        <v>5</v>
      </c>
      <c r="B93" s="62" t="s">
        <v>106</v>
      </c>
    </row>
    <row r="94" spans="1:6" x14ac:dyDescent="0.25">
      <c r="A94" s="60">
        <v>6</v>
      </c>
      <c r="B94" s="62" t="s">
        <v>107</v>
      </c>
    </row>
    <row r="95" spans="1:6" x14ac:dyDescent="0.25">
      <c r="A95" s="60"/>
      <c r="B95" s="62"/>
    </row>
    <row r="96" spans="1:6" x14ac:dyDescent="0.25">
      <c r="A96" s="60"/>
      <c r="B96" s="62"/>
    </row>
    <row r="97" spans="1:6" x14ac:dyDescent="0.25">
      <c r="A97" s="60"/>
      <c r="B97" s="62"/>
    </row>
    <row r="98" spans="1:6" x14ac:dyDescent="0.25">
      <c r="A98" s="65"/>
    </row>
    <row r="99" spans="1:6" x14ac:dyDescent="0.25">
      <c r="A99" s="65"/>
    </row>
    <row r="101" spans="1:6" ht="25.8" x14ac:dyDescent="0.25">
      <c r="A101" s="145" t="s">
        <v>108</v>
      </c>
      <c r="B101" s="145"/>
      <c r="C101" s="145"/>
      <c r="D101" s="145"/>
      <c r="E101" s="145"/>
      <c r="F101" s="145"/>
    </row>
  </sheetData>
  <sheetProtection sheet="1" objects="1" scenarios="1"/>
  <mergeCells count="17">
    <mergeCell ref="B83:F83"/>
    <mergeCell ref="A101:F101"/>
    <mergeCell ref="A53:B53"/>
    <mergeCell ref="C53:D53"/>
    <mergeCell ref="A52:B52"/>
    <mergeCell ref="C52:D52"/>
    <mergeCell ref="A49:B49"/>
    <mergeCell ref="C49:D49"/>
    <mergeCell ref="A51:B51"/>
    <mergeCell ref="A2:F2"/>
    <mergeCell ref="A3:F3"/>
    <mergeCell ref="A47:B47"/>
    <mergeCell ref="C47:D47"/>
    <mergeCell ref="A35:F36"/>
    <mergeCell ref="C51:D51"/>
    <mergeCell ref="A50:B50"/>
    <mergeCell ref="C50:D50"/>
  </mergeCells>
  <conditionalFormatting sqref="B7:G34">
    <cfRule type="expression" dxfId="9" priority="6">
      <formula>$G7="p"</formula>
    </cfRule>
    <cfRule type="expression" dxfId="8" priority="7">
      <formula>$G7="g"</formula>
    </cfRule>
    <cfRule type="expression" dxfId="7" priority="8">
      <formula>$G7="b"</formula>
    </cfRule>
    <cfRule type="expression" dxfId="6" priority="9">
      <formula>$G7="y"</formula>
    </cfRule>
    <cfRule type="expression" dxfId="5" priority="10">
      <formula>$G7="r"</formula>
    </cfRule>
  </conditionalFormatting>
  <conditionalFormatting sqref="A49:G53">
    <cfRule type="expression" dxfId="4" priority="1">
      <formula>$G49="p"</formula>
    </cfRule>
    <cfRule type="expression" dxfId="3" priority="2">
      <formula>$G49="g"</formula>
    </cfRule>
    <cfRule type="expression" dxfId="2" priority="3">
      <formula>$G49="b"</formula>
    </cfRule>
    <cfRule type="expression" dxfId="1" priority="4">
      <formula>$G49="y"</formula>
    </cfRule>
    <cfRule type="expression" dxfId="0" priority="5">
      <formula>$G49="r"</formula>
    </cfRule>
  </conditionalFormatting>
  <printOptions horizontalCentered="1"/>
  <pageMargins left="0.15748031496062992" right="0.15748031496062992" top="1.4960629921259843" bottom="1.3385826771653544" header="0.23622047244094491" footer="0.19685039370078741"/>
  <pageSetup orientation="portrait" r:id="rId1"/>
  <headerFooter>
    <oddHeader>&amp;C&amp;G&amp;R&amp;G</oddHeader>
    <oddFooter xml:space="preserve">&amp;C&amp;KFF0000B1-43A-6, Soho Suites KLCC, 20, Jalan Perak, 50450 Kuala Lumpur, Malaysia
Tele: +60321810769, +60327425495, +60126201977 
https://www.sikkaholidays.com
info@sikkaholidays.com
</oddFooter>
  </headerFooter>
  <ignoredErrors>
    <ignoredError sqref="B7 B10:F34 B8 D8:F8 B9 D9:F9 D7:F7" unlockedFormula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8193-1BC0-49F0-939B-650C9B905A01}">
  <sheetPr>
    <tabColor rgb="FF00B050"/>
  </sheetPr>
  <dimension ref="A1:D52"/>
  <sheetViews>
    <sheetView showGridLines="0" rightToLeft="1" workbookViewId="0">
      <selection activeCell="A2" sqref="A2"/>
    </sheetView>
  </sheetViews>
  <sheetFormatPr defaultColWidth="32.8984375" defaultRowHeight="13.2" x14ac:dyDescent="0.25"/>
  <cols>
    <col min="1" max="1" width="39.296875" style="40" bestFit="1" customWidth="1"/>
    <col min="2" max="16384" width="32.8984375" style="40"/>
  </cols>
  <sheetData>
    <row r="1" spans="1:4" x14ac:dyDescent="0.25">
      <c r="A1" s="40" t="s">
        <v>2</v>
      </c>
      <c r="B1" s="40" t="s">
        <v>3</v>
      </c>
      <c r="C1" s="40" t="s">
        <v>11</v>
      </c>
      <c r="D1" s="40" t="s">
        <v>23</v>
      </c>
    </row>
    <row r="2" spans="1:4" x14ac:dyDescent="0.25">
      <c r="A2" s="40" t="s">
        <v>30</v>
      </c>
      <c r="B2" s="40" t="s">
        <v>17</v>
      </c>
      <c r="C2" s="40" t="s">
        <v>24</v>
      </c>
      <c r="D2" s="40">
        <v>1</v>
      </c>
    </row>
    <row r="3" spans="1:4" x14ac:dyDescent="0.25">
      <c r="A3" s="40" t="s">
        <v>31</v>
      </c>
      <c r="B3" s="40" t="s">
        <v>15</v>
      </c>
      <c r="C3" s="40" t="s">
        <v>25</v>
      </c>
      <c r="D3" s="40">
        <v>2</v>
      </c>
    </row>
    <row r="4" spans="1:4" x14ac:dyDescent="0.25">
      <c r="A4" s="40" t="s">
        <v>32</v>
      </c>
      <c r="B4" s="40" t="s">
        <v>16</v>
      </c>
      <c r="C4" s="40" t="s">
        <v>26</v>
      </c>
      <c r="D4" s="40">
        <v>3</v>
      </c>
    </row>
    <row r="5" spans="1:4" x14ac:dyDescent="0.25">
      <c r="A5" s="40" t="s">
        <v>33</v>
      </c>
      <c r="B5" s="40" t="s">
        <v>18</v>
      </c>
      <c r="C5" s="40" t="s">
        <v>27</v>
      </c>
      <c r="D5" s="40">
        <v>4</v>
      </c>
    </row>
    <row r="6" spans="1:4" x14ac:dyDescent="0.25">
      <c r="A6" s="40" t="s">
        <v>34</v>
      </c>
      <c r="B6" s="40" t="s">
        <v>19</v>
      </c>
      <c r="C6" s="40" t="s">
        <v>28</v>
      </c>
      <c r="D6" s="40">
        <v>5</v>
      </c>
    </row>
    <row r="7" spans="1:4" x14ac:dyDescent="0.25">
      <c r="A7" s="40" t="s">
        <v>80</v>
      </c>
      <c r="B7" s="40" t="s">
        <v>20</v>
      </c>
      <c r="C7" s="40" t="s">
        <v>29</v>
      </c>
      <c r="D7" s="40">
        <v>6</v>
      </c>
    </row>
    <row r="8" spans="1:4" x14ac:dyDescent="0.25">
      <c r="A8" s="40" t="s">
        <v>35</v>
      </c>
      <c r="B8" s="40" t="s">
        <v>22</v>
      </c>
      <c r="D8" s="40">
        <v>7</v>
      </c>
    </row>
    <row r="9" spans="1:4" x14ac:dyDescent="0.25">
      <c r="A9" s="41" t="s">
        <v>36</v>
      </c>
      <c r="B9" s="40" t="s">
        <v>21</v>
      </c>
      <c r="D9" s="40">
        <v>8</v>
      </c>
    </row>
    <row r="10" spans="1:4" x14ac:dyDescent="0.25">
      <c r="A10" s="40" t="s">
        <v>37</v>
      </c>
      <c r="D10" s="40">
        <v>9</v>
      </c>
    </row>
    <row r="11" spans="1:4" x14ac:dyDescent="0.25">
      <c r="A11" s="40" t="s">
        <v>38</v>
      </c>
      <c r="D11" s="40">
        <v>10</v>
      </c>
    </row>
    <row r="12" spans="1:4" x14ac:dyDescent="0.25">
      <c r="A12" s="40" t="s">
        <v>39</v>
      </c>
    </row>
    <row r="13" spans="1:4" x14ac:dyDescent="0.25">
      <c r="A13" s="40" t="s">
        <v>40</v>
      </c>
    </row>
    <row r="14" spans="1:4" x14ac:dyDescent="0.25">
      <c r="A14" s="40" t="s">
        <v>41</v>
      </c>
    </row>
    <row r="15" spans="1:4" x14ac:dyDescent="0.25">
      <c r="A15" s="40" t="s">
        <v>42</v>
      </c>
    </row>
    <row r="16" spans="1:4" x14ac:dyDescent="0.25">
      <c r="A16" s="41" t="s">
        <v>43</v>
      </c>
    </row>
    <row r="17" spans="1:1" x14ac:dyDescent="0.25">
      <c r="A17" s="40" t="s">
        <v>44</v>
      </c>
    </row>
    <row r="18" spans="1:1" x14ac:dyDescent="0.25">
      <c r="A18" s="40" t="s">
        <v>45</v>
      </c>
    </row>
    <row r="19" spans="1:1" x14ac:dyDescent="0.25">
      <c r="A19" s="40" t="s">
        <v>46</v>
      </c>
    </row>
    <row r="20" spans="1:1" x14ac:dyDescent="0.25">
      <c r="A20" s="40" t="s">
        <v>47</v>
      </c>
    </row>
    <row r="21" spans="1:1" x14ac:dyDescent="0.25">
      <c r="A21" s="40" t="s">
        <v>48</v>
      </c>
    </row>
    <row r="22" spans="1:1" x14ac:dyDescent="0.25">
      <c r="A22" s="40" t="s">
        <v>49</v>
      </c>
    </row>
    <row r="23" spans="1:1" x14ac:dyDescent="0.25">
      <c r="A23" s="40" t="s">
        <v>50</v>
      </c>
    </row>
    <row r="24" spans="1:1" x14ac:dyDescent="0.25">
      <c r="A24" s="40" t="s">
        <v>51</v>
      </c>
    </row>
    <row r="25" spans="1:1" x14ac:dyDescent="0.25">
      <c r="A25" s="40" t="s">
        <v>52</v>
      </c>
    </row>
    <row r="26" spans="1:1" x14ac:dyDescent="0.25">
      <c r="A26" s="40" t="s">
        <v>53</v>
      </c>
    </row>
    <row r="27" spans="1:1" x14ac:dyDescent="0.25">
      <c r="A27" s="40" t="s">
        <v>54</v>
      </c>
    </row>
    <row r="28" spans="1:1" x14ac:dyDescent="0.25">
      <c r="A28" s="40" t="s">
        <v>55</v>
      </c>
    </row>
    <row r="29" spans="1:1" x14ac:dyDescent="0.25">
      <c r="A29" s="40" t="s">
        <v>56</v>
      </c>
    </row>
    <row r="30" spans="1:1" x14ac:dyDescent="0.25">
      <c r="A30" s="40" t="s">
        <v>57</v>
      </c>
    </row>
    <row r="31" spans="1:1" x14ac:dyDescent="0.25">
      <c r="A31" s="40" t="s">
        <v>58</v>
      </c>
    </row>
    <row r="32" spans="1:1" x14ac:dyDescent="0.25">
      <c r="A32" s="40" t="s">
        <v>59</v>
      </c>
    </row>
    <row r="33" spans="1:1" x14ac:dyDescent="0.25">
      <c r="A33" s="40" t="s">
        <v>60</v>
      </c>
    </row>
    <row r="34" spans="1:1" x14ac:dyDescent="0.25">
      <c r="A34" s="41" t="s">
        <v>61</v>
      </c>
    </row>
    <row r="35" spans="1:1" x14ac:dyDescent="0.25">
      <c r="A35" s="40" t="s">
        <v>62</v>
      </c>
    </row>
    <row r="36" spans="1:1" x14ac:dyDescent="0.25">
      <c r="A36" s="40" t="s">
        <v>63</v>
      </c>
    </row>
    <row r="37" spans="1:1" x14ac:dyDescent="0.25">
      <c r="A37" s="40" t="s">
        <v>64</v>
      </c>
    </row>
    <row r="38" spans="1:1" x14ac:dyDescent="0.25">
      <c r="A38" s="40" t="s">
        <v>65</v>
      </c>
    </row>
    <row r="39" spans="1:1" x14ac:dyDescent="0.25">
      <c r="A39" s="40" t="s">
        <v>66</v>
      </c>
    </row>
    <row r="40" spans="1:1" x14ac:dyDescent="0.25">
      <c r="A40" s="40" t="s">
        <v>67</v>
      </c>
    </row>
    <row r="41" spans="1:1" x14ac:dyDescent="0.25">
      <c r="A41" s="40" t="s">
        <v>68</v>
      </c>
    </row>
    <row r="42" spans="1:1" x14ac:dyDescent="0.25">
      <c r="A42" s="40" t="s">
        <v>69</v>
      </c>
    </row>
    <row r="43" spans="1:1" x14ac:dyDescent="0.25">
      <c r="A43" s="40" t="s">
        <v>70</v>
      </c>
    </row>
    <row r="44" spans="1:1" x14ac:dyDescent="0.25">
      <c r="A44" s="40" t="s">
        <v>71</v>
      </c>
    </row>
    <row r="45" spans="1:1" x14ac:dyDescent="0.25">
      <c r="A45" s="40" t="s">
        <v>72</v>
      </c>
    </row>
    <row r="46" spans="1:1" x14ac:dyDescent="0.25">
      <c r="A46" s="40" t="s">
        <v>73</v>
      </c>
    </row>
    <row r="47" spans="1:1" x14ac:dyDescent="0.25">
      <c r="A47" s="40" t="s">
        <v>74</v>
      </c>
    </row>
    <row r="48" spans="1:1" x14ac:dyDescent="0.25">
      <c r="A48" s="40" t="s">
        <v>75</v>
      </c>
    </row>
    <row r="49" spans="1:1" x14ac:dyDescent="0.25">
      <c r="A49" s="40" t="s">
        <v>76</v>
      </c>
    </row>
    <row r="50" spans="1:1" x14ac:dyDescent="0.25">
      <c r="A50" s="40" t="s">
        <v>77</v>
      </c>
    </row>
    <row r="51" spans="1:1" x14ac:dyDescent="0.25">
      <c r="A51" s="40" t="s">
        <v>78</v>
      </c>
    </row>
    <row r="52" spans="1:1" x14ac:dyDescent="0.25">
      <c r="A52" s="40" t="s">
        <v>79</v>
      </c>
    </row>
  </sheetData>
  <sortState xmlns:xlrd2="http://schemas.microsoft.com/office/spreadsheetml/2017/richdata2" ref="A2:C46">
    <sortCondition ref="A3:A4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حسابات_الافراد</vt:lpstr>
      <vt:lpstr>نسخة الزبون</vt:lpstr>
      <vt:lpstr>قاعدة بيانات</vt:lpstr>
      <vt:lpstr>حسابات_الافراد!Print_Area</vt:lpstr>
      <vt:lpstr>'نسخة الزبون'!Print_Area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sudalaysia sudalaysia</dc:creator>
  <cp:lastModifiedBy>sudalaysia sudalaysia</cp:lastModifiedBy>
  <cp:lastPrinted>2023-01-17T05:01:27Z</cp:lastPrinted>
  <dcterms:created xsi:type="dcterms:W3CDTF">2023-01-03T08:17:20Z</dcterms:created>
  <dcterms:modified xsi:type="dcterms:W3CDTF">2023-01-17T08:56:05Z</dcterms:modified>
</cp:coreProperties>
</file>