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:\الاموال\اموال نهائي 2019\اموال نهائي 2019 قبل اصدار الختامي\"/>
    </mc:Choice>
  </mc:AlternateContent>
  <xr:revisionPtr revIDLastSave="0" documentId="13_ncr:1_{3DCC3F10-936A-4FC1-AD18-F60E88866CE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البيانات" sheetId="7" r:id="rId1"/>
    <sheet name="الخلاصة" sheetId="8" r:id="rId2"/>
  </sheets>
  <definedNames>
    <definedName name="_xlnm._FilterDatabase" localSheetId="0" hidden="1">البيانات!$B$1:$E$185</definedName>
    <definedName name="_xlnm._FilterDatabase" localSheetId="1" hidden="1">الخلاصة!$A$1:$E$31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7" l="1"/>
  <c r="D38" i="7" s="1"/>
  <c r="C37" i="7"/>
  <c r="D37" i="7" s="1"/>
  <c r="C19" i="7"/>
  <c r="D19" i="7" s="1"/>
  <c r="C18" i="7"/>
  <c r="D18" i="7" s="1"/>
  <c r="D2" i="7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B38" i="8" l="1"/>
  <c r="D95" i="7" l="1"/>
  <c r="E185" i="7"/>
  <c r="D127" i="7"/>
  <c r="A85" i="8"/>
  <c r="A84" i="8"/>
  <c r="D75" i="8"/>
  <c r="C81" i="8"/>
  <c r="C72" i="8"/>
  <c r="D74" i="8"/>
  <c r="D71" i="7"/>
  <c r="D72" i="7"/>
  <c r="D73" i="7"/>
  <c r="C13" i="8" s="1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C4" i="8" l="1"/>
  <c r="C185" i="7"/>
  <c r="D185" i="7"/>
  <c r="C19" i="8"/>
  <c r="C21" i="8"/>
  <c r="C22" i="8"/>
  <c r="C24" i="8"/>
  <c r="C25" i="8"/>
  <c r="C27" i="8"/>
  <c r="C28" i="8"/>
  <c r="B19" i="8"/>
  <c r="D19" i="8"/>
  <c r="B20" i="8"/>
  <c r="C20" i="8"/>
  <c r="D20" i="8"/>
  <c r="B21" i="8"/>
  <c r="D21" i="8"/>
  <c r="B22" i="8"/>
  <c r="D22" i="8"/>
  <c r="B23" i="8"/>
  <c r="C23" i="8"/>
  <c r="D23" i="8"/>
  <c r="B24" i="8"/>
  <c r="D24" i="8"/>
  <c r="B25" i="8"/>
  <c r="D25" i="8"/>
  <c r="B26" i="8"/>
  <c r="C26" i="8"/>
  <c r="D26" i="8"/>
  <c r="B27" i="8"/>
  <c r="D27" i="8"/>
  <c r="B28" i="8"/>
  <c r="D28" i="8"/>
  <c r="B29" i="8"/>
  <c r="C29" i="8"/>
  <c r="D29" i="8"/>
  <c r="B30" i="8"/>
  <c r="C30" i="8"/>
  <c r="D30" i="8"/>
  <c r="E20" i="8" l="1"/>
  <c r="E23" i="8"/>
  <c r="E27" i="8"/>
  <c r="E19" i="8"/>
  <c r="E28" i="8"/>
  <c r="E24" i="8"/>
  <c r="E30" i="8"/>
  <c r="E29" i="8"/>
  <c r="E22" i="8"/>
  <c r="E21" i="8"/>
  <c r="E26" i="8"/>
  <c r="E25" i="8"/>
  <c r="D38" i="8"/>
  <c r="D3" i="8" l="1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2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2" i="8"/>
  <c r="B3" i="8"/>
  <c r="C18" i="8"/>
  <c r="E48" i="8" l="1"/>
  <c r="E41" i="8"/>
  <c r="B31" i="8"/>
  <c r="D31" i="8"/>
  <c r="C12" i="8"/>
  <c r="E12" i="8" s="1"/>
  <c r="C3" i="8"/>
  <c r="E3" i="8" s="1"/>
  <c r="C11" i="8"/>
  <c r="E11" i="8" s="1"/>
  <c r="C5" i="8"/>
  <c r="E5" i="8" s="1"/>
  <c r="C15" i="8"/>
  <c r="E15" i="8" s="1"/>
  <c r="C2" i="8"/>
  <c r="C14" i="8"/>
  <c r="E14" i="8" s="1"/>
  <c r="C16" i="8"/>
  <c r="E16" i="8" s="1"/>
  <c r="C6" i="8"/>
  <c r="E6" i="8" s="1"/>
  <c r="E4" i="8"/>
  <c r="C10" i="8"/>
  <c r="E10" i="8" s="1"/>
  <c r="C8" i="8"/>
  <c r="E8" i="8" s="1"/>
  <c r="C9" i="8"/>
  <c r="E9" i="8" s="1"/>
  <c r="C7" i="8"/>
  <c r="E7" i="8" s="1"/>
  <c r="E13" i="8"/>
  <c r="E18" i="8"/>
  <c r="C17" i="8"/>
  <c r="E17" i="8" s="1"/>
  <c r="B33" i="8" l="1"/>
  <c r="B39" i="8"/>
  <c r="D40" i="8"/>
  <c r="E2" i="8"/>
  <c r="E31" i="8" s="1"/>
  <c r="E35" i="8" s="1"/>
  <c r="C31" i="8"/>
  <c r="B36" i="8"/>
  <c r="C51" i="8"/>
  <c r="D35" i="8"/>
  <c r="D193" i="7"/>
  <c r="B41" i="8" l="1"/>
  <c r="C39" i="8"/>
  <c r="C37" i="8"/>
  <c r="C50" i="8"/>
  <c r="C52" i="8" s="1"/>
  <c r="C55" i="8"/>
  <c r="C35" i="8"/>
</calcChain>
</file>

<file path=xl/sharedStrings.xml><?xml version="1.0" encoding="utf-8"?>
<sst xmlns="http://schemas.openxmlformats.org/spreadsheetml/2006/main" count="69" uniqueCount="19">
  <si>
    <t>الإجمالي</t>
  </si>
  <si>
    <t>المبلغ المدفوع</t>
  </si>
  <si>
    <t>الفارق</t>
  </si>
  <si>
    <t>دولار</t>
  </si>
  <si>
    <t>يمني</t>
  </si>
  <si>
    <t>الباقي عندها او لها</t>
  </si>
  <si>
    <t>سحر</t>
  </si>
  <si>
    <t>الاسم</t>
  </si>
  <si>
    <t>ملكة</t>
  </si>
  <si>
    <t>اسم الزبونة</t>
  </si>
  <si>
    <t>اجمالي الحسبة بسعر560</t>
  </si>
  <si>
    <t>اجملي الحسبة بسعر 566</t>
  </si>
  <si>
    <t>عبير الحميدي</t>
  </si>
  <si>
    <t>المقطري</t>
  </si>
  <si>
    <t>صفية</t>
  </si>
  <si>
    <t>عليا إبراهيم</t>
  </si>
  <si>
    <t>ام رودينا</t>
  </si>
  <si>
    <t>التسلسل</t>
  </si>
  <si>
    <t>المطلوب عندما اضع رقم جديد في التسلسل يضاف الاسم المقابل للرقم من العمود B الى الخلاصة  في المود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</si>
</sst>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#,##0.00\ [$ر.ي.‏-2401]"/>
    <numFmt numFmtId="166" formatCode="#,##0.00\ [$ر.ي.‏-2401];[Red]#,##0.00\ [$ر.ي.‏-2401]"/>
  </numFmts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8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name val="Arial"/>
      <family val="2"/>
      <scheme val="minor"/>
    </font>
    <font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65" fontId="0" fillId="0" borderId="0" xfId="0" applyNumberFormat="1"/>
    <xf numFmtId="0" fontId="1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65" fontId="2" fillId="3" borderId="4" xfId="0" applyNumberFormat="1" applyFont="1" applyFill="1" applyBorder="1" applyAlignment="1">
      <alignment horizontal="center"/>
    </xf>
    <xf numFmtId="165" fontId="2" fillId="2" borderId="6" xfId="0" applyNumberFormat="1" applyFont="1" applyFill="1" applyBorder="1" applyAlignment="1">
      <alignment horizontal="center"/>
    </xf>
    <xf numFmtId="4" fontId="2" fillId="2" borderId="6" xfId="0" applyNumberFormat="1" applyFont="1" applyFill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166" fontId="2" fillId="3" borderId="4" xfId="0" applyNumberFormat="1" applyFont="1" applyFill="1" applyBorder="1" applyAlignment="1">
      <alignment horizontal="center"/>
    </xf>
    <xf numFmtId="166" fontId="2" fillId="3" borderId="8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6" fontId="2" fillId="2" borderId="6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5" fontId="2" fillId="3" borderId="8" xfId="0" applyNumberFormat="1" applyFont="1" applyFill="1" applyBorder="1" applyAlignment="1">
      <alignment horizontal="center"/>
    </xf>
    <xf numFmtId="4" fontId="2" fillId="3" borderId="15" xfId="0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عادي" xfId="0" builtinId="0"/>
  </cellStyles>
  <dxfs count="9">
    <dxf>
      <font>
        <strike val="0"/>
        <outline val="0"/>
        <shadow val="0"/>
        <u val="none"/>
        <vertAlign val="baseline"/>
        <sz val="16"/>
        <name val="Arial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#,##0.00\ [$ر.ي.‏-2401]"/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#,##0.00\ [$ر.ي.‏-2401]"/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4" formatCode="&quot;$&quot;#,##0.00"/>
      <fill>
        <patternFill patternType="solid">
          <fgColor indexed="64"/>
          <bgColor rgb="FF00B050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 outline="0">
        <top style="medium">
          <color auto="1"/>
        </top>
      </border>
    </dxf>
    <dxf>
      <border outline="0">
        <bottom style="medium">
          <color auto="1"/>
        </bottom>
      </border>
    </dxf>
    <dxf>
      <border outline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1</xdr:row>
      <xdr:rowOff>200025</xdr:rowOff>
    </xdr:from>
    <xdr:to>
      <xdr:col>7</xdr:col>
      <xdr:colOff>66675</xdr:colOff>
      <xdr:row>4</xdr:row>
      <xdr:rowOff>190500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C08C08C4-9143-E077-F4AB-AA77105E4787}"/>
            </a:ext>
          </a:extLst>
        </xdr:cNvPr>
        <xdr:cNvCxnSpPr/>
      </xdr:nvCxnSpPr>
      <xdr:spPr>
        <a:xfrm flipV="1">
          <a:off x="11231279925" y="466725"/>
          <a:ext cx="6200775" cy="7905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6A4325-E777-49FC-A8EE-CA60BD8692AF}" name="الجدول1" displayName="الجدول1" ref="A1:E185" totalsRowShown="0" headerRowDxfId="1" headerRowBorderDxfId="7" tableBorderDxfId="8" totalsRowBorderDxfId="6">
  <autoFilter ref="A1:E185" xr:uid="{B66A4325-E777-49FC-A8EE-CA60BD8692AF}"/>
  <tableColumns count="5">
    <tableColumn id="1" xr3:uid="{FFDC0120-9D95-4945-96C7-A19EE8F64DCD}" name="التسلسل" dataDxfId="0"/>
    <tableColumn id="2" xr3:uid="{FFFF31A1-A80E-42F8-B933-10EDDB1A02E7}" name="اسم الزبونة" dataDxfId="5"/>
    <tableColumn id="3" xr3:uid="{6622834F-F1C7-41EB-BADD-5C65BCB2EA16}" name="دولار" dataDxfId="4"/>
    <tableColumn id="4" xr3:uid="{D8EDA12C-AA26-4BF1-80C1-2529B808C962}" name="يمني" dataDxfId="3"/>
    <tableColumn id="5" xr3:uid="{CCC16171-D035-430F-B6FE-CBE8D3CB2AEE}" name="المبلغ المدفوع" dataDxfId="2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4386-156C-4965-AD7B-CA69CC66DF43}">
  <dimension ref="A1:H193"/>
  <sheetViews>
    <sheetView rightToLeft="1" workbookViewId="0">
      <selection activeCell="A52" sqref="A52:A168"/>
    </sheetView>
  </sheetViews>
  <sheetFormatPr defaultRowHeight="20.25" x14ac:dyDescent="0.3"/>
  <cols>
    <col min="1" max="1" width="9.75" style="34" customWidth="1"/>
    <col min="2" max="2" width="16.375" customWidth="1"/>
    <col min="3" max="3" width="12.375" customWidth="1"/>
    <col min="4" max="4" width="14.875" bestFit="1" customWidth="1"/>
    <col min="5" max="5" width="16.5" customWidth="1"/>
  </cols>
  <sheetData>
    <row r="1" spans="1:8" ht="21" thickBot="1" x14ac:dyDescent="0.35">
      <c r="A1" s="29" t="s">
        <v>17</v>
      </c>
      <c r="B1" s="30" t="s">
        <v>9</v>
      </c>
      <c r="C1" s="30" t="s">
        <v>3</v>
      </c>
      <c r="D1" s="30" t="s">
        <v>4</v>
      </c>
      <c r="E1" s="31" t="s">
        <v>1</v>
      </c>
    </row>
    <row r="2" spans="1:8" ht="21" thickBot="1" x14ac:dyDescent="0.35">
      <c r="A2" s="32">
        <v>1</v>
      </c>
      <c r="B2" s="23" t="s">
        <v>13</v>
      </c>
      <c r="C2" s="14">
        <v>5.33</v>
      </c>
      <c r="D2" s="11">
        <f t="shared" ref="D2:D65" si="0">C2*558</f>
        <v>2974.14</v>
      </c>
      <c r="E2" s="24">
        <v>0</v>
      </c>
    </row>
    <row r="3" spans="1:8" ht="21" thickBot="1" x14ac:dyDescent="0.35">
      <c r="A3" s="32"/>
      <c r="B3" s="23" t="s">
        <v>13</v>
      </c>
      <c r="C3" s="14">
        <v>10.93</v>
      </c>
      <c r="D3" s="11">
        <f t="shared" si="0"/>
        <v>6098.94</v>
      </c>
      <c r="E3" s="24"/>
    </row>
    <row r="4" spans="1:8" ht="21" thickBot="1" x14ac:dyDescent="0.35">
      <c r="A4" s="32">
        <v>2</v>
      </c>
      <c r="B4" s="23" t="s">
        <v>14</v>
      </c>
      <c r="C4" s="14">
        <v>1.07</v>
      </c>
      <c r="D4" s="11">
        <f t="shared" si="0"/>
        <v>597.06000000000006</v>
      </c>
      <c r="E4" s="24">
        <v>0</v>
      </c>
    </row>
    <row r="5" spans="1:8" ht="21" thickBot="1" x14ac:dyDescent="0.35">
      <c r="A5" s="32"/>
      <c r="B5" s="23" t="s">
        <v>14</v>
      </c>
      <c r="C5" s="14">
        <v>12.53</v>
      </c>
      <c r="D5" s="11">
        <f t="shared" si="0"/>
        <v>6991.74</v>
      </c>
      <c r="E5" s="24"/>
      <c r="H5" t="s">
        <v>18</v>
      </c>
    </row>
    <row r="6" spans="1:8" ht="21" thickBot="1" x14ac:dyDescent="0.35">
      <c r="A6" s="32"/>
      <c r="B6" s="23" t="s">
        <v>14</v>
      </c>
      <c r="C6" s="14">
        <v>6.13</v>
      </c>
      <c r="D6" s="11">
        <f t="shared" si="0"/>
        <v>3420.54</v>
      </c>
      <c r="E6" s="24"/>
    </row>
    <row r="7" spans="1:8" ht="21" thickBot="1" x14ac:dyDescent="0.35">
      <c r="A7" s="32"/>
      <c r="B7" s="23" t="s">
        <v>14</v>
      </c>
      <c r="C7" s="14">
        <v>6.93</v>
      </c>
      <c r="D7" s="11">
        <f t="shared" si="0"/>
        <v>3866.94</v>
      </c>
      <c r="E7" s="24"/>
    </row>
    <row r="8" spans="1:8" ht="21" thickBot="1" x14ac:dyDescent="0.35">
      <c r="A8" s="32"/>
      <c r="B8" s="23" t="s">
        <v>14</v>
      </c>
      <c r="C8" s="14">
        <v>6.93</v>
      </c>
      <c r="D8" s="11">
        <f t="shared" si="0"/>
        <v>3866.94</v>
      </c>
      <c r="E8" s="24"/>
    </row>
    <row r="9" spans="1:8" ht="21" thickBot="1" x14ac:dyDescent="0.35">
      <c r="A9" s="32"/>
      <c r="B9" s="23" t="s">
        <v>14</v>
      </c>
      <c r="C9" s="14">
        <v>7.73</v>
      </c>
      <c r="D9" s="11">
        <f t="shared" si="0"/>
        <v>4313.34</v>
      </c>
      <c r="E9" s="24"/>
    </row>
    <row r="10" spans="1:8" ht="21" thickBot="1" x14ac:dyDescent="0.35">
      <c r="A10" s="32"/>
      <c r="B10" s="23" t="s">
        <v>14</v>
      </c>
      <c r="C10" s="14">
        <v>6.93</v>
      </c>
      <c r="D10" s="11">
        <f t="shared" si="0"/>
        <v>3866.94</v>
      </c>
      <c r="E10" s="24"/>
    </row>
    <row r="11" spans="1:8" ht="21" thickBot="1" x14ac:dyDescent="0.35">
      <c r="A11" s="32"/>
      <c r="B11" s="23" t="s">
        <v>14</v>
      </c>
      <c r="C11" s="14">
        <v>10.39</v>
      </c>
      <c r="D11" s="11">
        <f t="shared" si="0"/>
        <v>5797.62</v>
      </c>
      <c r="E11" s="24"/>
    </row>
    <row r="12" spans="1:8" ht="21" thickBot="1" x14ac:dyDescent="0.35">
      <c r="A12" s="32"/>
      <c r="B12" s="23" t="s">
        <v>14</v>
      </c>
      <c r="C12" s="14">
        <v>6.66</v>
      </c>
      <c r="D12" s="11">
        <f t="shared" si="0"/>
        <v>3716.28</v>
      </c>
      <c r="E12" s="24"/>
    </row>
    <row r="13" spans="1:8" ht="21" thickBot="1" x14ac:dyDescent="0.35">
      <c r="A13" s="32"/>
      <c r="B13" s="23" t="s">
        <v>14</v>
      </c>
      <c r="C13" s="14">
        <v>5.86</v>
      </c>
      <c r="D13" s="11">
        <f t="shared" si="0"/>
        <v>3269.88</v>
      </c>
      <c r="E13" s="24"/>
    </row>
    <row r="14" spans="1:8" ht="21" thickBot="1" x14ac:dyDescent="0.35">
      <c r="A14" s="32">
        <v>3</v>
      </c>
      <c r="B14" s="23" t="s">
        <v>6</v>
      </c>
      <c r="C14" s="14">
        <v>10.66</v>
      </c>
      <c r="D14" s="11">
        <f t="shared" si="0"/>
        <v>5948.28</v>
      </c>
      <c r="E14" s="24">
        <v>0</v>
      </c>
    </row>
    <row r="15" spans="1:8" ht="21" thickBot="1" x14ac:dyDescent="0.35">
      <c r="A15" s="32"/>
      <c r="B15" s="23" t="s">
        <v>6</v>
      </c>
      <c r="C15" s="14">
        <v>1.33</v>
      </c>
      <c r="D15" s="11">
        <f t="shared" si="0"/>
        <v>742.14</v>
      </c>
      <c r="E15" s="24"/>
    </row>
    <row r="16" spans="1:8" ht="21" thickBot="1" x14ac:dyDescent="0.35">
      <c r="A16" s="32"/>
      <c r="B16" s="23" t="s">
        <v>6</v>
      </c>
      <c r="C16" s="14">
        <v>1.6</v>
      </c>
      <c r="D16" s="11">
        <f t="shared" si="0"/>
        <v>892.80000000000007</v>
      </c>
      <c r="E16" s="24"/>
    </row>
    <row r="17" spans="1:5" ht="21" thickBot="1" x14ac:dyDescent="0.35">
      <c r="A17" s="32"/>
      <c r="B17" s="23" t="s">
        <v>6</v>
      </c>
      <c r="C17" s="14">
        <v>10.39</v>
      </c>
      <c r="D17" s="11">
        <f t="shared" si="0"/>
        <v>5797.62</v>
      </c>
      <c r="E17" s="24"/>
    </row>
    <row r="18" spans="1:5" ht="21" thickBot="1" x14ac:dyDescent="0.35">
      <c r="A18" s="32"/>
      <c r="B18" s="23" t="s">
        <v>6</v>
      </c>
      <c r="C18" s="14">
        <f>3.2*2</f>
        <v>6.4</v>
      </c>
      <c r="D18" s="11">
        <f t="shared" si="0"/>
        <v>3571.2000000000003</v>
      </c>
      <c r="E18" s="24"/>
    </row>
    <row r="19" spans="1:5" ht="21" thickBot="1" x14ac:dyDescent="0.35">
      <c r="A19" s="32"/>
      <c r="B19" s="23" t="s">
        <v>6</v>
      </c>
      <c r="C19" s="14">
        <f>8*2</f>
        <v>16</v>
      </c>
      <c r="D19" s="11">
        <f t="shared" si="0"/>
        <v>8928</v>
      </c>
      <c r="E19" s="24"/>
    </row>
    <row r="20" spans="1:5" ht="21" thickBot="1" x14ac:dyDescent="0.35">
      <c r="A20" s="32"/>
      <c r="B20" s="23" t="s">
        <v>6</v>
      </c>
      <c r="C20" s="14">
        <v>8.26</v>
      </c>
      <c r="D20" s="11">
        <f t="shared" si="0"/>
        <v>4609.08</v>
      </c>
      <c r="E20" s="24"/>
    </row>
    <row r="21" spans="1:5" ht="21" thickBot="1" x14ac:dyDescent="0.35">
      <c r="A21" s="32"/>
      <c r="B21" s="23" t="s">
        <v>6</v>
      </c>
      <c r="C21" s="14">
        <v>3.73</v>
      </c>
      <c r="D21" s="11">
        <f t="shared" si="0"/>
        <v>2081.34</v>
      </c>
      <c r="E21" s="24"/>
    </row>
    <row r="22" spans="1:5" ht="21" thickBot="1" x14ac:dyDescent="0.35">
      <c r="A22" s="32"/>
      <c r="B22" s="23" t="s">
        <v>6</v>
      </c>
      <c r="C22" s="14">
        <v>6.4</v>
      </c>
      <c r="D22" s="11">
        <f t="shared" si="0"/>
        <v>3571.2000000000003</v>
      </c>
      <c r="E22" s="24"/>
    </row>
    <row r="23" spans="1:5" ht="21" thickBot="1" x14ac:dyDescent="0.35">
      <c r="A23" s="32"/>
      <c r="B23" s="23" t="s">
        <v>6</v>
      </c>
      <c r="C23" s="14">
        <v>14.12</v>
      </c>
      <c r="D23" s="11">
        <f t="shared" si="0"/>
        <v>7878.9599999999991</v>
      </c>
      <c r="E23" s="24"/>
    </row>
    <row r="24" spans="1:5" ht="21" thickBot="1" x14ac:dyDescent="0.35">
      <c r="A24" s="32"/>
      <c r="B24" s="23" t="s">
        <v>6</v>
      </c>
      <c r="C24" s="14">
        <v>14.39</v>
      </c>
      <c r="D24" s="11">
        <f t="shared" si="0"/>
        <v>8029.62</v>
      </c>
      <c r="E24" s="24"/>
    </row>
    <row r="25" spans="1:5" ht="21" thickBot="1" x14ac:dyDescent="0.35">
      <c r="A25" s="32"/>
      <c r="B25" s="23" t="s">
        <v>6</v>
      </c>
      <c r="C25" s="14">
        <v>16.79</v>
      </c>
      <c r="D25" s="11">
        <f t="shared" si="0"/>
        <v>9368.82</v>
      </c>
      <c r="E25" s="24"/>
    </row>
    <row r="26" spans="1:5" ht="21" thickBot="1" x14ac:dyDescent="0.35">
      <c r="A26" s="32">
        <v>4</v>
      </c>
      <c r="B26" s="23" t="s">
        <v>15</v>
      </c>
      <c r="C26" s="14">
        <v>9.33</v>
      </c>
      <c r="D26" s="11">
        <f t="shared" si="0"/>
        <v>5206.1400000000003</v>
      </c>
      <c r="E26" s="24">
        <v>0</v>
      </c>
    </row>
    <row r="27" spans="1:5" ht="21" thickBot="1" x14ac:dyDescent="0.35">
      <c r="A27" s="32"/>
      <c r="B27" s="23" t="s">
        <v>15</v>
      </c>
      <c r="C27" s="14">
        <v>15.19</v>
      </c>
      <c r="D27" s="11">
        <f t="shared" si="0"/>
        <v>8476.02</v>
      </c>
      <c r="E27" s="24"/>
    </row>
    <row r="28" spans="1:5" ht="21" thickBot="1" x14ac:dyDescent="0.35">
      <c r="A28" s="32"/>
      <c r="B28" s="23" t="s">
        <v>15</v>
      </c>
      <c r="C28" s="14">
        <v>10.66</v>
      </c>
      <c r="D28" s="11">
        <f t="shared" si="0"/>
        <v>5948.28</v>
      </c>
      <c r="E28" s="24"/>
    </row>
    <row r="29" spans="1:5" ht="21" thickBot="1" x14ac:dyDescent="0.35">
      <c r="A29" s="32"/>
      <c r="B29" s="23" t="s">
        <v>15</v>
      </c>
      <c r="C29" s="14">
        <v>9.59</v>
      </c>
      <c r="D29" s="11">
        <f t="shared" si="0"/>
        <v>5351.22</v>
      </c>
      <c r="E29" s="24"/>
    </row>
    <row r="30" spans="1:5" ht="21" thickBot="1" x14ac:dyDescent="0.35">
      <c r="A30" s="32">
        <v>5</v>
      </c>
      <c r="B30" s="23" t="s">
        <v>8</v>
      </c>
      <c r="C30" s="14">
        <v>4</v>
      </c>
      <c r="D30" s="11">
        <f t="shared" si="0"/>
        <v>2232</v>
      </c>
      <c r="E30" s="24">
        <v>0</v>
      </c>
    </row>
    <row r="31" spans="1:5" ht="21" thickBot="1" x14ac:dyDescent="0.35">
      <c r="A31" s="32"/>
      <c r="B31" s="23" t="s">
        <v>8</v>
      </c>
      <c r="C31" s="14">
        <v>23.72</v>
      </c>
      <c r="D31" s="11">
        <f t="shared" si="0"/>
        <v>13235.76</v>
      </c>
      <c r="E31" s="24"/>
    </row>
    <row r="32" spans="1:5" ht="21" thickBot="1" x14ac:dyDescent="0.35">
      <c r="A32" s="32"/>
      <c r="B32" s="23" t="s">
        <v>8</v>
      </c>
      <c r="C32" s="14">
        <v>6.66</v>
      </c>
      <c r="D32" s="11">
        <f t="shared" si="0"/>
        <v>3716.28</v>
      </c>
      <c r="E32" s="24"/>
    </row>
    <row r="33" spans="1:5" ht="21" thickBot="1" x14ac:dyDescent="0.35">
      <c r="A33" s="32"/>
      <c r="B33" s="23" t="s">
        <v>8</v>
      </c>
      <c r="C33" s="14">
        <v>5.33</v>
      </c>
      <c r="D33" s="11">
        <f t="shared" si="0"/>
        <v>2974.14</v>
      </c>
      <c r="E33" s="24"/>
    </row>
    <row r="34" spans="1:5" ht="21" thickBot="1" x14ac:dyDescent="0.35">
      <c r="A34" s="32"/>
      <c r="B34" s="23" t="s">
        <v>8</v>
      </c>
      <c r="C34" s="14">
        <v>14.92</v>
      </c>
      <c r="D34" s="11">
        <f t="shared" si="0"/>
        <v>8325.36</v>
      </c>
      <c r="E34" s="24"/>
    </row>
    <row r="35" spans="1:5" ht="21" thickBot="1" x14ac:dyDescent="0.35">
      <c r="A35" s="32"/>
      <c r="B35" s="23" t="s">
        <v>8</v>
      </c>
      <c r="C35" s="14">
        <v>17.32</v>
      </c>
      <c r="D35" s="11">
        <f t="shared" si="0"/>
        <v>9664.56</v>
      </c>
      <c r="E35" s="24"/>
    </row>
    <row r="36" spans="1:5" ht="21" thickBot="1" x14ac:dyDescent="0.35">
      <c r="A36" s="32"/>
      <c r="B36" s="23" t="s">
        <v>8</v>
      </c>
      <c r="C36" s="14">
        <v>19.72</v>
      </c>
      <c r="D36" s="11">
        <f t="shared" si="0"/>
        <v>11003.76</v>
      </c>
      <c r="E36" s="24"/>
    </row>
    <row r="37" spans="1:5" ht="21" thickBot="1" x14ac:dyDescent="0.35">
      <c r="A37" s="32"/>
      <c r="B37" s="23" t="s">
        <v>8</v>
      </c>
      <c r="C37" s="14">
        <f>5.06*2</f>
        <v>10.119999999999999</v>
      </c>
      <c r="D37" s="11">
        <f t="shared" si="0"/>
        <v>5646.9599999999991</v>
      </c>
      <c r="E37" s="24"/>
    </row>
    <row r="38" spans="1:5" ht="21" thickBot="1" x14ac:dyDescent="0.35">
      <c r="A38" s="32"/>
      <c r="B38" s="23" t="s">
        <v>8</v>
      </c>
      <c r="C38" s="14">
        <f>8.26*2</f>
        <v>16.52</v>
      </c>
      <c r="D38" s="11">
        <f t="shared" si="0"/>
        <v>9218.16</v>
      </c>
      <c r="E38" s="24"/>
    </row>
    <row r="39" spans="1:5" ht="21" thickBot="1" x14ac:dyDescent="0.35">
      <c r="A39" s="32"/>
      <c r="B39" s="23" t="s">
        <v>8</v>
      </c>
      <c r="C39" s="14">
        <v>26.12</v>
      </c>
      <c r="D39" s="11">
        <f t="shared" si="0"/>
        <v>14574.960000000001</v>
      </c>
      <c r="E39" s="24"/>
    </row>
    <row r="40" spans="1:5" ht="21" thickBot="1" x14ac:dyDescent="0.35">
      <c r="A40" s="32"/>
      <c r="B40" s="23" t="s">
        <v>8</v>
      </c>
      <c r="C40" s="14">
        <v>6.13</v>
      </c>
      <c r="D40" s="11">
        <f t="shared" si="0"/>
        <v>3420.54</v>
      </c>
      <c r="E40" s="24"/>
    </row>
    <row r="41" spans="1:5" ht="21" thickBot="1" x14ac:dyDescent="0.35">
      <c r="A41" s="32"/>
      <c r="B41" s="23" t="s">
        <v>8</v>
      </c>
      <c r="C41" s="14">
        <v>15.46</v>
      </c>
      <c r="D41" s="11">
        <f t="shared" si="0"/>
        <v>8626.68</v>
      </c>
      <c r="E41" s="24"/>
    </row>
    <row r="42" spans="1:5" ht="21" thickBot="1" x14ac:dyDescent="0.35">
      <c r="A42" s="32">
        <v>6</v>
      </c>
      <c r="B42" s="23" t="s">
        <v>12</v>
      </c>
      <c r="C42" s="14">
        <v>16.52</v>
      </c>
      <c r="D42" s="11">
        <f t="shared" si="0"/>
        <v>9218.16</v>
      </c>
      <c r="E42" s="24">
        <v>0</v>
      </c>
    </row>
    <row r="43" spans="1:5" ht="21" thickBot="1" x14ac:dyDescent="0.35">
      <c r="A43" s="32">
        <v>7</v>
      </c>
      <c r="B43" s="23" t="s">
        <v>16</v>
      </c>
      <c r="C43" s="14">
        <v>5.33</v>
      </c>
      <c r="D43" s="11">
        <f t="shared" si="0"/>
        <v>2974.14</v>
      </c>
      <c r="E43" s="24">
        <v>0</v>
      </c>
    </row>
    <row r="44" spans="1:5" ht="21" thickBot="1" x14ac:dyDescent="0.35">
      <c r="A44" s="32"/>
      <c r="B44" s="23" t="s">
        <v>16</v>
      </c>
      <c r="C44" s="14">
        <v>5.86</v>
      </c>
      <c r="D44" s="11">
        <f t="shared" si="0"/>
        <v>3269.88</v>
      </c>
      <c r="E44" s="24"/>
    </row>
    <row r="45" spans="1:5" ht="21" thickBot="1" x14ac:dyDescent="0.35">
      <c r="A45" s="32"/>
      <c r="B45" s="23" t="s">
        <v>16</v>
      </c>
      <c r="C45" s="14">
        <v>4.8</v>
      </c>
      <c r="D45" s="11">
        <f t="shared" si="0"/>
        <v>2678.4</v>
      </c>
      <c r="E45" s="24"/>
    </row>
    <row r="46" spans="1:5" ht="21" thickBot="1" x14ac:dyDescent="0.35">
      <c r="A46" s="32"/>
      <c r="B46" s="23" t="s">
        <v>16</v>
      </c>
      <c r="C46" s="14">
        <v>5.0599999999999996</v>
      </c>
      <c r="D46" s="11">
        <f t="shared" si="0"/>
        <v>2823.4799999999996</v>
      </c>
      <c r="E46" s="24"/>
    </row>
    <row r="47" spans="1:5" ht="21" thickBot="1" x14ac:dyDescent="0.35">
      <c r="A47" s="32"/>
      <c r="B47" s="23" t="s">
        <v>16</v>
      </c>
      <c r="C47" s="14">
        <v>4</v>
      </c>
      <c r="D47" s="11">
        <f t="shared" si="0"/>
        <v>2232</v>
      </c>
      <c r="E47" s="24"/>
    </row>
    <row r="48" spans="1:5" ht="21" thickBot="1" x14ac:dyDescent="0.35">
      <c r="A48" s="32"/>
      <c r="B48" s="23" t="s">
        <v>16</v>
      </c>
      <c r="C48" s="14">
        <v>10.130000000000001</v>
      </c>
      <c r="D48" s="11">
        <f t="shared" si="0"/>
        <v>5652.5400000000009</v>
      </c>
      <c r="E48" s="24"/>
    </row>
    <row r="49" spans="1:5" ht="21" thickBot="1" x14ac:dyDescent="0.35">
      <c r="A49" s="32"/>
      <c r="B49" s="23" t="s">
        <v>16</v>
      </c>
      <c r="C49" s="14">
        <v>23.99</v>
      </c>
      <c r="D49" s="11">
        <f t="shared" si="0"/>
        <v>13386.419999999998</v>
      </c>
      <c r="E49" s="24"/>
    </row>
    <row r="50" spans="1:5" ht="21" thickBot="1" x14ac:dyDescent="0.35">
      <c r="A50" s="32"/>
      <c r="B50" s="23" t="s">
        <v>16</v>
      </c>
      <c r="C50" s="14">
        <v>0.8</v>
      </c>
      <c r="D50" s="11">
        <f t="shared" si="0"/>
        <v>446.40000000000003</v>
      </c>
      <c r="E50" s="24"/>
    </row>
    <row r="51" spans="1:5" ht="21" thickBot="1" x14ac:dyDescent="0.35">
      <c r="A51" s="32"/>
      <c r="B51" s="23" t="s">
        <v>16</v>
      </c>
      <c r="C51" s="14">
        <v>8</v>
      </c>
      <c r="D51" s="11">
        <f t="shared" si="0"/>
        <v>4464</v>
      </c>
      <c r="E51" s="24"/>
    </row>
    <row r="52" spans="1:5" ht="21" thickBot="1" x14ac:dyDescent="0.35">
      <c r="A52" s="32"/>
      <c r="B52" s="23"/>
      <c r="C52" s="14"/>
      <c r="D52" s="11">
        <f t="shared" si="0"/>
        <v>0</v>
      </c>
      <c r="E52" s="24"/>
    </row>
    <row r="53" spans="1:5" ht="21" thickBot="1" x14ac:dyDescent="0.35">
      <c r="A53" s="32"/>
      <c r="B53" s="23"/>
      <c r="C53" s="14"/>
      <c r="D53" s="11">
        <f t="shared" si="0"/>
        <v>0</v>
      </c>
      <c r="E53" s="24"/>
    </row>
    <row r="54" spans="1:5" ht="21" thickBot="1" x14ac:dyDescent="0.35">
      <c r="A54" s="32"/>
      <c r="B54" s="23"/>
      <c r="C54" s="14"/>
      <c r="D54" s="11">
        <f t="shared" si="0"/>
        <v>0</v>
      </c>
      <c r="E54" s="24"/>
    </row>
    <row r="55" spans="1:5" ht="21" thickBot="1" x14ac:dyDescent="0.35">
      <c r="A55" s="32"/>
      <c r="B55" s="23"/>
      <c r="C55" s="14"/>
      <c r="D55" s="11">
        <f t="shared" si="0"/>
        <v>0</v>
      </c>
      <c r="E55" s="24"/>
    </row>
    <row r="56" spans="1:5" ht="21" thickBot="1" x14ac:dyDescent="0.35">
      <c r="A56" s="32"/>
      <c r="B56" s="23"/>
      <c r="C56" s="14"/>
      <c r="D56" s="11">
        <f t="shared" si="0"/>
        <v>0</v>
      </c>
      <c r="E56" s="24"/>
    </row>
    <row r="57" spans="1:5" ht="21" thickBot="1" x14ac:dyDescent="0.35">
      <c r="A57" s="32"/>
      <c r="B57" s="23"/>
      <c r="C57" s="14"/>
      <c r="D57" s="11">
        <f t="shared" si="0"/>
        <v>0</v>
      </c>
      <c r="E57" s="24"/>
    </row>
    <row r="58" spans="1:5" ht="21" thickBot="1" x14ac:dyDescent="0.35">
      <c r="A58" s="32"/>
      <c r="B58" s="23"/>
      <c r="C58" s="14"/>
      <c r="D58" s="11">
        <f t="shared" si="0"/>
        <v>0</v>
      </c>
      <c r="E58" s="24"/>
    </row>
    <row r="59" spans="1:5" ht="21" thickBot="1" x14ac:dyDescent="0.35">
      <c r="A59" s="32"/>
      <c r="B59" s="23"/>
      <c r="C59" s="14"/>
      <c r="D59" s="11">
        <f t="shared" si="0"/>
        <v>0</v>
      </c>
      <c r="E59" s="24"/>
    </row>
    <row r="60" spans="1:5" ht="21" thickBot="1" x14ac:dyDescent="0.35">
      <c r="A60" s="32"/>
      <c r="B60" s="23"/>
      <c r="C60" s="14"/>
      <c r="D60" s="11">
        <f t="shared" si="0"/>
        <v>0</v>
      </c>
      <c r="E60" s="24"/>
    </row>
    <row r="61" spans="1:5" ht="21" thickBot="1" x14ac:dyDescent="0.35">
      <c r="A61" s="32"/>
      <c r="B61" s="23"/>
      <c r="C61" s="14"/>
      <c r="D61" s="11">
        <f t="shared" si="0"/>
        <v>0</v>
      </c>
      <c r="E61" s="24"/>
    </row>
    <row r="62" spans="1:5" ht="21" thickBot="1" x14ac:dyDescent="0.35">
      <c r="A62" s="32"/>
      <c r="B62" s="23"/>
      <c r="C62" s="14"/>
      <c r="D62" s="11">
        <f t="shared" si="0"/>
        <v>0</v>
      </c>
      <c r="E62" s="24"/>
    </row>
    <row r="63" spans="1:5" ht="21" thickBot="1" x14ac:dyDescent="0.35">
      <c r="A63" s="32"/>
      <c r="B63" s="23"/>
      <c r="C63" s="14"/>
      <c r="D63" s="11">
        <f t="shared" si="0"/>
        <v>0</v>
      </c>
      <c r="E63" s="24"/>
    </row>
    <row r="64" spans="1:5" ht="21" thickBot="1" x14ac:dyDescent="0.35">
      <c r="A64" s="32"/>
      <c r="B64" s="23"/>
      <c r="C64" s="14"/>
      <c r="D64" s="11">
        <f t="shared" si="0"/>
        <v>0</v>
      </c>
      <c r="E64" s="24"/>
    </row>
    <row r="65" spans="1:5" ht="21" thickBot="1" x14ac:dyDescent="0.35">
      <c r="A65" s="32"/>
      <c r="B65" s="23"/>
      <c r="C65" s="14"/>
      <c r="D65" s="11">
        <f t="shared" si="0"/>
        <v>0</v>
      </c>
      <c r="E65" s="24"/>
    </row>
    <row r="66" spans="1:5" ht="21" thickBot="1" x14ac:dyDescent="0.35">
      <c r="A66" s="32"/>
      <c r="B66" s="23"/>
      <c r="C66" s="14"/>
      <c r="D66" s="11">
        <f t="shared" ref="D66:D70" si="1">C66*558</f>
        <v>0</v>
      </c>
      <c r="E66" s="24"/>
    </row>
    <row r="67" spans="1:5" ht="21" thickBot="1" x14ac:dyDescent="0.35">
      <c r="A67" s="32"/>
      <c r="B67" s="23"/>
      <c r="C67" s="14"/>
      <c r="D67" s="11">
        <f t="shared" si="1"/>
        <v>0</v>
      </c>
      <c r="E67" s="24"/>
    </row>
    <row r="68" spans="1:5" ht="21" thickBot="1" x14ac:dyDescent="0.35">
      <c r="A68" s="32"/>
      <c r="B68" s="23"/>
      <c r="C68" s="14"/>
      <c r="D68" s="11">
        <f t="shared" si="1"/>
        <v>0</v>
      </c>
      <c r="E68" s="24"/>
    </row>
    <row r="69" spans="1:5" ht="21" thickBot="1" x14ac:dyDescent="0.35">
      <c r="A69" s="32"/>
      <c r="B69" s="23"/>
      <c r="C69" s="14"/>
      <c r="D69" s="11">
        <f t="shared" si="1"/>
        <v>0</v>
      </c>
      <c r="E69" s="24"/>
    </row>
    <row r="70" spans="1:5" ht="21" thickBot="1" x14ac:dyDescent="0.35">
      <c r="A70" s="32"/>
      <c r="B70" s="23"/>
      <c r="C70" s="14"/>
      <c r="D70" s="11">
        <f t="shared" si="1"/>
        <v>0</v>
      </c>
      <c r="E70" s="24"/>
    </row>
    <row r="71" spans="1:5" ht="21" thickBot="1" x14ac:dyDescent="0.35">
      <c r="A71" s="32"/>
      <c r="B71" s="23"/>
      <c r="C71" s="14"/>
      <c r="D71" s="11">
        <f t="shared" ref="D71:D132" si="2">C71*558</f>
        <v>0</v>
      </c>
      <c r="E71" s="24"/>
    </row>
    <row r="72" spans="1:5" ht="21" thickBot="1" x14ac:dyDescent="0.35">
      <c r="A72" s="32"/>
      <c r="B72" s="23"/>
      <c r="C72" s="14"/>
      <c r="D72" s="11">
        <f t="shared" si="2"/>
        <v>0</v>
      </c>
      <c r="E72" s="24"/>
    </row>
    <row r="73" spans="1:5" ht="21" thickBot="1" x14ac:dyDescent="0.35">
      <c r="A73" s="32"/>
      <c r="B73" s="23"/>
      <c r="C73" s="14"/>
      <c r="D73" s="11">
        <f t="shared" si="2"/>
        <v>0</v>
      </c>
      <c r="E73" s="24"/>
    </row>
    <row r="74" spans="1:5" ht="21" thickBot="1" x14ac:dyDescent="0.35">
      <c r="A74" s="32"/>
      <c r="B74" s="23"/>
      <c r="C74" s="14"/>
      <c r="D74" s="11">
        <f t="shared" si="2"/>
        <v>0</v>
      </c>
      <c r="E74" s="24"/>
    </row>
    <row r="75" spans="1:5" ht="21" thickBot="1" x14ac:dyDescent="0.35">
      <c r="A75" s="32"/>
      <c r="B75" s="23"/>
      <c r="C75" s="14"/>
      <c r="D75" s="11">
        <f t="shared" si="2"/>
        <v>0</v>
      </c>
      <c r="E75" s="24"/>
    </row>
    <row r="76" spans="1:5" ht="21" thickBot="1" x14ac:dyDescent="0.35">
      <c r="A76" s="32"/>
      <c r="B76" s="23"/>
      <c r="C76" s="14"/>
      <c r="D76" s="11">
        <f t="shared" si="2"/>
        <v>0</v>
      </c>
      <c r="E76" s="24"/>
    </row>
    <row r="77" spans="1:5" ht="21" thickBot="1" x14ac:dyDescent="0.35">
      <c r="A77" s="32"/>
      <c r="B77" s="23"/>
      <c r="C77" s="14"/>
      <c r="D77" s="11">
        <f t="shared" si="2"/>
        <v>0</v>
      </c>
      <c r="E77" s="24"/>
    </row>
    <row r="78" spans="1:5" ht="21" thickBot="1" x14ac:dyDescent="0.35">
      <c r="A78" s="32"/>
      <c r="B78" s="23"/>
      <c r="C78" s="14"/>
      <c r="D78" s="11">
        <f t="shared" si="2"/>
        <v>0</v>
      </c>
      <c r="E78" s="24"/>
    </row>
    <row r="79" spans="1:5" ht="21" thickBot="1" x14ac:dyDescent="0.35">
      <c r="A79" s="32"/>
      <c r="B79" s="23"/>
      <c r="C79" s="14"/>
      <c r="D79" s="11">
        <f t="shared" si="2"/>
        <v>0</v>
      </c>
      <c r="E79" s="24"/>
    </row>
    <row r="80" spans="1:5" ht="21" thickBot="1" x14ac:dyDescent="0.35">
      <c r="A80" s="32"/>
      <c r="B80" s="23"/>
      <c r="C80" s="14"/>
      <c r="D80" s="11">
        <f t="shared" si="2"/>
        <v>0</v>
      </c>
      <c r="E80" s="24"/>
    </row>
    <row r="81" spans="1:5" ht="21" thickBot="1" x14ac:dyDescent="0.35">
      <c r="A81" s="32"/>
      <c r="B81" s="23"/>
      <c r="C81" s="14"/>
      <c r="D81" s="11">
        <f t="shared" si="2"/>
        <v>0</v>
      </c>
      <c r="E81" s="24"/>
    </row>
    <row r="82" spans="1:5" ht="21" thickBot="1" x14ac:dyDescent="0.35">
      <c r="A82" s="32"/>
      <c r="B82" s="23"/>
      <c r="C82" s="14"/>
      <c r="D82" s="11">
        <f t="shared" si="2"/>
        <v>0</v>
      </c>
      <c r="E82" s="24"/>
    </row>
    <row r="83" spans="1:5" ht="21" thickBot="1" x14ac:dyDescent="0.35">
      <c r="A83" s="32"/>
      <c r="B83" s="23"/>
      <c r="C83" s="14"/>
      <c r="D83" s="11">
        <f t="shared" si="2"/>
        <v>0</v>
      </c>
      <c r="E83" s="24"/>
    </row>
    <row r="84" spans="1:5" ht="21" thickBot="1" x14ac:dyDescent="0.35">
      <c r="A84" s="32"/>
      <c r="B84" s="23"/>
      <c r="C84" s="14"/>
      <c r="D84" s="11">
        <f t="shared" si="2"/>
        <v>0</v>
      </c>
      <c r="E84" s="24"/>
    </row>
    <row r="85" spans="1:5" ht="21" thickBot="1" x14ac:dyDescent="0.35">
      <c r="A85" s="32"/>
      <c r="B85" s="23"/>
      <c r="C85" s="14"/>
      <c r="D85" s="11">
        <f t="shared" si="2"/>
        <v>0</v>
      </c>
      <c r="E85" s="24"/>
    </row>
    <row r="86" spans="1:5" ht="21" thickBot="1" x14ac:dyDescent="0.35">
      <c r="A86" s="32"/>
      <c r="B86" s="23"/>
      <c r="C86" s="14"/>
      <c r="D86" s="11">
        <f t="shared" si="2"/>
        <v>0</v>
      </c>
      <c r="E86" s="24"/>
    </row>
    <row r="87" spans="1:5" ht="21" thickBot="1" x14ac:dyDescent="0.35">
      <c r="A87" s="32"/>
      <c r="B87" s="23"/>
      <c r="C87" s="14"/>
      <c r="D87" s="11">
        <f t="shared" si="2"/>
        <v>0</v>
      </c>
      <c r="E87" s="24"/>
    </row>
    <row r="88" spans="1:5" ht="21" thickBot="1" x14ac:dyDescent="0.35">
      <c r="A88" s="32"/>
      <c r="B88" s="23"/>
      <c r="C88" s="14"/>
      <c r="D88" s="11">
        <f t="shared" si="2"/>
        <v>0</v>
      </c>
      <c r="E88" s="24"/>
    </row>
    <row r="89" spans="1:5" ht="21" thickBot="1" x14ac:dyDescent="0.35">
      <c r="A89" s="32"/>
      <c r="B89" s="23"/>
      <c r="C89" s="14"/>
      <c r="D89" s="11">
        <f t="shared" si="2"/>
        <v>0</v>
      </c>
      <c r="E89" s="24"/>
    </row>
    <row r="90" spans="1:5" ht="21" thickBot="1" x14ac:dyDescent="0.35">
      <c r="A90" s="32"/>
      <c r="B90" s="23"/>
      <c r="C90" s="14"/>
      <c r="D90" s="11">
        <f t="shared" si="2"/>
        <v>0</v>
      </c>
      <c r="E90" s="24"/>
    </row>
    <row r="91" spans="1:5" ht="21" thickBot="1" x14ac:dyDescent="0.35">
      <c r="A91" s="32"/>
      <c r="B91" s="23"/>
      <c r="C91" s="14"/>
      <c r="D91" s="11">
        <f t="shared" si="2"/>
        <v>0</v>
      </c>
      <c r="E91" s="24"/>
    </row>
    <row r="92" spans="1:5" ht="21" thickBot="1" x14ac:dyDescent="0.35">
      <c r="A92" s="32"/>
      <c r="B92" s="23"/>
      <c r="C92" s="14"/>
      <c r="D92" s="11">
        <f t="shared" si="2"/>
        <v>0</v>
      </c>
      <c r="E92" s="24"/>
    </row>
    <row r="93" spans="1:5" ht="21" thickBot="1" x14ac:dyDescent="0.35">
      <c r="A93" s="32"/>
      <c r="B93" s="23"/>
      <c r="C93" s="14"/>
      <c r="D93" s="11">
        <f t="shared" si="2"/>
        <v>0</v>
      </c>
      <c r="E93" s="24"/>
    </row>
    <row r="94" spans="1:5" ht="21" thickBot="1" x14ac:dyDescent="0.35">
      <c r="A94" s="32"/>
      <c r="B94" s="23"/>
      <c r="C94" s="14"/>
      <c r="D94" s="11">
        <f t="shared" si="2"/>
        <v>0</v>
      </c>
      <c r="E94" s="24"/>
    </row>
    <row r="95" spans="1:5" ht="21" thickBot="1" x14ac:dyDescent="0.35">
      <c r="A95" s="32"/>
      <c r="B95" s="23"/>
      <c r="C95" s="14"/>
      <c r="D95" s="11">
        <f t="shared" si="2"/>
        <v>0</v>
      </c>
      <c r="E95" s="24"/>
    </row>
    <row r="96" spans="1:5" ht="21" thickBot="1" x14ac:dyDescent="0.35">
      <c r="A96" s="32"/>
      <c r="B96" s="23"/>
      <c r="C96" s="14"/>
      <c r="D96" s="11">
        <f t="shared" si="2"/>
        <v>0</v>
      </c>
      <c r="E96" s="24"/>
    </row>
    <row r="97" spans="1:5" ht="21" thickBot="1" x14ac:dyDescent="0.35">
      <c r="A97" s="32"/>
      <c r="B97" s="23"/>
      <c r="C97" s="14"/>
      <c r="D97" s="11">
        <f t="shared" si="2"/>
        <v>0</v>
      </c>
      <c r="E97" s="24"/>
    </row>
    <row r="98" spans="1:5" ht="21" thickBot="1" x14ac:dyDescent="0.35">
      <c r="A98" s="32"/>
      <c r="B98" s="23"/>
      <c r="C98" s="14"/>
      <c r="D98" s="11">
        <f t="shared" si="2"/>
        <v>0</v>
      </c>
      <c r="E98" s="24"/>
    </row>
    <row r="99" spans="1:5" ht="21" thickBot="1" x14ac:dyDescent="0.35">
      <c r="A99" s="32"/>
      <c r="B99" s="23"/>
      <c r="C99" s="14"/>
      <c r="D99" s="11">
        <f t="shared" si="2"/>
        <v>0</v>
      </c>
      <c r="E99" s="24"/>
    </row>
    <row r="100" spans="1:5" ht="21" thickBot="1" x14ac:dyDescent="0.35">
      <c r="A100" s="32"/>
      <c r="B100" s="23"/>
      <c r="C100" s="14"/>
      <c r="D100" s="11">
        <f t="shared" si="2"/>
        <v>0</v>
      </c>
      <c r="E100" s="24"/>
    </row>
    <row r="101" spans="1:5" ht="21" thickBot="1" x14ac:dyDescent="0.35">
      <c r="A101" s="32"/>
      <c r="B101" s="23"/>
      <c r="C101" s="14"/>
      <c r="D101" s="11">
        <f t="shared" si="2"/>
        <v>0</v>
      </c>
      <c r="E101" s="24"/>
    </row>
    <row r="102" spans="1:5" ht="21" thickBot="1" x14ac:dyDescent="0.35">
      <c r="A102" s="32"/>
      <c r="B102" s="23"/>
      <c r="C102" s="14"/>
      <c r="D102" s="11">
        <f t="shared" si="2"/>
        <v>0</v>
      </c>
      <c r="E102" s="24"/>
    </row>
    <row r="103" spans="1:5" ht="21" thickBot="1" x14ac:dyDescent="0.35">
      <c r="A103" s="32"/>
      <c r="B103" s="23"/>
      <c r="C103" s="14"/>
      <c r="D103" s="11">
        <f t="shared" si="2"/>
        <v>0</v>
      </c>
      <c r="E103" s="24"/>
    </row>
    <row r="104" spans="1:5" ht="21" thickBot="1" x14ac:dyDescent="0.35">
      <c r="A104" s="32"/>
      <c r="B104" s="23"/>
      <c r="C104" s="14"/>
      <c r="D104" s="11">
        <f t="shared" si="2"/>
        <v>0</v>
      </c>
      <c r="E104" s="24"/>
    </row>
    <row r="105" spans="1:5" ht="21" thickBot="1" x14ac:dyDescent="0.35">
      <c r="A105" s="32"/>
      <c r="B105" s="23"/>
      <c r="C105" s="14"/>
      <c r="D105" s="11">
        <f t="shared" si="2"/>
        <v>0</v>
      </c>
      <c r="E105" s="24"/>
    </row>
    <row r="106" spans="1:5" ht="21" thickBot="1" x14ac:dyDescent="0.35">
      <c r="A106" s="32"/>
      <c r="B106" s="23"/>
      <c r="C106" s="14"/>
      <c r="D106" s="11">
        <f t="shared" si="2"/>
        <v>0</v>
      </c>
      <c r="E106" s="24"/>
    </row>
    <row r="107" spans="1:5" ht="21" thickBot="1" x14ac:dyDescent="0.35">
      <c r="A107" s="32"/>
      <c r="B107" s="23"/>
      <c r="C107" s="14"/>
      <c r="D107" s="11">
        <f t="shared" si="2"/>
        <v>0</v>
      </c>
      <c r="E107" s="24"/>
    </row>
    <row r="108" spans="1:5" ht="21" thickBot="1" x14ac:dyDescent="0.35">
      <c r="A108" s="32"/>
      <c r="B108" s="23"/>
      <c r="C108" s="14"/>
      <c r="D108" s="11">
        <f t="shared" si="2"/>
        <v>0</v>
      </c>
      <c r="E108" s="24"/>
    </row>
    <row r="109" spans="1:5" ht="21" thickBot="1" x14ac:dyDescent="0.35">
      <c r="A109" s="32"/>
      <c r="B109" s="23"/>
      <c r="C109" s="14"/>
      <c r="D109" s="11">
        <f t="shared" si="2"/>
        <v>0</v>
      </c>
      <c r="E109" s="24"/>
    </row>
    <row r="110" spans="1:5" ht="21" thickBot="1" x14ac:dyDescent="0.35">
      <c r="A110" s="32"/>
      <c r="B110" s="23"/>
      <c r="C110" s="14"/>
      <c r="D110" s="11">
        <f t="shared" si="2"/>
        <v>0</v>
      </c>
      <c r="E110" s="24"/>
    </row>
    <row r="111" spans="1:5" ht="21" thickBot="1" x14ac:dyDescent="0.35">
      <c r="A111" s="32"/>
      <c r="B111" s="23"/>
      <c r="C111" s="14"/>
      <c r="D111" s="11">
        <f t="shared" si="2"/>
        <v>0</v>
      </c>
      <c r="E111" s="24"/>
    </row>
    <row r="112" spans="1:5" ht="21" thickBot="1" x14ac:dyDescent="0.35">
      <c r="A112" s="32"/>
      <c r="B112" s="23"/>
      <c r="C112" s="14"/>
      <c r="D112" s="11">
        <f t="shared" si="2"/>
        <v>0</v>
      </c>
      <c r="E112" s="24"/>
    </row>
    <row r="113" spans="1:5" ht="21" thickBot="1" x14ac:dyDescent="0.35">
      <c r="A113" s="32"/>
      <c r="B113" s="23"/>
      <c r="C113" s="14"/>
      <c r="D113" s="11">
        <f t="shared" si="2"/>
        <v>0</v>
      </c>
      <c r="E113" s="24"/>
    </row>
    <row r="114" spans="1:5" ht="21" thickBot="1" x14ac:dyDescent="0.35">
      <c r="A114" s="32"/>
      <c r="B114" s="23"/>
      <c r="C114" s="14"/>
      <c r="D114" s="11">
        <f t="shared" si="2"/>
        <v>0</v>
      </c>
      <c r="E114" s="24"/>
    </row>
    <row r="115" spans="1:5" ht="21" thickBot="1" x14ac:dyDescent="0.35">
      <c r="A115" s="32"/>
      <c r="B115" s="23"/>
      <c r="C115" s="14"/>
      <c r="D115" s="11">
        <f t="shared" si="2"/>
        <v>0</v>
      </c>
      <c r="E115" s="24"/>
    </row>
    <row r="116" spans="1:5" ht="21" thickBot="1" x14ac:dyDescent="0.35">
      <c r="A116" s="32"/>
      <c r="B116" s="23"/>
      <c r="C116" s="14"/>
      <c r="D116" s="11">
        <f t="shared" si="2"/>
        <v>0</v>
      </c>
      <c r="E116" s="24"/>
    </row>
    <row r="117" spans="1:5" ht="21" thickBot="1" x14ac:dyDescent="0.35">
      <c r="A117" s="32"/>
      <c r="B117" s="23"/>
      <c r="C117" s="14"/>
      <c r="D117" s="11">
        <f t="shared" si="2"/>
        <v>0</v>
      </c>
      <c r="E117" s="24"/>
    </row>
    <row r="118" spans="1:5" ht="21" thickBot="1" x14ac:dyDescent="0.35">
      <c r="A118" s="32"/>
      <c r="B118" s="23"/>
      <c r="C118" s="14"/>
      <c r="D118" s="11">
        <f t="shared" si="2"/>
        <v>0</v>
      </c>
      <c r="E118" s="24"/>
    </row>
    <row r="119" spans="1:5" ht="21" thickBot="1" x14ac:dyDescent="0.35">
      <c r="A119" s="32"/>
      <c r="B119" s="23"/>
      <c r="C119" s="14"/>
      <c r="D119" s="11">
        <f t="shared" si="2"/>
        <v>0</v>
      </c>
      <c r="E119" s="24"/>
    </row>
    <row r="120" spans="1:5" ht="21" thickBot="1" x14ac:dyDescent="0.35">
      <c r="A120" s="32"/>
      <c r="B120" s="23"/>
      <c r="C120" s="14"/>
      <c r="D120" s="11">
        <f t="shared" si="2"/>
        <v>0</v>
      </c>
      <c r="E120" s="24"/>
    </row>
    <row r="121" spans="1:5" ht="21" thickBot="1" x14ac:dyDescent="0.35">
      <c r="A121" s="32"/>
      <c r="B121" s="23"/>
      <c r="C121" s="14"/>
      <c r="D121" s="11">
        <f t="shared" si="2"/>
        <v>0</v>
      </c>
      <c r="E121" s="24"/>
    </row>
    <row r="122" spans="1:5" ht="21" thickBot="1" x14ac:dyDescent="0.35">
      <c r="A122" s="32"/>
      <c r="B122" s="23"/>
      <c r="C122" s="14"/>
      <c r="D122" s="11">
        <f t="shared" si="2"/>
        <v>0</v>
      </c>
      <c r="E122" s="24"/>
    </row>
    <row r="123" spans="1:5" ht="20.25" customHeight="1" thickBot="1" x14ac:dyDescent="0.35">
      <c r="A123" s="32"/>
      <c r="B123" s="23"/>
      <c r="C123" s="14"/>
      <c r="D123" s="11">
        <f t="shared" si="2"/>
        <v>0</v>
      </c>
      <c r="E123" s="24"/>
    </row>
    <row r="124" spans="1:5" ht="21" thickBot="1" x14ac:dyDescent="0.35">
      <c r="A124" s="32"/>
      <c r="B124" s="23"/>
      <c r="C124" s="14"/>
      <c r="D124" s="11">
        <f t="shared" si="2"/>
        <v>0</v>
      </c>
      <c r="E124" s="24"/>
    </row>
    <row r="125" spans="1:5" ht="21" thickBot="1" x14ac:dyDescent="0.35">
      <c r="A125" s="32"/>
      <c r="B125" s="23"/>
      <c r="C125" s="14"/>
      <c r="D125" s="11">
        <f t="shared" si="2"/>
        <v>0</v>
      </c>
      <c r="E125" s="24"/>
    </row>
    <row r="126" spans="1:5" ht="21" thickBot="1" x14ac:dyDescent="0.35">
      <c r="A126" s="32"/>
      <c r="B126" s="23"/>
      <c r="C126" s="14"/>
      <c r="D126" s="11">
        <f t="shared" si="2"/>
        <v>0</v>
      </c>
      <c r="E126" s="24"/>
    </row>
    <row r="127" spans="1:5" ht="21" thickBot="1" x14ac:dyDescent="0.35">
      <c r="A127" s="32"/>
      <c r="B127" s="23"/>
      <c r="C127" s="14"/>
      <c r="D127" s="11">
        <f t="shared" si="2"/>
        <v>0</v>
      </c>
      <c r="E127" s="24"/>
    </row>
    <row r="128" spans="1:5" ht="21" thickBot="1" x14ac:dyDescent="0.35">
      <c r="A128" s="32"/>
      <c r="B128" s="23"/>
      <c r="C128" s="14"/>
      <c r="D128" s="11">
        <f t="shared" si="2"/>
        <v>0</v>
      </c>
      <c r="E128" s="24"/>
    </row>
    <row r="129" spans="1:5" ht="21" thickBot="1" x14ac:dyDescent="0.35">
      <c r="A129" s="32"/>
      <c r="B129" s="23"/>
      <c r="C129" s="14"/>
      <c r="D129" s="11">
        <f t="shared" si="2"/>
        <v>0</v>
      </c>
      <c r="E129" s="24"/>
    </row>
    <row r="130" spans="1:5" ht="21" thickBot="1" x14ac:dyDescent="0.35">
      <c r="A130" s="32"/>
      <c r="B130" s="23"/>
      <c r="C130" s="14"/>
      <c r="D130" s="11">
        <f t="shared" si="2"/>
        <v>0</v>
      </c>
      <c r="E130" s="24"/>
    </row>
    <row r="131" spans="1:5" ht="21" thickBot="1" x14ac:dyDescent="0.35">
      <c r="A131" s="32"/>
      <c r="B131" s="23"/>
      <c r="C131" s="14"/>
      <c r="D131" s="11">
        <f t="shared" si="2"/>
        <v>0</v>
      </c>
      <c r="E131" s="24"/>
    </row>
    <row r="132" spans="1:5" ht="21" thickBot="1" x14ac:dyDescent="0.35">
      <c r="A132" s="32"/>
      <c r="B132" s="23"/>
      <c r="C132" s="14"/>
      <c r="D132" s="11">
        <f t="shared" si="2"/>
        <v>0</v>
      </c>
      <c r="E132" s="24"/>
    </row>
    <row r="133" spans="1:5" ht="21" thickBot="1" x14ac:dyDescent="0.35">
      <c r="A133" s="32"/>
      <c r="B133" s="23"/>
      <c r="C133" s="14"/>
      <c r="D133" s="11">
        <f t="shared" ref="D133:D184" si="3">C133*558</f>
        <v>0</v>
      </c>
      <c r="E133" s="24"/>
    </row>
    <row r="134" spans="1:5" ht="21" thickBot="1" x14ac:dyDescent="0.35">
      <c r="A134" s="32"/>
      <c r="B134" s="23"/>
      <c r="C134" s="14"/>
      <c r="D134" s="11">
        <f t="shared" si="3"/>
        <v>0</v>
      </c>
      <c r="E134" s="24"/>
    </row>
    <row r="135" spans="1:5" ht="21" thickBot="1" x14ac:dyDescent="0.35">
      <c r="A135" s="32"/>
      <c r="B135" s="23"/>
      <c r="C135" s="14"/>
      <c r="D135" s="11">
        <f t="shared" si="3"/>
        <v>0</v>
      </c>
      <c r="E135" s="24"/>
    </row>
    <row r="136" spans="1:5" ht="21" thickBot="1" x14ac:dyDescent="0.35">
      <c r="A136" s="32"/>
      <c r="B136" s="23"/>
      <c r="C136" s="14"/>
      <c r="D136" s="11">
        <f t="shared" si="3"/>
        <v>0</v>
      </c>
      <c r="E136" s="24"/>
    </row>
    <row r="137" spans="1:5" ht="21" thickBot="1" x14ac:dyDescent="0.35">
      <c r="A137" s="32"/>
      <c r="B137" s="23"/>
      <c r="C137" s="14"/>
      <c r="D137" s="11">
        <f t="shared" si="3"/>
        <v>0</v>
      </c>
      <c r="E137" s="24"/>
    </row>
    <row r="138" spans="1:5" ht="21" thickBot="1" x14ac:dyDescent="0.35">
      <c r="A138" s="32"/>
      <c r="B138" s="23"/>
      <c r="C138" s="14"/>
      <c r="D138" s="11">
        <f t="shared" si="3"/>
        <v>0</v>
      </c>
      <c r="E138" s="24"/>
    </row>
    <row r="139" spans="1:5" ht="21" thickBot="1" x14ac:dyDescent="0.35">
      <c r="A139" s="32"/>
      <c r="B139" s="23"/>
      <c r="C139" s="14"/>
      <c r="D139" s="11">
        <f t="shared" si="3"/>
        <v>0</v>
      </c>
      <c r="E139" s="24"/>
    </row>
    <row r="140" spans="1:5" ht="21" thickBot="1" x14ac:dyDescent="0.35">
      <c r="A140" s="32"/>
      <c r="B140" s="23"/>
      <c r="C140" s="14"/>
      <c r="D140" s="11">
        <f t="shared" si="3"/>
        <v>0</v>
      </c>
      <c r="E140" s="24"/>
    </row>
    <row r="141" spans="1:5" ht="21" thickBot="1" x14ac:dyDescent="0.35">
      <c r="A141" s="32"/>
      <c r="B141" s="23"/>
      <c r="C141" s="14"/>
      <c r="D141" s="11">
        <f t="shared" si="3"/>
        <v>0</v>
      </c>
      <c r="E141" s="24"/>
    </row>
    <row r="142" spans="1:5" ht="21" thickBot="1" x14ac:dyDescent="0.35">
      <c r="A142" s="32"/>
      <c r="B142" s="23"/>
      <c r="C142" s="14"/>
      <c r="D142" s="11">
        <f t="shared" si="3"/>
        <v>0</v>
      </c>
      <c r="E142" s="24"/>
    </row>
    <row r="143" spans="1:5" ht="21" thickBot="1" x14ac:dyDescent="0.35">
      <c r="A143" s="32"/>
      <c r="B143" s="23"/>
      <c r="C143" s="14"/>
      <c r="D143" s="11">
        <f t="shared" si="3"/>
        <v>0</v>
      </c>
      <c r="E143" s="24"/>
    </row>
    <row r="144" spans="1:5" ht="21" thickBot="1" x14ac:dyDescent="0.35">
      <c r="A144" s="32"/>
      <c r="B144" s="23"/>
      <c r="C144" s="14"/>
      <c r="D144" s="11">
        <f t="shared" si="3"/>
        <v>0</v>
      </c>
      <c r="E144" s="24"/>
    </row>
    <row r="145" spans="1:5" ht="21" thickBot="1" x14ac:dyDescent="0.35">
      <c r="A145" s="32"/>
      <c r="B145" s="23"/>
      <c r="C145" s="14"/>
      <c r="D145" s="11">
        <f t="shared" si="3"/>
        <v>0</v>
      </c>
      <c r="E145" s="24"/>
    </row>
    <row r="146" spans="1:5" ht="21" thickBot="1" x14ac:dyDescent="0.35">
      <c r="A146" s="32"/>
      <c r="B146" s="23"/>
      <c r="C146" s="14"/>
      <c r="D146" s="11">
        <f t="shared" si="3"/>
        <v>0</v>
      </c>
      <c r="E146" s="24"/>
    </row>
    <row r="147" spans="1:5" ht="21" thickBot="1" x14ac:dyDescent="0.35">
      <c r="A147" s="32"/>
      <c r="B147" s="23"/>
      <c r="C147" s="14"/>
      <c r="D147" s="11">
        <f t="shared" si="3"/>
        <v>0</v>
      </c>
      <c r="E147" s="24"/>
    </row>
    <row r="148" spans="1:5" ht="21" thickBot="1" x14ac:dyDescent="0.35">
      <c r="A148" s="32"/>
      <c r="B148" s="23"/>
      <c r="C148" s="14"/>
      <c r="D148" s="11">
        <f t="shared" si="3"/>
        <v>0</v>
      </c>
      <c r="E148" s="24"/>
    </row>
    <row r="149" spans="1:5" ht="21" thickBot="1" x14ac:dyDescent="0.35">
      <c r="A149" s="32"/>
      <c r="B149" s="23"/>
      <c r="C149" s="14"/>
      <c r="D149" s="11">
        <f t="shared" si="3"/>
        <v>0</v>
      </c>
      <c r="E149" s="24"/>
    </row>
    <row r="150" spans="1:5" ht="21" thickBot="1" x14ac:dyDescent="0.35">
      <c r="A150" s="32"/>
      <c r="B150" s="23"/>
      <c r="C150" s="14"/>
      <c r="D150" s="11">
        <f t="shared" si="3"/>
        <v>0</v>
      </c>
      <c r="E150" s="24"/>
    </row>
    <row r="151" spans="1:5" ht="21" thickBot="1" x14ac:dyDescent="0.35">
      <c r="A151" s="32"/>
      <c r="B151" s="23"/>
      <c r="C151" s="14"/>
      <c r="D151" s="11">
        <f t="shared" si="3"/>
        <v>0</v>
      </c>
      <c r="E151" s="24"/>
    </row>
    <row r="152" spans="1:5" ht="21" thickBot="1" x14ac:dyDescent="0.35">
      <c r="A152" s="32"/>
      <c r="B152" s="23"/>
      <c r="C152" s="14"/>
      <c r="D152" s="11">
        <f t="shared" si="3"/>
        <v>0</v>
      </c>
      <c r="E152" s="24"/>
    </row>
    <row r="153" spans="1:5" ht="21" thickBot="1" x14ac:dyDescent="0.35">
      <c r="A153" s="32"/>
      <c r="B153" s="23"/>
      <c r="C153" s="14"/>
      <c r="D153" s="11">
        <f t="shared" si="3"/>
        <v>0</v>
      </c>
      <c r="E153" s="24"/>
    </row>
    <row r="154" spans="1:5" ht="21" thickBot="1" x14ac:dyDescent="0.35">
      <c r="A154" s="32"/>
      <c r="B154" s="23"/>
      <c r="C154" s="14"/>
      <c r="D154" s="11">
        <f t="shared" si="3"/>
        <v>0</v>
      </c>
      <c r="E154" s="24"/>
    </row>
    <row r="155" spans="1:5" ht="21" thickBot="1" x14ac:dyDescent="0.35">
      <c r="A155" s="32"/>
      <c r="B155" s="23"/>
      <c r="C155" s="14"/>
      <c r="D155" s="11">
        <f t="shared" si="3"/>
        <v>0</v>
      </c>
      <c r="E155" s="24"/>
    </row>
    <row r="156" spans="1:5" ht="21" thickBot="1" x14ac:dyDescent="0.35">
      <c r="A156" s="32"/>
      <c r="B156" s="23"/>
      <c r="C156" s="14"/>
      <c r="D156" s="11">
        <f t="shared" si="3"/>
        <v>0</v>
      </c>
      <c r="E156" s="24"/>
    </row>
    <row r="157" spans="1:5" ht="21" thickBot="1" x14ac:dyDescent="0.35">
      <c r="A157" s="32"/>
      <c r="B157" s="23"/>
      <c r="C157" s="14"/>
      <c r="D157" s="11">
        <f t="shared" si="3"/>
        <v>0</v>
      </c>
      <c r="E157" s="24"/>
    </row>
    <row r="158" spans="1:5" ht="21" thickBot="1" x14ac:dyDescent="0.35">
      <c r="A158" s="32"/>
      <c r="B158" s="23"/>
      <c r="C158" s="14"/>
      <c r="D158" s="11">
        <f t="shared" si="3"/>
        <v>0</v>
      </c>
      <c r="E158" s="24"/>
    </row>
    <row r="159" spans="1:5" ht="21" thickBot="1" x14ac:dyDescent="0.35">
      <c r="A159" s="32"/>
      <c r="B159" s="23"/>
      <c r="C159" s="14"/>
      <c r="D159" s="11">
        <f t="shared" si="3"/>
        <v>0</v>
      </c>
      <c r="E159" s="24"/>
    </row>
    <row r="160" spans="1:5" ht="21" thickBot="1" x14ac:dyDescent="0.35">
      <c r="A160" s="32"/>
      <c r="B160" s="23"/>
      <c r="C160" s="14"/>
      <c r="D160" s="11">
        <f t="shared" si="3"/>
        <v>0</v>
      </c>
      <c r="E160" s="24"/>
    </row>
    <row r="161" spans="1:5" ht="21" thickBot="1" x14ac:dyDescent="0.35">
      <c r="A161" s="32"/>
      <c r="B161" s="23"/>
      <c r="C161" s="14"/>
      <c r="D161" s="11">
        <f t="shared" si="3"/>
        <v>0</v>
      </c>
      <c r="E161" s="24"/>
    </row>
    <row r="162" spans="1:5" ht="21" thickBot="1" x14ac:dyDescent="0.35">
      <c r="A162" s="32"/>
      <c r="B162" s="23"/>
      <c r="C162" s="14"/>
      <c r="D162" s="11">
        <f t="shared" si="3"/>
        <v>0</v>
      </c>
      <c r="E162" s="24"/>
    </row>
    <row r="163" spans="1:5" ht="21" thickBot="1" x14ac:dyDescent="0.35">
      <c r="A163" s="32"/>
      <c r="B163" s="23"/>
      <c r="C163" s="14"/>
      <c r="D163" s="11">
        <f t="shared" si="3"/>
        <v>0</v>
      </c>
      <c r="E163" s="24"/>
    </row>
    <row r="164" spans="1:5" ht="21" thickBot="1" x14ac:dyDescent="0.35">
      <c r="A164" s="32"/>
      <c r="B164" s="23"/>
      <c r="C164" s="14"/>
      <c r="D164" s="11">
        <f t="shared" si="3"/>
        <v>0</v>
      </c>
      <c r="E164" s="24"/>
    </row>
    <row r="165" spans="1:5" ht="21" thickBot="1" x14ac:dyDescent="0.35">
      <c r="A165" s="32"/>
      <c r="B165" s="23"/>
      <c r="C165" s="14"/>
      <c r="D165" s="11">
        <f t="shared" si="3"/>
        <v>0</v>
      </c>
      <c r="E165" s="24"/>
    </row>
    <row r="166" spans="1:5" ht="21" thickBot="1" x14ac:dyDescent="0.35">
      <c r="A166" s="32"/>
      <c r="B166" s="23"/>
      <c r="C166" s="14"/>
      <c r="D166" s="11">
        <f t="shared" si="3"/>
        <v>0</v>
      </c>
      <c r="E166" s="24"/>
    </row>
    <row r="167" spans="1:5" ht="21" thickBot="1" x14ac:dyDescent="0.35">
      <c r="A167" s="32"/>
      <c r="B167" s="23"/>
      <c r="C167" s="14"/>
      <c r="D167" s="11">
        <f t="shared" si="3"/>
        <v>0</v>
      </c>
      <c r="E167" s="24"/>
    </row>
    <row r="168" spans="1:5" ht="21" thickBot="1" x14ac:dyDescent="0.35">
      <c r="A168" s="32"/>
      <c r="B168" s="23"/>
      <c r="C168" s="14"/>
      <c r="D168" s="11">
        <f t="shared" si="3"/>
        <v>0</v>
      </c>
      <c r="E168" s="24"/>
    </row>
    <row r="169" spans="1:5" ht="21" thickBot="1" x14ac:dyDescent="0.35">
      <c r="A169" s="32"/>
      <c r="B169" s="23"/>
      <c r="C169" s="14"/>
      <c r="D169" s="11">
        <f t="shared" si="3"/>
        <v>0</v>
      </c>
      <c r="E169" s="24"/>
    </row>
    <row r="170" spans="1:5" ht="21" thickBot="1" x14ac:dyDescent="0.35">
      <c r="A170" s="32"/>
      <c r="B170" s="23"/>
      <c r="C170" s="14"/>
      <c r="D170" s="11">
        <f t="shared" si="3"/>
        <v>0</v>
      </c>
      <c r="E170" s="24"/>
    </row>
    <row r="171" spans="1:5" ht="21" thickBot="1" x14ac:dyDescent="0.35">
      <c r="A171" s="32"/>
      <c r="B171" s="23"/>
      <c r="C171" s="14"/>
      <c r="D171" s="11">
        <f t="shared" si="3"/>
        <v>0</v>
      </c>
      <c r="E171" s="24"/>
    </row>
    <row r="172" spans="1:5" ht="21" thickBot="1" x14ac:dyDescent="0.35">
      <c r="A172" s="32"/>
      <c r="B172" s="23"/>
      <c r="C172" s="14"/>
      <c r="D172" s="11">
        <f t="shared" si="3"/>
        <v>0</v>
      </c>
      <c r="E172" s="24"/>
    </row>
    <row r="173" spans="1:5" ht="21" thickBot="1" x14ac:dyDescent="0.35">
      <c r="A173" s="32"/>
      <c r="B173" s="23"/>
      <c r="C173" s="14"/>
      <c r="D173" s="11">
        <f t="shared" si="3"/>
        <v>0</v>
      </c>
      <c r="E173" s="24"/>
    </row>
    <row r="174" spans="1:5" ht="21" thickBot="1" x14ac:dyDescent="0.35">
      <c r="A174" s="32"/>
      <c r="B174" s="23"/>
      <c r="C174" s="14"/>
      <c r="D174" s="11">
        <f t="shared" si="3"/>
        <v>0</v>
      </c>
      <c r="E174" s="24"/>
    </row>
    <row r="175" spans="1:5" ht="21" thickBot="1" x14ac:dyDescent="0.35">
      <c r="A175" s="32"/>
      <c r="B175" s="23"/>
      <c r="C175" s="14"/>
      <c r="D175" s="11">
        <f t="shared" si="3"/>
        <v>0</v>
      </c>
      <c r="E175" s="24"/>
    </row>
    <row r="176" spans="1:5" ht="21" thickBot="1" x14ac:dyDescent="0.35">
      <c r="A176" s="32"/>
      <c r="B176" s="23"/>
      <c r="C176" s="14"/>
      <c r="D176" s="11">
        <f t="shared" si="3"/>
        <v>0</v>
      </c>
      <c r="E176" s="24"/>
    </row>
    <row r="177" spans="1:5" ht="21" thickBot="1" x14ac:dyDescent="0.35">
      <c r="A177" s="32"/>
      <c r="B177" s="23"/>
      <c r="C177" s="14"/>
      <c r="D177" s="11">
        <f t="shared" si="3"/>
        <v>0</v>
      </c>
      <c r="E177" s="24"/>
    </row>
    <row r="178" spans="1:5" ht="21" thickBot="1" x14ac:dyDescent="0.35">
      <c r="A178" s="32"/>
      <c r="B178" s="23"/>
      <c r="C178" s="14"/>
      <c r="D178" s="11">
        <f t="shared" si="3"/>
        <v>0</v>
      </c>
      <c r="E178" s="24"/>
    </row>
    <row r="179" spans="1:5" ht="21" thickBot="1" x14ac:dyDescent="0.35">
      <c r="A179" s="32"/>
      <c r="B179" s="23"/>
      <c r="C179" s="14"/>
      <c r="D179" s="11">
        <f t="shared" si="3"/>
        <v>0</v>
      </c>
      <c r="E179" s="24"/>
    </row>
    <row r="180" spans="1:5" ht="21" thickBot="1" x14ac:dyDescent="0.35">
      <c r="A180" s="32"/>
      <c r="B180" s="23"/>
      <c r="C180" s="14"/>
      <c r="D180" s="11">
        <f t="shared" si="3"/>
        <v>0</v>
      </c>
      <c r="E180" s="24"/>
    </row>
    <row r="181" spans="1:5" ht="21" thickBot="1" x14ac:dyDescent="0.35">
      <c r="A181" s="32"/>
      <c r="B181" s="23"/>
      <c r="C181" s="14"/>
      <c r="D181" s="11">
        <f t="shared" si="3"/>
        <v>0</v>
      </c>
      <c r="E181" s="24"/>
    </row>
    <row r="182" spans="1:5" ht="21" thickBot="1" x14ac:dyDescent="0.35">
      <c r="A182" s="32"/>
      <c r="B182" s="23"/>
      <c r="C182" s="14"/>
      <c r="D182" s="11">
        <f t="shared" si="3"/>
        <v>0</v>
      </c>
      <c r="E182" s="24"/>
    </row>
    <row r="183" spans="1:5" ht="21" thickBot="1" x14ac:dyDescent="0.35">
      <c r="A183" s="32"/>
      <c r="B183" s="23"/>
      <c r="C183" s="14"/>
      <c r="D183" s="11">
        <f t="shared" si="3"/>
        <v>0</v>
      </c>
      <c r="E183" s="24"/>
    </row>
    <row r="184" spans="1:5" ht="21" thickBot="1" x14ac:dyDescent="0.35">
      <c r="A184" s="32"/>
      <c r="B184" s="23"/>
      <c r="C184" s="14"/>
      <c r="D184" s="11">
        <f t="shared" si="3"/>
        <v>0</v>
      </c>
      <c r="E184" s="24"/>
    </row>
    <row r="185" spans="1:5" x14ac:dyDescent="0.3">
      <c r="A185" s="33"/>
      <c r="B185" s="25" t="s">
        <v>0</v>
      </c>
      <c r="C185" s="26">
        <f>SUM(C2:C184)</f>
        <v>492.77000000000004</v>
      </c>
      <c r="D185" s="27">
        <f>SUM(D2:D184)</f>
        <v>274965.66000000003</v>
      </c>
      <c r="E185" s="28">
        <f>SUM(E2:E184)</f>
        <v>0</v>
      </c>
    </row>
    <row r="192" spans="1:5" x14ac:dyDescent="0.3">
      <c r="D192">
        <v>321499.31999999983</v>
      </c>
    </row>
    <row r="193" spans="4:4" x14ac:dyDescent="0.3">
      <c r="D193" s="1">
        <f>D192-D185</f>
        <v>46533.6599999998</v>
      </c>
    </row>
  </sheetData>
  <phoneticPr fontId="3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860BA-11D2-4E9F-A50C-9805B6679A4D}">
  <dimension ref="A1:E85"/>
  <sheetViews>
    <sheetView rightToLeft="1" tabSelected="1" zoomScale="90" zoomScaleNormal="90" workbookViewId="0">
      <selection activeCell="A5" sqref="A5:A17"/>
    </sheetView>
  </sheetViews>
  <sheetFormatPr defaultRowHeight="14.25" x14ac:dyDescent="0.2"/>
  <cols>
    <col min="1" max="1" width="15.875" customWidth="1"/>
    <col min="2" max="2" width="11.125" style="4" customWidth="1"/>
    <col min="3" max="4" width="17.25" style="4" customWidth="1"/>
    <col min="5" max="5" width="21.125" style="4" customWidth="1"/>
  </cols>
  <sheetData>
    <row r="1" spans="1:5" ht="21.75" thickTop="1" thickBot="1" x14ac:dyDescent="0.35">
      <c r="A1" s="12" t="s">
        <v>7</v>
      </c>
      <c r="B1" s="10" t="s">
        <v>3</v>
      </c>
      <c r="C1" s="10" t="s">
        <v>4</v>
      </c>
      <c r="D1" s="10" t="s">
        <v>1</v>
      </c>
      <c r="E1" s="10" t="s">
        <v>5</v>
      </c>
    </row>
    <row r="2" spans="1:5" ht="21" thickBot="1" x14ac:dyDescent="0.35">
      <c r="A2" s="13" t="s">
        <v>13</v>
      </c>
      <c r="B2" s="16">
        <f>SUMIF(البيانات!$B$2:$B$984,A2,البيانات!$C$2:$C$984)</f>
        <v>16.259999999999998</v>
      </c>
      <c r="C2" s="6">
        <f>SUMIF(البيانات!$B$2:$B$984,A2,البيانات!$D$2:$D$984)</f>
        <v>9073.08</v>
      </c>
      <c r="D2" s="6">
        <f>SUMIF(البيانات!$B$2:$B$984,A2,البيانات!$E$2:$E$984)</f>
        <v>0</v>
      </c>
      <c r="E2" s="17">
        <f t="shared" ref="E2:E18" si="0">C2-D2</f>
        <v>9073.08</v>
      </c>
    </row>
    <row r="3" spans="1:5" ht="18.75" customHeight="1" thickBot="1" x14ac:dyDescent="0.35">
      <c r="A3" s="13" t="s">
        <v>14</v>
      </c>
      <c r="B3" s="16">
        <f>SUMIF(البيانات!$B$2:$B$984,A3,البيانات!$C$2:$C$984)</f>
        <v>71.160000000000011</v>
      </c>
      <c r="C3" s="6">
        <f>SUMIF(البيانات!$B$2:$B$984,A3,البيانات!$D$2:$D$984)</f>
        <v>39707.279999999999</v>
      </c>
      <c r="D3" s="6">
        <f>SUMIF(البيانات!$B$2:$B$984,A3,البيانات!$E$2:$E$984)</f>
        <v>0</v>
      </c>
      <c r="E3" s="17">
        <f t="shared" si="0"/>
        <v>39707.279999999999</v>
      </c>
    </row>
    <row r="4" spans="1:5" ht="21" thickBot="1" x14ac:dyDescent="0.35">
      <c r="A4" s="13" t="s">
        <v>6</v>
      </c>
      <c r="B4" s="16">
        <f>SUMIF(البيانات!$B$2:$B$984,A4,البيانات!$C$2:$C$984)</f>
        <v>110.07</v>
      </c>
      <c r="C4" s="6">
        <f>SUMIF(البيانات!$B$2:$B$984,A4,البيانات!$D$2:$D$984)</f>
        <v>61419.060000000005</v>
      </c>
      <c r="D4" s="6">
        <f>SUMIF(البيانات!$B$2:$B$984,A4,البيانات!$E$2:$E$984)</f>
        <v>0</v>
      </c>
      <c r="E4" s="17">
        <f t="shared" si="0"/>
        <v>61419.060000000005</v>
      </c>
    </row>
    <row r="5" spans="1:5" ht="21" thickBot="1" x14ac:dyDescent="0.35">
      <c r="A5" s="13"/>
      <c r="B5" s="16">
        <f>SUMIF(البيانات!$B$2:$B$984,A5,البيانات!$C$2:$C$984)</f>
        <v>0</v>
      </c>
      <c r="C5" s="6">
        <f>SUMIF(البيانات!$B$2:$B$984,A5,البيانات!$D$2:$D$984)</f>
        <v>0</v>
      </c>
      <c r="D5" s="6">
        <f>SUMIF(البيانات!$B$2:$B$984,A5,البيانات!$E$2:$E$984)</f>
        <v>0</v>
      </c>
      <c r="E5" s="17">
        <f t="shared" si="0"/>
        <v>0</v>
      </c>
    </row>
    <row r="6" spans="1:5" ht="21" thickBot="1" x14ac:dyDescent="0.35">
      <c r="A6" s="13"/>
      <c r="B6" s="16">
        <f>SUMIF(البيانات!$B$2:$B$984,A6,البيانات!$C$2:$C$984)</f>
        <v>0</v>
      </c>
      <c r="C6" s="6">
        <f>SUMIF(البيانات!$B$2:$B$984,A6,البيانات!$D$2:$D$984)</f>
        <v>0</v>
      </c>
      <c r="D6" s="6">
        <f>SUMIF(البيانات!$B$2:$B$984,A6,البيانات!$E$2:$E$984)</f>
        <v>0</v>
      </c>
      <c r="E6" s="17">
        <f t="shared" si="0"/>
        <v>0</v>
      </c>
    </row>
    <row r="7" spans="1:5" ht="21" thickBot="1" x14ac:dyDescent="0.35">
      <c r="A7" s="13"/>
      <c r="B7" s="16">
        <f>SUMIF(البيانات!$B$2:$B$984,A7,البيانات!$C$2:$C$984)</f>
        <v>0</v>
      </c>
      <c r="C7" s="6">
        <f>SUMIF(البيانات!$B$2:$B$984,A7,البيانات!$D$2:$D$984)</f>
        <v>0</v>
      </c>
      <c r="D7" s="6">
        <f>SUMIF(البيانات!$B$2:$B$984,A7,البيانات!$E$2:$E$984)</f>
        <v>0</v>
      </c>
      <c r="E7" s="17">
        <f t="shared" si="0"/>
        <v>0</v>
      </c>
    </row>
    <row r="8" spans="1:5" ht="21" thickBot="1" x14ac:dyDescent="0.35">
      <c r="A8" s="21"/>
      <c r="B8" s="16">
        <f>SUMIF(البيانات!$B$2:$B$984,A8,البيانات!$C$2:$C$984)</f>
        <v>0</v>
      </c>
      <c r="C8" s="6">
        <f>SUMIF(البيانات!$B$2:$B$984,A8,البيانات!$D$2:$D$984)</f>
        <v>0</v>
      </c>
      <c r="D8" s="6">
        <f>SUMIF(البيانات!$B$2:$B$984,A8,البيانات!$E$2:$E$984)</f>
        <v>0</v>
      </c>
      <c r="E8" s="17">
        <f t="shared" si="0"/>
        <v>0</v>
      </c>
    </row>
    <row r="9" spans="1:5" ht="21" thickBot="1" x14ac:dyDescent="0.35">
      <c r="A9" s="21"/>
      <c r="B9" s="16">
        <f>SUMIF(البيانات!$B$2:$B$984,A9,البيانات!$C$2:$C$984)</f>
        <v>0</v>
      </c>
      <c r="C9" s="6">
        <f>SUMIF(البيانات!$B$2:$B$984,A9,البيانات!$D$2:$D$984)</f>
        <v>0</v>
      </c>
      <c r="D9" s="6">
        <f>SUMIF(البيانات!$B$2:$B$984,A9,البيانات!$E$2:$E$984)</f>
        <v>0</v>
      </c>
      <c r="E9" s="17">
        <f t="shared" si="0"/>
        <v>0</v>
      </c>
    </row>
    <row r="10" spans="1:5" ht="21" thickBot="1" x14ac:dyDescent="0.35">
      <c r="A10" s="21"/>
      <c r="B10" s="16">
        <f>SUMIF(البيانات!$B$2:$B$984,A10,البيانات!$C$2:$C$984)</f>
        <v>0</v>
      </c>
      <c r="C10" s="6">
        <f>SUMIF(البيانات!$B$2:$B$984,A10,البيانات!$D$2:$D$984)</f>
        <v>0</v>
      </c>
      <c r="D10" s="6">
        <f>SUMIF(البيانات!$B$2:$B$984,A10,البيانات!$E$2:$E$984)</f>
        <v>0</v>
      </c>
      <c r="E10" s="17">
        <f t="shared" si="0"/>
        <v>0</v>
      </c>
    </row>
    <row r="11" spans="1:5" ht="22.5" customHeight="1" thickBot="1" x14ac:dyDescent="0.35">
      <c r="A11" s="21"/>
      <c r="B11" s="16">
        <f>SUMIF(البيانات!$B$2:$B$984,A11,البيانات!$C$2:$C$984)</f>
        <v>0</v>
      </c>
      <c r="C11" s="6">
        <f>SUMIF(البيانات!$B$2:$B$984,A11,البيانات!$D$2:$D$984)</f>
        <v>0</v>
      </c>
      <c r="D11" s="6">
        <f>SUMIF(البيانات!$B$2:$B$984,A11,البيانات!$E$2:$E$984)</f>
        <v>0</v>
      </c>
      <c r="E11" s="17">
        <f t="shared" si="0"/>
        <v>0</v>
      </c>
    </row>
    <row r="12" spans="1:5" ht="21.75" customHeight="1" thickBot="1" x14ac:dyDescent="0.35">
      <c r="A12" s="21"/>
      <c r="B12" s="16">
        <f>SUMIF(البيانات!$B$2:$B$984,A12,البيانات!$C$2:$C$984)</f>
        <v>0</v>
      </c>
      <c r="C12" s="6">
        <f>SUMIF(البيانات!$B$2:$B$984,A12,البيانات!$D$2:$D$984)</f>
        <v>0</v>
      </c>
      <c r="D12" s="6">
        <f>SUMIF(البيانات!$B$2:$B$984,A12,البيانات!$E$2:$E$984)</f>
        <v>0</v>
      </c>
      <c r="E12" s="17">
        <f t="shared" si="0"/>
        <v>0</v>
      </c>
    </row>
    <row r="13" spans="1:5" ht="21.75" customHeight="1" thickBot="1" x14ac:dyDescent="0.35">
      <c r="A13" s="21"/>
      <c r="B13" s="16">
        <f>SUMIF(البيانات!$B$2:$B$984,A13,البيانات!$C$2:$C$984)</f>
        <v>0</v>
      </c>
      <c r="C13" s="6">
        <f>SUMIF(البيانات!$B$2:$B$984,A13,البيانات!$D$2:$D$984)</f>
        <v>0</v>
      </c>
      <c r="D13" s="6">
        <f>SUMIF(البيانات!$B$2:$B$984,A13,البيانات!$E$2:$E$984)</f>
        <v>0</v>
      </c>
      <c r="E13" s="17">
        <f t="shared" si="0"/>
        <v>0</v>
      </c>
    </row>
    <row r="14" spans="1:5" ht="21" thickBot="1" x14ac:dyDescent="0.35">
      <c r="A14" s="21"/>
      <c r="B14" s="16">
        <f>SUMIF(البيانات!$B$2:$B$984,A14,البيانات!$C$2:$C$984)</f>
        <v>0</v>
      </c>
      <c r="C14" s="6">
        <f>SUMIF(البيانات!$B$2:$B$984,A14,البيانات!$D$2:$D$984)</f>
        <v>0</v>
      </c>
      <c r="D14" s="6">
        <f>SUMIF(البيانات!$B$2:$B$984,A14,البيانات!$E$2:$E$984)</f>
        <v>0</v>
      </c>
      <c r="E14" s="17">
        <f t="shared" si="0"/>
        <v>0</v>
      </c>
    </row>
    <row r="15" spans="1:5" ht="17.25" customHeight="1" thickBot="1" x14ac:dyDescent="0.35">
      <c r="A15" s="21"/>
      <c r="B15" s="16">
        <f>SUMIF(البيانات!$B$2:$B$984,A15,البيانات!$C$2:$C$984)</f>
        <v>0</v>
      </c>
      <c r="C15" s="6">
        <f>SUMIF(البيانات!$B$2:$B$984,A15,البيانات!$D$2:$D$984)</f>
        <v>0</v>
      </c>
      <c r="D15" s="6">
        <f>SUMIF(البيانات!$B$2:$B$984,A15,البيانات!$E$2:$E$984)</f>
        <v>0</v>
      </c>
      <c r="E15" s="17">
        <f t="shared" si="0"/>
        <v>0</v>
      </c>
    </row>
    <row r="16" spans="1:5" ht="21" thickBot="1" x14ac:dyDescent="0.35">
      <c r="A16" s="21"/>
      <c r="B16" s="16">
        <f>SUMIF(البيانات!$B$2:$B$984,A16,البيانات!$C$2:$C$984)</f>
        <v>0</v>
      </c>
      <c r="C16" s="6">
        <f>SUMIF(البيانات!$B$2:$B$984,A16,البيانات!$D$2:$D$984)</f>
        <v>0</v>
      </c>
      <c r="D16" s="6">
        <f>SUMIF(البيانات!$B$2:$B$984,A16,البيانات!$E$2:$E$984)</f>
        <v>0</v>
      </c>
      <c r="E16" s="17">
        <f t="shared" si="0"/>
        <v>0</v>
      </c>
    </row>
    <row r="17" spans="1:5" ht="21" thickBot="1" x14ac:dyDescent="0.35">
      <c r="A17" s="21"/>
      <c r="B17" s="16">
        <f>SUMIF(البيانات!$B$2:$B$984,A17,البيانات!$C$2:$C$984)</f>
        <v>0</v>
      </c>
      <c r="C17" s="6">
        <f>SUMIF(البيانات!$B$2:$B$984,A17,البيانات!$D$2:$D$984)</f>
        <v>0</v>
      </c>
      <c r="D17" s="6">
        <f>SUMIF(البيانات!$B$2:$B$984,A17,البيانات!$E$2:$E$984)</f>
        <v>0</v>
      </c>
      <c r="E17" s="17">
        <f t="shared" si="0"/>
        <v>0</v>
      </c>
    </row>
    <row r="18" spans="1:5" ht="21" hidden="1" thickBot="1" x14ac:dyDescent="0.35">
      <c r="A18" s="21"/>
      <c r="B18" s="16">
        <f>SUMIF(البيانات!$B$2:$B$984,A18,البيانات!$C$2:$C$984)</f>
        <v>0</v>
      </c>
      <c r="C18" s="6">
        <f>SUMIF(البيانات!$B$2:$B$984,A18,البيانات!$D$2:$D$984)</f>
        <v>0</v>
      </c>
      <c r="D18" s="6">
        <f>SUMIF(البيانات!$B$2:$B$984,A18,البيانات!$E$2:$E$984)</f>
        <v>0</v>
      </c>
      <c r="E18" s="18">
        <f t="shared" si="0"/>
        <v>0</v>
      </c>
    </row>
    <row r="19" spans="1:5" ht="21" hidden="1" thickBot="1" x14ac:dyDescent="0.35">
      <c r="A19" s="21"/>
      <c r="B19" s="16">
        <f>SUMIF(البيانات!$B$2:$B$984,A19,البيانات!$C$2:$C$984)</f>
        <v>0</v>
      </c>
      <c r="C19" s="6">
        <f>SUMIF(البيانات!$B$2:$B$984,A19,البيانات!$D$2:$D$984)</f>
        <v>0</v>
      </c>
      <c r="D19" s="6">
        <f>SUMIF(البيانات!$B$2:$B$984,A19,البيانات!$E$2:$E$984)</f>
        <v>0</v>
      </c>
      <c r="E19" s="18">
        <f t="shared" ref="E19:E30" si="1">C19-D19</f>
        <v>0</v>
      </c>
    </row>
    <row r="20" spans="1:5" ht="21" hidden="1" thickBot="1" x14ac:dyDescent="0.35">
      <c r="A20" s="21"/>
      <c r="B20" s="16">
        <f>SUMIF(البيانات!$B$2:$B$984,A20,البيانات!$C$2:$C$984)</f>
        <v>0</v>
      </c>
      <c r="C20" s="6">
        <f>SUMIF(البيانات!$B$2:$B$984,A20,البيانات!$D$2:$D$984)</f>
        <v>0</v>
      </c>
      <c r="D20" s="6">
        <f>SUMIF(البيانات!$B$2:$B$984,A20,البيانات!$E$2:$E$984)</f>
        <v>0</v>
      </c>
      <c r="E20" s="18">
        <f t="shared" si="1"/>
        <v>0</v>
      </c>
    </row>
    <row r="21" spans="1:5" ht="21" hidden="1" thickBot="1" x14ac:dyDescent="0.35">
      <c r="A21" s="21"/>
      <c r="B21" s="16">
        <f>SUMIF(البيانات!$B$2:$B$984,A21,البيانات!$C$2:$C$984)</f>
        <v>0</v>
      </c>
      <c r="C21" s="6">
        <f>SUMIF(البيانات!$B$2:$B$984,A21,البيانات!$D$2:$D$984)</f>
        <v>0</v>
      </c>
      <c r="D21" s="6">
        <f>SUMIF(البيانات!$B$2:$B$984,A21,البيانات!$E$2:$E$984)</f>
        <v>0</v>
      </c>
      <c r="E21" s="18">
        <f t="shared" si="1"/>
        <v>0</v>
      </c>
    </row>
    <row r="22" spans="1:5" ht="21" hidden="1" thickBot="1" x14ac:dyDescent="0.35">
      <c r="A22" s="21"/>
      <c r="B22" s="16">
        <f>SUMIF(البيانات!$B$2:$B$984,A22,البيانات!$C$2:$C$984)</f>
        <v>0</v>
      </c>
      <c r="C22" s="6">
        <f>SUMIF(البيانات!$B$2:$B$984,A22,البيانات!$D$2:$D$984)</f>
        <v>0</v>
      </c>
      <c r="D22" s="6">
        <f>SUMIF(البيانات!$B$2:$B$984,A22,البيانات!$E$2:$E$984)</f>
        <v>0</v>
      </c>
      <c r="E22" s="18">
        <f t="shared" si="1"/>
        <v>0</v>
      </c>
    </row>
    <row r="23" spans="1:5" ht="21" hidden="1" thickBot="1" x14ac:dyDescent="0.35">
      <c r="A23" s="21"/>
      <c r="B23" s="16">
        <f>SUMIF(البيانات!$B$2:$B$984,A23,البيانات!$C$2:$C$984)</f>
        <v>0</v>
      </c>
      <c r="C23" s="6">
        <f>SUMIF(البيانات!$B$2:$B$984,A23,البيانات!$D$2:$D$984)</f>
        <v>0</v>
      </c>
      <c r="D23" s="6">
        <f>SUMIF(البيانات!$B$2:$B$984,A23,البيانات!$E$2:$E$984)</f>
        <v>0</v>
      </c>
      <c r="E23" s="18">
        <f t="shared" si="1"/>
        <v>0</v>
      </c>
    </row>
    <row r="24" spans="1:5" ht="21" hidden="1" thickBot="1" x14ac:dyDescent="0.35">
      <c r="A24" s="21"/>
      <c r="B24" s="16">
        <f>SUMIF(البيانات!$B$2:$B$984,A24,البيانات!$C$2:$C$984)</f>
        <v>0</v>
      </c>
      <c r="C24" s="6">
        <f>SUMIF(البيانات!$B$2:$B$984,A24,البيانات!$D$2:$D$984)</f>
        <v>0</v>
      </c>
      <c r="D24" s="6">
        <f>SUMIF(البيانات!$B$2:$B$984,A24,البيانات!$E$2:$E$984)</f>
        <v>0</v>
      </c>
      <c r="E24" s="18">
        <f t="shared" si="1"/>
        <v>0</v>
      </c>
    </row>
    <row r="25" spans="1:5" ht="21" hidden="1" thickBot="1" x14ac:dyDescent="0.35">
      <c r="A25" s="21"/>
      <c r="B25" s="16">
        <f>SUMIF(البيانات!$B$2:$B$984,A25,البيانات!$C$2:$C$984)</f>
        <v>0</v>
      </c>
      <c r="C25" s="6">
        <f>SUMIF(البيانات!$B$2:$B$984,A25,البيانات!$D$2:$D$984)</f>
        <v>0</v>
      </c>
      <c r="D25" s="6">
        <f>SUMIF(البيانات!$B$2:$B$984,A25,البيانات!$E$2:$E$984)</f>
        <v>0</v>
      </c>
      <c r="E25" s="18">
        <f t="shared" si="1"/>
        <v>0</v>
      </c>
    </row>
    <row r="26" spans="1:5" ht="21" hidden="1" thickBot="1" x14ac:dyDescent="0.35">
      <c r="A26" s="21"/>
      <c r="B26" s="16">
        <f>SUMIF(البيانات!$B$2:$B$984,A26,البيانات!$C$2:$C$984)</f>
        <v>0</v>
      </c>
      <c r="C26" s="6">
        <f>SUMIF(البيانات!$B$2:$B$984,A26,البيانات!$D$2:$D$984)</f>
        <v>0</v>
      </c>
      <c r="D26" s="6">
        <f>SUMIF(البيانات!$B$2:$B$984,A26,البيانات!$E$2:$E$984)</f>
        <v>0</v>
      </c>
      <c r="E26" s="18">
        <f t="shared" si="1"/>
        <v>0</v>
      </c>
    </row>
    <row r="27" spans="1:5" ht="21" hidden="1" thickBot="1" x14ac:dyDescent="0.35">
      <c r="A27" s="21"/>
      <c r="B27" s="16">
        <f>SUMIF(البيانات!$B$2:$B$984,A27,البيانات!$C$2:$C$984)</f>
        <v>0</v>
      </c>
      <c r="C27" s="6">
        <f>SUMIF(البيانات!$B$2:$B$984,A27,البيانات!$D$2:$D$984)</f>
        <v>0</v>
      </c>
      <c r="D27" s="6">
        <f>SUMIF(البيانات!$B$2:$B$984,A27,البيانات!$E$2:$E$984)</f>
        <v>0</v>
      </c>
      <c r="E27" s="18">
        <f t="shared" si="1"/>
        <v>0</v>
      </c>
    </row>
    <row r="28" spans="1:5" ht="21" hidden="1" thickBot="1" x14ac:dyDescent="0.35">
      <c r="A28" s="21"/>
      <c r="B28" s="16">
        <f>SUMIF(البيانات!$B$2:$B$984,A28,البيانات!$C$2:$C$984)</f>
        <v>0</v>
      </c>
      <c r="C28" s="6">
        <f>SUMIF(البيانات!$B$2:$B$984,A28,البيانات!$D$2:$D$984)</f>
        <v>0</v>
      </c>
      <c r="D28" s="6">
        <f>SUMIF(البيانات!$B$2:$B$984,A28,البيانات!$E$2:$E$984)</f>
        <v>0</v>
      </c>
      <c r="E28" s="18">
        <f t="shared" si="1"/>
        <v>0</v>
      </c>
    </row>
    <row r="29" spans="1:5" ht="21" hidden="1" thickBot="1" x14ac:dyDescent="0.35">
      <c r="A29" s="21"/>
      <c r="B29" s="16">
        <f>SUMIF(البيانات!$B$2:$B$984,A29,البيانات!$C$2:$C$984)</f>
        <v>0</v>
      </c>
      <c r="C29" s="6">
        <f>SUMIF(البيانات!$B$2:$B$984,A29,البيانات!$D$2:$D$984)</f>
        <v>0</v>
      </c>
      <c r="D29" s="6">
        <f>SUMIF(البيانات!$B$2:$B$984,A29,البيانات!$E$2:$E$984)</f>
        <v>0</v>
      </c>
      <c r="E29" s="18">
        <f t="shared" si="1"/>
        <v>0</v>
      </c>
    </row>
    <row r="30" spans="1:5" ht="21" hidden="1" customHeight="1" thickBot="1" x14ac:dyDescent="0.35">
      <c r="A30" s="21"/>
      <c r="B30" s="16">
        <f>SUMIF(البيانات!$B$2:$B$984,A30,البيانات!$C$2:$C$984)</f>
        <v>0</v>
      </c>
      <c r="C30" s="6">
        <f>SUMIF(البيانات!$B$2:$B$984,A30,البيانات!$D$2:$D$984)</f>
        <v>0</v>
      </c>
      <c r="D30" s="6">
        <f>SUMIF(البيانات!$B$2:$B$984,A30,البيانات!$E$2:$E$984)</f>
        <v>0</v>
      </c>
      <c r="E30" s="18">
        <f t="shared" si="1"/>
        <v>0</v>
      </c>
    </row>
    <row r="31" spans="1:5" ht="21" thickBot="1" x14ac:dyDescent="0.35">
      <c r="A31" s="22" t="s">
        <v>0</v>
      </c>
      <c r="B31" s="19">
        <f t="shared" ref="B31:E31" si="2">SUM(B2:B30)</f>
        <v>197.49</v>
      </c>
      <c r="C31" s="7">
        <f t="shared" si="2"/>
        <v>110199.42000000001</v>
      </c>
      <c r="D31" s="8">
        <f t="shared" si="2"/>
        <v>0</v>
      </c>
      <c r="E31" s="20">
        <f t="shared" si="2"/>
        <v>110199.42000000001</v>
      </c>
    </row>
    <row r="32" spans="1:5" ht="15" thickTop="1" x14ac:dyDescent="0.2"/>
    <row r="33" spans="2:5" x14ac:dyDescent="0.2">
      <c r="B33" s="15">
        <f>B31-البيانات!C185</f>
        <v>-295.28000000000003</v>
      </c>
    </row>
    <row r="34" spans="2:5" x14ac:dyDescent="0.2">
      <c r="C34" s="4">
        <v>311000</v>
      </c>
      <c r="D34" s="4">
        <v>99000</v>
      </c>
      <c r="E34" s="4">
        <v>146000</v>
      </c>
    </row>
    <row r="35" spans="2:5" x14ac:dyDescent="0.2">
      <c r="B35" s="4">
        <v>851.64</v>
      </c>
      <c r="C35" s="5">
        <f>C34-C31</f>
        <v>200800.58</v>
      </c>
      <c r="D35" s="5">
        <f>D34-D31</f>
        <v>99000</v>
      </c>
      <c r="E35" s="5">
        <f>E34-E31</f>
        <v>35800.579999999987</v>
      </c>
    </row>
    <row r="36" spans="2:5" x14ac:dyDescent="0.2">
      <c r="B36" s="15">
        <f>B35-B31</f>
        <v>654.15</v>
      </c>
    </row>
    <row r="37" spans="2:5" x14ac:dyDescent="0.2">
      <c r="C37" s="3">
        <f>C31*10/100</f>
        <v>11019.942000000003</v>
      </c>
    </row>
    <row r="38" spans="2:5" ht="15" thickBot="1" x14ac:dyDescent="0.25">
      <c r="B38" s="15">
        <f>623.88</f>
        <v>623.88</v>
      </c>
      <c r="D38" s="4">
        <f>C34-D34</f>
        <v>212000</v>
      </c>
    </row>
    <row r="39" spans="2:5" ht="15.75" thickBot="1" x14ac:dyDescent="0.3">
      <c r="B39" s="15">
        <f>B31-B38</f>
        <v>-426.39</v>
      </c>
      <c r="C39" s="11">
        <f t="shared" ref="C39" si="3">B39*558</f>
        <v>-237925.62</v>
      </c>
      <c r="D39" s="4">
        <v>166000</v>
      </c>
    </row>
    <row r="40" spans="2:5" x14ac:dyDescent="0.2">
      <c r="B40" s="4">
        <v>3.99</v>
      </c>
      <c r="D40" s="5">
        <f>D39-D31</f>
        <v>166000</v>
      </c>
      <c r="E40" s="4">
        <v>143.1</v>
      </c>
    </row>
    <row r="41" spans="2:5" x14ac:dyDescent="0.2">
      <c r="B41" s="15">
        <f>B39-B40</f>
        <v>-430.38</v>
      </c>
      <c r="E41" s="15">
        <f>E40-B3</f>
        <v>71.939999999999984</v>
      </c>
    </row>
    <row r="47" spans="2:5" x14ac:dyDescent="0.2">
      <c r="E47" s="4">
        <v>52.14</v>
      </c>
    </row>
    <row r="48" spans="2:5" x14ac:dyDescent="0.2">
      <c r="E48" s="15">
        <f>B13-E47</f>
        <v>-52.14</v>
      </c>
    </row>
    <row r="49" spans="2:3" ht="15" thickBot="1" x14ac:dyDescent="0.25"/>
    <row r="50" spans="2:3" ht="16.5" thickBot="1" x14ac:dyDescent="0.3">
      <c r="B50" s="4" t="s">
        <v>10</v>
      </c>
      <c r="C50" s="7">
        <f>C31</f>
        <v>110199.42000000001</v>
      </c>
    </row>
    <row r="51" spans="2:3" ht="17.25" thickTop="1" thickBot="1" x14ac:dyDescent="0.3">
      <c r="B51" s="4" t="s">
        <v>11</v>
      </c>
      <c r="C51" s="7">
        <f>B31*566</f>
        <v>111779.34000000001</v>
      </c>
    </row>
    <row r="52" spans="2:3" ht="15.75" thickTop="1" x14ac:dyDescent="0.25">
      <c r="B52" s="2" t="s">
        <v>2</v>
      </c>
      <c r="C52" s="9">
        <f>C51-C50</f>
        <v>1579.9199999999983</v>
      </c>
    </row>
    <row r="55" spans="2:3" x14ac:dyDescent="0.2">
      <c r="C55" s="3">
        <f>C51-C31</f>
        <v>1579.9199999999983</v>
      </c>
    </row>
    <row r="72" spans="1:4" x14ac:dyDescent="0.2">
      <c r="C72" s="5">
        <f>A74/C74</f>
        <v>149.25373134328359</v>
      </c>
    </row>
    <row r="74" spans="1:4" x14ac:dyDescent="0.2">
      <c r="A74">
        <v>50000</v>
      </c>
      <c r="B74" s="5">
        <v>700</v>
      </c>
      <c r="C74" s="5">
        <v>335</v>
      </c>
      <c r="D74" s="5">
        <f>B74*C74</f>
        <v>234500</v>
      </c>
    </row>
    <row r="75" spans="1:4" x14ac:dyDescent="0.2">
      <c r="B75" s="5">
        <v>150</v>
      </c>
      <c r="C75" s="5">
        <v>336</v>
      </c>
      <c r="D75" s="5">
        <f>B75*C75</f>
        <v>50400</v>
      </c>
    </row>
    <row r="76" spans="1:4" x14ac:dyDescent="0.2">
      <c r="B76" s="5"/>
      <c r="C76" s="5"/>
      <c r="D76" s="5"/>
    </row>
    <row r="77" spans="1:4" x14ac:dyDescent="0.2">
      <c r="B77" s="5"/>
      <c r="C77" s="5"/>
      <c r="D77" s="5"/>
    </row>
    <row r="78" spans="1:4" x14ac:dyDescent="0.2">
      <c r="B78" s="5"/>
      <c r="C78" s="5"/>
      <c r="D78" s="5"/>
    </row>
    <row r="79" spans="1:4" x14ac:dyDescent="0.2">
      <c r="B79" s="5"/>
      <c r="C79" s="5"/>
      <c r="D79" s="5"/>
    </row>
    <row r="81" spans="1:3" x14ac:dyDescent="0.2">
      <c r="A81">
        <v>83000</v>
      </c>
      <c r="C81" s="4">
        <f>1270*100</f>
        <v>127000</v>
      </c>
    </row>
    <row r="82" spans="1:3" x14ac:dyDescent="0.2">
      <c r="A82">
        <v>50000</v>
      </c>
    </row>
    <row r="83" spans="1:3" x14ac:dyDescent="0.2">
      <c r="A83">
        <v>50000</v>
      </c>
    </row>
    <row r="84" spans="1:3" x14ac:dyDescent="0.2">
      <c r="A84">
        <f>SUM(A81:A83)</f>
        <v>183000</v>
      </c>
    </row>
    <row r="85" spans="1:3" x14ac:dyDescent="0.2">
      <c r="A85">
        <f>A84/C74</f>
        <v>546.26865671641792</v>
      </c>
    </row>
  </sheetData>
  <autoFilter ref="A1:E31" xr:uid="{C4D860BA-11D2-4E9F-A50C-9805B6679A4D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الخلاصة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2023-03-11T17:20:07Z</dcterms:modified>
</cp:coreProperties>
</file>