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0490" windowHeight="775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5" i="1" l="1"/>
  <c r="Q4" i="1"/>
  <c r="R4" i="1" s="1"/>
  <c r="Q3" i="1"/>
  <c r="R3" i="1" s="1"/>
  <c r="P5" i="1"/>
  <c r="P4" i="1"/>
  <c r="P3" i="1"/>
  <c r="S3" i="1" l="1"/>
  <c r="R5" i="1"/>
  <c r="S5" i="1" s="1"/>
  <c r="S4" i="1"/>
  <c r="J14" i="1"/>
  <c r="J13" i="1"/>
  <c r="J12" i="1"/>
  <c r="J11" i="1"/>
  <c r="J10" i="1"/>
  <c r="J9" i="1"/>
  <c r="J7" i="1"/>
  <c r="J8" i="1"/>
  <c r="K2" i="1" l="1"/>
  <c r="I3" i="1" s="1"/>
  <c r="K3" i="1" s="1"/>
  <c r="I4" i="1" l="1"/>
  <c r="K4" i="1" s="1"/>
</calcChain>
</file>

<file path=xl/sharedStrings.xml><?xml version="1.0" encoding="utf-8"?>
<sst xmlns="http://schemas.openxmlformats.org/spreadsheetml/2006/main" count="34" uniqueCount="14">
  <si>
    <t>التاريخ</t>
  </si>
  <si>
    <t>اسم المخزن</t>
  </si>
  <si>
    <t>تاريخ الشهر</t>
  </si>
  <si>
    <t>رصيد اول</t>
  </si>
  <si>
    <t>منصرف</t>
  </si>
  <si>
    <t>رصيد اخر</t>
  </si>
  <si>
    <t>مخزن رئيسي</t>
  </si>
  <si>
    <t>مخزن فرعي</t>
  </si>
  <si>
    <t>مخزن راكد</t>
  </si>
  <si>
    <t>الكمية المستهلكة</t>
  </si>
  <si>
    <t>المطلوب الكمية المستهلكة لا تتجاوز كمية المنصرف</t>
  </si>
  <si>
    <t>تعديل على المعادلة الموجودة في عمود  J6 الى J14 المعادلة تعمل جيد في شهر 1 وشهر 2 ولكن في شهر 3 النتيجة غير صحيحة كمثال الموجود المنصرف في شهر 3 =40 وكمية المستهلكة  لمخزن الرئيسي 40  هذا يساوي كمية المنصرف وهذه النتيجة المطلوبة ، كمية المستهلكة  لمخزن فرعي 100 والنتيجة الصحيحة ستكون صفر  وكذلك كمية المستهلكة  لمخزن راكد 20 والنتيجة الصحيحة ستكون صفر</t>
  </si>
  <si>
    <t>النتيجة المطلوب</t>
  </si>
  <si>
    <t>لو فرضنا  كمية المستهلكة  لمخزن الرئيسي =20 يعني اقل من المنصرف الفرق سيكون 20 لمخزن فرعي المطلوب التعديل ينطبق على خلايا   J6 الى J14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</si>
</sst>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yyyy"/>
  </numFmts>
  <fonts count="7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11111"/>
      <name val="Segoe UI"/>
      <family val="2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4" fontId="1" fillId="0" borderId="4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14" fontId="1" fillId="0" borderId="7" xfId="0" applyNumberFormat="1" applyFont="1" applyBorder="1" applyAlignment="1">
      <alignment horizontal="center" vertical="center"/>
    </xf>
    <xf numFmtId="14" fontId="1" fillId="0" borderId="8" xfId="0" applyNumberFormat="1" applyFont="1" applyBorder="1" applyAlignment="1">
      <alignment horizontal="center" vertical="center"/>
    </xf>
    <xf numFmtId="14" fontId="1" fillId="0" borderId="9" xfId="0" applyNumberFormat="1" applyFont="1" applyBorder="1" applyAlignment="1">
      <alignment horizontal="center" vertical="center"/>
    </xf>
    <xf numFmtId="14" fontId="1" fillId="0" borderId="10" xfId="0" applyNumberFormat="1" applyFont="1" applyBorder="1" applyAlignment="1">
      <alignment horizontal="center" vertical="center"/>
    </xf>
    <xf numFmtId="1" fontId="1" fillId="0" borderId="11" xfId="0" applyNumberFormat="1" applyFont="1" applyBorder="1" applyAlignment="1">
      <alignment horizontal="center" vertical="center"/>
    </xf>
    <xf numFmtId="14" fontId="1" fillId="0" borderId="12" xfId="0" applyNumberFormat="1" applyFont="1" applyBorder="1" applyAlignment="1">
      <alignment horizontal="center" vertical="center"/>
    </xf>
    <xf numFmtId="1" fontId="1" fillId="0" borderId="2" xfId="0" applyNumberFormat="1" applyFont="1" applyBorder="1" applyAlignment="1">
      <alignment horizontal="center" vertical="center"/>
    </xf>
    <xf numFmtId="1" fontId="1" fillId="0" borderId="13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14" fontId="1" fillId="3" borderId="7" xfId="0" applyNumberFormat="1" applyFont="1" applyFill="1" applyBorder="1" applyAlignment="1">
      <alignment horizontal="center" vertical="center"/>
    </xf>
    <xf numFmtId="14" fontId="1" fillId="3" borderId="8" xfId="0" applyNumberFormat="1" applyFont="1" applyFill="1" applyBorder="1" applyAlignment="1">
      <alignment horizontal="center" vertical="center"/>
    </xf>
    <xf numFmtId="14" fontId="1" fillId="3" borderId="14" xfId="0" applyNumberFormat="1" applyFont="1" applyFill="1" applyBorder="1" applyAlignment="1">
      <alignment horizontal="center" vertical="center"/>
    </xf>
    <xf numFmtId="14" fontId="1" fillId="3" borderId="9" xfId="0" applyNumberFormat="1" applyFont="1" applyFill="1" applyBorder="1" applyAlignment="1">
      <alignment horizontal="center" vertical="center"/>
    </xf>
    <xf numFmtId="14" fontId="1" fillId="3" borderId="10" xfId="0" applyNumberFormat="1" applyFont="1" applyFill="1" applyBorder="1" applyAlignment="1">
      <alignment horizontal="center" vertical="center"/>
    </xf>
    <xf numFmtId="1" fontId="1" fillId="3" borderId="1" xfId="0" applyNumberFormat="1" applyFont="1" applyFill="1" applyBorder="1" applyAlignment="1">
      <alignment horizontal="center" vertical="center"/>
    </xf>
    <xf numFmtId="1" fontId="1" fillId="3" borderId="15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14" fontId="1" fillId="3" borderId="12" xfId="0" applyNumberFormat="1" applyFont="1" applyFill="1" applyBorder="1" applyAlignment="1">
      <alignment horizontal="center" vertical="center"/>
    </xf>
    <xf numFmtId="1" fontId="1" fillId="3" borderId="2" xfId="0" applyNumberFormat="1" applyFont="1" applyFill="1" applyBorder="1" applyAlignment="1">
      <alignment horizontal="center" vertical="center"/>
    </xf>
    <xf numFmtId="1" fontId="1" fillId="3" borderId="16" xfId="0" applyNumberFormat="1" applyFont="1" applyFill="1" applyBorder="1" applyAlignment="1">
      <alignment horizontal="center" vertical="center"/>
    </xf>
    <xf numFmtId="1" fontId="1" fillId="3" borderId="13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0"/>
  <sheetViews>
    <sheetView rightToLeft="1" tabSelected="1" topLeftCell="F1" workbookViewId="0">
      <selection activeCell="S4" sqref="S4"/>
    </sheetView>
  </sheetViews>
  <sheetFormatPr defaultRowHeight="15" x14ac:dyDescent="0.25"/>
  <cols>
    <col min="1" max="1" width="13.7109375" customWidth="1"/>
    <col min="2" max="2" width="12.5703125" customWidth="1"/>
    <col min="3" max="3" width="14.140625" customWidth="1"/>
    <col min="5" max="5" width="40.42578125" customWidth="1"/>
    <col min="8" max="8" width="13.140625" customWidth="1"/>
    <col min="9" max="9" width="8.5703125" customWidth="1"/>
    <col min="10" max="10" width="10.28515625" customWidth="1"/>
    <col min="11" max="11" width="10.140625" customWidth="1"/>
    <col min="12" max="12" width="10.7109375" bestFit="1" customWidth="1"/>
    <col min="15" max="15" width="10.140625" bestFit="1" customWidth="1"/>
    <col min="17" max="17" width="10.85546875" bestFit="1" customWidth="1"/>
    <col min="18" max="18" width="10.28515625" bestFit="1" customWidth="1"/>
    <col min="19" max="19" width="10.42578125" customWidth="1"/>
  </cols>
  <sheetData>
    <row r="1" spans="1:19" ht="19.5" thickBot="1" x14ac:dyDescent="0.3">
      <c r="A1" s="2" t="s">
        <v>0</v>
      </c>
      <c r="B1" s="2" t="s">
        <v>1</v>
      </c>
      <c r="C1" s="1" t="s">
        <v>9</v>
      </c>
      <c r="E1" s="29" t="s">
        <v>10</v>
      </c>
      <c r="F1" s="29"/>
      <c r="H1" s="17" t="s">
        <v>2</v>
      </c>
      <c r="I1" s="18" t="s">
        <v>3</v>
      </c>
      <c r="J1" s="18" t="s">
        <v>4</v>
      </c>
      <c r="K1" s="19" t="s">
        <v>5</v>
      </c>
    </row>
    <row r="2" spans="1:19" ht="18.75" customHeight="1" x14ac:dyDescent="0.25">
      <c r="A2" s="3">
        <v>44927</v>
      </c>
      <c r="B2" s="2" t="s">
        <v>6</v>
      </c>
      <c r="C2" s="2">
        <v>800</v>
      </c>
      <c r="E2" s="28" t="s">
        <v>11</v>
      </c>
      <c r="F2" s="28"/>
      <c r="H2" s="20">
        <v>44927</v>
      </c>
      <c r="I2" s="4">
        <v>100</v>
      </c>
      <c r="J2" s="4">
        <v>2500</v>
      </c>
      <c r="K2" s="21">
        <f>I2+J2-SUMIF($A$2:$A$20,H2,$C$2:$C$20)</f>
        <v>1500</v>
      </c>
      <c r="O2" s="30" t="s">
        <v>2</v>
      </c>
      <c r="P2" s="31" t="s">
        <v>4</v>
      </c>
      <c r="Q2" s="31" t="s">
        <v>6</v>
      </c>
      <c r="R2" s="32" t="s">
        <v>7</v>
      </c>
      <c r="S2" s="33" t="s">
        <v>8</v>
      </c>
    </row>
    <row r="3" spans="1:19" ht="18.75" customHeight="1" x14ac:dyDescent="0.25">
      <c r="A3" s="3">
        <v>44927</v>
      </c>
      <c r="B3" s="2" t="s">
        <v>7</v>
      </c>
      <c r="C3" s="2">
        <v>200</v>
      </c>
      <c r="E3" s="28"/>
      <c r="F3" s="28"/>
      <c r="H3" s="20">
        <v>44958</v>
      </c>
      <c r="I3" s="4">
        <f>K2</f>
        <v>1500</v>
      </c>
      <c r="J3" s="4">
        <v>0</v>
      </c>
      <c r="K3" s="21">
        <f t="shared" ref="K3:K4" si="0">I3+J3-SUMIF($A$2:$A$20,H3,$C$2:$C$20)</f>
        <v>400</v>
      </c>
      <c r="O3" s="34">
        <v>44927</v>
      </c>
      <c r="P3" s="35">
        <f>J2</f>
        <v>2500</v>
      </c>
      <c r="Q3" s="35">
        <f>IF($P3&gt;0,MIN(P3,SUMIFS($C$2:$C$20,$B$2:$B$20,Q$2,$A$2:$A$20,$O3)),0)</f>
        <v>800</v>
      </c>
      <c r="R3" s="36">
        <f t="shared" ref="R3:R5" si="1">IF($P3-$Q3&gt;0,MIN($P3-$Q3,SUMIFS($C$2:$C$20,$B$2:$B$20,R$2,$A$2:$A$20,$O3)),0)</f>
        <v>200</v>
      </c>
      <c r="S3" s="37">
        <f>IF($P3-$Q3-$R3&gt;0,MIN($P3-$Q3-$R3,SUMIFS($C$2:$C$20,$B$2:$B$20,S$2,$A$2:$A$20,$O3)),0)</f>
        <v>100</v>
      </c>
    </row>
    <row r="4" spans="1:19" ht="19.5" thickBot="1" x14ac:dyDescent="0.3">
      <c r="A4" s="3">
        <v>44927</v>
      </c>
      <c r="B4" s="2" t="s">
        <v>8</v>
      </c>
      <c r="C4" s="2">
        <v>100</v>
      </c>
      <c r="E4" s="28"/>
      <c r="F4" s="28"/>
      <c r="H4" s="22">
        <v>44986</v>
      </c>
      <c r="I4" s="23">
        <f>K3</f>
        <v>400</v>
      </c>
      <c r="J4" s="23">
        <v>40</v>
      </c>
      <c r="K4" s="24">
        <f t="shared" si="0"/>
        <v>280</v>
      </c>
      <c r="O4" s="34">
        <v>44958</v>
      </c>
      <c r="P4" s="35">
        <f t="shared" ref="P4:P5" si="2">J3</f>
        <v>0</v>
      </c>
      <c r="Q4" s="35">
        <f t="shared" ref="Q4:Q5" si="3">IF($P4&gt;0,MIN(P4,SUMIFS($C$2:$C$20,$B$2:$B$20,Q$2,$A$2:$A$20,$O4)),0)</f>
        <v>0</v>
      </c>
      <c r="R4" s="36">
        <f t="shared" si="1"/>
        <v>0</v>
      </c>
      <c r="S4" s="37">
        <f t="shared" ref="S4:S5" si="4">IF($P4-$Q4-$R4&gt;0,MIN($P4-$Q4-$R4,SUMIFS($C$2:$C$20,$B$2:$B$20,S$2,$A$2:$A$20,$O4)),0)</f>
        <v>0</v>
      </c>
    </row>
    <row r="5" spans="1:19" ht="19.5" thickBot="1" x14ac:dyDescent="0.3">
      <c r="A5" s="3">
        <v>44958</v>
      </c>
      <c r="B5" s="2" t="s">
        <v>6</v>
      </c>
      <c r="C5" s="2">
        <v>700</v>
      </c>
      <c r="E5" s="28"/>
      <c r="F5" s="28"/>
      <c r="K5" s="27" t="s">
        <v>12</v>
      </c>
      <c r="O5" s="38">
        <v>44986</v>
      </c>
      <c r="P5" s="39">
        <f t="shared" si="2"/>
        <v>40</v>
      </c>
      <c r="Q5" s="39">
        <f t="shared" si="3"/>
        <v>40</v>
      </c>
      <c r="R5" s="40">
        <f>IF($P5-$Q5&gt;0,MIN($P5-$Q5,SUMIFS($C$2:$C$20,$B$2:$B$20,R$2,$A$2:$A$20,$O5)),0)</f>
        <v>0</v>
      </c>
      <c r="S5" s="41">
        <f t="shared" si="4"/>
        <v>0</v>
      </c>
    </row>
    <row r="6" spans="1:19" ht="18.75" x14ac:dyDescent="0.25">
      <c r="A6" s="3">
        <v>44958</v>
      </c>
      <c r="B6" s="2" t="s">
        <v>7</v>
      </c>
      <c r="C6" s="2">
        <v>350</v>
      </c>
      <c r="E6" s="28"/>
      <c r="F6" s="28"/>
      <c r="H6" s="5">
        <v>44927</v>
      </c>
      <c r="J6" s="9"/>
      <c r="K6" s="25">
        <v>800</v>
      </c>
      <c r="L6" s="13" t="s">
        <v>6</v>
      </c>
    </row>
    <row r="7" spans="1:19" ht="18.75" x14ac:dyDescent="0.25">
      <c r="A7" s="3">
        <v>44958</v>
      </c>
      <c r="B7" s="2" t="s">
        <v>8</v>
      </c>
      <c r="C7" s="2">
        <v>50</v>
      </c>
      <c r="E7" s="28"/>
      <c r="F7" s="28"/>
      <c r="H7" s="6">
        <v>44958</v>
      </c>
      <c r="J7" s="10">
        <f t="shared" ref="J7:J8" si="5">IF(J3&lt;=J3,MIN(J3,SUM(SUMIFS($C$2:$C$20,$B$2:$B$20,L7,$A$2:$A$20,H7))),0)</f>
        <v>0</v>
      </c>
      <c r="K7" s="25">
        <v>0</v>
      </c>
      <c r="L7" s="14" t="s">
        <v>6</v>
      </c>
    </row>
    <row r="8" spans="1:19" ht="19.5" thickBot="1" x14ac:dyDescent="0.3">
      <c r="A8" s="3">
        <v>44986</v>
      </c>
      <c r="B8" s="2" t="s">
        <v>6</v>
      </c>
      <c r="C8" s="2">
        <v>40</v>
      </c>
      <c r="E8" s="28"/>
      <c r="F8" s="28"/>
      <c r="H8" s="7">
        <v>44986</v>
      </c>
      <c r="J8" s="11">
        <f t="shared" si="5"/>
        <v>40</v>
      </c>
      <c r="K8" s="25">
        <v>40</v>
      </c>
      <c r="L8" s="15" t="s">
        <v>6</v>
      </c>
    </row>
    <row r="9" spans="1:19" ht="18.75" x14ac:dyDescent="0.25">
      <c r="A9" s="3">
        <v>44986</v>
      </c>
      <c r="B9" s="2" t="s">
        <v>7</v>
      </c>
      <c r="C9" s="2">
        <v>100</v>
      </c>
      <c r="H9" s="8">
        <v>44927</v>
      </c>
      <c r="J9" s="12">
        <f>IF(J2&lt;=J2,MIN(J2,SUM(SUMIFS($C$2:$C$20,$B$2:$B$20,L9,$A$2:$A$20,H9))),0)</f>
        <v>200</v>
      </c>
      <c r="K9" s="25">
        <v>200</v>
      </c>
      <c r="L9" s="16" t="s">
        <v>7</v>
      </c>
    </row>
    <row r="10" spans="1:19" ht="18.75" x14ac:dyDescent="0.25">
      <c r="A10" s="3">
        <v>44986</v>
      </c>
      <c r="B10" s="2" t="s">
        <v>8</v>
      </c>
      <c r="C10" s="2">
        <v>20</v>
      </c>
      <c r="E10" s="28" t="s">
        <v>13</v>
      </c>
      <c r="F10" s="28"/>
      <c r="H10" s="6">
        <v>44958</v>
      </c>
      <c r="J10" s="10">
        <f>IF(J3&lt;=J3,MIN(J3,SUM(SUMIFS($C$2:$C$20,$B$2:$B$20,L10,$A$2:$A$20,H10))),0)</f>
        <v>0</v>
      </c>
      <c r="K10" s="25">
        <v>0</v>
      </c>
      <c r="L10" s="14" t="s">
        <v>7</v>
      </c>
    </row>
    <row r="11" spans="1:19" ht="19.5" thickBot="1" x14ac:dyDescent="0.3">
      <c r="A11" s="3"/>
      <c r="B11" s="2"/>
      <c r="C11" s="2"/>
      <c r="E11" s="28"/>
      <c r="F11" s="28"/>
      <c r="H11" s="7">
        <v>44986</v>
      </c>
      <c r="J11" s="26">
        <f>IF(J4&lt;=J4,MIN(J4,SUM(SUMIFS($C$2:$C$20,$B$2:$B$20,L11,$A$2:$A$20,H11))),0)</f>
        <v>40</v>
      </c>
      <c r="K11" s="25">
        <v>0</v>
      </c>
      <c r="L11" s="15" t="s">
        <v>7</v>
      </c>
    </row>
    <row r="12" spans="1:19" ht="18.75" x14ac:dyDescent="0.25">
      <c r="A12" s="3"/>
      <c r="B12" s="2"/>
      <c r="C12" s="2"/>
      <c r="E12" s="28"/>
      <c r="F12" s="28"/>
      <c r="H12" s="8">
        <v>44927</v>
      </c>
      <c r="J12" s="12">
        <f>IF(J2&lt;=J2,MIN(J2,SUM(SUMIFS($C$2:$C$20,$B$2:$B$20,L12,$A$2:$A$20,H12))),0)</f>
        <v>100</v>
      </c>
      <c r="K12" s="25">
        <v>100</v>
      </c>
      <c r="L12" s="16" t="s">
        <v>8</v>
      </c>
    </row>
    <row r="13" spans="1:19" ht="18.75" x14ac:dyDescent="0.25">
      <c r="A13" s="3"/>
      <c r="B13" s="2"/>
      <c r="C13" s="2"/>
      <c r="H13" s="6">
        <v>44958</v>
      </c>
      <c r="J13" s="10">
        <f>IF(J3&lt;=J3,MIN(J3,SUM(SUMIFS($C$2:$C$20,$B$2:$B$20,L13,$A$2:$A$20,H13))),0)</f>
        <v>0</v>
      </c>
      <c r="K13" s="25">
        <v>0</v>
      </c>
      <c r="L13" s="14" t="s">
        <v>8</v>
      </c>
    </row>
    <row r="14" spans="1:19" ht="19.5" thickBot="1" x14ac:dyDescent="0.3">
      <c r="A14" s="3"/>
      <c r="B14" s="2"/>
      <c r="C14" s="2"/>
      <c r="H14" s="7">
        <v>44986</v>
      </c>
      <c r="J14" s="26">
        <f>IF(J4&lt;=J4,MIN(J4,SUM(SUMIFS($C$2:$C$20,$B$2:$B$20,L14,$A$2:$A$20,H14))),0)</f>
        <v>20</v>
      </c>
      <c r="K14" s="25">
        <v>0</v>
      </c>
      <c r="L14" s="15" t="s">
        <v>8</v>
      </c>
    </row>
    <row r="15" spans="1:19" ht="18.75" x14ac:dyDescent="0.25">
      <c r="A15" s="3"/>
      <c r="B15" s="2"/>
      <c r="C15" s="2"/>
    </row>
    <row r="16" spans="1:19" ht="18.75" x14ac:dyDescent="0.25">
      <c r="A16" s="3"/>
      <c r="B16" s="2"/>
      <c r="C16" s="2"/>
    </row>
    <row r="17" spans="1:3" ht="18.75" x14ac:dyDescent="0.25">
      <c r="A17" s="3"/>
      <c r="B17" s="2"/>
      <c r="C17" s="2"/>
    </row>
    <row r="18" spans="1:3" ht="18.75" x14ac:dyDescent="0.25">
      <c r="A18" s="3"/>
      <c r="B18" s="2"/>
      <c r="C18" s="2"/>
    </row>
    <row r="19" spans="1:3" ht="18.75" x14ac:dyDescent="0.25">
      <c r="A19" s="3"/>
      <c r="B19" s="2"/>
      <c r="C19" s="2"/>
    </row>
    <row r="20" spans="1:3" ht="18.75" x14ac:dyDescent="0.25">
      <c r="A20" s="3"/>
      <c r="B20" s="2"/>
      <c r="C20" s="2"/>
    </row>
  </sheetData>
  <mergeCells count="3">
    <mergeCell ref="E2:F8"/>
    <mergeCell ref="E1:F1"/>
    <mergeCell ref="E10:F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2023-04-26T19:45:19Z</dcterms:modified>
</cp:coreProperties>
</file>