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4_ الاكسيل\نماذج أعمال\4_ الموظفين\الحضور والانصراف\"/>
    </mc:Choice>
  </mc:AlternateContent>
  <xr:revisionPtr revIDLastSave="0" documentId="13_ncr:1_{03D2BDD2-34C1-41CD-9D42-5EE62B336D0F}" xr6:coauthVersionLast="47" xr6:coauthVersionMax="47" xr10:uidLastSave="{00000000-0000-0000-0000-000000000000}"/>
  <bookViews>
    <workbookView xWindow="-108" yWindow="-108" windowWidth="23256" windowHeight="12576" xr2:uid="{B8B9BFD8-C3DF-4C20-96F4-251FA5E1B71E}"/>
  </bookViews>
  <sheets>
    <sheet name="Sheet1" sheetId="1" r:id="rId1"/>
  </sheets>
  <definedNames>
    <definedName name="in_t">Sheet1!$D$4</definedName>
    <definedName name="out">Sheet1!$D$5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59" i="1" l="1"/>
  <c r="AP61" i="1"/>
  <c r="AP63" i="1"/>
  <c r="AP65" i="1"/>
  <c r="AP67" i="1"/>
  <c r="AP69" i="1"/>
  <c r="AQ48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P48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F29" i="1"/>
  <c r="F51" i="1" s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P57" i="1"/>
  <c r="AP55" i="1"/>
  <c r="AP53" i="1"/>
  <c r="AP51" i="1"/>
  <c r="G53" i="1"/>
  <c r="F53" i="1"/>
  <c r="G51" i="1"/>
  <c r="E29" i="1"/>
  <c r="E51" i="1" s="1"/>
  <c r="E28" i="1"/>
  <c r="F3" i="1"/>
  <c r="F2" i="1" s="1"/>
  <c r="G3" i="1"/>
  <c r="G2" i="1" s="1"/>
  <c r="H3" i="1"/>
  <c r="H2" i="1" s="1"/>
  <c r="I3" i="1"/>
  <c r="I2" i="1" s="1"/>
  <c r="J3" i="1"/>
  <c r="J2" i="1" s="1"/>
  <c r="K3" i="1"/>
  <c r="K2" i="1" s="1"/>
  <c r="L3" i="1"/>
  <c r="L2" i="1" s="1"/>
  <c r="M3" i="1"/>
  <c r="M2" i="1" s="1"/>
  <c r="N3" i="1"/>
  <c r="N2" i="1" s="1"/>
  <c r="O3" i="1"/>
  <c r="O2" i="1" s="1"/>
  <c r="P3" i="1"/>
  <c r="P2" i="1" s="1"/>
  <c r="Q3" i="1"/>
  <c r="Q2" i="1" s="1"/>
  <c r="R3" i="1"/>
  <c r="R2" i="1" s="1"/>
  <c r="S3" i="1"/>
  <c r="S2" i="1" s="1"/>
  <c r="T3" i="1"/>
  <c r="T2" i="1" s="1"/>
  <c r="U3" i="1"/>
  <c r="U2" i="1" s="1"/>
  <c r="V3" i="1"/>
  <c r="V2" i="1" s="1"/>
  <c r="W3" i="1"/>
  <c r="W2" i="1" s="1"/>
  <c r="X3" i="1"/>
  <c r="X2" i="1" s="1"/>
  <c r="Y3" i="1"/>
  <c r="Y2" i="1" s="1"/>
  <c r="Z3" i="1"/>
  <c r="Z2" i="1" s="1"/>
  <c r="AA3" i="1"/>
  <c r="AA2" i="1" s="1"/>
  <c r="E3" i="1"/>
  <c r="E2" i="1" s="1"/>
  <c r="AJ63" i="1" l="1"/>
  <c r="AJ67" i="1"/>
  <c r="AJ61" i="1"/>
  <c r="AJ69" i="1"/>
  <c r="AJ47" i="1"/>
  <c r="AJ59" i="1"/>
  <c r="AJ65" i="1"/>
  <c r="AJ37" i="1"/>
  <c r="AJ42" i="1"/>
  <c r="AJ45" i="1"/>
  <c r="AJ44" i="1"/>
  <c r="AJ40" i="1"/>
  <c r="AJ38" i="1"/>
  <c r="AJ33" i="1"/>
  <c r="AJ30" i="1"/>
  <c r="AJ57" i="1"/>
  <c r="AJ28" i="1"/>
  <c r="AJ43" i="1"/>
  <c r="AJ41" i="1"/>
  <c r="AJ39" i="1"/>
  <c r="AJ36" i="1"/>
  <c r="AJ34" i="1"/>
  <c r="AJ31" i="1"/>
  <c r="AJ46" i="1"/>
  <c r="AJ55" i="1"/>
  <c r="AJ35" i="1"/>
  <c r="AJ32" i="1"/>
  <c r="AK32" i="1" s="1"/>
  <c r="AJ29" i="1"/>
  <c r="AJ51" i="1"/>
  <c r="E53" i="1"/>
  <c r="AJ53" i="1" s="1"/>
  <c r="AN55" i="1" l="1"/>
  <c r="AO55" i="1" s="1"/>
  <c r="AQ55" i="1" s="1"/>
  <c r="AR55" i="1" s="1"/>
  <c r="AK44" i="1"/>
  <c r="AN65" i="1"/>
  <c r="AO65" i="1" s="1"/>
  <c r="AQ65" i="1" s="1"/>
  <c r="AR65" i="1" s="1"/>
  <c r="AN67" i="1"/>
  <c r="AO67" i="1" s="1"/>
  <c r="AQ67" i="1" s="1"/>
  <c r="AR67" i="1" s="1"/>
  <c r="AK40" i="1"/>
  <c r="AN63" i="1" s="1"/>
  <c r="AO63" i="1" s="1"/>
  <c r="AQ63" i="1" s="1"/>
  <c r="AR63" i="1" s="1"/>
  <c r="AK36" i="1"/>
  <c r="AN59" i="1" s="1"/>
  <c r="AO59" i="1" s="1"/>
  <c r="AQ59" i="1" s="1"/>
  <c r="AR59" i="1" s="1"/>
  <c r="AK28" i="1"/>
  <c r="AN51" i="1" s="1"/>
  <c r="AO51" i="1" s="1"/>
  <c r="AQ51" i="1" s="1"/>
  <c r="AR51" i="1" s="1"/>
  <c r="AK46" i="1"/>
  <c r="AN69" i="1" s="1"/>
  <c r="AO69" i="1" s="1"/>
  <c r="AQ69" i="1" s="1"/>
  <c r="AR69" i="1" s="1"/>
  <c r="AK30" i="1"/>
  <c r="AN53" i="1" s="1"/>
  <c r="AO53" i="1" s="1"/>
  <c r="AQ53" i="1" s="1"/>
  <c r="AR53" i="1" s="1"/>
  <c r="AK34" i="1"/>
  <c r="AN57" i="1" s="1"/>
  <c r="AO57" i="1" s="1"/>
  <c r="AQ57" i="1" s="1"/>
  <c r="AR57" i="1" s="1"/>
  <c r="AK42" i="1"/>
  <c r="AK38" i="1"/>
  <c r="AN61" i="1" s="1"/>
  <c r="AO61" i="1" s="1"/>
  <c r="AQ61" i="1" s="1"/>
  <c r="AR61" i="1" s="1"/>
</calcChain>
</file>

<file path=xl/sharedStrings.xml><?xml version="1.0" encoding="utf-8"?>
<sst xmlns="http://schemas.openxmlformats.org/spreadsheetml/2006/main" count="108" uniqueCount="40">
  <si>
    <t>م</t>
  </si>
  <si>
    <t>الحضور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</si>
  <si>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</si>
  <si>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</si>
  <si>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</si>
  <si>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</si>
  <si>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</si>
  <si>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</si>
  <si>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</si>
  <si>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</si>
  <si>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</si>
  <si>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</si>
  <si>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 1</t>
  </si>
  <si>
    <t>حضور متأخر أو غياب</t>
  </si>
  <si>
    <t>موظف 2</t>
  </si>
  <si>
    <t>الساعات</t>
  </si>
  <si>
    <t>أجرة الساعة</t>
  </si>
  <si>
    <t>الإجمالي</t>
  </si>
  <si>
    <t>الفعلية</t>
  </si>
  <si>
    <t>المحسوبة</t>
  </si>
  <si>
    <t>موظف 3</t>
  </si>
  <si>
    <t>موظف 4</t>
  </si>
  <si>
    <t>موظف 5</t>
  </si>
  <si>
    <t>موظف 6</t>
  </si>
  <si>
    <t>موظف 7</t>
  </si>
  <si>
    <t>موظف 8</t>
  </si>
  <si>
    <t>موظف 9</t>
  </si>
  <si>
    <t>موظف 10</t>
  </si>
  <si>
    <t>الخصم والتأخير الصباحي</t>
  </si>
  <si>
    <t>تحويل الساعة
إلى رقم</t>
  </si>
  <si>
    <t>المجموع</t>
  </si>
  <si>
    <t>اسم الموظف</t>
  </si>
  <si>
    <t>الإضافي</t>
  </si>
  <si>
    <t>انصراف مبكر</t>
  </si>
  <si>
    <t>الحضور والانصراف</t>
  </si>
  <si>
    <t>الانصراف</t>
  </si>
  <si>
    <t>تسجيل الحضور والغياب</t>
  </si>
  <si>
    <t>ساعات العمل الإضافي</t>
  </si>
  <si>
    <t>بيان بالإضافي الخاص  عن شهر</t>
  </si>
  <si>
    <t>الإجمالي العام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</si>
</sst>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[$-1000401]h:mm\ AM/PM;@"/>
    <numFmt numFmtId="165" formatCode="dd"/>
    <numFmt numFmtId="166" formatCode="h:mm;@"/>
    <numFmt numFmtId="167" formatCode="dd:hh:mm"/>
    <numFmt numFmtId="168" formatCode="[hh]:mm"/>
    <numFmt numFmtId="169" formatCode="mmm"/>
    <numFmt numFmtId="170" formatCode="\ع\ا\م\ yyyy"/>
  </numFmts>
  <fonts count="19" x14ac:knownFonts="1">
    <font>
      <sz val="14"/>
      <color theme="1"/>
      <name val="Times New Roman"/>
      <family val="2"/>
      <charset val="178"/>
    </font>
    <font>
      <sz val="14"/>
      <color theme="1"/>
      <name val="Times New Roman"/>
      <family val="2"/>
      <charset val="178"/>
    </font>
    <font>
      <sz val="8"/>
      <name val="Times New Roman"/>
      <family val="2"/>
      <charset val="178"/>
    </font>
    <font>
      <sz val="14"/>
      <color theme="1"/>
      <name val="Times New Roman"/>
      <family val="1"/>
      <scheme val="major"/>
    </font>
    <font>
      <b/>
      <sz val="10"/>
      <name val="Times New Roman"/>
      <family val="1"/>
      <scheme val="major"/>
    </font>
    <font>
      <sz val="12"/>
      <color theme="1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4"/>
      <name val="Times New Roman"/>
      <family val="1"/>
      <scheme val="major"/>
    </font>
    <font>
      <b/>
      <sz val="10"/>
      <color indexed="12"/>
      <name val="Times New Roman"/>
      <family val="1"/>
      <scheme val="major"/>
    </font>
    <font>
      <b/>
      <sz val="8"/>
      <color indexed="10"/>
      <name val="Times New Roman"/>
      <family val="1"/>
      <scheme val="major"/>
    </font>
    <font>
      <sz val="8"/>
      <color indexed="10"/>
      <name val="Times New Roman"/>
      <family val="1"/>
      <scheme val="major"/>
    </font>
    <font>
      <b/>
      <sz val="16"/>
      <name val="Times New Roman"/>
      <family val="1"/>
      <scheme val="major"/>
    </font>
    <font>
      <b/>
      <sz val="18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b/>
      <sz val="14"/>
      <color theme="0"/>
      <name val="Times New Roman"/>
      <family val="1"/>
      <scheme val="major"/>
    </font>
    <font>
      <sz val="12"/>
      <color indexed="12"/>
      <name val="Times New Roman"/>
      <family val="1"/>
      <scheme val="major"/>
    </font>
    <font>
      <b/>
      <sz val="12"/>
      <color indexed="12"/>
      <name val="Times New Roman"/>
      <family val="1"/>
      <scheme val="major"/>
    </font>
    <font>
      <b/>
      <sz val="12"/>
      <color indexed="10"/>
      <name val="Times New Roman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12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12"/>
      </left>
      <right style="thin">
        <color indexed="64"/>
      </right>
      <top style="double">
        <color indexed="12"/>
      </top>
      <bottom/>
      <diagonal/>
    </border>
    <border>
      <left style="thin">
        <color indexed="64"/>
      </left>
      <right style="thin">
        <color indexed="64"/>
      </right>
      <top style="double">
        <color indexed="12"/>
      </top>
      <bottom/>
      <diagonal/>
    </border>
    <border>
      <left style="double">
        <color indexed="12"/>
      </left>
      <right style="thin">
        <color indexed="64"/>
      </right>
      <top/>
      <bottom/>
      <diagonal/>
    </border>
    <border>
      <left style="double">
        <color indexed="12"/>
      </left>
      <right style="thin">
        <color indexed="12"/>
      </right>
      <top style="double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double">
        <color indexed="12"/>
      </top>
      <bottom style="hair">
        <color indexed="12"/>
      </bottom>
      <diagonal/>
    </border>
    <border>
      <left style="double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double">
        <color indexed="12"/>
      </left>
      <right style="medium">
        <color indexed="12"/>
      </right>
      <top style="double">
        <color indexed="12"/>
      </top>
      <bottom/>
      <diagonal/>
    </border>
    <border>
      <left style="medium">
        <color indexed="12"/>
      </left>
      <right style="medium">
        <color indexed="12"/>
      </right>
      <top style="double">
        <color indexed="12"/>
      </top>
      <bottom/>
      <diagonal/>
    </border>
    <border>
      <left style="medium">
        <color indexed="12"/>
      </left>
      <right style="medium">
        <color indexed="12"/>
      </right>
      <top style="double">
        <color indexed="12"/>
      </top>
      <bottom style="thin">
        <color indexed="64"/>
      </bottom>
      <diagonal/>
    </border>
    <border>
      <left style="medium">
        <color indexed="12"/>
      </left>
      <right style="double">
        <color indexed="12"/>
      </right>
      <top style="double">
        <color indexed="1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12"/>
      </left>
      <right style="medium">
        <color indexed="12"/>
      </right>
      <top/>
      <bottom style="double">
        <color indexed="12"/>
      </bottom>
      <diagonal/>
    </border>
    <border>
      <left style="medium">
        <color indexed="12"/>
      </left>
      <right style="medium">
        <color indexed="12"/>
      </right>
      <top/>
      <bottom style="double">
        <color indexed="12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 style="double">
        <color indexed="12"/>
      </bottom>
      <diagonal/>
    </border>
    <border>
      <left style="medium">
        <color indexed="12"/>
      </left>
      <right style="double">
        <color indexed="12"/>
      </right>
      <top/>
      <bottom style="double">
        <color indexed="12"/>
      </bottom>
      <diagonal/>
    </border>
    <border>
      <left style="thin">
        <color indexed="12"/>
      </left>
      <right style="double">
        <color indexed="12"/>
      </right>
      <top style="double">
        <color indexed="12"/>
      </top>
      <bottom style="hair">
        <color indexed="12"/>
      </bottom>
      <diagonal/>
    </border>
    <border>
      <left style="double">
        <color indexed="12"/>
      </left>
      <right style="medium">
        <color indexed="12"/>
      </right>
      <top style="double">
        <color indexed="12"/>
      </top>
      <bottom style="hair">
        <color indexed="12"/>
      </bottom>
      <diagonal/>
    </border>
    <border>
      <left style="medium">
        <color indexed="12"/>
      </left>
      <right style="medium">
        <color indexed="12"/>
      </right>
      <top style="double">
        <color indexed="12"/>
      </top>
      <bottom style="hair">
        <color indexed="12"/>
      </bottom>
      <diagonal/>
    </border>
    <border>
      <left style="medium">
        <color indexed="12"/>
      </left>
      <right style="double">
        <color indexed="12"/>
      </right>
      <top style="double">
        <color indexed="12"/>
      </top>
      <bottom style="hair">
        <color indexed="12"/>
      </bottom>
      <diagonal/>
    </border>
    <border>
      <left style="thin">
        <color indexed="12"/>
      </left>
      <right style="double">
        <color indexed="12"/>
      </right>
      <top style="hair">
        <color indexed="12"/>
      </top>
      <bottom style="hair">
        <color indexed="12"/>
      </bottom>
      <diagonal/>
    </border>
    <border>
      <left style="double">
        <color indexed="12"/>
      </left>
      <right style="medium">
        <color indexed="12"/>
      </right>
      <top style="hair">
        <color indexed="12"/>
      </top>
      <bottom style="hair">
        <color indexed="12"/>
      </bottom>
      <diagonal/>
    </border>
    <border>
      <left style="medium">
        <color indexed="12"/>
      </left>
      <right style="medium">
        <color indexed="12"/>
      </right>
      <top style="hair">
        <color indexed="12"/>
      </top>
      <bottom style="hair">
        <color indexed="12"/>
      </bottom>
      <diagonal/>
    </border>
    <border>
      <left style="medium">
        <color indexed="12"/>
      </left>
      <right style="double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indexed="12"/>
      </bottom>
      <diagonal/>
    </border>
    <border>
      <left style="thin">
        <color indexed="12"/>
      </left>
      <right style="thin">
        <color indexed="12"/>
      </right>
      <top/>
      <bottom style="hair">
        <color indexed="12"/>
      </bottom>
      <diagonal/>
    </border>
    <border>
      <left style="double">
        <color indexed="12"/>
      </left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 style="double">
        <color indexed="12"/>
      </right>
      <top/>
      <bottom style="hair">
        <color indexed="12"/>
      </bottom>
      <diagonal/>
    </border>
    <border>
      <left style="double">
        <color indexed="12"/>
      </left>
      <right style="thin">
        <color indexed="12"/>
      </right>
      <top style="hair">
        <color indexed="12"/>
      </top>
      <bottom style="double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double">
        <color indexed="12"/>
      </bottom>
      <diagonal/>
    </border>
    <border>
      <left style="thin">
        <color indexed="12"/>
      </left>
      <right style="double">
        <color indexed="12"/>
      </right>
      <top style="hair">
        <color indexed="12"/>
      </top>
      <bottom style="double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double">
        <color indexed="12"/>
      </left>
      <right style="medium">
        <color indexed="12"/>
      </right>
      <top style="hair">
        <color indexed="12"/>
      </top>
      <bottom style="double">
        <color indexed="12"/>
      </bottom>
      <diagonal/>
    </border>
    <border>
      <left style="medium">
        <color indexed="12"/>
      </left>
      <right style="medium">
        <color indexed="12"/>
      </right>
      <top style="hair">
        <color indexed="12"/>
      </top>
      <bottom style="double">
        <color indexed="12"/>
      </bottom>
      <diagonal/>
    </border>
    <border>
      <left style="medium">
        <color indexed="12"/>
      </left>
      <right style="double">
        <color indexed="12"/>
      </right>
      <top style="hair">
        <color indexed="12"/>
      </top>
      <bottom style="double">
        <color indexed="12"/>
      </bottom>
      <diagonal/>
    </border>
    <border>
      <left style="double">
        <color indexed="12"/>
      </left>
      <right style="thin">
        <color indexed="64"/>
      </right>
      <top/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theme="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3" fillId="0" borderId="0" xfId="0" applyFont="1" applyAlignment="1">
      <alignment horizontal="center" vertical="center" readingOrder="1"/>
    </xf>
    <xf numFmtId="165" fontId="3" fillId="0" borderId="0" xfId="0" applyNumberFormat="1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164" fontId="6" fillId="0" borderId="6" xfId="0" applyNumberFormat="1" applyFont="1" applyBorder="1" applyAlignment="1">
      <alignment horizontal="center" vertical="center" readingOrder="1"/>
    </xf>
    <xf numFmtId="164" fontId="6" fillId="0" borderId="7" xfId="0" applyNumberFormat="1" applyFont="1" applyBorder="1" applyAlignment="1">
      <alignment horizontal="center" vertical="center" readingOrder="1"/>
    </xf>
    <xf numFmtId="0" fontId="7" fillId="0" borderId="6" xfId="0" applyFont="1" applyBorder="1" applyAlignment="1">
      <alignment horizontal="center" vertical="center" readingOrder="1"/>
    </xf>
    <xf numFmtId="164" fontId="7" fillId="0" borderId="6" xfId="0" applyNumberFormat="1" applyFont="1" applyBorder="1" applyAlignment="1">
      <alignment horizontal="center" vertical="center" readingOrder="1"/>
    </xf>
    <xf numFmtId="0" fontId="7" fillId="0" borderId="7" xfId="0" applyFont="1" applyBorder="1" applyAlignment="1">
      <alignment horizontal="center" vertical="center" readingOrder="1"/>
    </xf>
    <xf numFmtId="164" fontId="7" fillId="0" borderId="7" xfId="0" applyNumberFormat="1" applyFont="1" applyBorder="1" applyAlignment="1">
      <alignment horizontal="center" vertical="center" readingOrder="1"/>
    </xf>
    <xf numFmtId="0" fontId="7" fillId="0" borderId="8" xfId="0" applyFont="1" applyBorder="1" applyAlignment="1">
      <alignment horizontal="center" vertical="center" readingOrder="1"/>
    </xf>
    <xf numFmtId="164" fontId="7" fillId="0" borderId="8" xfId="0" applyNumberFormat="1" applyFont="1" applyBorder="1" applyAlignment="1">
      <alignment horizontal="center" vertical="center" readingOrder="1"/>
    </xf>
    <xf numFmtId="0" fontId="4" fillId="0" borderId="22" xfId="0" applyFont="1" applyBorder="1" applyAlignment="1">
      <alignment horizontal="center" vertical="center" wrapText="1" readingOrder="2"/>
    </xf>
    <xf numFmtId="0" fontId="4" fillId="0" borderId="11" xfId="0" applyFont="1" applyBorder="1" applyAlignment="1">
      <alignment vertical="center" readingOrder="2"/>
    </xf>
    <xf numFmtId="0" fontId="4" fillId="0" borderId="12" xfId="0" applyFont="1" applyBorder="1" applyAlignment="1">
      <alignment vertical="center" readingOrder="2"/>
    </xf>
    <xf numFmtId="0" fontId="8" fillId="0" borderId="8" xfId="0" applyFont="1" applyBorder="1" applyAlignment="1">
      <alignment horizontal="center" vertical="center" readingOrder="2"/>
    </xf>
    <xf numFmtId="166" fontId="9" fillId="0" borderId="8" xfId="0" applyNumberFormat="1" applyFont="1" applyBorder="1" applyAlignment="1">
      <alignment horizontal="center" vertical="center"/>
    </xf>
    <xf numFmtId="166" fontId="10" fillId="0" borderId="8" xfId="0" applyNumberFormat="1" applyFont="1" applyBorder="1" applyAlignment="1">
      <alignment horizontal="center" vertical="center"/>
    </xf>
    <xf numFmtId="168" fontId="9" fillId="0" borderId="8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readingOrder="2"/>
    </xf>
    <xf numFmtId="0" fontId="4" fillId="0" borderId="10" xfId="0" applyFont="1" applyBorder="1" applyAlignment="1">
      <alignment vertical="center" readingOrder="2"/>
    </xf>
    <xf numFmtId="0" fontId="8" fillId="0" borderId="7" xfId="0" applyFont="1" applyBorder="1" applyAlignment="1">
      <alignment horizontal="center" vertical="center" readingOrder="2"/>
    </xf>
    <xf numFmtId="166" fontId="9" fillId="0" borderId="7" xfId="0" applyNumberFormat="1" applyFont="1" applyBorder="1" applyAlignment="1">
      <alignment horizontal="center" vertical="center"/>
    </xf>
    <xf numFmtId="166" fontId="10" fillId="0" borderId="7" xfId="0" applyNumberFormat="1" applyFont="1" applyBorder="1" applyAlignment="1">
      <alignment horizontal="center" vertical="center"/>
    </xf>
    <xf numFmtId="168" fontId="9" fillId="0" borderId="7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Continuous" vertical="center" readingOrder="2"/>
    </xf>
    <xf numFmtId="0" fontId="0" fillId="3" borderId="1" xfId="0" applyFill="1" applyBorder="1" applyAlignment="1">
      <alignment horizontal="center" vertical="center"/>
    </xf>
    <xf numFmtId="165" fontId="14" fillId="4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readingOrder="1"/>
    </xf>
    <xf numFmtId="0" fontId="3" fillId="7" borderId="1" xfId="0" applyFont="1" applyFill="1" applyBorder="1" applyAlignment="1">
      <alignment horizontal="center" vertical="center" readingOrder="1"/>
    </xf>
    <xf numFmtId="164" fontId="6" fillId="0" borderId="35" xfId="0" applyNumberFormat="1" applyFont="1" applyBorder="1" applyAlignment="1">
      <alignment horizontal="center" vertical="center" readingOrder="1"/>
    </xf>
    <xf numFmtId="164" fontId="6" fillId="0" borderId="8" xfId="0" applyNumberFormat="1" applyFont="1" applyBorder="1" applyAlignment="1">
      <alignment horizontal="center" vertical="center" readingOrder="1"/>
    </xf>
    <xf numFmtId="166" fontId="10" fillId="0" borderId="3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 readingOrder="1"/>
    </xf>
    <xf numFmtId="0" fontId="6" fillId="0" borderId="15" xfId="0" applyFont="1" applyBorder="1" applyAlignment="1">
      <alignment vertical="center" readingOrder="1"/>
    </xf>
    <xf numFmtId="164" fontId="6" fillId="0" borderId="15" xfId="0" applyNumberFormat="1" applyFont="1" applyBorder="1" applyAlignment="1">
      <alignment horizontal="center" vertical="center" readingOrder="1"/>
    </xf>
    <xf numFmtId="166" fontId="16" fillId="0" borderId="15" xfId="0" applyNumberFormat="1" applyFont="1" applyBorder="1" applyAlignment="1">
      <alignment horizontal="center" vertical="center" readingOrder="1"/>
    </xf>
    <xf numFmtId="168" fontId="17" fillId="0" borderId="27" xfId="0" applyNumberFormat="1" applyFont="1" applyBorder="1" applyAlignment="1">
      <alignment horizontal="center" vertical="center" readingOrder="1"/>
    </xf>
    <xf numFmtId="0" fontId="5" fillId="0" borderId="0" xfId="0" applyFont="1" applyAlignment="1">
      <alignment readingOrder="1"/>
    </xf>
    <xf numFmtId="0" fontId="6" fillId="0" borderId="29" xfId="0" applyFont="1" applyBorder="1" applyAlignment="1">
      <alignment vertical="center" readingOrder="1"/>
    </xf>
    <xf numFmtId="168" fontId="6" fillId="0" borderId="29" xfId="1" applyNumberFormat="1" applyFont="1" applyBorder="1" applyAlignment="1">
      <alignment horizontal="center" vertical="center" readingOrder="1"/>
    </xf>
    <xf numFmtId="43" fontId="6" fillId="0" borderId="29" xfId="1" applyFont="1" applyBorder="1" applyAlignment="1">
      <alignment horizontal="center" vertical="center" readingOrder="1"/>
    </xf>
    <xf numFmtId="2" fontId="6" fillId="0" borderId="29" xfId="1" applyNumberFormat="1" applyFont="1" applyBorder="1" applyAlignment="1">
      <alignment horizontal="center" vertical="center" readingOrder="1"/>
    </xf>
    <xf numFmtId="43" fontId="6" fillId="0" borderId="30" xfId="1" applyFont="1" applyBorder="1" applyAlignment="1">
      <alignment horizontal="center" vertical="center" readingOrder="1"/>
    </xf>
    <xf numFmtId="0" fontId="6" fillId="0" borderId="16" xfId="0" applyFont="1" applyBorder="1" applyAlignment="1">
      <alignment vertical="center" readingOrder="1"/>
    </xf>
    <xf numFmtId="0" fontId="6" fillId="0" borderId="17" xfId="0" applyFont="1" applyBorder="1" applyAlignment="1">
      <alignment vertical="center" readingOrder="1"/>
    </xf>
    <xf numFmtId="164" fontId="6" fillId="0" borderId="17" xfId="0" applyNumberFormat="1" applyFont="1" applyBorder="1" applyAlignment="1">
      <alignment horizontal="center" vertical="center" readingOrder="1"/>
    </xf>
    <xf numFmtId="166" fontId="6" fillId="0" borderId="17" xfId="0" applyNumberFormat="1" applyFont="1" applyBorder="1" applyAlignment="1">
      <alignment horizontal="center" vertical="center" readingOrder="1"/>
    </xf>
    <xf numFmtId="168" fontId="18" fillId="0" borderId="31" xfId="0" applyNumberFormat="1" applyFont="1" applyBorder="1" applyAlignment="1">
      <alignment horizontal="center" vertical="center" readingOrder="1"/>
    </xf>
    <xf numFmtId="0" fontId="6" fillId="0" borderId="33" xfId="0" applyFont="1" applyBorder="1" applyAlignment="1">
      <alignment vertical="center" readingOrder="1"/>
    </xf>
    <xf numFmtId="168" fontId="6" fillId="0" borderId="33" xfId="1" applyNumberFormat="1" applyFont="1" applyBorder="1" applyAlignment="1">
      <alignment horizontal="center" vertical="center" readingOrder="1"/>
    </xf>
    <xf numFmtId="43" fontId="6" fillId="0" borderId="33" xfId="1" applyFont="1" applyBorder="1" applyAlignment="1">
      <alignment horizontal="center" vertical="center" readingOrder="1"/>
    </xf>
    <xf numFmtId="0" fontId="5" fillId="0" borderId="33" xfId="0" applyFont="1" applyBorder="1" applyAlignment="1">
      <alignment horizontal="center" readingOrder="1"/>
    </xf>
    <xf numFmtId="0" fontId="5" fillId="0" borderId="34" xfId="0" applyFont="1" applyBorder="1" applyAlignment="1">
      <alignment horizontal="center" readingOrder="1"/>
    </xf>
    <xf numFmtId="166" fontId="16" fillId="0" borderId="17" xfId="0" applyNumberFormat="1" applyFont="1" applyBorder="1" applyAlignment="1">
      <alignment horizontal="center" vertical="center" readingOrder="1"/>
    </xf>
    <xf numFmtId="168" fontId="17" fillId="0" borderId="31" xfId="0" applyNumberFormat="1" applyFont="1" applyBorder="1" applyAlignment="1">
      <alignment horizontal="center" vertical="center" readingOrder="1"/>
    </xf>
    <xf numFmtId="2" fontId="6" fillId="0" borderId="33" xfId="1" applyNumberFormat="1" applyFont="1" applyBorder="1" applyAlignment="1">
      <alignment horizontal="center" vertical="center" readingOrder="1"/>
    </xf>
    <xf numFmtId="43" fontId="6" fillId="0" borderId="34" xfId="1" applyFont="1" applyBorder="1" applyAlignment="1">
      <alignment horizontal="center" vertical="center" readingOrder="1"/>
    </xf>
    <xf numFmtId="43" fontId="6" fillId="0" borderId="33" xfId="1" applyFont="1" applyBorder="1" applyAlignment="1">
      <alignment vertical="center" readingOrder="1"/>
    </xf>
    <xf numFmtId="0" fontId="5" fillId="0" borderId="33" xfId="0" applyFont="1" applyBorder="1" applyAlignment="1">
      <alignment readingOrder="1"/>
    </xf>
    <xf numFmtId="0" fontId="5" fillId="0" borderId="34" xfId="0" applyFont="1" applyBorder="1" applyAlignment="1">
      <alignment readingOrder="1"/>
    </xf>
    <xf numFmtId="0" fontId="5" fillId="0" borderId="0" xfId="0" applyFont="1"/>
    <xf numFmtId="0" fontId="6" fillId="0" borderId="22" xfId="0" applyFont="1" applyBorder="1" applyAlignment="1">
      <alignment horizontal="center" vertical="center" wrapText="1" readingOrder="2"/>
    </xf>
    <xf numFmtId="0" fontId="6" fillId="0" borderId="2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readingOrder="1"/>
    </xf>
    <xf numFmtId="0" fontId="6" fillId="0" borderId="32" xfId="0" applyFont="1" applyBorder="1" applyAlignment="1">
      <alignment horizontal="center" vertical="center" readingOrder="1"/>
    </xf>
    <xf numFmtId="0" fontId="6" fillId="0" borderId="38" xfId="0" applyFont="1" applyBorder="1" applyAlignment="1">
      <alignment vertical="center" readingOrder="1"/>
    </xf>
    <xf numFmtId="0" fontId="6" fillId="0" borderId="37" xfId="0" applyFont="1" applyBorder="1" applyAlignment="1">
      <alignment vertical="center" readingOrder="1"/>
    </xf>
    <xf numFmtId="164" fontId="6" fillId="0" borderId="37" xfId="0" applyNumberFormat="1" applyFont="1" applyBorder="1" applyAlignment="1">
      <alignment horizontal="center" vertical="center" readingOrder="1"/>
    </xf>
    <xf numFmtId="166" fontId="16" fillId="0" borderId="37" xfId="0" applyNumberFormat="1" applyFont="1" applyBorder="1" applyAlignment="1">
      <alignment horizontal="center" vertical="center" readingOrder="1"/>
    </xf>
    <xf numFmtId="168" fontId="17" fillId="0" borderId="39" xfId="0" applyNumberFormat="1" applyFont="1" applyBorder="1" applyAlignment="1">
      <alignment horizontal="center" vertical="center" readingOrder="1"/>
    </xf>
    <xf numFmtId="0" fontId="6" fillId="0" borderId="40" xfId="0" applyFont="1" applyBorder="1" applyAlignment="1">
      <alignment vertical="center" readingOrder="1"/>
    </xf>
    <xf numFmtId="0" fontId="6" fillId="0" borderId="41" xfId="0" applyFont="1" applyBorder="1" applyAlignment="1">
      <alignment vertical="center" readingOrder="1"/>
    </xf>
    <xf numFmtId="164" fontId="6" fillId="0" borderId="41" xfId="0" applyNumberFormat="1" applyFont="1" applyBorder="1" applyAlignment="1">
      <alignment horizontal="center" vertical="center" readingOrder="1"/>
    </xf>
    <xf numFmtId="166" fontId="6" fillId="0" borderId="41" xfId="0" applyNumberFormat="1" applyFont="1" applyBorder="1" applyAlignment="1">
      <alignment horizontal="center" vertical="center" readingOrder="1"/>
    </xf>
    <xf numFmtId="168" fontId="18" fillId="0" borderId="42" xfId="0" applyNumberFormat="1" applyFont="1" applyBorder="1" applyAlignment="1">
      <alignment horizontal="center" vertical="center" readingOrder="1"/>
    </xf>
    <xf numFmtId="170" fontId="12" fillId="0" borderId="0" xfId="0" applyNumberFormat="1" applyFont="1" applyAlignment="1">
      <alignment horizontal="right" vertical="center" readingOrder="2"/>
    </xf>
    <xf numFmtId="169" fontId="12" fillId="0" borderId="0" xfId="0" applyNumberFormat="1" applyFont="1" applyAlignment="1">
      <alignment horizontal="center" vertical="center" readingOrder="2"/>
    </xf>
    <xf numFmtId="0" fontId="6" fillId="0" borderId="44" xfId="0" applyFont="1" applyBorder="1" applyAlignment="1">
      <alignment horizontal="center" vertical="center" readingOrder="1"/>
    </xf>
    <xf numFmtId="0" fontId="6" fillId="0" borderId="45" xfId="0" applyFont="1" applyBorder="1" applyAlignment="1">
      <alignment vertical="center" readingOrder="1"/>
    </xf>
    <xf numFmtId="168" fontId="6" fillId="0" borderId="45" xfId="1" applyNumberFormat="1" applyFont="1" applyBorder="1" applyAlignment="1">
      <alignment horizontal="center" vertical="center" readingOrder="1"/>
    </xf>
    <xf numFmtId="43" fontId="6" fillId="0" borderId="45" xfId="1" applyFont="1" applyBorder="1" applyAlignment="1">
      <alignment horizontal="center" vertical="center" readingOrder="1"/>
    </xf>
    <xf numFmtId="0" fontId="5" fillId="0" borderId="45" xfId="0" applyFont="1" applyBorder="1" applyAlignment="1">
      <alignment horizontal="center" readingOrder="1"/>
    </xf>
    <xf numFmtId="0" fontId="5" fillId="0" borderId="46" xfId="0" applyFont="1" applyBorder="1" applyAlignment="1">
      <alignment horizontal="center" readingOrder="1"/>
    </xf>
    <xf numFmtId="0" fontId="4" fillId="0" borderId="47" xfId="0" applyFont="1" applyBorder="1" applyAlignment="1">
      <alignment vertical="center" readingOrder="2"/>
    </xf>
    <xf numFmtId="0" fontId="4" fillId="0" borderId="48" xfId="0" applyFont="1" applyBorder="1" applyAlignment="1">
      <alignment vertical="center" readingOrder="2"/>
    </xf>
    <xf numFmtId="0" fontId="8" fillId="0" borderId="49" xfId="0" applyFont="1" applyBorder="1" applyAlignment="1">
      <alignment horizontal="center" vertical="center" readingOrder="2"/>
    </xf>
    <xf numFmtId="0" fontId="7" fillId="0" borderId="0" xfId="0" applyFont="1" applyBorder="1" applyAlignment="1">
      <alignment horizontal="center" vertical="center" readingOrder="1"/>
    </xf>
    <xf numFmtId="164" fontId="7" fillId="0" borderId="0" xfId="0" applyNumberFormat="1" applyFont="1" applyBorder="1" applyAlignment="1">
      <alignment horizontal="center" vertical="center" readingOrder="1"/>
    </xf>
    <xf numFmtId="164" fontId="6" fillId="0" borderId="0" xfId="0" applyNumberFormat="1" applyFont="1" applyBorder="1" applyAlignment="1">
      <alignment horizontal="center" vertical="center" readingOrder="1"/>
    </xf>
    <xf numFmtId="0" fontId="6" fillId="0" borderId="17" xfId="0" applyFont="1" applyBorder="1" applyAlignment="1">
      <alignment horizontal="center" vertical="center" readingOrder="1"/>
    </xf>
    <xf numFmtId="0" fontId="6" fillId="0" borderId="15" xfId="0" applyFont="1" applyBorder="1" applyAlignment="1">
      <alignment horizontal="center" vertical="center" readingOrder="1"/>
    </xf>
    <xf numFmtId="0" fontId="6" fillId="0" borderId="41" xfId="0" applyFont="1" applyBorder="1" applyAlignment="1">
      <alignment horizontal="center" vertical="center" readingOrder="1"/>
    </xf>
    <xf numFmtId="0" fontId="13" fillId="9" borderId="1" xfId="0" applyFont="1" applyFill="1" applyBorder="1" applyAlignment="1">
      <alignment horizontal="center" vertical="center" readingOrder="1"/>
    </xf>
    <xf numFmtId="0" fontId="13" fillId="3" borderId="1" xfId="0" applyFont="1" applyFill="1" applyBorder="1" applyAlignment="1">
      <alignment horizontal="center" vertical="center" readingOrder="1"/>
    </xf>
    <xf numFmtId="0" fontId="11" fillId="0" borderId="36" xfId="0" applyFont="1" applyBorder="1" applyAlignment="1">
      <alignment horizontal="left" vertical="center" readingOrder="2"/>
    </xf>
    <xf numFmtId="0" fontId="6" fillId="0" borderId="43" xfId="0" applyFont="1" applyBorder="1" applyAlignment="1">
      <alignment horizontal="center" vertical="center" readingOrder="1"/>
    </xf>
    <xf numFmtId="0" fontId="6" fillId="0" borderId="37" xfId="0" applyFont="1" applyBorder="1" applyAlignment="1">
      <alignment horizontal="center" vertical="center" readingOrder="1"/>
    </xf>
    <xf numFmtId="0" fontId="6" fillId="0" borderId="1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readingOrder="1"/>
    </xf>
    <xf numFmtId="0" fontId="6" fillId="0" borderId="2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9" fontId="6" fillId="2" borderId="19" xfId="2" applyFont="1" applyFill="1" applyBorder="1" applyAlignment="1">
      <alignment horizontal="center" vertical="center" wrapText="1"/>
    </xf>
    <xf numFmtId="9" fontId="6" fillId="2" borderId="24" xfId="2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 readingOrder="1"/>
    </xf>
    <xf numFmtId="0" fontId="15" fillId="5" borderId="5" xfId="0" applyFont="1" applyFill="1" applyBorder="1" applyAlignment="1">
      <alignment horizontal="center" vertical="center" wrapText="1" readingOrder="1"/>
    </xf>
    <xf numFmtId="0" fontId="15" fillId="5" borderId="9" xfId="0" applyFont="1" applyFill="1" applyBorder="1" applyAlignment="1">
      <alignment horizontal="center" vertical="center" readingOrder="1"/>
    </xf>
    <xf numFmtId="0" fontId="15" fillId="5" borderId="10" xfId="0" applyFont="1" applyFill="1" applyBorder="1" applyAlignment="1">
      <alignment horizontal="center" vertical="center" readingOrder="1"/>
    </xf>
    <xf numFmtId="0" fontId="15" fillId="5" borderId="2" xfId="0" applyFont="1" applyFill="1" applyBorder="1" applyAlignment="1">
      <alignment horizontal="center" vertical="center" readingOrder="1"/>
    </xf>
    <xf numFmtId="0" fontId="15" fillId="5" borderId="4" xfId="0" applyFont="1" applyFill="1" applyBorder="1" applyAlignment="1">
      <alignment horizontal="center" vertical="center" readingOrder="1"/>
    </xf>
    <xf numFmtId="0" fontId="6" fillId="0" borderId="20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5"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Sheet1!A1"/><Relationship Id="rId2" Type="http://schemas.openxmlformats.org/officeDocument/2006/relationships/hyperlink" Target="#Sheet1!A75"/><Relationship Id="rId1" Type="http://schemas.openxmlformats.org/officeDocument/2006/relationships/hyperlink" Target="#Sheet1!A48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129540</xdr:colOff>
      <xdr:row>0</xdr:row>
      <xdr:rowOff>30480</xdr:rowOff>
    </xdr:from>
    <xdr:to>
      <xdr:col>2</xdr:col>
      <xdr:colOff>998220</xdr:colOff>
      <xdr:row>0</xdr:row>
      <xdr:rowOff>350520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0EE3BE-60D3-A5ED-72D4-8EF92F68AA60}"/>
            </a:ext>
          </a:extLst>
        </xdr:cNvPr>
        <xdr:cNvSpPr/>
      </xdr:nvSpPr>
      <xdr:spPr>
        <a:xfrm>
          <a:off x="11976491160" y="30480"/>
          <a:ext cx="868680" cy="32004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QA" sz="1600" b="1">
              <a:solidFill>
                <a:schemeClr val="bg1"/>
              </a:solidFill>
            </a:rPr>
            <a:t>التأخير</a:t>
          </a:r>
          <a:endParaRPr lang="ar-SA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22860</xdr:colOff>
      <xdr:row>0</xdr:row>
      <xdr:rowOff>30480</xdr:rowOff>
    </xdr:from>
    <xdr:to>
      <xdr:col>5</xdr:col>
      <xdr:colOff>342900</xdr:colOff>
      <xdr:row>0</xdr:row>
      <xdr:rowOff>350520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B0443B-B1BC-6BCA-82A9-D4DB1272A691}"/>
            </a:ext>
          </a:extLst>
        </xdr:cNvPr>
        <xdr:cNvSpPr/>
      </xdr:nvSpPr>
      <xdr:spPr>
        <a:xfrm>
          <a:off x="11975485320" y="30480"/>
          <a:ext cx="868680" cy="32004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QA" sz="1600" b="1">
              <a:solidFill>
                <a:schemeClr val="bg1"/>
              </a:solidFill>
            </a:rPr>
            <a:t>الإضافي</a:t>
          </a:r>
          <a:endParaRPr lang="ar-SA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0</xdr:colOff>
      <xdr:row>26</xdr:row>
      <xdr:rowOff>0</xdr:rowOff>
    </xdr:from>
    <xdr:to>
      <xdr:col>2</xdr:col>
      <xdr:colOff>868680</xdr:colOff>
      <xdr:row>26</xdr:row>
      <xdr:rowOff>320040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A07E59-1834-4552-9D3C-A7E63C36B594}"/>
            </a:ext>
          </a:extLst>
        </xdr:cNvPr>
        <xdr:cNvSpPr/>
      </xdr:nvSpPr>
      <xdr:spPr>
        <a:xfrm>
          <a:off x="11976620700" y="5455920"/>
          <a:ext cx="868680" cy="32004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QA" sz="1600" b="1">
              <a:solidFill>
                <a:schemeClr val="bg1"/>
              </a:solidFill>
            </a:rPr>
            <a:t>العودة</a:t>
          </a:r>
          <a:endParaRPr lang="ar-SA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137160</xdr:colOff>
      <xdr:row>48</xdr:row>
      <xdr:rowOff>243840</xdr:rowOff>
    </xdr:from>
    <xdr:to>
      <xdr:col>2</xdr:col>
      <xdr:colOff>1005840</xdr:colOff>
      <xdr:row>49</xdr:row>
      <xdr:rowOff>297180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41DD7D-8BD9-4C41-9DDA-F46789F6CDAC}"/>
            </a:ext>
          </a:extLst>
        </xdr:cNvPr>
        <xdr:cNvSpPr/>
      </xdr:nvSpPr>
      <xdr:spPr>
        <a:xfrm>
          <a:off x="11976483540" y="10431780"/>
          <a:ext cx="868680" cy="32004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QA" sz="1600" b="1">
              <a:solidFill>
                <a:schemeClr val="bg1"/>
              </a:solidFill>
            </a:rPr>
            <a:t>العودة</a:t>
          </a:r>
          <a:endParaRPr lang="ar-SA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929640</xdr:colOff>
      <xdr:row>26</xdr:row>
      <xdr:rowOff>0</xdr:rowOff>
    </xdr:from>
    <xdr:to>
      <xdr:col>5</xdr:col>
      <xdr:colOff>137160</xdr:colOff>
      <xdr:row>26</xdr:row>
      <xdr:rowOff>320040</xdr:rowOff>
    </xdr:to>
    <xdr:sp macro="" textlink="">
      <xdr:nvSpPr>
        <xdr:cNvPr id="8" name="Rectangle: Rounded Corners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894734-E507-4105-A794-9DA5EBF584C6}"/>
            </a:ext>
          </a:extLst>
        </xdr:cNvPr>
        <xdr:cNvSpPr/>
      </xdr:nvSpPr>
      <xdr:spPr>
        <a:xfrm>
          <a:off x="11975691060" y="5455920"/>
          <a:ext cx="868680" cy="32004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QA" sz="1600" b="1">
              <a:solidFill>
                <a:schemeClr val="bg1"/>
              </a:solidFill>
            </a:rPr>
            <a:t>الإضافي</a:t>
          </a:r>
          <a:endParaRPr lang="ar-SA" sz="16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11D71-99B2-49D4-8AE9-8DA894187B00}">
  <dimension ref="A1:AS71"/>
  <sheetViews>
    <sheetView showGridLines="0" rightToLeft="1" tabSelected="1" zoomScaleNormal="100" workbookViewId="0"/>
  </sheetViews>
  <sheetFormatPr defaultRowHeight="25.8" customHeight="1" x14ac:dyDescent="0.35"/>
  <cols>
    <col min="1" max="1" width="4.453125" style="1" customWidth="1"/>
    <col min="2" max="2" width="15" style="1" customWidth="1"/>
    <col min="3" max="3" width="13.26953125" style="1" customWidth="1"/>
    <col min="4" max="4" width="9.7265625" style="1" hidden="1" customWidth="1"/>
    <col min="5" max="37" width="6.54296875" style="1" customWidth="1"/>
    <col min="38" max="38" width="3.81640625" style="1" customWidth="1"/>
    <col min="39" max="39" width="17.453125" style="1" customWidth="1"/>
    <col min="40" max="41" width="7.81640625" style="1" customWidth="1"/>
    <col min="42" max="42" width="7.1796875" style="1" customWidth="1"/>
    <col min="43" max="43" width="11.453125" style="1" customWidth="1"/>
    <col min="44" max="44" width="6.90625" style="1" customWidth="1"/>
    <col min="45" max="16384" width="8.7265625" style="1"/>
  </cols>
  <sheetData>
    <row r="1" spans="1:45" ht="30" customHeight="1" x14ac:dyDescent="0.35">
      <c r="A1" s="29">
        <v>3</v>
      </c>
      <c r="B1" s="30">
        <v>2022</v>
      </c>
      <c r="H1" s="94" t="s">
        <v>36</v>
      </c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45" ht="20.399999999999999" customHeight="1" x14ac:dyDescent="0.35">
      <c r="A2" s="112" t="s">
        <v>0</v>
      </c>
      <c r="B2" s="110" t="s">
        <v>31</v>
      </c>
      <c r="C2" s="108" t="s">
        <v>34</v>
      </c>
      <c r="E2" s="27" t="str">
        <f>TEXT(E3,"[$-0809]ddd")</f>
        <v>Tue</v>
      </c>
      <c r="F2" s="27" t="str">
        <f t="shared" ref="F2:AA2" si="0">TEXT(F3,"[$-0809]ddd")</f>
        <v>Wed</v>
      </c>
      <c r="G2" s="27" t="str">
        <f t="shared" si="0"/>
        <v>Thu</v>
      </c>
      <c r="H2" s="27" t="str">
        <f t="shared" si="0"/>
        <v>Sun</v>
      </c>
      <c r="I2" s="27" t="str">
        <f t="shared" si="0"/>
        <v>Mon</v>
      </c>
      <c r="J2" s="27" t="str">
        <f t="shared" si="0"/>
        <v>Tue</v>
      </c>
      <c r="K2" s="27" t="str">
        <f t="shared" si="0"/>
        <v>Wed</v>
      </c>
      <c r="L2" s="27" t="str">
        <f t="shared" si="0"/>
        <v>Thu</v>
      </c>
      <c r="M2" s="27" t="str">
        <f t="shared" si="0"/>
        <v>Sun</v>
      </c>
      <c r="N2" s="27" t="str">
        <f t="shared" si="0"/>
        <v>Mon</v>
      </c>
      <c r="O2" s="27" t="str">
        <f t="shared" si="0"/>
        <v>Tue</v>
      </c>
      <c r="P2" s="27" t="str">
        <f t="shared" si="0"/>
        <v>Wed</v>
      </c>
      <c r="Q2" s="27" t="str">
        <f t="shared" si="0"/>
        <v>Thu</v>
      </c>
      <c r="R2" s="27" t="str">
        <f t="shared" si="0"/>
        <v>Sun</v>
      </c>
      <c r="S2" s="27" t="str">
        <f t="shared" si="0"/>
        <v>Mon</v>
      </c>
      <c r="T2" s="27" t="str">
        <f t="shared" si="0"/>
        <v>Tue</v>
      </c>
      <c r="U2" s="27" t="str">
        <f t="shared" si="0"/>
        <v>Wed</v>
      </c>
      <c r="V2" s="27" t="str">
        <f t="shared" si="0"/>
        <v>Thu</v>
      </c>
      <c r="W2" s="27" t="str">
        <f t="shared" si="0"/>
        <v>Sun</v>
      </c>
      <c r="X2" s="27" t="str">
        <f t="shared" si="0"/>
        <v>Mon</v>
      </c>
      <c r="Y2" s="27" t="str">
        <f t="shared" si="0"/>
        <v>Tue</v>
      </c>
      <c r="Z2" s="27" t="str">
        <f t="shared" si="0"/>
        <v>Wed</v>
      </c>
      <c r="AA2" s="27" t="str">
        <f t="shared" si="0"/>
        <v>Thu</v>
      </c>
    </row>
    <row r="3" spans="1:45" ht="20.399999999999999" customHeight="1" thickBot="1" x14ac:dyDescent="0.4">
      <c r="A3" s="113"/>
      <c r="B3" s="111"/>
      <c r="C3" s="109"/>
      <c r="E3" s="28">
        <f t="shared" ref="E3:AA3" si="1">IF(WORKDAY.INTL(DATE($B$1,$A$1,COLUMNS(A1))-1,COLUMN(A1),7,$AK$4:$AK$13)&gt;EOMONTH(DATE($B$1,$A$1,COLUMNS(A1)),0),"",WORKDAY.INTL(DATE($B$1,$A$1,COLUMNS(A1))-1,COLUMN(A1),7,$AK$4:$AK$13))</f>
        <v>44621</v>
      </c>
      <c r="F3" s="28">
        <f t="shared" si="1"/>
        <v>44622</v>
      </c>
      <c r="G3" s="28">
        <f t="shared" si="1"/>
        <v>44623</v>
      </c>
      <c r="H3" s="28">
        <f t="shared" si="1"/>
        <v>44626</v>
      </c>
      <c r="I3" s="28">
        <f t="shared" si="1"/>
        <v>44627</v>
      </c>
      <c r="J3" s="28">
        <f t="shared" si="1"/>
        <v>44628</v>
      </c>
      <c r="K3" s="28">
        <f t="shared" si="1"/>
        <v>44629</v>
      </c>
      <c r="L3" s="28">
        <f t="shared" si="1"/>
        <v>44630</v>
      </c>
      <c r="M3" s="28">
        <f t="shared" si="1"/>
        <v>44633</v>
      </c>
      <c r="N3" s="28">
        <f t="shared" si="1"/>
        <v>44634</v>
      </c>
      <c r="O3" s="28">
        <f t="shared" si="1"/>
        <v>44635</v>
      </c>
      <c r="P3" s="28">
        <f t="shared" si="1"/>
        <v>44636</v>
      </c>
      <c r="Q3" s="28">
        <f t="shared" si="1"/>
        <v>44637</v>
      </c>
      <c r="R3" s="28">
        <f t="shared" si="1"/>
        <v>44640</v>
      </c>
      <c r="S3" s="28">
        <f t="shared" si="1"/>
        <v>44641</v>
      </c>
      <c r="T3" s="28">
        <f t="shared" si="1"/>
        <v>44642</v>
      </c>
      <c r="U3" s="28">
        <f t="shared" si="1"/>
        <v>44643</v>
      </c>
      <c r="V3" s="28">
        <f t="shared" si="1"/>
        <v>44644</v>
      </c>
      <c r="W3" s="28">
        <f t="shared" si="1"/>
        <v>44647</v>
      </c>
      <c r="X3" s="28">
        <f t="shared" si="1"/>
        <v>44648</v>
      </c>
      <c r="Y3" s="28">
        <f t="shared" si="1"/>
        <v>44649</v>
      </c>
      <c r="Z3" s="28">
        <f t="shared" si="1"/>
        <v>44650</v>
      </c>
      <c r="AA3" s="28">
        <f t="shared" si="1"/>
        <v>44651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 ht="15.75" customHeight="1" thickTop="1" x14ac:dyDescent="0.35">
      <c r="A4" s="6">
        <v>1</v>
      </c>
      <c r="B4" s="6" t="s">
        <v>2</v>
      </c>
      <c r="C4" s="6" t="s">
        <v>1</v>
      </c>
      <c r="D4" s="7">
        <v>0.29166666666666669</v>
      </c>
      <c r="E4" s="31">
        <v>0.31736111111111115</v>
      </c>
      <c r="F4" s="31">
        <v>0.28194444444444444</v>
      </c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45" ht="15.75" customHeight="1" thickBot="1" x14ac:dyDescent="0.4">
      <c r="A5" s="8"/>
      <c r="B5" s="8"/>
      <c r="C5" s="8" t="s">
        <v>35</v>
      </c>
      <c r="D5" s="9">
        <v>0.58333333333333337</v>
      </c>
      <c r="E5" s="5">
        <v>0.5625</v>
      </c>
      <c r="F5" s="5">
        <v>0.60069444444444442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45" ht="15.75" customHeight="1" thickTop="1" x14ac:dyDescent="0.35">
      <c r="A6" s="10">
        <v>2</v>
      </c>
      <c r="B6" s="10" t="s">
        <v>3</v>
      </c>
      <c r="C6" s="10" t="s">
        <v>1</v>
      </c>
      <c r="D6" s="11"/>
      <c r="E6" s="32">
        <v>0.29166666666666669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45" ht="15.75" customHeight="1" thickBot="1" x14ac:dyDescent="0.4">
      <c r="A7" s="8"/>
      <c r="B7" s="8"/>
      <c r="C7" s="8" t="s">
        <v>35</v>
      </c>
      <c r="D7" s="9"/>
      <c r="E7" s="5">
        <v>0.60416666666666663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45" ht="15.75" customHeight="1" thickTop="1" x14ac:dyDescent="0.35">
      <c r="A8" s="6">
        <v>3</v>
      </c>
      <c r="B8" s="6" t="s">
        <v>4</v>
      </c>
      <c r="C8" s="6" t="s">
        <v>1</v>
      </c>
      <c r="D8" s="7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45" ht="15.75" customHeight="1" thickBot="1" x14ac:dyDescent="0.4">
      <c r="A9" s="8"/>
      <c r="B9" s="8"/>
      <c r="C9" s="8" t="s">
        <v>35</v>
      </c>
      <c r="D9" s="9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45" ht="15.75" customHeight="1" thickTop="1" x14ac:dyDescent="0.35">
      <c r="A10" s="10">
        <v>4</v>
      </c>
      <c r="B10" s="10" t="s">
        <v>5</v>
      </c>
      <c r="C10" s="10" t="s">
        <v>1</v>
      </c>
      <c r="D10" s="11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45" ht="15.75" customHeight="1" thickBot="1" x14ac:dyDescent="0.4">
      <c r="A11" s="8"/>
      <c r="B11" s="8"/>
      <c r="C11" s="8" t="s">
        <v>35</v>
      </c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45" ht="15.75" customHeight="1" thickTop="1" x14ac:dyDescent="0.35">
      <c r="A12" s="6">
        <v>5</v>
      </c>
      <c r="B12" s="6" t="s">
        <v>6</v>
      </c>
      <c r="C12" s="6" t="s">
        <v>1</v>
      </c>
      <c r="D12" s="7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45" ht="15.75" customHeight="1" thickBot="1" x14ac:dyDescent="0.4">
      <c r="A13" s="8"/>
      <c r="B13" s="8"/>
      <c r="C13" s="8" t="s">
        <v>35</v>
      </c>
      <c r="D13" s="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45" ht="15.75" customHeight="1" thickTop="1" x14ac:dyDescent="0.35">
      <c r="A14" s="10">
        <v>6</v>
      </c>
      <c r="B14" s="10" t="s">
        <v>7</v>
      </c>
      <c r="C14" s="10" t="s">
        <v>1</v>
      </c>
      <c r="D14" s="11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45" ht="15.75" customHeight="1" thickBot="1" x14ac:dyDescent="0.4">
      <c r="A15" s="8"/>
      <c r="B15" s="8"/>
      <c r="C15" s="8" t="s">
        <v>35</v>
      </c>
      <c r="D15" s="9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45" ht="15.75" customHeight="1" thickTop="1" x14ac:dyDescent="0.35">
      <c r="A16" s="6">
        <v>7</v>
      </c>
      <c r="B16" s="6" t="s">
        <v>8</v>
      </c>
      <c r="C16" s="6" t="s">
        <v>1</v>
      </c>
      <c r="D16" s="7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37" ht="15.75" customHeight="1" thickBot="1" x14ac:dyDescent="0.4">
      <c r="A17" s="8"/>
      <c r="B17" s="8"/>
      <c r="C17" s="8" t="s">
        <v>35</v>
      </c>
      <c r="D17" s="9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37" ht="15.75" customHeight="1" thickTop="1" x14ac:dyDescent="0.35">
      <c r="A18" s="10">
        <v>8</v>
      </c>
      <c r="B18" s="10" t="s">
        <v>9</v>
      </c>
      <c r="C18" s="10" t="s">
        <v>1</v>
      </c>
      <c r="D18" s="11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37" ht="15.75" customHeight="1" thickBot="1" x14ac:dyDescent="0.4">
      <c r="A19" s="8"/>
      <c r="B19" s="8"/>
      <c r="C19" s="8" t="s">
        <v>35</v>
      </c>
      <c r="D19" s="9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37" ht="15.75" customHeight="1" thickTop="1" x14ac:dyDescent="0.35">
      <c r="A20" s="6">
        <v>9</v>
      </c>
      <c r="B20" s="6" t="s">
        <v>10</v>
      </c>
      <c r="C20" s="6" t="s">
        <v>1</v>
      </c>
      <c r="D20" s="7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37" ht="15.75" customHeight="1" thickBot="1" x14ac:dyDescent="0.4">
      <c r="A21" s="8"/>
      <c r="B21" s="8"/>
      <c r="C21" s="8" t="s">
        <v>35</v>
      </c>
      <c r="D21" s="9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37" ht="15.75" customHeight="1" thickTop="1" x14ac:dyDescent="0.35">
      <c r="A22" s="10">
        <v>10</v>
      </c>
      <c r="B22" s="10" t="s">
        <v>11</v>
      </c>
      <c r="C22" s="10" t="s">
        <v>1</v>
      </c>
      <c r="D22" s="11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37" ht="15.75" customHeight="1" x14ac:dyDescent="0.35">
      <c r="A23" s="8"/>
      <c r="B23" s="8"/>
      <c r="C23" s="8" t="s">
        <v>35</v>
      </c>
      <c r="D23" s="9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37" ht="15.75" customHeight="1" x14ac:dyDescent="0.35">
      <c r="A24" s="88"/>
      <c r="B24" s="88"/>
      <c r="C24" s="88"/>
      <c r="D24" s="89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</row>
    <row r="25" spans="1:37" ht="15.75" customHeight="1" x14ac:dyDescent="0.35">
      <c r="A25" s="88"/>
      <c r="B25" s="88"/>
      <c r="C25" s="88"/>
      <c r="D25" s="89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</row>
    <row r="26" spans="1:37" ht="15.75" customHeight="1" x14ac:dyDescent="0.35"/>
    <row r="27" spans="1:37" ht="30" customHeight="1" thickBot="1" x14ac:dyDescent="0.4">
      <c r="H27" s="101" t="s">
        <v>28</v>
      </c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AJ27" s="12" t="s">
        <v>30</v>
      </c>
      <c r="AK27" s="12" t="s">
        <v>39</v>
      </c>
    </row>
    <row r="28" spans="1:37" ht="15.75" customHeight="1" thickTop="1" x14ac:dyDescent="0.35">
      <c r="A28" s="13">
        <v>1</v>
      </c>
      <c r="B28" s="14" t="s">
        <v>12</v>
      </c>
      <c r="C28" s="15" t="s">
        <v>13</v>
      </c>
      <c r="D28" s="16"/>
      <c r="E28" s="17">
        <f t="shared" ref="E28:AI28" si="2">IF(E4&gt;0,IF(E4-in_t&lt;1/96,0,E4-in_t),0.375)</f>
        <v>2.5694444444444464E-2</v>
      </c>
      <c r="F28" s="17">
        <f t="shared" si="2"/>
        <v>0</v>
      </c>
      <c r="G28" s="17">
        <f t="shared" si="2"/>
        <v>0.375</v>
      </c>
      <c r="H28" s="33">
        <f t="shared" si="2"/>
        <v>0.375</v>
      </c>
      <c r="I28" s="33">
        <f t="shared" si="2"/>
        <v>0.375</v>
      </c>
      <c r="J28" s="33">
        <f t="shared" si="2"/>
        <v>0.375</v>
      </c>
      <c r="K28" s="33">
        <f t="shared" si="2"/>
        <v>0.375</v>
      </c>
      <c r="L28" s="33">
        <f t="shared" si="2"/>
        <v>0.375</v>
      </c>
      <c r="M28" s="33">
        <f t="shared" si="2"/>
        <v>0.375</v>
      </c>
      <c r="N28" s="33">
        <f t="shared" si="2"/>
        <v>0.375</v>
      </c>
      <c r="O28" s="33">
        <f t="shared" si="2"/>
        <v>0.375</v>
      </c>
      <c r="P28" s="33">
        <f t="shared" si="2"/>
        <v>0.375</v>
      </c>
      <c r="Q28" s="33">
        <f t="shared" si="2"/>
        <v>0.375</v>
      </c>
      <c r="R28" s="33">
        <f t="shared" si="2"/>
        <v>0.375</v>
      </c>
      <c r="S28" s="17">
        <f t="shared" si="2"/>
        <v>0.375</v>
      </c>
      <c r="T28" s="17">
        <f t="shared" si="2"/>
        <v>0.375</v>
      </c>
      <c r="U28" s="17">
        <f t="shared" si="2"/>
        <v>0.375</v>
      </c>
      <c r="V28" s="17">
        <f t="shared" si="2"/>
        <v>0.375</v>
      </c>
      <c r="W28" s="17">
        <f t="shared" si="2"/>
        <v>0.375</v>
      </c>
      <c r="X28" s="17">
        <f t="shared" si="2"/>
        <v>0.375</v>
      </c>
      <c r="Y28" s="17">
        <f t="shared" si="2"/>
        <v>0.375</v>
      </c>
      <c r="Z28" s="17">
        <f t="shared" si="2"/>
        <v>0.375</v>
      </c>
      <c r="AA28" s="17">
        <f t="shared" si="2"/>
        <v>0.375</v>
      </c>
      <c r="AB28" s="17">
        <f t="shared" si="2"/>
        <v>0.375</v>
      </c>
      <c r="AC28" s="17">
        <f t="shared" si="2"/>
        <v>0.375</v>
      </c>
      <c r="AD28" s="17">
        <f t="shared" si="2"/>
        <v>0.375</v>
      </c>
      <c r="AE28" s="17">
        <f t="shared" si="2"/>
        <v>0.375</v>
      </c>
      <c r="AF28" s="17">
        <f t="shared" si="2"/>
        <v>0.375</v>
      </c>
      <c r="AG28" s="17">
        <f t="shared" si="2"/>
        <v>0.375</v>
      </c>
      <c r="AH28" s="17">
        <f t="shared" si="2"/>
        <v>0.375</v>
      </c>
      <c r="AI28" s="17">
        <f t="shared" si="2"/>
        <v>0.375</v>
      </c>
      <c r="AJ28" s="18">
        <f>SUM(E28:AI28)</f>
        <v>10.900694444444444</v>
      </c>
      <c r="AK28" s="18">
        <f>AJ28+AJ29</f>
        <v>10.921527777777778</v>
      </c>
    </row>
    <row r="29" spans="1:37" ht="15.75" customHeight="1" thickBot="1" x14ac:dyDescent="0.4">
      <c r="A29" s="19"/>
      <c r="B29" s="20"/>
      <c r="C29" s="21" t="s">
        <v>33</v>
      </c>
      <c r="D29" s="22"/>
      <c r="E29" s="23">
        <f t="shared" ref="E29:AI29" si="3">IF(E5&gt;0,IF(AND(E5&lt;out,E5&gt;0.375)=TRUE,out-E5,0),0)</f>
        <v>2.083333333333337E-2</v>
      </c>
      <c r="F29" s="23">
        <f t="shared" si="3"/>
        <v>0</v>
      </c>
      <c r="G29" s="23">
        <f t="shared" si="3"/>
        <v>0</v>
      </c>
      <c r="H29" s="23">
        <f t="shared" si="3"/>
        <v>0</v>
      </c>
      <c r="I29" s="23">
        <f t="shared" si="3"/>
        <v>0</v>
      </c>
      <c r="J29" s="23">
        <f t="shared" si="3"/>
        <v>0</v>
      </c>
      <c r="K29" s="23">
        <f t="shared" si="3"/>
        <v>0</v>
      </c>
      <c r="L29" s="23">
        <f t="shared" si="3"/>
        <v>0</v>
      </c>
      <c r="M29" s="23">
        <f t="shared" si="3"/>
        <v>0</v>
      </c>
      <c r="N29" s="23">
        <f t="shared" si="3"/>
        <v>0</v>
      </c>
      <c r="O29" s="23">
        <f t="shared" si="3"/>
        <v>0</v>
      </c>
      <c r="P29" s="23">
        <f t="shared" si="3"/>
        <v>0</v>
      </c>
      <c r="Q29" s="23">
        <f t="shared" si="3"/>
        <v>0</v>
      </c>
      <c r="R29" s="23">
        <f t="shared" si="3"/>
        <v>0</v>
      </c>
      <c r="S29" s="23">
        <f t="shared" si="3"/>
        <v>0</v>
      </c>
      <c r="T29" s="23">
        <f t="shared" si="3"/>
        <v>0</v>
      </c>
      <c r="U29" s="23">
        <f t="shared" si="3"/>
        <v>0</v>
      </c>
      <c r="V29" s="23">
        <f t="shared" si="3"/>
        <v>0</v>
      </c>
      <c r="W29" s="23">
        <f t="shared" si="3"/>
        <v>0</v>
      </c>
      <c r="X29" s="23">
        <f t="shared" si="3"/>
        <v>0</v>
      </c>
      <c r="Y29" s="23">
        <f t="shared" si="3"/>
        <v>0</v>
      </c>
      <c r="Z29" s="23">
        <f t="shared" si="3"/>
        <v>0</v>
      </c>
      <c r="AA29" s="23">
        <f t="shared" si="3"/>
        <v>0</v>
      </c>
      <c r="AB29" s="23">
        <f t="shared" si="3"/>
        <v>0</v>
      </c>
      <c r="AC29" s="23">
        <f t="shared" si="3"/>
        <v>0</v>
      </c>
      <c r="AD29" s="23">
        <f t="shared" si="3"/>
        <v>0</v>
      </c>
      <c r="AE29" s="23">
        <f t="shared" si="3"/>
        <v>0</v>
      </c>
      <c r="AF29" s="23">
        <f t="shared" si="3"/>
        <v>0</v>
      </c>
      <c r="AG29" s="23">
        <f t="shared" si="3"/>
        <v>0</v>
      </c>
      <c r="AH29" s="23">
        <f t="shared" si="3"/>
        <v>0</v>
      </c>
      <c r="AI29" s="23">
        <f t="shared" si="3"/>
        <v>0</v>
      </c>
      <c r="AJ29" s="24">
        <f t="shared" ref="AJ29:AJ47" si="4">SUM(E29:AI29)</f>
        <v>2.083333333333337E-2</v>
      </c>
      <c r="AK29" s="24"/>
    </row>
    <row r="30" spans="1:37" ht="15.75" customHeight="1" thickTop="1" x14ac:dyDescent="0.35">
      <c r="A30" s="13">
        <v>2</v>
      </c>
      <c r="B30" s="14" t="s">
        <v>14</v>
      </c>
      <c r="C30" s="15" t="s">
        <v>13</v>
      </c>
      <c r="D30" s="16"/>
      <c r="E30" s="17">
        <f t="shared" ref="E30:AI30" si="5">IF(E6&gt;0,IF(E6-in_t&lt;1/96,0,E6-in_t),0.375)</f>
        <v>0</v>
      </c>
      <c r="F30" s="17">
        <f t="shared" si="5"/>
        <v>0.375</v>
      </c>
      <c r="G30" s="17">
        <f t="shared" si="5"/>
        <v>0.375</v>
      </c>
      <c r="H30" s="17">
        <f t="shared" si="5"/>
        <v>0.375</v>
      </c>
      <c r="I30" s="17">
        <f t="shared" si="5"/>
        <v>0.375</v>
      </c>
      <c r="J30" s="17">
        <f t="shared" si="5"/>
        <v>0.375</v>
      </c>
      <c r="K30" s="17">
        <f t="shared" si="5"/>
        <v>0.375</v>
      </c>
      <c r="L30" s="17">
        <f t="shared" si="5"/>
        <v>0.375</v>
      </c>
      <c r="M30" s="17">
        <f t="shared" si="5"/>
        <v>0.375</v>
      </c>
      <c r="N30" s="17">
        <f t="shared" si="5"/>
        <v>0.375</v>
      </c>
      <c r="O30" s="17">
        <f t="shared" si="5"/>
        <v>0.375</v>
      </c>
      <c r="P30" s="17">
        <f t="shared" si="5"/>
        <v>0.375</v>
      </c>
      <c r="Q30" s="17">
        <f t="shared" si="5"/>
        <v>0.375</v>
      </c>
      <c r="R30" s="17">
        <f t="shared" si="5"/>
        <v>0.375</v>
      </c>
      <c r="S30" s="17">
        <f t="shared" si="5"/>
        <v>0.375</v>
      </c>
      <c r="T30" s="17">
        <f t="shared" si="5"/>
        <v>0.375</v>
      </c>
      <c r="U30" s="17">
        <f t="shared" si="5"/>
        <v>0.375</v>
      </c>
      <c r="V30" s="17">
        <f t="shared" si="5"/>
        <v>0.375</v>
      </c>
      <c r="W30" s="17">
        <f t="shared" si="5"/>
        <v>0.375</v>
      </c>
      <c r="X30" s="17">
        <f t="shared" si="5"/>
        <v>0.375</v>
      </c>
      <c r="Y30" s="17">
        <f t="shared" si="5"/>
        <v>0.375</v>
      </c>
      <c r="Z30" s="17">
        <f t="shared" si="5"/>
        <v>0.375</v>
      </c>
      <c r="AA30" s="17">
        <f t="shared" si="5"/>
        <v>0.375</v>
      </c>
      <c r="AB30" s="17">
        <f t="shared" si="5"/>
        <v>0.375</v>
      </c>
      <c r="AC30" s="17">
        <f t="shared" si="5"/>
        <v>0.375</v>
      </c>
      <c r="AD30" s="17">
        <f t="shared" si="5"/>
        <v>0.375</v>
      </c>
      <c r="AE30" s="17">
        <f t="shared" si="5"/>
        <v>0.375</v>
      </c>
      <c r="AF30" s="17">
        <f t="shared" si="5"/>
        <v>0.375</v>
      </c>
      <c r="AG30" s="17">
        <f t="shared" si="5"/>
        <v>0.375</v>
      </c>
      <c r="AH30" s="17">
        <f t="shared" si="5"/>
        <v>0.375</v>
      </c>
      <c r="AI30" s="17">
        <f t="shared" si="5"/>
        <v>0.375</v>
      </c>
      <c r="AJ30" s="18">
        <f t="shared" si="4"/>
        <v>11.25</v>
      </c>
      <c r="AK30" s="18">
        <f>AJ30+AJ31</f>
        <v>11.25</v>
      </c>
    </row>
    <row r="31" spans="1:37" ht="15.75" customHeight="1" thickBot="1" x14ac:dyDescent="0.4">
      <c r="A31" s="19"/>
      <c r="B31" s="20"/>
      <c r="C31" s="21" t="s">
        <v>33</v>
      </c>
      <c r="D31" s="22"/>
      <c r="E31" s="23">
        <f t="shared" ref="E31:AI31" si="6">IF(E7&gt;0,IF(AND(E7&lt;out,E7&gt;0.375)=TRUE,out-E7,0),0)</f>
        <v>0</v>
      </c>
      <c r="F31" s="23">
        <f t="shared" si="6"/>
        <v>0</v>
      </c>
      <c r="G31" s="23">
        <f t="shared" si="6"/>
        <v>0</v>
      </c>
      <c r="H31" s="23">
        <f t="shared" si="6"/>
        <v>0</v>
      </c>
      <c r="I31" s="23">
        <f t="shared" si="6"/>
        <v>0</v>
      </c>
      <c r="J31" s="23">
        <f t="shared" si="6"/>
        <v>0</v>
      </c>
      <c r="K31" s="23">
        <f t="shared" si="6"/>
        <v>0</v>
      </c>
      <c r="L31" s="23">
        <f t="shared" si="6"/>
        <v>0</v>
      </c>
      <c r="M31" s="23">
        <f t="shared" si="6"/>
        <v>0</v>
      </c>
      <c r="N31" s="23">
        <f t="shared" si="6"/>
        <v>0</v>
      </c>
      <c r="O31" s="23">
        <f t="shared" si="6"/>
        <v>0</v>
      </c>
      <c r="P31" s="23">
        <f t="shared" si="6"/>
        <v>0</v>
      </c>
      <c r="Q31" s="23">
        <f t="shared" si="6"/>
        <v>0</v>
      </c>
      <c r="R31" s="23">
        <f t="shared" si="6"/>
        <v>0</v>
      </c>
      <c r="S31" s="23">
        <f t="shared" si="6"/>
        <v>0</v>
      </c>
      <c r="T31" s="23">
        <f t="shared" si="6"/>
        <v>0</v>
      </c>
      <c r="U31" s="23">
        <f t="shared" si="6"/>
        <v>0</v>
      </c>
      <c r="V31" s="23">
        <f t="shared" si="6"/>
        <v>0</v>
      </c>
      <c r="W31" s="23">
        <f t="shared" si="6"/>
        <v>0</v>
      </c>
      <c r="X31" s="23">
        <f t="shared" si="6"/>
        <v>0</v>
      </c>
      <c r="Y31" s="23">
        <f t="shared" si="6"/>
        <v>0</v>
      </c>
      <c r="Z31" s="23">
        <f t="shared" si="6"/>
        <v>0</v>
      </c>
      <c r="AA31" s="23">
        <f t="shared" si="6"/>
        <v>0</v>
      </c>
      <c r="AB31" s="23">
        <f t="shared" si="6"/>
        <v>0</v>
      </c>
      <c r="AC31" s="23">
        <f t="shared" si="6"/>
        <v>0</v>
      </c>
      <c r="AD31" s="23">
        <f t="shared" si="6"/>
        <v>0</v>
      </c>
      <c r="AE31" s="23">
        <f t="shared" si="6"/>
        <v>0</v>
      </c>
      <c r="AF31" s="23">
        <f t="shared" si="6"/>
        <v>0</v>
      </c>
      <c r="AG31" s="23">
        <f t="shared" si="6"/>
        <v>0</v>
      </c>
      <c r="AH31" s="23">
        <f t="shared" si="6"/>
        <v>0</v>
      </c>
      <c r="AI31" s="23">
        <f t="shared" si="6"/>
        <v>0</v>
      </c>
      <c r="AJ31" s="24">
        <f t="shared" si="4"/>
        <v>0</v>
      </c>
      <c r="AK31" s="24"/>
    </row>
    <row r="32" spans="1:37" ht="15.75" customHeight="1" thickTop="1" x14ac:dyDescent="0.35">
      <c r="A32" s="13">
        <v>3</v>
      </c>
      <c r="B32" s="14" t="s">
        <v>20</v>
      </c>
      <c r="C32" s="15" t="s">
        <v>13</v>
      </c>
      <c r="D32" s="16"/>
      <c r="E32" s="17">
        <f t="shared" ref="E32:AI32" si="7">IF(E8&gt;0,IF(E8-in_t&lt;1/96,0,E8-in_t),0.375)</f>
        <v>0.375</v>
      </c>
      <c r="F32" s="17">
        <f t="shared" si="7"/>
        <v>0.375</v>
      </c>
      <c r="G32" s="17">
        <f t="shared" si="7"/>
        <v>0.375</v>
      </c>
      <c r="H32" s="17">
        <f t="shared" si="7"/>
        <v>0.375</v>
      </c>
      <c r="I32" s="17">
        <f t="shared" si="7"/>
        <v>0.375</v>
      </c>
      <c r="J32" s="17">
        <f t="shared" si="7"/>
        <v>0.375</v>
      </c>
      <c r="K32" s="17">
        <f t="shared" si="7"/>
        <v>0.375</v>
      </c>
      <c r="L32" s="17">
        <f t="shared" si="7"/>
        <v>0.375</v>
      </c>
      <c r="M32" s="17">
        <f t="shared" si="7"/>
        <v>0.375</v>
      </c>
      <c r="N32" s="17">
        <f t="shared" si="7"/>
        <v>0.375</v>
      </c>
      <c r="O32" s="17">
        <f t="shared" si="7"/>
        <v>0.375</v>
      </c>
      <c r="P32" s="17">
        <f t="shared" si="7"/>
        <v>0.375</v>
      </c>
      <c r="Q32" s="17">
        <f t="shared" si="7"/>
        <v>0.375</v>
      </c>
      <c r="R32" s="17">
        <f t="shared" si="7"/>
        <v>0.375</v>
      </c>
      <c r="S32" s="17">
        <f t="shared" si="7"/>
        <v>0.375</v>
      </c>
      <c r="T32" s="17">
        <f t="shared" si="7"/>
        <v>0.375</v>
      </c>
      <c r="U32" s="17">
        <f t="shared" si="7"/>
        <v>0.375</v>
      </c>
      <c r="V32" s="17">
        <f t="shared" si="7"/>
        <v>0.375</v>
      </c>
      <c r="W32" s="17">
        <f t="shared" si="7"/>
        <v>0.375</v>
      </c>
      <c r="X32" s="17">
        <f t="shared" si="7"/>
        <v>0.375</v>
      </c>
      <c r="Y32" s="17">
        <f t="shared" si="7"/>
        <v>0.375</v>
      </c>
      <c r="Z32" s="17">
        <f t="shared" si="7"/>
        <v>0.375</v>
      </c>
      <c r="AA32" s="17">
        <f t="shared" si="7"/>
        <v>0.375</v>
      </c>
      <c r="AB32" s="17">
        <f t="shared" si="7"/>
        <v>0.375</v>
      </c>
      <c r="AC32" s="17">
        <f t="shared" si="7"/>
        <v>0.375</v>
      </c>
      <c r="AD32" s="17">
        <f t="shared" si="7"/>
        <v>0.375</v>
      </c>
      <c r="AE32" s="17">
        <f t="shared" si="7"/>
        <v>0.375</v>
      </c>
      <c r="AF32" s="17">
        <f t="shared" si="7"/>
        <v>0.375</v>
      </c>
      <c r="AG32" s="17">
        <f t="shared" si="7"/>
        <v>0.375</v>
      </c>
      <c r="AH32" s="17">
        <f t="shared" si="7"/>
        <v>0.375</v>
      </c>
      <c r="AI32" s="17">
        <f t="shared" si="7"/>
        <v>0.375</v>
      </c>
      <c r="AJ32" s="18">
        <f t="shared" si="4"/>
        <v>11.625</v>
      </c>
      <c r="AK32" s="18">
        <f>AJ32+AJ33</f>
        <v>11.625</v>
      </c>
    </row>
    <row r="33" spans="1:44" ht="15.75" customHeight="1" thickBot="1" x14ac:dyDescent="0.4">
      <c r="A33" s="19"/>
      <c r="B33" s="20"/>
      <c r="C33" s="21" t="s">
        <v>33</v>
      </c>
      <c r="D33" s="22"/>
      <c r="E33" s="23">
        <f t="shared" ref="E33:AI33" si="8">IF(E9&gt;0,IF(AND(E9&lt;out,E9&gt;0.375)=TRUE,out-E9,0),0)</f>
        <v>0</v>
      </c>
      <c r="F33" s="23">
        <f t="shared" si="8"/>
        <v>0</v>
      </c>
      <c r="G33" s="23">
        <f t="shared" si="8"/>
        <v>0</v>
      </c>
      <c r="H33" s="23">
        <f t="shared" si="8"/>
        <v>0</v>
      </c>
      <c r="I33" s="23">
        <f t="shared" si="8"/>
        <v>0</v>
      </c>
      <c r="J33" s="23">
        <f t="shared" si="8"/>
        <v>0</v>
      </c>
      <c r="K33" s="23">
        <f t="shared" si="8"/>
        <v>0</v>
      </c>
      <c r="L33" s="23">
        <f t="shared" si="8"/>
        <v>0</v>
      </c>
      <c r="M33" s="23">
        <f t="shared" si="8"/>
        <v>0</v>
      </c>
      <c r="N33" s="23">
        <f t="shared" si="8"/>
        <v>0</v>
      </c>
      <c r="O33" s="23">
        <f t="shared" si="8"/>
        <v>0</v>
      </c>
      <c r="P33" s="23">
        <f t="shared" si="8"/>
        <v>0</v>
      </c>
      <c r="Q33" s="23">
        <f t="shared" si="8"/>
        <v>0</v>
      </c>
      <c r="R33" s="23">
        <f t="shared" si="8"/>
        <v>0</v>
      </c>
      <c r="S33" s="23">
        <f t="shared" si="8"/>
        <v>0</v>
      </c>
      <c r="T33" s="23">
        <f t="shared" si="8"/>
        <v>0</v>
      </c>
      <c r="U33" s="23">
        <f t="shared" si="8"/>
        <v>0</v>
      </c>
      <c r="V33" s="23">
        <f t="shared" si="8"/>
        <v>0</v>
      </c>
      <c r="W33" s="23">
        <f t="shared" si="8"/>
        <v>0</v>
      </c>
      <c r="X33" s="23">
        <f t="shared" si="8"/>
        <v>0</v>
      </c>
      <c r="Y33" s="23">
        <f t="shared" si="8"/>
        <v>0</v>
      </c>
      <c r="Z33" s="23">
        <f t="shared" si="8"/>
        <v>0</v>
      </c>
      <c r="AA33" s="23">
        <f t="shared" si="8"/>
        <v>0</v>
      </c>
      <c r="AB33" s="23">
        <f t="shared" si="8"/>
        <v>0</v>
      </c>
      <c r="AC33" s="23">
        <f t="shared" si="8"/>
        <v>0</v>
      </c>
      <c r="AD33" s="23">
        <f t="shared" si="8"/>
        <v>0</v>
      </c>
      <c r="AE33" s="23">
        <f t="shared" si="8"/>
        <v>0</v>
      </c>
      <c r="AF33" s="23">
        <f t="shared" si="8"/>
        <v>0</v>
      </c>
      <c r="AG33" s="23">
        <f t="shared" si="8"/>
        <v>0</v>
      </c>
      <c r="AH33" s="23">
        <f t="shared" si="8"/>
        <v>0</v>
      </c>
      <c r="AI33" s="23">
        <f t="shared" si="8"/>
        <v>0</v>
      </c>
      <c r="AJ33" s="24">
        <f t="shared" si="4"/>
        <v>0</v>
      </c>
      <c r="AK33" s="24"/>
    </row>
    <row r="34" spans="1:44" ht="15.75" customHeight="1" thickTop="1" x14ac:dyDescent="0.35">
      <c r="A34" s="13">
        <v>4</v>
      </c>
      <c r="B34" s="14" t="s">
        <v>21</v>
      </c>
      <c r="C34" s="15" t="s">
        <v>13</v>
      </c>
      <c r="D34" s="16"/>
      <c r="E34" s="17">
        <f t="shared" ref="E34:AI34" si="9">IF(E10&gt;0,IF(E10-in_t&lt;1/96,0,E10-in_t),0.375)</f>
        <v>0.375</v>
      </c>
      <c r="F34" s="17">
        <f t="shared" si="9"/>
        <v>0.375</v>
      </c>
      <c r="G34" s="17">
        <f t="shared" si="9"/>
        <v>0.375</v>
      </c>
      <c r="H34" s="17">
        <f t="shared" si="9"/>
        <v>0.375</v>
      </c>
      <c r="I34" s="17">
        <f t="shared" si="9"/>
        <v>0.375</v>
      </c>
      <c r="J34" s="17">
        <f t="shared" si="9"/>
        <v>0.375</v>
      </c>
      <c r="K34" s="17">
        <f t="shared" si="9"/>
        <v>0.375</v>
      </c>
      <c r="L34" s="17">
        <f t="shared" si="9"/>
        <v>0.375</v>
      </c>
      <c r="M34" s="17">
        <f t="shared" si="9"/>
        <v>0.375</v>
      </c>
      <c r="N34" s="17">
        <f t="shared" si="9"/>
        <v>0.375</v>
      </c>
      <c r="O34" s="17">
        <f t="shared" si="9"/>
        <v>0.375</v>
      </c>
      <c r="P34" s="17">
        <f t="shared" si="9"/>
        <v>0.375</v>
      </c>
      <c r="Q34" s="17">
        <f t="shared" si="9"/>
        <v>0.375</v>
      </c>
      <c r="R34" s="17">
        <f t="shared" si="9"/>
        <v>0.375</v>
      </c>
      <c r="S34" s="17">
        <f t="shared" si="9"/>
        <v>0.375</v>
      </c>
      <c r="T34" s="17">
        <f t="shared" si="9"/>
        <v>0.375</v>
      </c>
      <c r="U34" s="17">
        <f t="shared" si="9"/>
        <v>0.375</v>
      </c>
      <c r="V34" s="17">
        <f t="shared" si="9"/>
        <v>0.375</v>
      </c>
      <c r="W34" s="17">
        <f t="shared" si="9"/>
        <v>0.375</v>
      </c>
      <c r="X34" s="17">
        <f t="shared" si="9"/>
        <v>0.375</v>
      </c>
      <c r="Y34" s="17">
        <f t="shared" si="9"/>
        <v>0.375</v>
      </c>
      <c r="Z34" s="17">
        <f t="shared" si="9"/>
        <v>0.375</v>
      </c>
      <c r="AA34" s="17">
        <f t="shared" si="9"/>
        <v>0.375</v>
      </c>
      <c r="AB34" s="17">
        <f t="shared" si="9"/>
        <v>0.375</v>
      </c>
      <c r="AC34" s="17">
        <f t="shared" si="9"/>
        <v>0.375</v>
      </c>
      <c r="AD34" s="17">
        <f t="shared" si="9"/>
        <v>0.375</v>
      </c>
      <c r="AE34" s="17">
        <f t="shared" si="9"/>
        <v>0.375</v>
      </c>
      <c r="AF34" s="17">
        <f t="shared" si="9"/>
        <v>0.375</v>
      </c>
      <c r="AG34" s="17">
        <f t="shared" si="9"/>
        <v>0.375</v>
      </c>
      <c r="AH34" s="17">
        <f t="shared" si="9"/>
        <v>0.375</v>
      </c>
      <c r="AI34" s="17">
        <f t="shared" si="9"/>
        <v>0.375</v>
      </c>
      <c r="AJ34" s="18">
        <f t="shared" si="4"/>
        <v>11.625</v>
      </c>
      <c r="AK34" s="18">
        <f>AJ34+AJ35</f>
        <v>11.625</v>
      </c>
    </row>
    <row r="35" spans="1:44" ht="15.75" customHeight="1" thickBot="1" x14ac:dyDescent="0.4">
      <c r="A35" s="19"/>
      <c r="B35" s="20"/>
      <c r="C35" s="21" t="s">
        <v>33</v>
      </c>
      <c r="D35" s="22"/>
      <c r="E35" s="23">
        <f t="shared" ref="E35:AI35" si="10">IF(E11&gt;0,IF(AND(E11&lt;out,E11&gt;0.375)=TRUE,out-E11,0),0)</f>
        <v>0</v>
      </c>
      <c r="F35" s="23">
        <f t="shared" si="10"/>
        <v>0</v>
      </c>
      <c r="G35" s="23">
        <f t="shared" si="10"/>
        <v>0</v>
      </c>
      <c r="H35" s="23">
        <f t="shared" si="10"/>
        <v>0</v>
      </c>
      <c r="I35" s="23">
        <f t="shared" si="10"/>
        <v>0</v>
      </c>
      <c r="J35" s="23">
        <f t="shared" si="10"/>
        <v>0</v>
      </c>
      <c r="K35" s="23">
        <f t="shared" si="10"/>
        <v>0</v>
      </c>
      <c r="L35" s="23">
        <f t="shared" si="10"/>
        <v>0</v>
      </c>
      <c r="M35" s="23">
        <f t="shared" si="10"/>
        <v>0</v>
      </c>
      <c r="N35" s="23">
        <f t="shared" si="10"/>
        <v>0</v>
      </c>
      <c r="O35" s="23">
        <f t="shared" si="10"/>
        <v>0</v>
      </c>
      <c r="P35" s="23">
        <f t="shared" si="10"/>
        <v>0</v>
      </c>
      <c r="Q35" s="23">
        <f t="shared" si="10"/>
        <v>0</v>
      </c>
      <c r="R35" s="23">
        <f t="shared" si="10"/>
        <v>0</v>
      </c>
      <c r="S35" s="23">
        <f t="shared" si="10"/>
        <v>0</v>
      </c>
      <c r="T35" s="23">
        <f t="shared" si="10"/>
        <v>0</v>
      </c>
      <c r="U35" s="23">
        <f t="shared" si="10"/>
        <v>0</v>
      </c>
      <c r="V35" s="23">
        <f t="shared" si="10"/>
        <v>0</v>
      </c>
      <c r="W35" s="23">
        <f t="shared" si="10"/>
        <v>0</v>
      </c>
      <c r="X35" s="23">
        <f t="shared" si="10"/>
        <v>0</v>
      </c>
      <c r="Y35" s="23">
        <f t="shared" si="10"/>
        <v>0</v>
      </c>
      <c r="Z35" s="23">
        <f t="shared" si="10"/>
        <v>0</v>
      </c>
      <c r="AA35" s="23">
        <f t="shared" si="10"/>
        <v>0</v>
      </c>
      <c r="AB35" s="23">
        <f t="shared" si="10"/>
        <v>0</v>
      </c>
      <c r="AC35" s="23">
        <f t="shared" si="10"/>
        <v>0</v>
      </c>
      <c r="AD35" s="23">
        <f t="shared" si="10"/>
        <v>0</v>
      </c>
      <c r="AE35" s="23">
        <f t="shared" si="10"/>
        <v>0</v>
      </c>
      <c r="AF35" s="23">
        <f t="shared" si="10"/>
        <v>0</v>
      </c>
      <c r="AG35" s="23">
        <f t="shared" si="10"/>
        <v>0</v>
      </c>
      <c r="AH35" s="23">
        <f t="shared" si="10"/>
        <v>0</v>
      </c>
      <c r="AI35" s="23">
        <f t="shared" si="10"/>
        <v>0</v>
      </c>
      <c r="AJ35" s="24">
        <f t="shared" si="4"/>
        <v>0</v>
      </c>
      <c r="AK35" s="24"/>
    </row>
    <row r="36" spans="1:44" ht="15.75" customHeight="1" thickTop="1" x14ac:dyDescent="0.35">
      <c r="A36" s="13">
        <v>5</v>
      </c>
      <c r="B36" s="14" t="s">
        <v>22</v>
      </c>
      <c r="C36" s="15" t="s">
        <v>13</v>
      </c>
      <c r="D36" s="16"/>
      <c r="E36" s="17">
        <f t="shared" ref="E36:AI36" si="11">IF(E12&gt;0,IF(E12-in_t&lt;1/96,0,E12-in_t),0.375)</f>
        <v>0.375</v>
      </c>
      <c r="F36" s="17">
        <f t="shared" si="11"/>
        <v>0.375</v>
      </c>
      <c r="G36" s="17">
        <f t="shared" si="11"/>
        <v>0.375</v>
      </c>
      <c r="H36" s="17">
        <f t="shared" si="11"/>
        <v>0.375</v>
      </c>
      <c r="I36" s="17">
        <f t="shared" si="11"/>
        <v>0.375</v>
      </c>
      <c r="J36" s="17">
        <f t="shared" si="11"/>
        <v>0.375</v>
      </c>
      <c r="K36" s="17">
        <f t="shared" si="11"/>
        <v>0.375</v>
      </c>
      <c r="L36" s="17">
        <f t="shared" si="11"/>
        <v>0.375</v>
      </c>
      <c r="M36" s="17">
        <f t="shared" si="11"/>
        <v>0.375</v>
      </c>
      <c r="N36" s="17">
        <f t="shared" si="11"/>
        <v>0.375</v>
      </c>
      <c r="O36" s="17">
        <f t="shared" si="11"/>
        <v>0.375</v>
      </c>
      <c r="P36" s="17">
        <f t="shared" si="11"/>
        <v>0.375</v>
      </c>
      <c r="Q36" s="17">
        <f t="shared" si="11"/>
        <v>0.375</v>
      </c>
      <c r="R36" s="17">
        <f t="shared" si="11"/>
        <v>0.375</v>
      </c>
      <c r="S36" s="17">
        <f t="shared" si="11"/>
        <v>0.375</v>
      </c>
      <c r="T36" s="17">
        <f t="shared" si="11"/>
        <v>0.375</v>
      </c>
      <c r="U36" s="17">
        <f t="shared" si="11"/>
        <v>0.375</v>
      </c>
      <c r="V36" s="17">
        <f t="shared" si="11"/>
        <v>0.375</v>
      </c>
      <c r="W36" s="17">
        <f t="shared" si="11"/>
        <v>0.375</v>
      </c>
      <c r="X36" s="17">
        <f t="shared" si="11"/>
        <v>0.375</v>
      </c>
      <c r="Y36" s="17">
        <f t="shared" si="11"/>
        <v>0.375</v>
      </c>
      <c r="Z36" s="17">
        <f t="shared" si="11"/>
        <v>0.375</v>
      </c>
      <c r="AA36" s="17">
        <f t="shared" si="11"/>
        <v>0.375</v>
      </c>
      <c r="AB36" s="17">
        <f t="shared" si="11"/>
        <v>0.375</v>
      </c>
      <c r="AC36" s="17">
        <f t="shared" si="11"/>
        <v>0.375</v>
      </c>
      <c r="AD36" s="17">
        <f t="shared" si="11"/>
        <v>0.375</v>
      </c>
      <c r="AE36" s="17">
        <f t="shared" si="11"/>
        <v>0.375</v>
      </c>
      <c r="AF36" s="17">
        <f t="shared" si="11"/>
        <v>0.375</v>
      </c>
      <c r="AG36" s="17">
        <f t="shared" si="11"/>
        <v>0.375</v>
      </c>
      <c r="AH36" s="17">
        <f t="shared" si="11"/>
        <v>0.375</v>
      </c>
      <c r="AI36" s="17">
        <f t="shared" si="11"/>
        <v>0.375</v>
      </c>
      <c r="AJ36" s="18">
        <f t="shared" si="4"/>
        <v>11.625</v>
      </c>
      <c r="AK36" s="18">
        <f>AJ36+AJ37</f>
        <v>11.625</v>
      </c>
    </row>
    <row r="37" spans="1:44" ht="15.75" customHeight="1" thickBot="1" x14ac:dyDescent="0.4">
      <c r="A37" s="19"/>
      <c r="B37" s="20"/>
      <c r="C37" s="21" t="s">
        <v>33</v>
      </c>
      <c r="D37" s="22"/>
      <c r="E37" s="23">
        <f t="shared" ref="E37:AI37" si="12">IF(E13&gt;0,IF(AND(E13&lt;out,E13&gt;0.375)=TRUE,out-E13,0),0)</f>
        <v>0</v>
      </c>
      <c r="F37" s="23">
        <f t="shared" si="12"/>
        <v>0</v>
      </c>
      <c r="G37" s="23">
        <f t="shared" si="12"/>
        <v>0</v>
      </c>
      <c r="H37" s="23">
        <f t="shared" si="12"/>
        <v>0</v>
      </c>
      <c r="I37" s="23">
        <f t="shared" si="12"/>
        <v>0</v>
      </c>
      <c r="J37" s="23">
        <f t="shared" si="12"/>
        <v>0</v>
      </c>
      <c r="K37" s="23">
        <f t="shared" si="12"/>
        <v>0</v>
      </c>
      <c r="L37" s="23">
        <f t="shared" si="12"/>
        <v>0</v>
      </c>
      <c r="M37" s="23">
        <f t="shared" si="12"/>
        <v>0</v>
      </c>
      <c r="N37" s="23">
        <f t="shared" si="12"/>
        <v>0</v>
      </c>
      <c r="O37" s="23">
        <f t="shared" si="12"/>
        <v>0</v>
      </c>
      <c r="P37" s="23">
        <f t="shared" si="12"/>
        <v>0</v>
      </c>
      <c r="Q37" s="23">
        <f t="shared" si="12"/>
        <v>0</v>
      </c>
      <c r="R37" s="23">
        <f t="shared" si="12"/>
        <v>0</v>
      </c>
      <c r="S37" s="23">
        <f t="shared" si="12"/>
        <v>0</v>
      </c>
      <c r="T37" s="23">
        <f t="shared" si="12"/>
        <v>0</v>
      </c>
      <c r="U37" s="23">
        <f t="shared" si="12"/>
        <v>0</v>
      </c>
      <c r="V37" s="23">
        <f t="shared" si="12"/>
        <v>0</v>
      </c>
      <c r="W37" s="23">
        <f t="shared" si="12"/>
        <v>0</v>
      </c>
      <c r="X37" s="23">
        <f t="shared" si="12"/>
        <v>0</v>
      </c>
      <c r="Y37" s="23">
        <f t="shared" si="12"/>
        <v>0</v>
      </c>
      <c r="Z37" s="23">
        <f t="shared" si="12"/>
        <v>0</v>
      </c>
      <c r="AA37" s="23">
        <f t="shared" si="12"/>
        <v>0</v>
      </c>
      <c r="AB37" s="23">
        <f t="shared" si="12"/>
        <v>0</v>
      </c>
      <c r="AC37" s="23">
        <f t="shared" si="12"/>
        <v>0</v>
      </c>
      <c r="AD37" s="23">
        <f t="shared" si="12"/>
        <v>0</v>
      </c>
      <c r="AE37" s="23">
        <f t="shared" si="12"/>
        <v>0</v>
      </c>
      <c r="AF37" s="23">
        <f t="shared" si="12"/>
        <v>0</v>
      </c>
      <c r="AG37" s="23">
        <f t="shared" si="12"/>
        <v>0</v>
      </c>
      <c r="AH37" s="23">
        <f t="shared" si="12"/>
        <v>0</v>
      </c>
      <c r="AI37" s="23">
        <f t="shared" si="12"/>
        <v>0</v>
      </c>
      <c r="AJ37" s="24">
        <f t="shared" si="4"/>
        <v>0</v>
      </c>
      <c r="AK37" s="24"/>
    </row>
    <row r="38" spans="1:44" ht="15.75" customHeight="1" thickTop="1" x14ac:dyDescent="0.35">
      <c r="A38" s="13">
        <v>6</v>
      </c>
      <c r="B38" s="14" t="s">
        <v>23</v>
      </c>
      <c r="C38" s="15" t="s">
        <v>13</v>
      </c>
      <c r="D38" s="16"/>
      <c r="E38" s="17">
        <f t="shared" ref="E38:AI38" si="13">IF(E14&gt;0,IF(E14-in_t&lt;1/96,0,E14-in_t),0.375)</f>
        <v>0.375</v>
      </c>
      <c r="F38" s="17">
        <f t="shared" si="13"/>
        <v>0.375</v>
      </c>
      <c r="G38" s="17">
        <f t="shared" si="13"/>
        <v>0.375</v>
      </c>
      <c r="H38" s="17">
        <f t="shared" si="13"/>
        <v>0.375</v>
      </c>
      <c r="I38" s="17">
        <f t="shared" si="13"/>
        <v>0.375</v>
      </c>
      <c r="J38" s="17">
        <f t="shared" si="13"/>
        <v>0.375</v>
      </c>
      <c r="K38" s="17">
        <f t="shared" si="13"/>
        <v>0.375</v>
      </c>
      <c r="L38" s="17">
        <f t="shared" si="13"/>
        <v>0.375</v>
      </c>
      <c r="M38" s="17">
        <f t="shared" si="13"/>
        <v>0.375</v>
      </c>
      <c r="N38" s="17">
        <f t="shared" si="13"/>
        <v>0.375</v>
      </c>
      <c r="O38" s="17">
        <f t="shared" si="13"/>
        <v>0.375</v>
      </c>
      <c r="P38" s="17">
        <f t="shared" si="13"/>
        <v>0.375</v>
      </c>
      <c r="Q38" s="17">
        <f t="shared" si="13"/>
        <v>0.375</v>
      </c>
      <c r="R38" s="17">
        <f t="shared" si="13"/>
        <v>0.375</v>
      </c>
      <c r="S38" s="17">
        <f t="shared" si="13"/>
        <v>0.375</v>
      </c>
      <c r="T38" s="17">
        <f t="shared" si="13"/>
        <v>0.375</v>
      </c>
      <c r="U38" s="17">
        <f t="shared" si="13"/>
        <v>0.375</v>
      </c>
      <c r="V38" s="17">
        <f t="shared" si="13"/>
        <v>0.375</v>
      </c>
      <c r="W38" s="17">
        <f t="shared" si="13"/>
        <v>0.375</v>
      </c>
      <c r="X38" s="17">
        <f t="shared" si="13"/>
        <v>0.375</v>
      </c>
      <c r="Y38" s="17">
        <f t="shared" si="13"/>
        <v>0.375</v>
      </c>
      <c r="Z38" s="17">
        <f t="shared" si="13"/>
        <v>0.375</v>
      </c>
      <c r="AA38" s="17">
        <f t="shared" si="13"/>
        <v>0.375</v>
      </c>
      <c r="AB38" s="17">
        <f t="shared" si="13"/>
        <v>0.375</v>
      </c>
      <c r="AC38" s="17">
        <f t="shared" si="13"/>
        <v>0.375</v>
      </c>
      <c r="AD38" s="17">
        <f t="shared" si="13"/>
        <v>0.375</v>
      </c>
      <c r="AE38" s="17">
        <f t="shared" si="13"/>
        <v>0.375</v>
      </c>
      <c r="AF38" s="17">
        <f t="shared" si="13"/>
        <v>0.375</v>
      </c>
      <c r="AG38" s="17">
        <f t="shared" si="13"/>
        <v>0.375</v>
      </c>
      <c r="AH38" s="17">
        <f t="shared" si="13"/>
        <v>0.375</v>
      </c>
      <c r="AI38" s="17">
        <f t="shared" si="13"/>
        <v>0.375</v>
      </c>
      <c r="AJ38" s="18">
        <f t="shared" si="4"/>
        <v>11.625</v>
      </c>
      <c r="AK38" s="18">
        <f>AJ38+AJ39</f>
        <v>11.625</v>
      </c>
    </row>
    <row r="39" spans="1:44" ht="15.75" customHeight="1" thickBot="1" x14ac:dyDescent="0.4">
      <c r="A39" s="19"/>
      <c r="B39" s="20"/>
      <c r="C39" s="21" t="s">
        <v>33</v>
      </c>
      <c r="D39" s="22"/>
      <c r="E39" s="23">
        <f t="shared" ref="E39:AI39" si="14">IF(E15&gt;0,IF(AND(E15&lt;out,E15&gt;0.375)=TRUE,out-E15,0),0)</f>
        <v>0</v>
      </c>
      <c r="F39" s="23">
        <f t="shared" si="14"/>
        <v>0</v>
      </c>
      <c r="G39" s="23">
        <f t="shared" si="14"/>
        <v>0</v>
      </c>
      <c r="H39" s="23">
        <f t="shared" si="14"/>
        <v>0</v>
      </c>
      <c r="I39" s="23">
        <f t="shared" si="14"/>
        <v>0</v>
      </c>
      <c r="J39" s="23">
        <f t="shared" si="14"/>
        <v>0</v>
      </c>
      <c r="K39" s="23">
        <f t="shared" si="14"/>
        <v>0</v>
      </c>
      <c r="L39" s="23">
        <f t="shared" si="14"/>
        <v>0</v>
      </c>
      <c r="M39" s="23">
        <f t="shared" si="14"/>
        <v>0</v>
      </c>
      <c r="N39" s="23">
        <f t="shared" si="14"/>
        <v>0</v>
      </c>
      <c r="O39" s="23">
        <f t="shared" si="14"/>
        <v>0</v>
      </c>
      <c r="P39" s="23">
        <f t="shared" si="14"/>
        <v>0</v>
      </c>
      <c r="Q39" s="23">
        <f t="shared" si="14"/>
        <v>0</v>
      </c>
      <c r="R39" s="23">
        <f t="shared" si="14"/>
        <v>0</v>
      </c>
      <c r="S39" s="23">
        <f t="shared" si="14"/>
        <v>0</v>
      </c>
      <c r="T39" s="23">
        <f t="shared" si="14"/>
        <v>0</v>
      </c>
      <c r="U39" s="23">
        <f t="shared" si="14"/>
        <v>0</v>
      </c>
      <c r="V39" s="23">
        <f t="shared" si="14"/>
        <v>0</v>
      </c>
      <c r="W39" s="23">
        <f t="shared" si="14"/>
        <v>0</v>
      </c>
      <c r="X39" s="23">
        <f t="shared" si="14"/>
        <v>0</v>
      </c>
      <c r="Y39" s="23">
        <f t="shared" si="14"/>
        <v>0</v>
      </c>
      <c r="Z39" s="23">
        <f t="shared" si="14"/>
        <v>0</v>
      </c>
      <c r="AA39" s="23">
        <f t="shared" si="14"/>
        <v>0</v>
      </c>
      <c r="AB39" s="23">
        <f t="shared" si="14"/>
        <v>0</v>
      </c>
      <c r="AC39" s="23">
        <f t="shared" si="14"/>
        <v>0</v>
      </c>
      <c r="AD39" s="23">
        <f t="shared" si="14"/>
        <v>0</v>
      </c>
      <c r="AE39" s="23">
        <f t="shared" si="14"/>
        <v>0</v>
      </c>
      <c r="AF39" s="23">
        <f t="shared" si="14"/>
        <v>0</v>
      </c>
      <c r="AG39" s="23">
        <f t="shared" si="14"/>
        <v>0</v>
      </c>
      <c r="AH39" s="23">
        <f t="shared" si="14"/>
        <v>0</v>
      </c>
      <c r="AI39" s="23">
        <f t="shared" si="14"/>
        <v>0</v>
      </c>
      <c r="AJ39" s="24">
        <f t="shared" si="4"/>
        <v>0</v>
      </c>
      <c r="AK39" s="24"/>
    </row>
    <row r="40" spans="1:44" ht="15.75" customHeight="1" thickTop="1" x14ac:dyDescent="0.35">
      <c r="A40" s="13">
        <v>7</v>
      </c>
      <c r="B40" s="14" t="s">
        <v>24</v>
      </c>
      <c r="C40" s="15" t="s">
        <v>13</v>
      </c>
      <c r="D40" s="16"/>
      <c r="E40" s="17">
        <f t="shared" ref="E40:AI40" si="15">IF(E16&gt;0,IF(E16-in_t&lt;1/96,0,E16-in_t),0.375)</f>
        <v>0.375</v>
      </c>
      <c r="F40" s="17">
        <f t="shared" si="15"/>
        <v>0.375</v>
      </c>
      <c r="G40" s="17">
        <f t="shared" si="15"/>
        <v>0.375</v>
      </c>
      <c r="H40" s="17">
        <f t="shared" si="15"/>
        <v>0.375</v>
      </c>
      <c r="I40" s="17">
        <f t="shared" si="15"/>
        <v>0.375</v>
      </c>
      <c r="J40" s="17">
        <f t="shared" si="15"/>
        <v>0.375</v>
      </c>
      <c r="K40" s="17">
        <f t="shared" si="15"/>
        <v>0.375</v>
      </c>
      <c r="L40" s="17">
        <f t="shared" si="15"/>
        <v>0.375</v>
      </c>
      <c r="M40" s="17">
        <f t="shared" si="15"/>
        <v>0.375</v>
      </c>
      <c r="N40" s="17">
        <f t="shared" si="15"/>
        <v>0.375</v>
      </c>
      <c r="O40" s="17">
        <f t="shared" si="15"/>
        <v>0.375</v>
      </c>
      <c r="P40" s="17">
        <f t="shared" si="15"/>
        <v>0.375</v>
      </c>
      <c r="Q40" s="17">
        <f t="shared" si="15"/>
        <v>0.375</v>
      </c>
      <c r="R40" s="17">
        <f t="shared" si="15"/>
        <v>0.375</v>
      </c>
      <c r="S40" s="17">
        <f t="shared" si="15"/>
        <v>0.375</v>
      </c>
      <c r="T40" s="17">
        <f t="shared" si="15"/>
        <v>0.375</v>
      </c>
      <c r="U40" s="17">
        <f t="shared" si="15"/>
        <v>0.375</v>
      </c>
      <c r="V40" s="17">
        <f t="shared" si="15"/>
        <v>0.375</v>
      </c>
      <c r="W40" s="17">
        <f t="shared" si="15"/>
        <v>0.375</v>
      </c>
      <c r="X40" s="17">
        <f t="shared" si="15"/>
        <v>0.375</v>
      </c>
      <c r="Y40" s="17">
        <f t="shared" si="15"/>
        <v>0.375</v>
      </c>
      <c r="Z40" s="17">
        <f t="shared" si="15"/>
        <v>0.375</v>
      </c>
      <c r="AA40" s="17">
        <f t="shared" si="15"/>
        <v>0.375</v>
      </c>
      <c r="AB40" s="17">
        <f t="shared" si="15"/>
        <v>0.375</v>
      </c>
      <c r="AC40" s="17">
        <f t="shared" si="15"/>
        <v>0.375</v>
      </c>
      <c r="AD40" s="17">
        <f t="shared" si="15"/>
        <v>0.375</v>
      </c>
      <c r="AE40" s="17">
        <f t="shared" si="15"/>
        <v>0.375</v>
      </c>
      <c r="AF40" s="17">
        <f t="shared" si="15"/>
        <v>0.375</v>
      </c>
      <c r="AG40" s="17">
        <f t="shared" si="15"/>
        <v>0.375</v>
      </c>
      <c r="AH40" s="17">
        <f t="shared" si="15"/>
        <v>0.375</v>
      </c>
      <c r="AI40" s="17">
        <f t="shared" si="15"/>
        <v>0.375</v>
      </c>
      <c r="AJ40" s="18">
        <f t="shared" si="4"/>
        <v>11.625</v>
      </c>
      <c r="AK40" s="18">
        <f>AJ40+AJ41</f>
        <v>11.625</v>
      </c>
    </row>
    <row r="41" spans="1:44" ht="15.75" customHeight="1" thickBot="1" x14ac:dyDescent="0.4">
      <c r="A41" s="19"/>
      <c r="B41" s="20"/>
      <c r="C41" s="21" t="s">
        <v>33</v>
      </c>
      <c r="D41" s="22"/>
      <c r="E41" s="23">
        <f t="shared" ref="E41:AI41" si="16">IF(E17&gt;0,IF(AND(E17&lt;out,E17&gt;0.375)=TRUE,out-E17,0),0)</f>
        <v>0</v>
      </c>
      <c r="F41" s="23">
        <f t="shared" si="16"/>
        <v>0</v>
      </c>
      <c r="G41" s="23">
        <f t="shared" si="16"/>
        <v>0</v>
      </c>
      <c r="H41" s="23">
        <f t="shared" si="16"/>
        <v>0</v>
      </c>
      <c r="I41" s="23">
        <f t="shared" si="16"/>
        <v>0</v>
      </c>
      <c r="J41" s="23">
        <f t="shared" si="16"/>
        <v>0</v>
      </c>
      <c r="K41" s="23">
        <f t="shared" si="16"/>
        <v>0</v>
      </c>
      <c r="L41" s="23">
        <f t="shared" si="16"/>
        <v>0</v>
      </c>
      <c r="M41" s="23">
        <f t="shared" si="16"/>
        <v>0</v>
      </c>
      <c r="N41" s="23">
        <f t="shared" si="16"/>
        <v>0</v>
      </c>
      <c r="O41" s="23">
        <f t="shared" si="16"/>
        <v>0</v>
      </c>
      <c r="P41" s="23">
        <f t="shared" si="16"/>
        <v>0</v>
      </c>
      <c r="Q41" s="23">
        <f t="shared" si="16"/>
        <v>0</v>
      </c>
      <c r="R41" s="23">
        <f t="shared" si="16"/>
        <v>0</v>
      </c>
      <c r="S41" s="23">
        <f t="shared" si="16"/>
        <v>0</v>
      </c>
      <c r="T41" s="23">
        <f t="shared" si="16"/>
        <v>0</v>
      </c>
      <c r="U41" s="23">
        <f t="shared" si="16"/>
        <v>0</v>
      </c>
      <c r="V41" s="23">
        <f t="shared" si="16"/>
        <v>0</v>
      </c>
      <c r="W41" s="23">
        <f t="shared" si="16"/>
        <v>0</v>
      </c>
      <c r="X41" s="23">
        <f t="shared" si="16"/>
        <v>0</v>
      </c>
      <c r="Y41" s="23">
        <f t="shared" si="16"/>
        <v>0</v>
      </c>
      <c r="Z41" s="23">
        <f t="shared" si="16"/>
        <v>0</v>
      </c>
      <c r="AA41" s="23">
        <f t="shared" si="16"/>
        <v>0</v>
      </c>
      <c r="AB41" s="23">
        <f t="shared" si="16"/>
        <v>0</v>
      </c>
      <c r="AC41" s="23">
        <f t="shared" si="16"/>
        <v>0</v>
      </c>
      <c r="AD41" s="23">
        <f t="shared" si="16"/>
        <v>0</v>
      </c>
      <c r="AE41" s="23">
        <f t="shared" si="16"/>
        <v>0</v>
      </c>
      <c r="AF41" s="23">
        <f t="shared" si="16"/>
        <v>0</v>
      </c>
      <c r="AG41" s="23">
        <f t="shared" si="16"/>
        <v>0</v>
      </c>
      <c r="AH41" s="23">
        <f t="shared" si="16"/>
        <v>0</v>
      </c>
      <c r="AI41" s="23">
        <f t="shared" si="16"/>
        <v>0</v>
      </c>
      <c r="AJ41" s="24">
        <f t="shared" si="4"/>
        <v>0</v>
      </c>
      <c r="AK41" s="24"/>
    </row>
    <row r="42" spans="1:44" ht="15.75" customHeight="1" thickTop="1" x14ac:dyDescent="0.35">
      <c r="A42" s="13">
        <v>8</v>
      </c>
      <c r="B42" s="14" t="s">
        <v>25</v>
      </c>
      <c r="C42" s="15" t="s">
        <v>13</v>
      </c>
      <c r="D42" s="16"/>
      <c r="E42" s="17">
        <f t="shared" ref="E42:AI42" si="17">IF(E18&gt;0,IF(E18-in_t&lt;1/96,0,E18-in_t),0.375)</f>
        <v>0.375</v>
      </c>
      <c r="F42" s="17">
        <f t="shared" si="17"/>
        <v>0.375</v>
      </c>
      <c r="G42" s="17">
        <f t="shared" si="17"/>
        <v>0.375</v>
      </c>
      <c r="H42" s="17">
        <f t="shared" si="17"/>
        <v>0.375</v>
      </c>
      <c r="I42" s="17">
        <f t="shared" si="17"/>
        <v>0.375</v>
      </c>
      <c r="J42" s="17">
        <f t="shared" si="17"/>
        <v>0.375</v>
      </c>
      <c r="K42" s="17">
        <f t="shared" si="17"/>
        <v>0.375</v>
      </c>
      <c r="L42" s="17">
        <f t="shared" si="17"/>
        <v>0.375</v>
      </c>
      <c r="M42" s="17">
        <f t="shared" si="17"/>
        <v>0.375</v>
      </c>
      <c r="N42" s="17">
        <f t="shared" si="17"/>
        <v>0.375</v>
      </c>
      <c r="O42" s="17">
        <f t="shared" si="17"/>
        <v>0.375</v>
      </c>
      <c r="P42" s="17">
        <f t="shared" si="17"/>
        <v>0.375</v>
      </c>
      <c r="Q42" s="17">
        <f t="shared" si="17"/>
        <v>0.375</v>
      </c>
      <c r="R42" s="17">
        <f t="shared" si="17"/>
        <v>0.375</v>
      </c>
      <c r="S42" s="17">
        <f t="shared" si="17"/>
        <v>0.375</v>
      </c>
      <c r="T42" s="17">
        <f t="shared" si="17"/>
        <v>0.375</v>
      </c>
      <c r="U42" s="17">
        <f t="shared" si="17"/>
        <v>0.375</v>
      </c>
      <c r="V42" s="17">
        <f t="shared" si="17"/>
        <v>0.375</v>
      </c>
      <c r="W42" s="17">
        <f t="shared" si="17"/>
        <v>0.375</v>
      </c>
      <c r="X42" s="17">
        <f t="shared" si="17"/>
        <v>0.375</v>
      </c>
      <c r="Y42" s="17">
        <f t="shared" si="17"/>
        <v>0.375</v>
      </c>
      <c r="Z42" s="17">
        <f t="shared" si="17"/>
        <v>0.375</v>
      </c>
      <c r="AA42" s="17">
        <f t="shared" si="17"/>
        <v>0.375</v>
      </c>
      <c r="AB42" s="17">
        <f t="shared" si="17"/>
        <v>0.375</v>
      </c>
      <c r="AC42" s="17">
        <f t="shared" si="17"/>
        <v>0.375</v>
      </c>
      <c r="AD42" s="17">
        <f t="shared" si="17"/>
        <v>0.375</v>
      </c>
      <c r="AE42" s="17">
        <f t="shared" si="17"/>
        <v>0.375</v>
      </c>
      <c r="AF42" s="17">
        <f t="shared" si="17"/>
        <v>0.375</v>
      </c>
      <c r="AG42" s="17">
        <f t="shared" si="17"/>
        <v>0.375</v>
      </c>
      <c r="AH42" s="17">
        <f t="shared" si="17"/>
        <v>0.375</v>
      </c>
      <c r="AI42" s="17">
        <f t="shared" si="17"/>
        <v>0.375</v>
      </c>
      <c r="AJ42" s="18">
        <f t="shared" si="4"/>
        <v>11.625</v>
      </c>
      <c r="AK42" s="18">
        <f>AJ42+AJ43</f>
        <v>11.625</v>
      </c>
    </row>
    <row r="43" spans="1:44" ht="15.75" customHeight="1" thickBot="1" x14ac:dyDescent="0.4">
      <c r="A43" s="19"/>
      <c r="B43" s="20"/>
      <c r="C43" s="21" t="s">
        <v>33</v>
      </c>
      <c r="D43" s="22"/>
      <c r="E43" s="23">
        <f t="shared" ref="E43:AI43" si="18">IF(E19&gt;0,IF(AND(E19&lt;out,E19&gt;0.375)=TRUE,out-E19,0),0)</f>
        <v>0</v>
      </c>
      <c r="F43" s="23">
        <f t="shared" si="18"/>
        <v>0</v>
      </c>
      <c r="G43" s="23">
        <f t="shared" si="18"/>
        <v>0</v>
      </c>
      <c r="H43" s="23">
        <f t="shared" si="18"/>
        <v>0</v>
      </c>
      <c r="I43" s="23">
        <f t="shared" si="18"/>
        <v>0</v>
      </c>
      <c r="J43" s="23">
        <f t="shared" si="18"/>
        <v>0</v>
      </c>
      <c r="K43" s="23">
        <f t="shared" si="18"/>
        <v>0</v>
      </c>
      <c r="L43" s="23">
        <f t="shared" si="18"/>
        <v>0</v>
      </c>
      <c r="M43" s="23">
        <f t="shared" si="18"/>
        <v>0</v>
      </c>
      <c r="N43" s="23">
        <f t="shared" si="18"/>
        <v>0</v>
      </c>
      <c r="O43" s="23">
        <f t="shared" si="18"/>
        <v>0</v>
      </c>
      <c r="P43" s="23">
        <f t="shared" si="18"/>
        <v>0</v>
      </c>
      <c r="Q43" s="23">
        <f t="shared" si="18"/>
        <v>0</v>
      </c>
      <c r="R43" s="23">
        <f t="shared" si="18"/>
        <v>0</v>
      </c>
      <c r="S43" s="23">
        <f t="shared" si="18"/>
        <v>0</v>
      </c>
      <c r="T43" s="23">
        <f t="shared" si="18"/>
        <v>0</v>
      </c>
      <c r="U43" s="23">
        <f t="shared" si="18"/>
        <v>0</v>
      </c>
      <c r="V43" s="23">
        <f t="shared" si="18"/>
        <v>0</v>
      </c>
      <c r="W43" s="23">
        <f t="shared" si="18"/>
        <v>0</v>
      </c>
      <c r="X43" s="23">
        <f t="shared" si="18"/>
        <v>0</v>
      </c>
      <c r="Y43" s="23">
        <f t="shared" si="18"/>
        <v>0</v>
      </c>
      <c r="Z43" s="23">
        <f t="shared" si="18"/>
        <v>0</v>
      </c>
      <c r="AA43" s="23">
        <f t="shared" si="18"/>
        <v>0</v>
      </c>
      <c r="AB43" s="23">
        <f t="shared" si="18"/>
        <v>0</v>
      </c>
      <c r="AC43" s="23">
        <f t="shared" si="18"/>
        <v>0</v>
      </c>
      <c r="AD43" s="23">
        <f t="shared" si="18"/>
        <v>0</v>
      </c>
      <c r="AE43" s="23">
        <f t="shared" si="18"/>
        <v>0</v>
      </c>
      <c r="AF43" s="23">
        <f t="shared" si="18"/>
        <v>0</v>
      </c>
      <c r="AG43" s="23">
        <f t="shared" si="18"/>
        <v>0</v>
      </c>
      <c r="AH43" s="23">
        <f t="shared" si="18"/>
        <v>0</v>
      </c>
      <c r="AI43" s="23">
        <f t="shared" si="18"/>
        <v>0</v>
      </c>
      <c r="AJ43" s="24">
        <f t="shared" si="4"/>
        <v>0</v>
      </c>
      <c r="AK43" s="24"/>
    </row>
    <row r="44" spans="1:44" ht="15.75" customHeight="1" thickTop="1" x14ac:dyDescent="0.35">
      <c r="A44" s="13">
        <v>9</v>
      </c>
      <c r="B44" s="14" t="s">
        <v>26</v>
      </c>
      <c r="C44" s="15" t="s">
        <v>13</v>
      </c>
      <c r="D44" s="16"/>
      <c r="E44" s="17">
        <f t="shared" ref="E44:AI44" si="19">IF(E20&gt;0,IF(E20-in_t&lt;1/96,0,E20-in_t),0.375)</f>
        <v>0.375</v>
      </c>
      <c r="F44" s="17">
        <f t="shared" si="19"/>
        <v>0.375</v>
      </c>
      <c r="G44" s="17">
        <f t="shared" si="19"/>
        <v>0.375</v>
      </c>
      <c r="H44" s="17">
        <f t="shared" si="19"/>
        <v>0.375</v>
      </c>
      <c r="I44" s="17">
        <f t="shared" si="19"/>
        <v>0.375</v>
      </c>
      <c r="J44" s="17">
        <f t="shared" si="19"/>
        <v>0.375</v>
      </c>
      <c r="K44" s="17">
        <f t="shared" si="19"/>
        <v>0.375</v>
      </c>
      <c r="L44" s="17">
        <f t="shared" si="19"/>
        <v>0.375</v>
      </c>
      <c r="M44" s="17">
        <f t="shared" si="19"/>
        <v>0.375</v>
      </c>
      <c r="N44" s="17">
        <f t="shared" si="19"/>
        <v>0.375</v>
      </c>
      <c r="O44" s="17">
        <f t="shared" si="19"/>
        <v>0.375</v>
      </c>
      <c r="P44" s="17">
        <f t="shared" si="19"/>
        <v>0.375</v>
      </c>
      <c r="Q44" s="17">
        <f t="shared" si="19"/>
        <v>0.375</v>
      </c>
      <c r="R44" s="17">
        <f t="shared" si="19"/>
        <v>0.375</v>
      </c>
      <c r="S44" s="17">
        <f t="shared" si="19"/>
        <v>0.375</v>
      </c>
      <c r="T44" s="17">
        <f t="shared" si="19"/>
        <v>0.375</v>
      </c>
      <c r="U44" s="17">
        <f t="shared" si="19"/>
        <v>0.375</v>
      </c>
      <c r="V44" s="17">
        <f t="shared" si="19"/>
        <v>0.375</v>
      </c>
      <c r="W44" s="17">
        <f t="shared" si="19"/>
        <v>0.375</v>
      </c>
      <c r="X44" s="17">
        <f t="shared" si="19"/>
        <v>0.375</v>
      </c>
      <c r="Y44" s="17">
        <f t="shared" si="19"/>
        <v>0.375</v>
      </c>
      <c r="Z44" s="17">
        <f t="shared" si="19"/>
        <v>0.375</v>
      </c>
      <c r="AA44" s="17">
        <f t="shared" si="19"/>
        <v>0.375</v>
      </c>
      <c r="AB44" s="17">
        <f t="shared" si="19"/>
        <v>0.375</v>
      </c>
      <c r="AC44" s="17">
        <f t="shared" si="19"/>
        <v>0.375</v>
      </c>
      <c r="AD44" s="17">
        <f t="shared" si="19"/>
        <v>0.375</v>
      </c>
      <c r="AE44" s="17">
        <f t="shared" si="19"/>
        <v>0.375</v>
      </c>
      <c r="AF44" s="17">
        <f t="shared" si="19"/>
        <v>0.375</v>
      </c>
      <c r="AG44" s="17">
        <f t="shared" si="19"/>
        <v>0.375</v>
      </c>
      <c r="AH44" s="17">
        <f t="shared" si="19"/>
        <v>0.375</v>
      </c>
      <c r="AI44" s="17">
        <f t="shared" si="19"/>
        <v>0.375</v>
      </c>
      <c r="AJ44" s="18">
        <f t="shared" si="4"/>
        <v>11.625</v>
      </c>
      <c r="AK44" s="18">
        <f>AJ44+AJ45</f>
        <v>11.625</v>
      </c>
    </row>
    <row r="45" spans="1:44" ht="15.75" customHeight="1" thickBot="1" x14ac:dyDescent="0.4">
      <c r="A45" s="19"/>
      <c r="B45" s="20"/>
      <c r="C45" s="21" t="s">
        <v>33</v>
      </c>
      <c r="D45" s="22"/>
      <c r="E45" s="23">
        <f t="shared" ref="E45:AI45" si="20">IF(E21&gt;0,IF(AND(E21&lt;out,E21&gt;0.375)=TRUE,out-E21,0),0)</f>
        <v>0</v>
      </c>
      <c r="F45" s="23">
        <f t="shared" si="20"/>
        <v>0</v>
      </c>
      <c r="G45" s="23">
        <f t="shared" si="20"/>
        <v>0</v>
      </c>
      <c r="H45" s="23">
        <f t="shared" si="20"/>
        <v>0</v>
      </c>
      <c r="I45" s="23">
        <f t="shared" si="20"/>
        <v>0</v>
      </c>
      <c r="J45" s="23">
        <f t="shared" si="20"/>
        <v>0</v>
      </c>
      <c r="K45" s="23">
        <f t="shared" si="20"/>
        <v>0</v>
      </c>
      <c r="L45" s="23">
        <f t="shared" si="20"/>
        <v>0</v>
      </c>
      <c r="M45" s="23">
        <f t="shared" si="20"/>
        <v>0</v>
      </c>
      <c r="N45" s="23">
        <f t="shared" si="20"/>
        <v>0</v>
      </c>
      <c r="O45" s="23">
        <f t="shared" si="20"/>
        <v>0</v>
      </c>
      <c r="P45" s="23">
        <f t="shared" si="20"/>
        <v>0</v>
      </c>
      <c r="Q45" s="23">
        <f t="shared" si="20"/>
        <v>0</v>
      </c>
      <c r="R45" s="23">
        <f t="shared" si="20"/>
        <v>0</v>
      </c>
      <c r="S45" s="23">
        <f t="shared" si="20"/>
        <v>0</v>
      </c>
      <c r="T45" s="23">
        <f t="shared" si="20"/>
        <v>0</v>
      </c>
      <c r="U45" s="23">
        <f t="shared" si="20"/>
        <v>0</v>
      </c>
      <c r="V45" s="23">
        <f t="shared" si="20"/>
        <v>0</v>
      </c>
      <c r="W45" s="23">
        <f t="shared" si="20"/>
        <v>0</v>
      </c>
      <c r="X45" s="23">
        <f t="shared" si="20"/>
        <v>0</v>
      </c>
      <c r="Y45" s="23">
        <f t="shared" si="20"/>
        <v>0</v>
      </c>
      <c r="Z45" s="23">
        <f t="shared" si="20"/>
        <v>0</v>
      </c>
      <c r="AA45" s="23">
        <f t="shared" si="20"/>
        <v>0</v>
      </c>
      <c r="AB45" s="23">
        <f t="shared" si="20"/>
        <v>0</v>
      </c>
      <c r="AC45" s="23">
        <f t="shared" si="20"/>
        <v>0</v>
      </c>
      <c r="AD45" s="23">
        <f t="shared" si="20"/>
        <v>0</v>
      </c>
      <c r="AE45" s="23">
        <f t="shared" si="20"/>
        <v>0</v>
      </c>
      <c r="AF45" s="23">
        <f t="shared" si="20"/>
        <v>0</v>
      </c>
      <c r="AG45" s="23">
        <f t="shared" si="20"/>
        <v>0</v>
      </c>
      <c r="AH45" s="23">
        <f t="shared" si="20"/>
        <v>0</v>
      </c>
      <c r="AI45" s="23">
        <f t="shared" si="20"/>
        <v>0</v>
      </c>
      <c r="AJ45" s="24">
        <f t="shared" si="4"/>
        <v>0</v>
      </c>
      <c r="AK45" s="24"/>
    </row>
    <row r="46" spans="1:44" ht="15.75" customHeight="1" thickTop="1" x14ac:dyDescent="0.35">
      <c r="A46" s="13">
        <v>10</v>
      </c>
      <c r="B46" s="14" t="s">
        <v>27</v>
      </c>
      <c r="C46" s="15" t="s">
        <v>13</v>
      </c>
      <c r="D46" s="16"/>
      <c r="E46" s="17">
        <f t="shared" ref="E46:AI46" si="21">IF(E22&gt;0,IF(E22-in_t&lt;1/96,0,E22-in_t),0.375)</f>
        <v>0.375</v>
      </c>
      <c r="F46" s="17">
        <f t="shared" si="21"/>
        <v>0.375</v>
      </c>
      <c r="G46" s="17">
        <f t="shared" si="21"/>
        <v>0.375</v>
      </c>
      <c r="H46" s="17">
        <f t="shared" si="21"/>
        <v>0.375</v>
      </c>
      <c r="I46" s="17">
        <f t="shared" si="21"/>
        <v>0.375</v>
      </c>
      <c r="J46" s="17">
        <f t="shared" si="21"/>
        <v>0.375</v>
      </c>
      <c r="K46" s="17">
        <f t="shared" si="21"/>
        <v>0.375</v>
      </c>
      <c r="L46" s="17">
        <f t="shared" si="21"/>
        <v>0.375</v>
      </c>
      <c r="M46" s="17">
        <f t="shared" si="21"/>
        <v>0.375</v>
      </c>
      <c r="N46" s="17">
        <f t="shared" si="21"/>
        <v>0.375</v>
      </c>
      <c r="O46" s="17">
        <f t="shared" si="21"/>
        <v>0.375</v>
      </c>
      <c r="P46" s="17">
        <f t="shared" si="21"/>
        <v>0.375</v>
      </c>
      <c r="Q46" s="17">
        <f t="shared" si="21"/>
        <v>0.375</v>
      </c>
      <c r="R46" s="17">
        <f t="shared" si="21"/>
        <v>0.375</v>
      </c>
      <c r="S46" s="17">
        <f t="shared" si="21"/>
        <v>0.375</v>
      </c>
      <c r="T46" s="17">
        <f t="shared" si="21"/>
        <v>0.375</v>
      </c>
      <c r="U46" s="17">
        <f t="shared" si="21"/>
        <v>0.375</v>
      </c>
      <c r="V46" s="17">
        <f t="shared" si="21"/>
        <v>0.375</v>
      </c>
      <c r="W46" s="17">
        <f t="shared" si="21"/>
        <v>0.375</v>
      </c>
      <c r="X46" s="17">
        <f t="shared" si="21"/>
        <v>0.375</v>
      </c>
      <c r="Y46" s="17">
        <f t="shared" si="21"/>
        <v>0.375</v>
      </c>
      <c r="Z46" s="17">
        <f t="shared" si="21"/>
        <v>0.375</v>
      </c>
      <c r="AA46" s="17">
        <f t="shared" si="21"/>
        <v>0.375</v>
      </c>
      <c r="AB46" s="17">
        <f t="shared" si="21"/>
        <v>0.375</v>
      </c>
      <c r="AC46" s="17">
        <f t="shared" si="21"/>
        <v>0.375</v>
      </c>
      <c r="AD46" s="17">
        <f t="shared" si="21"/>
        <v>0.375</v>
      </c>
      <c r="AE46" s="17">
        <f t="shared" si="21"/>
        <v>0.375</v>
      </c>
      <c r="AF46" s="17">
        <f t="shared" si="21"/>
        <v>0.375</v>
      </c>
      <c r="AG46" s="17">
        <f t="shared" si="21"/>
        <v>0.375</v>
      </c>
      <c r="AH46" s="17">
        <f t="shared" si="21"/>
        <v>0.375</v>
      </c>
      <c r="AI46" s="17">
        <f t="shared" si="21"/>
        <v>0.375</v>
      </c>
      <c r="AJ46" s="18">
        <f t="shared" si="4"/>
        <v>11.625</v>
      </c>
      <c r="AK46" s="18">
        <f>AJ46+AJ47</f>
        <v>11.625</v>
      </c>
    </row>
    <row r="47" spans="1:44" ht="15.75" customHeight="1" thickBot="1" x14ac:dyDescent="0.4">
      <c r="A47" s="85"/>
      <c r="B47" s="86"/>
      <c r="C47" s="87" t="s">
        <v>33</v>
      </c>
      <c r="D47" s="22"/>
      <c r="E47" s="23">
        <f t="shared" ref="E47:AI47" si="22">IF(E23&gt;0,IF(AND(E23&lt;out,E23&gt;0.375)=TRUE,out-E23,0),0)</f>
        <v>0</v>
      </c>
      <c r="F47" s="23">
        <f t="shared" si="22"/>
        <v>0</v>
      </c>
      <c r="G47" s="23">
        <f t="shared" si="22"/>
        <v>0</v>
      </c>
      <c r="H47" s="23">
        <f t="shared" si="22"/>
        <v>0</v>
      </c>
      <c r="I47" s="23">
        <f t="shared" si="22"/>
        <v>0</v>
      </c>
      <c r="J47" s="23">
        <f t="shared" si="22"/>
        <v>0</v>
      </c>
      <c r="K47" s="23">
        <f t="shared" si="22"/>
        <v>0</v>
      </c>
      <c r="L47" s="23">
        <f t="shared" si="22"/>
        <v>0</v>
      </c>
      <c r="M47" s="23">
        <f t="shared" si="22"/>
        <v>0</v>
      </c>
      <c r="N47" s="23">
        <f t="shared" si="22"/>
        <v>0</v>
      </c>
      <c r="O47" s="23">
        <f t="shared" si="22"/>
        <v>0</v>
      </c>
      <c r="P47" s="23">
        <f t="shared" si="22"/>
        <v>0</v>
      </c>
      <c r="Q47" s="23">
        <f t="shared" si="22"/>
        <v>0</v>
      </c>
      <c r="R47" s="23">
        <f t="shared" si="22"/>
        <v>0</v>
      </c>
      <c r="S47" s="23">
        <f t="shared" si="22"/>
        <v>0</v>
      </c>
      <c r="T47" s="23">
        <f t="shared" si="22"/>
        <v>0</v>
      </c>
      <c r="U47" s="23">
        <f t="shared" si="22"/>
        <v>0</v>
      </c>
      <c r="V47" s="23">
        <f t="shared" si="22"/>
        <v>0</v>
      </c>
      <c r="W47" s="23">
        <f t="shared" si="22"/>
        <v>0</v>
      </c>
      <c r="X47" s="23">
        <f t="shared" si="22"/>
        <v>0</v>
      </c>
      <c r="Y47" s="23">
        <f t="shared" si="22"/>
        <v>0</v>
      </c>
      <c r="Z47" s="23">
        <f t="shared" si="22"/>
        <v>0</v>
      </c>
      <c r="AA47" s="23">
        <f t="shared" si="22"/>
        <v>0</v>
      </c>
      <c r="AB47" s="23">
        <f t="shared" si="22"/>
        <v>0</v>
      </c>
      <c r="AC47" s="23">
        <f t="shared" si="22"/>
        <v>0</v>
      </c>
      <c r="AD47" s="23">
        <f t="shared" si="22"/>
        <v>0</v>
      </c>
      <c r="AE47" s="23">
        <f t="shared" si="22"/>
        <v>0</v>
      </c>
      <c r="AF47" s="23">
        <f t="shared" si="22"/>
        <v>0</v>
      </c>
      <c r="AG47" s="23">
        <f t="shared" si="22"/>
        <v>0</v>
      </c>
      <c r="AH47" s="23">
        <f t="shared" si="22"/>
        <v>0</v>
      </c>
      <c r="AI47" s="23">
        <f t="shared" si="22"/>
        <v>0</v>
      </c>
      <c r="AJ47" s="24">
        <f t="shared" si="4"/>
        <v>0</v>
      </c>
      <c r="AK47" s="24"/>
    </row>
    <row r="48" spans="1:44" ht="30.6" customHeight="1" thickTop="1" thickBot="1" x14ac:dyDescent="0.4">
      <c r="AJ48" s="25"/>
      <c r="AK48" s="25"/>
      <c r="AL48" s="96" t="s">
        <v>38</v>
      </c>
      <c r="AM48" s="96"/>
      <c r="AN48" s="96"/>
      <c r="AO48" s="96"/>
      <c r="AP48" s="78">
        <f ca="1">TODAY()</f>
        <v>44707</v>
      </c>
      <c r="AQ48" s="77">
        <f ca="1">TODAY()</f>
        <v>44707</v>
      </c>
      <c r="AR48" s="26"/>
    </row>
    <row r="49" spans="1:44" ht="21" customHeight="1" thickTop="1" x14ac:dyDescent="0.3">
      <c r="AJ49" s="62"/>
      <c r="AK49" s="62"/>
      <c r="AL49" s="104" t="s">
        <v>0</v>
      </c>
      <c r="AM49" s="106" t="s">
        <v>31</v>
      </c>
      <c r="AN49" s="114" t="s">
        <v>15</v>
      </c>
      <c r="AO49" s="114"/>
      <c r="AP49" s="99" t="s">
        <v>16</v>
      </c>
      <c r="AQ49" s="99" t="s">
        <v>29</v>
      </c>
      <c r="AR49" s="102" t="s">
        <v>17</v>
      </c>
    </row>
    <row r="50" spans="1:44" ht="30" customHeight="1" thickBot="1" x14ac:dyDescent="0.35">
      <c r="H50" s="95" t="s">
        <v>37</v>
      </c>
      <c r="I50" s="95"/>
      <c r="J50" s="95"/>
      <c r="K50" s="95"/>
      <c r="L50" s="95"/>
      <c r="M50" s="95"/>
      <c r="N50" s="95"/>
      <c r="O50" s="95"/>
      <c r="P50" s="95"/>
      <c r="Q50" s="95"/>
      <c r="R50" s="95"/>
      <c r="AJ50" s="63" t="s">
        <v>30</v>
      </c>
      <c r="AK50" s="62"/>
      <c r="AL50" s="105"/>
      <c r="AM50" s="107"/>
      <c r="AN50" s="64" t="s">
        <v>18</v>
      </c>
      <c r="AO50" s="64" t="s">
        <v>19</v>
      </c>
      <c r="AP50" s="100"/>
      <c r="AQ50" s="100"/>
      <c r="AR50" s="103"/>
    </row>
    <row r="51" spans="1:44" ht="15.75" customHeight="1" thickTop="1" x14ac:dyDescent="0.3">
      <c r="A51" s="34">
        <v>1</v>
      </c>
      <c r="B51" s="35" t="s">
        <v>12</v>
      </c>
      <c r="C51" s="92" t="s">
        <v>32</v>
      </c>
      <c r="D51" s="36">
        <v>0.375</v>
      </c>
      <c r="E51" s="37">
        <f t="shared" ref="E51:AI51" si="23">IF(E4&gt;0,IF(E29&gt;0,0,IF(E5&lt;0.375,E5-out+1,E5-out)),0)</f>
        <v>0</v>
      </c>
      <c r="F51" s="37">
        <f t="shared" si="23"/>
        <v>1.7361111111111049E-2</v>
      </c>
      <c r="G51" s="37">
        <f t="shared" si="23"/>
        <v>0</v>
      </c>
      <c r="H51" s="37">
        <f t="shared" si="23"/>
        <v>0</v>
      </c>
      <c r="I51" s="37">
        <f t="shared" si="23"/>
        <v>0</v>
      </c>
      <c r="J51" s="37">
        <f t="shared" si="23"/>
        <v>0</v>
      </c>
      <c r="K51" s="37">
        <f t="shared" si="23"/>
        <v>0</v>
      </c>
      <c r="L51" s="37">
        <f t="shared" si="23"/>
        <v>0</v>
      </c>
      <c r="M51" s="37">
        <f t="shared" si="23"/>
        <v>0</v>
      </c>
      <c r="N51" s="37">
        <f t="shared" si="23"/>
        <v>0</v>
      </c>
      <c r="O51" s="37">
        <f t="shared" si="23"/>
        <v>0</v>
      </c>
      <c r="P51" s="37">
        <f t="shared" si="23"/>
        <v>0</v>
      </c>
      <c r="Q51" s="37">
        <f t="shared" si="23"/>
        <v>0</v>
      </c>
      <c r="R51" s="37">
        <f t="shared" si="23"/>
        <v>0</v>
      </c>
      <c r="S51" s="37">
        <f t="shared" si="23"/>
        <v>0</v>
      </c>
      <c r="T51" s="37">
        <f t="shared" si="23"/>
        <v>0</v>
      </c>
      <c r="U51" s="37">
        <f t="shared" si="23"/>
        <v>0</v>
      </c>
      <c r="V51" s="37">
        <f t="shared" si="23"/>
        <v>0</v>
      </c>
      <c r="W51" s="37">
        <f t="shared" si="23"/>
        <v>0</v>
      </c>
      <c r="X51" s="37">
        <f t="shared" si="23"/>
        <v>0</v>
      </c>
      <c r="Y51" s="37">
        <f t="shared" si="23"/>
        <v>0</v>
      </c>
      <c r="Z51" s="37">
        <f t="shared" si="23"/>
        <v>0</v>
      </c>
      <c r="AA51" s="37">
        <f t="shared" si="23"/>
        <v>0</v>
      </c>
      <c r="AB51" s="37">
        <f t="shared" si="23"/>
        <v>0</v>
      </c>
      <c r="AC51" s="37">
        <f t="shared" si="23"/>
        <v>0</v>
      </c>
      <c r="AD51" s="37">
        <f t="shared" si="23"/>
        <v>0</v>
      </c>
      <c r="AE51" s="37">
        <f t="shared" si="23"/>
        <v>0</v>
      </c>
      <c r="AF51" s="37">
        <f t="shared" si="23"/>
        <v>0</v>
      </c>
      <c r="AG51" s="37">
        <f t="shared" si="23"/>
        <v>0</v>
      </c>
      <c r="AH51" s="37">
        <f t="shared" si="23"/>
        <v>0</v>
      </c>
      <c r="AI51" s="37">
        <f t="shared" si="23"/>
        <v>0</v>
      </c>
      <c r="AJ51" s="38">
        <f>SUM(E51:AI51)</f>
        <v>1.7361111111111049E-2</v>
      </c>
      <c r="AK51" s="39"/>
      <c r="AL51" s="65">
        <v>1</v>
      </c>
      <c r="AM51" s="40" t="s">
        <v>12</v>
      </c>
      <c r="AN51" s="41">
        <f>IF(AJ51-AK28&lt;0,0,AJ51-AK28)</f>
        <v>0</v>
      </c>
      <c r="AO51" s="41">
        <f>AN51*1.5</f>
        <v>0</v>
      </c>
      <c r="AP51" s="42">
        <f>1500/30/8</f>
        <v>6.25</v>
      </c>
      <c r="AQ51" s="43">
        <f>AO51*24</f>
        <v>0</v>
      </c>
      <c r="AR51" s="44">
        <f>AP51*AQ51</f>
        <v>0</v>
      </c>
    </row>
    <row r="52" spans="1:44" ht="6" customHeight="1" x14ac:dyDescent="0.3">
      <c r="A52" s="45"/>
      <c r="B52" s="46"/>
      <c r="C52" s="91"/>
      <c r="D52" s="47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9"/>
      <c r="AK52" s="39"/>
      <c r="AL52" s="66"/>
      <c r="AM52" s="50"/>
      <c r="AN52" s="51"/>
      <c r="AO52" s="51"/>
      <c r="AP52" s="52"/>
      <c r="AQ52" s="53"/>
      <c r="AR52" s="54"/>
    </row>
    <row r="53" spans="1:44" ht="15.75" customHeight="1" x14ac:dyDescent="0.3">
      <c r="A53" s="45">
        <v>2</v>
      </c>
      <c r="B53" s="46" t="s">
        <v>14</v>
      </c>
      <c r="C53" s="91" t="s">
        <v>32</v>
      </c>
      <c r="D53" s="47">
        <v>0.375</v>
      </c>
      <c r="E53" s="55">
        <f t="shared" ref="E53:AI53" si="24">IF(E6&gt;0,IF(E31&gt;0,0,IF(E7&lt;0.375,E7-out+1,E7-out)),0)</f>
        <v>2.0833333333333259E-2</v>
      </c>
      <c r="F53" s="55">
        <f t="shared" si="24"/>
        <v>0</v>
      </c>
      <c r="G53" s="55">
        <f t="shared" si="24"/>
        <v>0</v>
      </c>
      <c r="H53" s="55">
        <f t="shared" si="24"/>
        <v>0</v>
      </c>
      <c r="I53" s="55">
        <f t="shared" si="24"/>
        <v>0</v>
      </c>
      <c r="J53" s="55">
        <f t="shared" si="24"/>
        <v>0</v>
      </c>
      <c r="K53" s="55">
        <f t="shared" si="24"/>
        <v>0</v>
      </c>
      <c r="L53" s="55">
        <f t="shared" si="24"/>
        <v>0</v>
      </c>
      <c r="M53" s="55">
        <f t="shared" si="24"/>
        <v>0</v>
      </c>
      <c r="N53" s="55">
        <f t="shared" si="24"/>
        <v>0</v>
      </c>
      <c r="O53" s="55">
        <f t="shared" si="24"/>
        <v>0</v>
      </c>
      <c r="P53" s="55">
        <f t="shared" si="24"/>
        <v>0</v>
      </c>
      <c r="Q53" s="55">
        <f t="shared" si="24"/>
        <v>0</v>
      </c>
      <c r="R53" s="55">
        <f t="shared" si="24"/>
        <v>0</v>
      </c>
      <c r="S53" s="55">
        <f t="shared" si="24"/>
        <v>0</v>
      </c>
      <c r="T53" s="55">
        <f t="shared" si="24"/>
        <v>0</v>
      </c>
      <c r="U53" s="55">
        <f t="shared" si="24"/>
        <v>0</v>
      </c>
      <c r="V53" s="55">
        <f t="shared" si="24"/>
        <v>0</v>
      </c>
      <c r="W53" s="55">
        <f t="shared" si="24"/>
        <v>0</v>
      </c>
      <c r="X53" s="55">
        <f t="shared" si="24"/>
        <v>0</v>
      </c>
      <c r="Y53" s="55">
        <f t="shared" si="24"/>
        <v>0</v>
      </c>
      <c r="Z53" s="55">
        <f t="shared" si="24"/>
        <v>0</v>
      </c>
      <c r="AA53" s="55">
        <f t="shared" si="24"/>
        <v>0</v>
      </c>
      <c r="AB53" s="55">
        <f t="shared" si="24"/>
        <v>0</v>
      </c>
      <c r="AC53" s="55">
        <f t="shared" si="24"/>
        <v>0</v>
      </c>
      <c r="AD53" s="55">
        <f t="shared" si="24"/>
        <v>0</v>
      </c>
      <c r="AE53" s="55">
        <f t="shared" si="24"/>
        <v>0</v>
      </c>
      <c r="AF53" s="55">
        <f t="shared" si="24"/>
        <v>0</v>
      </c>
      <c r="AG53" s="55">
        <f t="shared" si="24"/>
        <v>0</v>
      </c>
      <c r="AH53" s="55">
        <f t="shared" si="24"/>
        <v>0</v>
      </c>
      <c r="AI53" s="55">
        <f t="shared" si="24"/>
        <v>0</v>
      </c>
      <c r="AJ53" s="56">
        <f>SUM(E53:AI53)</f>
        <v>2.0833333333333259E-2</v>
      </c>
      <c r="AK53" s="39"/>
      <c r="AL53" s="66">
        <v>2</v>
      </c>
      <c r="AM53" s="50" t="s">
        <v>14</v>
      </c>
      <c r="AN53" s="51">
        <f>IF(AJ53-AK30&lt;0,0,AJ53-AK30)</f>
        <v>0</v>
      </c>
      <c r="AO53" s="51">
        <f t="shared" ref="AO53:AO57" si="25">AN53*1.5</f>
        <v>0</v>
      </c>
      <c r="AP53" s="52">
        <f>1200/30/8</f>
        <v>5</v>
      </c>
      <c r="AQ53" s="57">
        <f>AO53*24</f>
        <v>0</v>
      </c>
      <c r="AR53" s="58">
        <f>AP53*AQ53</f>
        <v>0</v>
      </c>
    </row>
    <row r="54" spans="1:44" ht="6" customHeight="1" thickBot="1" x14ac:dyDescent="0.35">
      <c r="A54" s="72"/>
      <c r="B54" s="73"/>
      <c r="C54" s="93"/>
      <c r="D54" s="74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6"/>
      <c r="AK54" s="39"/>
      <c r="AL54" s="66"/>
      <c r="AM54" s="50"/>
      <c r="AN54" s="51"/>
      <c r="AO54" s="51"/>
      <c r="AP54" s="52"/>
      <c r="AQ54" s="53"/>
      <c r="AR54" s="54"/>
    </row>
    <row r="55" spans="1:44" ht="15.75" customHeight="1" thickTop="1" x14ac:dyDescent="0.3">
      <c r="A55" s="67">
        <v>3</v>
      </c>
      <c r="B55" s="68" t="s">
        <v>20</v>
      </c>
      <c r="C55" s="98" t="s">
        <v>32</v>
      </c>
      <c r="D55" s="69">
        <v>0.41666666666666702</v>
      </c>
      <c r="E55" s="70">
        <f t="shared" ref="E55:AI55" si="26">IF(E8&gt;0,IF(E33&gt;0,0,IF(E9&lt;0.375,E9-out+1,E9-out)),0)</f>
        <v>0</v>
      </c>
      <c r="F55" s="70">
        <f t="shared" si="26"/>
        <v>0</v>
      </c>
      <c r="G55" s="70">
        <f t="shared" si="26"/>
        <v>0</v>
      </c>
      <c r="H55" s="70">
        <f t="shared" si="26"/>
        <v>0</v>
      </c>
      <c r="I55" s="70">
        <f t="shared" si="26"/>
        <v>0</v>
      </c>
      <c r="J55" s="70">
        <f t="shared" si="26"/>
        <v>0</v>
      </c>
      <c r="K55" s="70">
        <f t="shared" si="26"/>
        <v>0</v>
      </c>
      <c r="L55" s="70">
        <f t="shared" si="26"/>
        <v>0</v>
      </c>
      <c r="M55" s="70">
        <f t="shared" si="26"/>
        <v>0</v>
      </c>
      <c r="N55" s="70">
        <f t="shared" si="26"/>
        <v>0</v>
      </c>
      <c r="O55" s="70">
        <f t="shared" si="26"/>
        <v>0</v>
      </c>
      <c r="P55" s="70">
        <f t="shared" si="26"/>
        <v>0</v>
      </c>
      <c r="Q55" s="70">
        <f t="shared" si="26"/>
        <v>0</v>
      </c>
      <c r="R55" s="70">
        <f t="shared" si="26"/>
        <v>0</v>
      </c>
      <c r="S55" s="70">
        <f t="shared" si="26"/>
        <v>0</v>
      </c>
      <c r="T55" s="70">
        <f t="shared" si="26"/>
        <v>0</v>
      </c>
      <c r="U55" s="70">
        <f t="shared" si="26"/>
        <v>0</v>
      </c>
      <c r="V55" s="70">
        <f t="shared" si="26"/>
        <v>0</v>
      </c>
      <c r="W55" s="70">
        <f t="shared" si="26"/>
        <v>0</v>
      </c>
      <c r="X55" s="70">
        <f t="shared" si="26"/>
        <v>0</v>
      </c>
      <c r="Y55" s="70">
        <f t="shared" si="26"/>
        <v>0</v>
      </c>
      <c r="Z55" s="70">
        <f t="shared" si="26"/>
        <v>0</v>
      </c>
      <c r="AA55" s="70">
        <f t="shared" si="26"/>
        <v>0</v>
      </c>
      <c r="AB55" s="70">
        <f t="shared" si="26"/>
        <v>0</v>
      </c>
      <c r="AC55" s="70">
        <f t="shared" si="26"/>
        <v>0</v>
      </c>
      <c r="AD55" s="70">
        <f t="shared" si="26"/>
        <v>0</v>
      </c>
      <c r="AE55" s="70">
        <f t="shared" si="26"/>
        <v>0</v>
      </c>
      <c r="AF55" s="70">
        <f t="shared" si="26"/>
        <v>0</v>
      </c>
      <c r="AG55" s="70">
        <f t="shared" si="26"/>
        <v>0</v>
      </c>
      <c r="AH55" s="70">
        <f t="shared" si="26"/>
        <v>0</v>
      </c>
      <c r="AI55" s="70">
        <f t="shared" si="26"/>
        <v>0</v>
      </c>
      <c r="AJ55" s="71">
        <f t="shared" ref="AJ55" si="27">SUM(E55:AI55)</f>
        <v>0</v>
      </c>
      <c r="AK55" s="39"/>
      <c r="AL55" s="66">
        <v>3</v>
      </c>
      <c r="AM55" s="50" t="s">
        <v>20</v>
      </c>
      <c r="AN55" s="51">
        <f>IF(AJ55-AK32&lt;0,0,AJ55-AK32)</f>
        <v>0</v>
      </c>
      <c r="AO55" s="51">
        <f t="shared" si="25"/>
        <v>0</v>
      </c>
      <c r="AP55" s="52">
        <f>1200/30/8</f>
        <v>5</v>
      </c>
      <c r="AQ55" s="57">
        <f>AO55*24</f>
        <v>0</v>
      </c>
      <c r="AR55" s="58">
        <f>AP55*AQ55</f>
        <v>0</v>
      </c>
    </row>
    <row r="56" spans="1:44" ht="6" customHeight="1" x14ac:dyDescent="0.3">
      <c r="A56" s="45"/>
      <c r="B56" s="46"/>
      <c r="C56" s="91"/>
      <c r="D56" s="47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9"/>
      <c r="AK56" s="39"/>
      <c r="AL56" s="66"/>
      <c r="AM56" s="50"/>
      <c r="AN56" s="51"/>
      <c r="AO56" s="51"/>
      <c r="AP56" s="52"/>
      <c r="AQ56" s="53"/>
      <c r="AR56" s="54"/>
    </row>
    <row r="57" spans="1:44" ht="15.75" customHeight="1" x14ac:dyDescent="0.3">
      <c r="A57" s="45">
        <v>4</v>
      </c>
      <c r="B57" s="46" t="s">
        <v>21</v>
      </c>
      <c r="C57" s="91" t="s">
        <v>32</v>
      </c>
      <c r="D57" s="47">
        <v>0.45833333333333298</v>
      </c>
      <c r="E57" s="55">
        <f t="shared" ref="E57:AI57" si="28">IF(E10&gt;0,IF(E35&gt;0,0,IF(E11&lt;0.375,E11-out+1,E11-out)),0)</f>
        <v>0</v>
      </c>
      <c r="F57" s="55">
        <f t="shared" si="28"/>
        <v>0</v>
      </c>
      <c r="G57" s="55">
        <f t="shared" si="28"/>
        <v>0</v>
      </c>
      <c r="H57" s="55">
        <f t="shared" si="28"/>
        <v>0</v>
      </c>
      <c r="I57" s="55">
        <f t="shared" si="28"/>
        <v>0</v>
      </c>
      <c r="J57" s="55">
        <f t="shared" si="28"/>
        <v>0</v>
      </c>
      <c r="K57" s="55">
        <f t="shared" si="28"/>
        <v>0</v>
      </c>
      <c r="L57" s="55">
        <f t="shared" si="28"/>
        <v>0</v>
      </c>
      <c r="M57" s="55">
        <f t="shared" si="28"/>
        <v>0</v>
      </c>
      <c r="N57" s="55">
        <f t="shared" si="28"/>
        <v>0</v>
      </c>
      <c r="O57" s="55">
        <f t="shared" si="28"/>
        <v>0</v>
      </c>
      <c r="P57" s="55">
        <f t="shared" si="28"/>
        <v>0</v>
      </c>
      <c r="Q57" s="55">
        <f t="shared" si="28"/>
        <v>0</v>
      </c>
      <c r="R57" s="55">
        <f t="shared" si="28"/>
        <v>0</v>
      </c>
      <c r="S57" s="55">
        <f t="shared" si="28"/>
        <v>0</v>
      </c>
      <c r="T57" s="55">
        <f t="shared" si="28"/>
        <v>0</v>
      </c>
      <c r="U57" s="55">
        <f t="shared" si="28"/>
        <v>0</v>
      </c>
      <c r="V57" s="55">
        <f t="shared" si="28"/>
        <v>0</v>
      </c>
      <c r="W57" s="55">
        <f t="shared" si="28"/>
        <v>0</v>
      </c>
      <c r="X57" s="55">
        <f t="shared" si="28"/>
        <v>0</v>
      </c>
      <c r="Y57" s="55">
        <f t="shared" si="28"/>
        <v>0</v>
      </c>
      <c r="Z57" s="55">
        <f t="shared" si="28"/>
        <v>0</v>
      </c>
      <c r="AA57" s="55">
        <f t="shared" si="28"/>
        <v>0</v>
      </c>
      <c r="AB57" s="55">
        <f t="shared" si="28"/>
        <v>0</v>
      </c>
      <c r="AC57" s="55">
        <f t="shared" si="28"/>
        <v>0</v>
      </c>
      <c r="AD57" s="55">
        <f t="shared" si="28"/>
        <v>0</v>
      </c>
      <c r="AE57" s="55">
        <f t="shared" si="28"/>
        <v>0</v>
      </c>
      <c r="AF57" s="55">
        <f t="shared" si="28"/>
        <v>0</v>
      </c>
      <c r="AG57" s="55">
        <f t="shared" si="28"/>
        <v>0</v>
      </c>
      <c r="AH57" s="55">
        <f t="shared" si="28"/>
        <v>0</v>
      </c>
      <c r="AI57" s="55">
        <f t="shared" si="28"/>
        <v>0</v>
      </c>
      <c r="AJ57" s="56">
        <f t="shared" ref="AJ57" si="29">SUM(E57:AI57)</f>
        <v>0</v>
      </c>
      <c r="AK57" s="39"/>
      <c r="AL57" s="66">
        <v>4</v>
      </c>
      <c r="AM57" s="50" t="s">
        <v>21</v>
      </c>
      <c r="AN57" s="51">
        <f>IF(AJ57-AK34&lt;0,0,AJ57-AK34)</f>
        <v>0</v>
      </c>
      <c r="AO57" s="51">
        <f t="shared" si="25"/>
        <v>0</v>
      </c>
      <c r="AP57" s="52">
        <f>1200/30/8</f>
        <v>5</v>
      </c>
      <c r="AQ57" s="57">
        <f>AO57*24</f>
        <v>0</v>
      </c>
      <c r="AR57" s="58">
        <f>AP57*AQ57</f>
        <v>0</v>
      </c>
    </row>
    <row r="58" spans="1:44" ht="6" customHeight="1" thickBot="1" x14ac:dyDescent="0.35">
      <c r="A58" s="45"/>
      <c r="B58" s="46"/>
      <c r="C58" s="91"/>
      <c r="D58" s="47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9"/>
      <c r="AK58" s="3"/>
      <c r="AL58" s="66"/>
      <c r="AM58" s="50"/>
      <c r="AN58" s="51"/>
      <c r="AO58" s="51"/>
      <c r="AP58" s="59"/>
      <c r="AQ58" s="60"/>
      <c r="AR58" s="61"/>
    </row>
    <row r="59" spans="1:44" ht="15.75" customHeight="1" thickTop="1" x14ac:dyDescent="0.35">
      <c r="A59" s="34">
        <v>5</v>
      </c>
      <c r="B59" s="35" t="s">
        <v>22</v>
      </c>
      <c r="C59" s="92" t="s">
        <v>32</v>
      </c>
      <c r="D59" s="36">
        <v>0.375</v>
      </c>
      <c r="E59" s="37">
        <f t="shared" ref="E59:AI59" si="30">IF(E12&gt;0,IF(E37&gt;0,0,IF(E13&lt;0.375,E13-out+1,E13-out)),0)</f>
        <v>0</v>
      </c>
      <c r="F59" s="37">
        <f t="shared" si="30"/>
        <v>0</v>
      </c>
      <c r="G59" s="37">
        <f t="shared" si="30"/>
        <v>0</v>
      </c>
      <c r="H59" s="37">
        <f t="shared" si="30"/>
        <v>0</v>
      </c>
      <c r="I59" s="37">
        <f t="shared" si="30"/>
        <v>0</v>
      </c>
      <c r="J59" s="37">
        <f t="shared" si="30"/>
        <v>0</v>
      </c>
      <c r="K59" s="37">
        <f t="shared" si="30"/>
        <v>0</v>
      </c>
      <c r="L59" s="37">
        <f t="shared" si="30"/>
        <v>0</v>
      </c>
      <c r="M59" s="37">
        <f t="shared" si="30"/>
        <v>0</v>
      </c>
      <c r="N59" s="37">
        <f t="shared" si="30"/>
        <v>0</v>
      </c>
      <c r="O59" s="37">
        <f t="shared" si="30"/>
        <v>0</v>
      </c>
      <c r="P59" s="37">
        <f t="shared" si="30"/>
        <v>0</v>
      </c>
      <c r="Q59" s="37">
        <f t="shared" si="30"/>
        <v>0</v>
      </c>
      <c r="R59" s="37">
        <f t="shared" si="30"/>
        <v>0</v>
      </c>
      <c r="S59" s="37">
        <f t="shared" si="30"/>
        <v>0</v>
      </c>
      <c r="T59" s="37">
        <f t="shared" si="30"/>
        <v>0</v>
      </c>
      <c r="U59" s="37">
        <f t="shared" si="30"/>
        <v>0</v>
      </c>
      <c r="V59" s="37">
        <f t="shared" si="30"/>
        <v>0</v>
      </c>
      <c r="W59" s="37">
        <f t="shared" si="30"/>
        <v>0</v>
      </c>
      <c r="X59" s="37">
        <f t="shared" si="30"/>
        <v>0</v>
      </c>
      <c r="Y59" s="37">
        <f t="shared" si="30"/>
        <v>0</v>
      </c>
      <c r="Z59" s="37">
        <f t="shared" si="30"/>
        <v>0</v>
      </c>
      <c r="AA59" s="37">
        <f t="shared" si="30"/>
        <v>0</v>
      </c>
      <c r="AB59" s="37">
        <f t="shared" si="30"/>
        <v>0</v>
      </c>
      <c r="AC59" s="37">
        <f t="shared" si="30"/>
        <v>0</v>
      </c>
      <c r="AD59" s="37">
        <f t="shared" si="30"/>
        <v>0</v>
      </c>
      <c r="AE59" s="37">
        <f t="shared" si="30"/>
        <v>0</v>
      </c>
      <c r="AF59" s="37">
        <f t="shared" si="30"/>
        <v>0</v>
      </c>
      <c r="AG59" s="37">
        <f t="shared" si="30"/>
        <v>0</v>
      </c>
      <c r="AH59" s="37">
        <f t="shared" si="30"/>
        <v>0</v>
      </c>
      <c r="AI59" s="37">
        <f t="shared" si="30"/>
        <v>0</v>
      </c>
      <c r="AJ59" s="38">
        <f>SUM(E59:AI59)</f>
        <v>0</v>
      </c>
      <c r="AK59" s="3"/>
      <c r="AL59" s="65">
        <v>5</v>
      </c>
      <c r="AM59" s="40" t="s">
        <v>22</v>
      </c>
      <c r="AN59" s="41">
        <f>IF(AJ59-AK36&lt;0,0,AJ59-AK36)</f>
        <v>0</v>
      </c>
      <c r="AO59" s="41">
        <f t="shared" ref="AO59" si="31">AN59*1.5</f>
        <v>0</v>
      </c>
      <c r="AP59" s="42">
        <f t="shared" ref="AP59" si="32">1500/30/8</f>
        <v>6.25</v>
      </c>
      <c r="AQ59" s="43">
        <f t="shared" ref="AQ59" si="33">AO59*24</f>
        <v>0</v>
      </c>
      <c r="AR59" s="44">
        <f t="shared" ref="AR59" si="34">AP59*AQ59</f>
        <v>0</v>
      </c>
    </row>
    <row r="60" spans="1:44" ht="6" customHeight="1" x14ac:dyDescent="0.3">
      <c r="A60" s="45"/>
      <c r="B60" s="46"/>
      <c r="C60" s="91"/>
      <c r="D60" s="47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9"/>
      <c r="AK60" s="3"/>
      <c r="AL60" s="66"/>
      <c r="AM60" s="50"/>
      <c r="AN60" s="51"/>
      <c r="AO60" s="51"/>
      <c r="AP60" s="52"/>
      <c r="AQ60" s="53"/>
      <c r="AR60" s="54"/>
    </row>
    <row r="61" spans="1:44" ht="15.75" customHeight="1" x14ac:dyDescent="0.35">
      <c r="A61" s="45">
        <v>6</v>
      </c>
      <c r="B61" s="46" t="s">
        <v>23</v>
      </c>
      <c r="C61" s="91" t="s">
        <v>32</v>
      </c>
      <c r="D61" s="47">
        <v>0.375</v>
      </c>
      <c r="E61" s="55">
        <f t="shared" ref="E61:AI61" si="35">IF(E14&gt;0,IF(E39&gt;0,0,IF(E15&lt;0.375,E15-out+1,E15-out)),0)</f>
        <v>0</v>
      </c>
      <c r="F61" s="55">
        <f t="shared" si="35"/>
        <v>0</v>
      </c>
      <c r="G61" s="55">
        <f t="shared" si="35"/>
        <v>0</v>
      </c>
      <c r="H61" s="55">
        <f t="shared" si="35"/>
        <v>0</v>
      </c>
      <c r="I61" s="55">
        <f t="shared" si="35"/>
        <v>0</v>
      </c>
      <c r="J61" s="55">
        <f t="shared" si="35"/>
        <v>0</v>
      </c>
      <c r="K61" s="55">
        <f t="shared" si="35"/>
        <v>0</v>
      </c>
      <c r="L61" s="55">
        <f t="shared" si="35"/>
        <v>0</v>
      </c>
      <c r="M61" s="55">
        <f t="shared" si="35"/>
        <v>0</v>
      </c>
      <c r="N61" s="55">
        <f t="shared" si="35"/>
        <v>0</v>
      </c>
      <c r="O61" s="55">
        <f t="shared" si="35"/>
        <v>0</v>
      </c>
      <c r="P61" s="55">
        <f t="shared" si="35"/>
        <v>0</v>
      </c>
      <c r="Q61" s="55">
        <f t="shared" si="35"/>
        <v>0</v>
      </c>
      <c r="R61" s="55">
        <f t="shared" si="35"/>
        <v>0</v>
      </c>
      <c r="S61" s="55">
        <f t="shared" si="35"/>
        <v>0</v>
      </c>
      <c r="T61" s="55">
        <f t="shared" si="35"/>
        <v>0</v>
      </c>
      <c r="U61" s="55">
        <f t="shared" si="35"/>
        <v>0</v>
      </c>
      <c r="V61" s="55">
        <f t="shared" si="35"/>
        <v>0</v>
      </c>
      <c r="W61" s="55">
        <f t="shared" si="35"/>
        <v>0</v>
      </c>
      <c r="X61" s="55">
        <f t="shared" si="35"/>
        <v>0</v>
      </c>
      <c r="Y61" s="55">
        <f t="shared" si="35"/>
        <v>0</v>
      </c>
      <c r="Z61" s="55">
        <f t="shared" si="35"/>
        <v>0</v>
      </c>
      <c r="AA61" s="55">
        <f t="shared" si="35"/>
        <v>0</v>
      </c>
      <c r="AB61" s="55">
        <f t="shared" si="35"/>
        <v>0</v>
      </c>
      <c r="AC61" s="55">
        <f t="shared" si="35"/>
        <v>0</v>
      </c>
      <c r="AD61" s="55">
        <f t="shared" si="35"/>
        <v>0</v>
      </c>
      <c r="AE61" s="55">
        <f t="shared" si="35"/>
        <v>0</v>
      </c>
      <c r="AF61" s="55">
        <f t="shared" si="35"/>
        <v>0</v>
      </c>
      <c r="AG61" s="55">
        <f t="shared" si="35"/>
        <v>0</v>
      </c>
      <c r="AH61" s="55">
        <f t="shared" si="35"/>
        <v>0</v>
      </c>
      <c r="AI61" s="55">
        <f t="shared" si="35"/>
        <v>0</v>
      </c>
      <c r="AJ61" s="56">
        <f>SUM(E61:AI61)</f>
        <v>0</v>
      </c>
      <c r="AK61" s="3"/>
      <c r="AL61" s="66">
        <v>6</v>
      </c>
      <c r="AM61" s="50" t="s">
        <v>23</v>
      </c>
      <c r="AN61" s="51">
        <f>IF(AJ61-AK38&lt;0,0,AJ61-AK38)</f>
        <v>0</v>
      </c>
      <c r="AO61" s="51">
        <f t="shared" ref="AO61" si="36">AN61*1.5</f>
        <v>0</v>
      </c>
      <c r="AP61" s="52">
        <f t="shared" ref="AP61" si="37">1200/30/8</f>
        <v>5</v>
      </c>
      <c r="AQ61" s="57">
        <f t="shared" ref="AQ61" si="38">AO61*24</f>
        <v>0</v>
      </c>
      <c r="AR61" s="58">
        <f t="shared" ref="AR61" si="39">AP61*AQ61</f>
        <v>0</v>
      </c>
    </row>
    <row r="62" spans="1:44" ht="6" customHeight="1" thickBot="1" x14ac:dyDescent="0.35">
      <c r="A62" s="72"/>
      <c r="B62" s="73"/>
      <c r="C62" s="93"/>
      <c r="D62" s="74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6"/>
      <c r="AK62" s="3"/>
      <c r="AL62" s="66"/>
      <c r="AM62" s="50"/>
      <c r="AN62" s="51"/>
      <c r="AO62" s="51"/>
      <c r="AP62" s="52"/>
      <c r="AQ62" s="53"/>
      <c r="AR62" s="54"/>
    </row>
    <row r="63" spans="1:44" ht="15.75" customHeight="1" thickTop="1" x14ac:dyDescent="0.35">
      <c r="A63" s="67">
        <v>7</v>
      </c>
      <c r="B63" s="68" t="s">
        <v>24</v>
      </c>
      <c r="C63" s="97" t="s">
        <v>32</v>
      </c>
      <c r="D63" s="69">
        <v>0.41666666666666702</v>
      </c>
      <c r="E63" s="70">
        <f t="shared" ref="E63:AI63" si="40">IF(E16&gt;0,IF(E41&gt;0,0,IF(E17&lt;0.375,E17-out+1,E17-out)),0)</f>
        <v>0</v>
      </c>
      <c r="F63" s="70">
        <f t="shared" si="40"/>
        <v>0</v>
      </c>
      <c r="G63" s="70">
        <f t="shared" si="40"/>
        <v>0</v>
      </c>
      <c r="H63" s="70">
        <f t="shared" si="40"/>
        <v>0</v>
      </c>
      <c r="I63" s="70">
        <f t="shared" si="40"/>
        <v>0</v>
      </c>
      <c r="J63" s="70">
        <f t="shared" si="40"/>
        <v>0</v>
      </c>
      <c r="K63" s="70">
        <f t="shared" si="40"/>
        <v>0</v>
      </c>
      <c r="L63" s="70">
        <f t="shared" si="40"/>
        <v>0</v>
      </c>
      <c r="M63" s="70">
        <f t="shared" si="40"/>
        <v>0</v>
      </c>
      <c r="N63" s="70">
        <f t="shared" si="40"/>
        <v>0</v>
      </c>
      <c r="O63" s="70">
        <f t="shared" si="40"/>
        <v>0</v>
      </c>
      <c r="P63" s="70">
        <f t="shared" si="40"/>
        <v>0</v>
      </c>
      <c r="Q63" s="70">
        <f t="shared" si="40"/>
        <v>0</v>
      </c>
      <c r="R63" s="70">
        <f t="shared" si="40"/>
        <v>0</v>
      </c>
      <c r="S63" s="70">
        <f t="shared" si="40"/>
        <v>0</v>
      </c>
      <c r="T63" s="70">
        <f t="shared" si="40"/>
        <v>0</v>
      </c>
      <c r="U63" s="70">
        <f t="shared" si="40"/>
        <v>0</v>
      </c>
      <c r="V63" s="70">
        <f t="shared" si="40"/>
        <v>0</v>
      </c>
      <c r="W63" s="70">
        <f t="shared" si="40"/>
        <v>0</v>
      </c>
      <c r="X63" s="70">
        <f t="shared" si="40"/>
        <v>0</v>
      </c>
      <c r="Y63" s="70">
        <f t="shared" si="40"/>
        <v>0</v>
      </c>
      <c r="Z63" s="70">
        <f t="shared" si="40"/>
        <v>0</v>
      </c>
      <c r="AA63" s="70">
        <f t="shared" si="40"/>
        <v>0</v>
      </c>
      <c r="AB63" s="70">
        <f t="shared" si="40"/>
        <v>0</v>
      </c>
      <c r="AC63" s="70">
        <f t="shared" si="40"/>
        <v>0</v>
      </c>
      <c r="AD63" s="70">
        <f t="shared" si="40"/>
        <v>0</v>
      </c>
      <c r="AE63" s="70">
        <f t="shared" si="40"/>
        <v>0</v>
      </c>
      <c r="AF63" s="70">
        <f t="shared" si="40"/>
        <v>0</v>
      </c>
      <c r="AG63" s="70">
        <f t="shared" si="40"/>
        <v>0</v>
      </c>
      <c r="AH63" s="70">
        <f t="shared" si="40"/>
        <v>0</v>
      </c>
      <c r="AI63" s="70">
        <f t="shared" si="40"/>
        <v>0</v>
      </c>
      <c r="AJ63" s="71">
        <f t="shared" ref="AJ63" si="41">SUM(E63:AI63)</f>
        <v>0</v>
      </c>
      <c r="AK63" s="3"/>
      <c r="AL63" s="66">
        <v>7</v>
      </c>
      <c r="AM63" s="50" t="s">
        <v>24</v>
      </c>
      <c r="AN63" s="51">
        <f>IF(AJ63-AK40&lt;0,0,AJ63-AK40)</f>
        <v>0</v>
      </c>
      <c r="AO63" s="51">
        <f t="shared" ref="AO63" si="42">AN63*1.5</f>
        <v>0</v>
      </c>
      <c r="AP63" s="52">
        <f t="shared" ref="AP63" si="43">1200/30/8</f>
        <v>5</v>
      </c>
      <c r="AQ63" s="57">
        <f t="shared" ref="AQ63" si="44">AO63*24</f>
        <v>0</v>
      </c>
      <c r="AR63" s="58">
        <f t="shared" ref="AR63" si="45">AP63*AQ63</f>
        <v>0</v>
      </c>
    </row>
    <row r="64" spans="1:44" ht="6" customHeight="1" x14ac:dyDescent="0.3">
      <c r="A64" s="45"/>
      <c r="B64" s="46"/>
      <c r="C64" s="98"/>
      <c r="D64" s="47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9"/>
      <c r="AK64" s="3"/>
      <c r="AL64" s="66"/>
      <c r="AM64" s="50"/>
      <c r="AN64" s="51"/>
      <c r="AO64" s="51"/>
      <c r="AP64" s="52"/>
      <c r="AQ64" s="53"/>
      <c r="AR64" s="54"/>
    </row>
    <row r="65" spans="1:44" ht="15.75" customHeight="1" x14ac:dyDescent="0.35">
      <c r="A65" s="45">
        <v>8</v>
      </c>
      <c r="B65" s="46" t="s">
        <v>25</v>
      </c>
      <c r="C65" s="91" t="s">
        <v>32</v>
      </c>
      <c r="D65" s="47">
        <v>0.45833333333333298</v>
      </c>
      <c r="E65" s="55">
        <f t="shared" ref="E65:AI65" si="46">IF(E18&gt;0,IF(E43&gt;0,0,IF(E19&lt;0.375,E19-out+1,E19-out)),0)</f>
        <v>0</v>
      </c>
      <c r="F65" s="55">
        <f t="shared" si="46"/>
        <v>0</v>
      </c>
      <c r="G65" s="55">
        <f t="shared" si="46"/>
        <v>0</v>
      </c>
      <c r="H65" s="55">
        <f t="shared" si="46"/>
        <v>0</v>
      </c>
      <c r="I65" s="55">
        <f t="shared" si="46"/>
        <v>0</v>
      </c>
      <c r="J65" s="55">
        <f t="shared" si="46"/>
        <v>0</v>
      </c>
      <c r="K65" s="55">
        <f t="shared" si="46"/>
        <v>0</v>
      </c>
      <c r="L65" s="55">
        <f t="shared" si="46"/>
        <v>0</v>
      </c>
      <c r="M65" s="55">
        <f t="shared" si="46"/>
        <v>0</v>
      </c>
      <c r="N65" s="55">
        <f t="shared" si="46"/>
        <v>0</v>
      </c>
      <c r="O65" s="55">
        <f t="shared" si="46"/>
        <v>0</v>
      </c>
      <c r="P65" s="55">
        <f t="shared" si="46"/>
        <v>0</v>
      </c>
      <c r="Q65" s="55">
        <f t="shared" si="46"/>
        <v>0</v>
      </c>
      <c r="R65" s="55">
        <f t="shared" si="46"/>
        <v>0</v>
      </c>
      <c r="S65" s="55">
        <f t="shared" si="46"/>
        <v>0</v>
      </c>
      <c r="T65" s="55">
        <f t="shared" si="46"/>
        <v>0</v>
      </c>
      <c r="U65" s="55">
        <f t="shared" si="46"/>
        <v>0</v>
      </c>
      <c r="V65" s="55">
        <f t="shared" si="46"/>
        <v>0</v>
      </c>
      <c r="W65" s="55">
        <f t="shared" si="46"/>
        <v>0</v>
      </c>
      <c r="X65" s="55">
        <f t="shared" si="46"/>
        <v>0</v>
      </c>
      <c r="Y65" s="55">
        <f t="shared" si="46"/>
        <v>0</v>
      </c>
      <c r="Z65" s="55">
        <f t="shared" si="46"/>
        <v>0</v>
      </c>
      <c r="AA65" s="55">
        <f t="shared" si="46"/>
        <v>0</v>
      </c>
      <c r="AB65" s="55">
        <f t="shared" si="46"/>
        <v>0</v>
      </c>
      <c r="AC65" s="55">
        <f t="shared" si="46"/>
        <v>0</v>
      </c>
      <c r="AD65" s="55">
        <f t="shared" si="46"/>
        <v>0</v>
      </c>
      <c r="AE65" s="55">
        <f t="shared" si="46"/>
        <v>0</v>
      </c>
      <c r="AF65" s="55">
        <f t="shared" si="46"/>
        <v>0</v>
      </c>
      <c r="AG65" s="55">
        <f t="shared" si="46"/>
        <v>0</v>
      </c>
      <c r="AH65" s="55">
        <f t="shared" si="46"/>
        <v>0</v>
      </c>
      <c r="AI65" s="55">
        <f t="shared" si="46"/>
        <v>0</v>
      </c>
      <c r="AJ65" s="56">
        <f t="shared" ref="AJ65" si="47">SUM(E65:AI65)</f>
        <v>0</v>
      </c>
      <c r="AK65" s="3"/>
      <c r="AL65" s="66">
        <v>8</v>
      </c>
      <c r="AM65" s="50" t="s">
        <v>25</v>
      </c>
      <c r="AN65" s="51">
        <f>IF(AJ65-AK42&lt;0,0,AJ65-AK42)</f>
        <v>0</v>
      </c>
      <c r="AO65" s="51">
        <f t="shared" ref="AO65" si="48">AN65*1.5</f>
        <v>0</v>
      </c>
      <c r="AP65" s="52">
        <f t="shared" ref="AP65" si="49">1200/30/8</f>
        <v>5</v>
      </c>
      <c r="AQ65" s="57">
        <f t="shared" ref="AQ65" si="50">AO65*24</f>
        <v>0</v>
      </c>
      <c r="AR65" s="58">
        <f t="shared" ref="AR65" si="51">AP65*AQ65</f>
        <v>0</v>
      </c>
    </row>
    <row r="66" spans="1:44" ht="6" customHeight="1" thickBot="1" x14ac:dyDescent="0.35">
      <c r="A66" s="45"/>
      <c r="B66" s="46"/>
      <c r="C66" s="91"/>
      <c r="D66" s="47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9"/>
      <c r="AK66" s="3"/>
      <c r="AL66" s="66"/>
      <c r="AM66" s="50"/>
      <c r="AN66" s="51"/>
      <c r="AO66" s="51"/>
      <c r="AP66" s="59"/>
      <c r="AQ66" s="60"/>
      <c r="AR66" s="61"/>
    </row>
    <row r="67" spans="1:44" ht="15.75" customHeight="1" thickTop="1" x14ac:dyDescent="0.35">
      <c r="A67" s="34">
        <v>9</v>
      </c>
      <c r="B67" s="35" t="s">
        <v>26</v>
      </c>
      <c r="C67" s="92" t="s">
        <v>32</v>
      </c>
      <c r="D67" s="36">
        <v>0.375</v>
      </c>
      <c r="E67" s="37">
        <f t="shared" ref="E67:AI67" si="52">IF(E20&gt;0,IF(E45&gt;0,0,IF(E21&lt;0.375,E21-out+1,E21-out)),0)</f>
        <v>0</v>
      </c>
      <c r="F67" s="37">
        <f t="shared" si="52"/>
        <v>0</v>
      </c>
      <c r="G67" s="37">
        <f t="shared" si="52"/>
        <v>0</v>
      </c>
      <c r="H67" s="37">
        <f t="shared" si="52"/>
        <v>0</v>
      </c>
      <c r="I67" s="37">
        <f t="shared" si="52"/>
        <v>0</v>
      </c>
      <c r="J67" s="37">
        <f t="shared" si="52"/>
        <v>0</v>
      </c>
      <c r="K67" s="37">
        <f t="shared" si="52"/>
        <v>0</v>
      </c>
      <c r="L67" s="37">
        <f t="shared" si="52"/>
        <v>0</v>
      </c>
      <c r="M67" s="37">
        <f t="shared" si="52"/>
        <v>0</v>
      </c>
      <c r="N67" s="37">
        <f t="shared" si="52"/>
        <v>0</v>
      </c>
      <c r="O67" s="37">
        <f t="shared" si="52"/>
        <v>0</v>
      </c>
      <c r="P67" s="37">
        <f t="shared" si="52"/>
        <v>0</v>
      </c>
      <c r="Q67" s="37">
        <f t="shared" si="52"/>
        <v>0</v>
      </c>
      <c r="R67" s="37">
        <f t="shared" si="52"/>
        <v>0</v>
      </c>
      <c r="S67" s="37">
        <f t="shared" si="52"/>
        <v>0</v>
      </c>
      <c r="T67" s="37">
        <f t="shared" si="52"/>
        <v>0</v>
      </c>
      <c r="U67" s="37">
        <f t="shared" si="52"/>
        <v>0</v>
      </c>
      <c r="V67" s="37">
        <f t="shared" si="52"/>
        <v>0</v>
      </c>
      <c r="W67" s="37">
        <f t="shared" si="52"/>
        <v>0</v>
      </c>
      <c r="X67" s="37">
        <f t="shared" si="52"/>
        <v>0</v>
      </c>
      <c r="Y67" s="37">
        <f t="shared" si="52"/>
        <v>0</v>
      </c>
      <c r="Z67" s="37">
        <f t="shared" si="52"/>
        <v>0</v>
      </c>
      <c r="AA67" s="37">
        <f t="shared" si="52"/>
        <v>0</v>
      </c>
      <c r="AB67" s="37">
        <f t="shared" si="52"/>
        <v>0</v>
      </c>
      <c r="AC67" s="37">
        <f t="shared" si="52"/>
        <v>0</v>
      </c>
      <c r="AD67" s="37">
        <f t="shared" si="52"/>
        <v>0</v>
      </c>
      <c r="AE67" s="37">
        <f t="shared" si="52"/>
        <v>0</v>
      </c>
      <c r="AF67" s="37">
        <f t="shared" si="52"/>
        <v>0</v>
      </c>
      <c r="AG67" s="37">
        <f t="shared" si="52"/>
        <v>0</v>
      </c>
      <c r="AH67" s="37">
        <f t="shared" si="52"/>
        <v>0</v>
      </c>
      <c r="AI67" s="37">
        <f t="shared" si="52"/>
        <v>0</v>
      </c>
      <c r="AJ67" s="38">
        <f>SUM(E67:AI67)</f>
        <v>0</v>
      </c>
      <c r="AK67" s="3"/>
      <c r="AL67" s="65">
        <v>9</v>
      </c>
      <c r="AM67" s="40" t="s">
        <v>26</v>
      </c>
      <c r="AN67" s="41">
        <f>IF(AJ67-AK44&lt;0,0,AJ67-AK44)</f>
        <v>0</v>
      </c>
      <c r="AO67" s="41">
        <f t="shared" ref="AO67" si="53">AN67*1.5</f>
        <v>0</v>
      </c>
      <c r="AP67" s="42">
        <f t="shared" ref="AP67" si="54">1500/30/8</f>
        <v>6.25</v>
      </c>
      <c r="AQ67" s="43">
        <f t="shared" ref="AQ67" si="55">AO67*24</f>
        <v>0</v>
      </c>
      <c r="AR67" s="44">
        <f t="shared" ref="AR67" si="56">AP67*AQ67</f>
        <v>0</v>
      </c>
    </row>
    <row r="68" spans="1:44" ht="6" customHeight="1" x14ac:dyDescent="0.3">
      <c r="A68" s="45"/>
      <c r="B68" s="46"/>
      <c r="C68" s="91"/>
      <c r="D68" s="47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9"/>
      <c r="AK68" s="3"/>
      <c r="AL68" s="66"/>
      <c r="AM68" s="50"/>
      <c r="AN68" s="51"/>
      <c r="AO68" s="51"/>
      <c r="AP68" s="52"/>
      <c r="AQ68" s="53"/>
      <c r="AR68" s="54"/>
    </row>
    <row r="69" spans="1:44" ht="15.75" customHeight="1" x14ac:dyDescent="0.35">
      <c r="A69" s="45">
        <v>10</v>
      </c>
      <c r="B69" s="46" t="s">
        <v>27</v>
      </c>
      <c r="C69" s="91" t="s">
        <v>32</v>
      </c>
      <c r="D69" s="47">
        <v>0.375</v>
      </c>
      <c r="E69" s="55">
        <f t="shared" ref="E69:AI69" si="57">IF(E22&gt;0,IF(E47&gt;0,0,IF(E23&lt;0.375,E23-out+1,E23-out)),0)</f>
        <v>0</v>
      </c>
      <c r="F69" s="55">
        <f t="shared" si="57"/>
        <v>0</v>
      </c>
      <c r="G69" s="55">
        <f t="shared" si="57"/>
        <v>0</v>
      </c>
      <c r="H69" s="55">
        <f t="shared" si="57"/>
        <v>0</v>
      </c>
      <c r="I69" s="55">
        <f t="shared" si="57"/>
        <v>0</v>
      </c>
      <c r="J69" s="55">
        <f t="shared" si="57"/>
        <v>0</v>
      </c>
      <c r="K69" s="55">
        <f t="shared" si="57"/>
        <v>0</v>
      </c>
      <c r="L69" s="55">
        <f t="shared" si="57"/>
        <v>0</v>
      </c>
      <c r="M69" s="55">
        <f t="shared" si="57"/>
        <v>0</v>
      </c>
      <c r="N69" s="55">
        <f t="shared" si="57"/>
        <v>0</v>
      </c>
      <c r="O69" s="55">
        <f t="shared" si="57"/>
        <v>0</v>
      </c>
      <c r="P69" s="55">
        <f t="shared" si="57"/>
        <v>0</v>
      </c>
      <c r="Q69" s="55">
        <f t="shared" si="57"/>
        <v>0</v>
      </c>
      <c r="R69" s="55">
        <f t="shared" si="57"/>
        <v>0</v>
      </c>
      <c r="S69" s="55">
        <f t="shared" si="57"/>
        <v>0</v>
      </c>
      <c r="T69" s="55">
        <f t="shared" si="57"/>
        <v>0</v>
      </c>
      <c r="U69" s="55">
        <f t="shared" si="57"/>
        <v>0</v>
      </c>
      <c r="V69" s="55">
        <f t="shared" si="57"/>
        <v>0</v>
      </c>
      <c r="W69" s="55">
        <f t="shared" si="57"/>
        <v>0</v>
      </c>
      <c r="X69" s="55">
        <f t="shared" si="57"/>
        <v>0</v>
      </c>
      <c r="Y69" s="55">
        <f t="shared" si="57"/>
        <v>0</v>
      </c>
      <c r="Z69" s="55">
        <f t="shared" si="57"/>
        <v>0</v>
      </c>
      <c r="AA69" s="55">
        <f t="shared" si="57"/>
        <v>0</v>
      </c>
      <c r="AB69" s="55">
        <f t="shared" si="57"/>
        <v>0</v>
      </c>
      <c r="AC69" s="55">
        <f t="shared" si="57"/>
        <v>0</v>
      </c>
      <c r="AD69" s="55">
        <f t="shared" si="57"/>
        <v>0</v>
      </c>
      <c r="AE69" s="55">
        <f t="shared" si="57"/>
        <v>0</v>
      </c>
      <c r="AF69" s="55">
        <f t="shared" si="57"/>
        <v>0</v>
      </c>
      <c r="AG69" s="55">
        <f t="shared" si="57"/>
        <v>0</v>
      </c>
      <c r="AH69" s="55">
        <f t="shared" si="57"/>
        <v>0</v>
      </c>
      <c r="AI69" s="55">
        <f t="shared" si="57"/>
        <v>0</v>
      </c>
      <c r="AJ69" s="56">
        <f>SUM(E69:AI69)</f>
        <v>0</v>
      </c>
      <c r="AK69" s="3"/>
      <c r="AL69" s="66">
        <v>10</v>
      </c>
      <c r="AM69" s="50" t="s">
        <v>27</v>
      </c>
      <c r="AN69" s="51">
        <f>IF(AJ69-AK46&lt;0,0,AJ69-AK46)</f>
        <v>0</v>
      </c>
      <c r="AO69" s="51">
        <f t="shared" ref="AO69" si="58">AN69*1.5</f>
        <v>0</v>
      </c>
      <c r="AP69" s="52">
        <f t="shared" ref="AP69" si="59">1200/30/8</f>
        <v>5</v>
      </c>
      <c r="AQ69" s="57">
        <f t="shared" ref="AQ69" si="60">AO69*24</f>
        <v>0</v>
      </c>
      <c r="AR69" s="58">
        <f t="shared" ref="AR69" si="61">AP69*AQ69</f>
        <v>0</v>
      </c>
    </row>
    <row r="70" spans="1:44" ht="6" customHeight="1" thickBot="1" x14ac:dyDescent="0.35">
      <c r="A70" s="72"/>
      <c r="B70" s="73"/>
      <c r="C70" s="93"/>
      <c r="D70" s="74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6"/>
      <c r="AK70" s="3"/>
      <c r="AL70" s="79"/>
      <c r="AM70" s="80"/>
      <c r="AN70" s="81"/>
      <c r="AO70" s="81"/>
      <c r="AP70" s="82"/>
      <c r="AQ70" s="83"/>
      <c r="AR70" s="84"/>
    </row>
    <row r="71" spans="1:44" ht="25.8" customHeight="1" thickTop="1" x14ac:dyDescent="0.35"/>
  </sheetData>
  <mergeCells count="23">
    <mergeCell ref="B2:B3"/>
    <mergeCell ref="A2:A3"/>
    <mergeCell ref="C51:C52"/>
    <mergeCell ref="C53:C54"/>
    <mergeCell ref="AN49:AO49"/>
    <mergeCell ref="AQ49:AQ50"/>
    <mergeCell ref="C55:C56"/>
    <mergeCell ref="C57:C58"/>
    <mergeCell ref="H27:R27"/>
    <mergeCell ref="AR49:AR50"/>
    <mergeCell ref="AL49:AL50"/>
    <mergeCell ref="AM49:AM50"/>
    <mergeCell ref="AL48:AO48"/>
    <mergeCell ref="C59:C60"/>
    <mergeCell ref="C61:C62"/>
    <mergeCell ref="C63:C64"/>
    <mergeCell ref="AP49:AP50"/>
    <mergeCell ref="C65:C66"/>
    <mergeCell ref="C67:C68"/>
    <mergeCell ref="C69:C70"/>
    <mergeCell ref="H1:R1"/>
    <mergeCell ref="H50:R50"/>
    <mergeCell ref="C2:C3"/>
  </mergeCells>
  <phoneticPr fontId="2" type="noConversion"/>
  <conditionalFormatting sqref="E28:AI47">
    <cfRule type="cellIs" dxfId="4" priority="4" stopIfTrue="1" operator="equal">
      <formula>0.375</formula>
    </cfRule>
    <cfRule type="expression" dxfId="3" priority="5" stopIfTrue="1">
      <formula>AND($C28="إنصراف مبكر",E28&gt;0)=TRUE</formula>
    </cfRule>
  </conditionalFormatting>
  <conditionalFormatting sqref="E53:AI53 E51:AI51 E55:AI55 E57:AI57 E61:AI61 E59:AI59 E63:AI63 E65:AI65 E69:AI69 E67:AI67">
    <cfRule type="cellIs" dxfId="2" priority="3" stopIfTrue="1" operator="equal">
      <formula>0.375</formula>
    </cfRule>
  </conditionalFormatting>
  <conditionalFormatting sqref="AJ48:AK48 AJ51:AJ70">
    <cfRule type="cellIs" dxfId="1" priority="2" stopIfTrue="1" operator="equal">
      <formula>0.375</formula>
    </cfRule>
  </conditionalFormatting>
  <conditionalFormatting sqref="AJ28:AK47">
    <cfRule type="cellIs" dxfId="0" priority="1" stopIfTrue="1" operator="equal">
      <formula>0.375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in_t</vt:lpstr>
      <vt:lpstr>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</dc:creator>
  <cp:lastModifiedBy>سبحان الله</cp:lastModifiedBy>
  <dcterms:created xsi:type="dcterms:W3CDTF">2022-05-25T02:29:07Z</dcterms:created>
  <dcterms:modified xsi:type="dcterms:W3CDTF">2022-05-26T01:04:23Z</dcterms:modified>
</cp:coreProperties>
</file>