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7755"/>
  </bookViews>
  <sheets>
    <sheet name="Analysis" sheetId="5" r:id="rId1"/>
  </sheets>
  <calcPr calcId="15251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" i="5" l="1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" i="5"/>
  <c r="AD41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2" i="5"/>
  <c r="AD43" i="5"/>
  <c r="AD44" i="5"/>
  <c r="AD4" i="5"/>
  <c r="AD5" i="5"/>
  <c r="AD6" i="5"/>
  <c r="AD7" i="5"/>
  <c r="AD8" i="5"/>
  <c r="AD9" i="5"/>
  <c r="AD10" i="5"/>
  <c r="AC38" i="5"/>
  <c r="T5" i="5"/>
  <c r="U5" i="5"/>
  <c r="V5" i="5"/>
  <c r="W5" i="5"/>
  <c r="X5" i="5"/>
  <c r="Y5" i="5"/>
  <c r="Z5" i="5"/>
  <c r="AA5" i="5"/>
  <c r="T6" i="5"/>
  <c r="U6" i="5"/>
  <c r="V6" i="5"/>
  <c r="W6" i="5"/>
  <c r="X6" i="5"/>
  <c r="Y6" i="5"/>
  <c r="Z6" i="5"/>
  <c r="AA6" i="5"/>
  <c r="T7" i="5"/>
  <c r="U7" i="5"/>
  <c r="V7" i="5"/>
  <c r="W7" i="5"/>
  <c r="X7" i="5"/>
  <c r="Y7" i="5"/>
  <c r="Z7" i="5"/>
  <c r="AA7" i="5"/>
  <c r="T8" i="5"/>
  <c r="U8" i="5"/>
  <c r="V8" i="5"/>
  <c r="W8" i="5"/>
  <c r="X8" i="5"/>
  <c r="Y8" i="5"/>
  <c r="Z8" i="5"/>
  <c r="AA8" i="5"/>
  <c r="T9" i="5"/>
  <c r="U9" i="5"/>
  <c r="V9" i="5"/>
  <c r="W9" i="5"/>
  <c r="X9" i="5"/>
  <c r="Y9" i="5"/>
  <c r="Z9" i="5"/>
  <c r="AA9" i="5"/>
  <c r="T10" i="5"/>
  <c r="U10" i="5"/>
  <c r="V10" i="5"/>
  <c r="W10" i="5"/>
  <c r="X10" i="5"/>
  <c r="Y10" i="5"/>
  <c r="Z10" i="5"/>
  <c r="AA10" i="5"/>
  <c r="T11" i="5"/>
  <c r="U11" i="5"/>
  <c r="V11" i="5"/>
  <c r="W11" i="5"/>
  <c r="X11" i="5"/>
  <c r="Y11" i="5"/>
  <c r="Z11" i="5"/>
  <c r="AA11" i="5"/>
  <c r="T12" i="5"/>
  <c r="U12" i="5"/>
  <c r="V12" i="5"/>
  <c r="W12" i="5"/>
  <c r="X12" i="5"/>
  <c r="Y12" i="5"/>
  <c r="Z12" i="5"/>
  <c r="AA12" i="5"/>
  <c r="T13" i="5"/>
  <c r="U13" i="5"/>
  <c r="V13" i="5"/>
  <c r="W13" i="5"/>
  <c r="X13" i="5"/>
  <c r="Y13" i="5"/>
  <c r="Z13" i="5"/>
  <c r="AA13" i="5"/>
  <c r="T14" i="5"/>
  <c r="U14" i="5"/>
  <c r="V14" i="5"/>
  <c r="W14" i="5"/>
  <c r="X14" i="5"/>
  <c r="Y14" i="5"/>
  <c r="Z14" i="5"/>
  <c r="AA14" i="5"/>
  <c r="T15" i="5"/>
  <c r="U15" i="5"/>
  <c r="V15" i="5"/>
  <c r="W15" i="5"/>
  <c r="X15" i="5"/>
  <c r="Y15" i="5"/>
  <c r="Z15" i="5"/>
  <c r="AA15" i="5"/>
  <c r="T16" i="5"/>
  <c r="U16" i="5"/>
  <c r="V16" i="5"/>
  <c r="W16" i="5"/>
  <c r="X16" i="5"/>
  <c r="Y16" i="5"/>
  <c r="Z16" i="5"/>
  <c r="AA16" i="5"/>
  <c r="T17" i="5"/>
  <c r="U17" i="5"/>
  <c r="V17" i="5"/>
  <c r="W17" i="5"/>
  <c r="X17" i="5"/>
  <c r="Y17" i="5"/>
  <c r="Z17" i="5"/>
  <c r="AA17" i="5"/>
  <c r="T18" i="5"/>
  <c r="U18" i="5"/>
  <c r="V18" i="5"/>
  <c r="W18" i="5"/>
  <c r="X18" i="5"/>
  <c r="Y18" i="5"/>
  <c r="Z18" i="5"/>
  <c r="AA18" i="5"/>
  <c r="T19" i="5"/>
  <c r="U19" i="5"/>
  <c r="V19" i="5"/>
  <c r="W19" i="5"/>
  <c r="X19" i="5"/>
  <c r="Y19" i="5"/>
  <c r="Z19" i="5"/>
  <c r="AA19" i="5"/>
  <c r="T20" i="5"/>
  <c r="U20" i="5"/>
  <c r="V20" i="5"/>
  <c r="W20" i="5"/>
  <c r="X20" i="5"/>
  <c r="Y20" i="5"/>
  <c r="Z20" i="5"/>
  <c r="AA20" i="5"/>
  <c r="T21" i="5"/>
  <c r="U21" i="5"/>
  <c r="V21" i="5"/>
  <c r="W21" i="5"/>
  <c r="X21" i="5"/>
  <c r="Y21" i="5"/>
  <c r="Z21" i="5"/>
  <c r="AA21" i="5"/>
  <c r="T22" i="5"/>
  <c r="U22" i="5"/>
  <c r="V22" i="5"/>
  <c r="W22" i="5"/>
  <c r="X22" i="5"/>
  <c r="Y22" i="5"/>
  <c r="Z22" i="5"/>
  <c r="AA22" i="5"/>
  <c r="T23" i="5"/>
  <c r="U23" i="5"/>
  <c r="V23" i="5"/>
  <c r="W23" i="5"/>
  <c r="X23" i="5"/>
  <c r="Y23" i="5"/>
  <c r="Z23" i="5"/>
  <c r="AA23" i="5"/>
  <c r="T24" i="5"/>
  <c r="U24" i="5"/>
  <c r="V24" i="5"/>
  <c r="W24" i="5"/>
  <c r="X24" i="5"/>
  <c r="Y24" i="5"/>
  <c r="Z24" i="5"/>
  <c r="AA24" i="5"/>
  <c r="T25" i="5"/>
  <c r="U25" i="5"/>
  <c r="V25" i="5"/>
  <c r="W25" i="5"/>
  <c r="X25" i="5"/>
  <c r="Y25" i="5"/>
  <c r="Z25" i="5"/>
  <c r="AA25" i="5"/>
  <c r="T26" i="5"/>
  <c r="U26" i="5"/>
  <c r="V26" i="5"/>
  <c r="W26" i="5"/>
  <c r="X26" i="5"/>
  <c r="Y26" i="5"/>
  <c r="Z26" i="5"/>
  <c r="AA26" i="5"/>
  <c r="T27" i="5"/>
  <c r="U27" i="5"/>
  <c r="V27" i="5"/>
  <c r="W27" i="5"/>
  <c r="X27" i="5"/>
  <c r="Y27" i="5"/>
  <c r="Z27" i="5"/>
  <c r="AA27" i="5"/>
  <c r="T28" i="5"/>
  <c r="U28" i="5"/>
  <c r="V28" i="5"/>
  <c r="W28" i="5"/>
  <c r="X28" i="5"/>
  <c r="Y28" i="5"/>
  <c r="Z28" i="5"/>
  <c r="AA28" i="5"/>
  <c r="T29" i="5"/>
  <c r="U29" i="5"/>
  <c r="V29" i="5"/>
  <c r="W29" i="5"/>
  <c r="X29" i="5"/>
  <c r="Y29" i="5"/>
  <c r="Z29" i="5"/>
  <c r="AA29" i="5"/>
  <c r="T30" i="5"/>
  <c r="U30" i="5"/>
  <c r="V30" i="5"/>
  <c r="W30" i="5"/>
  <c r="X30" i="5"/>
  <c r="Y30" i="5"/>
  <c r="Z30" i="5"/>
  <c r="AA30" i="5"/>
  <c r="T31" i="5"/>
  <c r="U31" i="5"/>
  <c r="V31" i="5"/>
  <c r="W31" i="5"/>
  <c r="X31" i="5"/>
  <c r="Y31" i="5"/>
  <c r="Z31" i="5"/>
  <c r="AA31" i="5"/>
  <c r="T32" i="5"/>
  <c r="U32" i="5"/>
  <c r="V32" i="5"/>
  <c r="W32" i="5"/>
  <c r="X32" i="5"/>
  <c r="Y32" i="5"/>
  <c r="Z32" i="5"/>
  <c r="AA32" i="5"/>
  <c r="T33" i="5"/>
  <c r="U33" i="5"/>
  <c r="V33" i="5"/>
  <c r="W33" i="5"/>
  <c r="X33" i="5"/>
  <c r="Y33" i="5"/>
  <c r="Z33" i="5"/>
  <c r="AA33" i="5"/>
  <c r="T34" i="5"/>
  <c r="U34" i="5"/>
  <c r="V34" i="5"/>
  <c r="W34" i="5"/>
  <c r="X34" i="5"/>
  <c r="Y34" i="5"/>
  <c r="Z34" i="5"/>
  <c r="AA34" i="5"/>
  <c r="T35" i="5"/>
  <c r="U35" i="5"/>
  <c r="V35" i="5"/>
  <c r="W35" i="5"/>
  <c r="X35" i="5"/>
  <c r="Y35" i="5"/>
  <c r="Z35" i="5"/>
  <c r="AA35" i="5"/>
  <c r="T36" i="5"/>
  <c r="U36" i="5"/>
  <c r="V36" i="5"/>
  <c r="W36" i="5"/>
  <c r="X36" i="5"/>
  <c r="Y36" i="5"/>
  <c r="Z36" i="5"/>
  <c r="AA36" i="5"/>
  <c r="T37" i="5"/>
  <c r="U37" i="5"/>
  <c r="V37" i="5"/>
  <c r="W37" i="5"/>
  <c r="X37" i="5"/>
  <c r="Y37" i="5"/>
  <c r="Z37" i="5"/>
  <c r="AA37" i="5"/>
  <c r="T38" i="5"/>
  <c r="U38" i="5"/>
  <c r="V38" i="5"/>
  <c r="W38" i="5"/>
  <c r="X38" i="5"/>
  <c r="Y38" i="5"/>
  <c r="Z38" i="5"/>
  <c r="AA38" i="5"/>
  <c r="T39" i="5"/>
  <c r="U39" i="5"/>
  <c r="V39" i="5"/>
  <c r="W39" i="5"/>
  <c r="X39" i="5"/>
  <c r="Y39" i="5"/>
  <c r="Z39" i="5"/>
  <c r="AA39" i="5"/>
  <c r="T40" i="5"/>
  <c r="U40" i="5"/>
  <c r="V40" i="5"/>
  <c r="W40" i="5"/>
  <c r="X40" i="5"/>
  <c r="Y40" i="5"/>
  <c r="Z40" i="5"/>
  <c r="AA40" i="5"/>
  <c r="T41" i="5"/>
  <c r="U41" i="5"/>
  <c r="V41" i="5"/>
  <c r="W41" i="5"/>
  <c r="X41" i="5"/>
  <c r="Y41" i="5"/>
  <c r="Z41" i="5"/>
  <c r="AA41" i="5"/>
  <c r="T42" i="5"/>
  <c r="U42" i="5"/>
  <c r="V42" i="5"/>
  <c r="W42" i="5"/>
  <c r="X42" i="5"/>
  <c r="Y42" i="5"/>
  <c r="Z42" i="5"/>
  <c r="AA42" i="5"/>
  <c r="T43" i="5"/>
  <c r="U43" i="5"/>
  <c r="V43" i="5"/>
  <c r="W43" i="5"/>
  <c r="X43" i="5"/>
  <c r="Y43" i="5"/>
  <c r="Z43" i="5"/>
  <c r="AA43" i="5"/>
  <c r="T44" i="5"/>
  <c r="U44" i="5"/>
  <c r="V44" i="5"/>
  <c r="W44" i="5"/>
  <c r="X44" i="5"/>
  <c r="Y44" i="5"/>
  <c r="Z44" i="5"/>
  <c r="AA44" i="5"/>
  <c r="T4" i="5"/>
  <c r="U4" i="5"/>
  <c r="V4" i="5"/>
  <c r="W4" i="5"/>
  <c r="X4" i="5"/>
  <c r="Y4" i="5"/>
  <c r="Z4" i="5"/>
  <c r="AA4" i="5"/>
  <c r="AC5" i="5"/>
  <c r="AC6" i="5"/>
  <c r="AC7" i="5"/>
  <c r="AC8" i="5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9" i="5"/>
  <c r="AC40" i="5"/>
  <c r="AC41" i="5"/>
  <c r="AC42" i="5"/>
  <c r="AC43" i="5"/>
  <c r="AC44" i="5"/>
  <c r="AC4" i="5"/>
  <c r="AB5" i="5"/>
  <c r="AB6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" i="5"/>
  <c r="O4" i="5"/>
  <c r="AE39" i="5" l="1"/>
  <c r="AE27" i="5"/>
  <c r="AE15" i="5"/>
  <c r="AE44" i="5"/>
  <c r="AE40" i="5"/>
  <c r="AE36" i="5"/>
  <c r="AE32" i="5"/>
  <c r="AE28" i="5"/>
  <c r="AG28" i="5" s="1"/>
  <c r="AE24" i="5"/>
  <c r="AE20" i="5"/>
  <c r="AE16" i="5"/>
  <c r="AE12" i="5"/>
  <c r="AG12" i="5" s="1"/>
  <c r="AE8" i="5"/>
  <c r="AE42" i="5"/>
  <c r="AE38" i="5"/>
  <c r="AE34" i="5"/>
  <c r="AG34" i="5" s="1"/>
  <c r="AE30" i="5"/>
  <c r="AE26" i="5"/>
  <c r="AE22" i="5"/>
  <c r="AE18" i="5"/>
  <c r="AG18" i="5" s="1"/>
  <c r="AE14" i="5"/>
  <c r="AE10" i="5"/>
  <c r="AE6" i="5"/>
  <c r="AE43" i="5"/>
  <c r="AG43" i="5" s="1"/>
  <c r="AE31" i="5"/>
  <c r="AE23" i="5"/>
  <c r="AE7" i="5"/>
  <c r="AE4" i="5"/>
  <c r="AG4" i="5" s="1"/>
  <c r="AE41" i="5"/>
  <c r="AE37" i="5"/>
  <c r="AE33" i="5"/>
  <c r="AE29" i="5"/>
  <c r="AE25" i="5"/>
  <c r="AE21" i="5"/>
  <c r="AE17" i="5"/>
  <c r="AE13" i="5"/>
  <c r="AE9" i="5"/>
  <c r="AE5" i="5"/>
  <c r="AE35" i="5"/>
  <c r="AE19" i="5"/>
  <c r="AG19" i="5" s="1"/>
  <c r="AE11" i="5"/>
  <c r="AG5" i="5"/>
  <c r="AG8" i="5"/>
  <c r="AG44" i="5"/>
  <c r="AG32" i="5"/>
  <c r="AG24" i="5"/>
  <c r="AG36" i="5"/>
  <c r="AG20" i="5"/>
  <c r="AG40" i="5"/>
  <c r="AG16" i="5"/>
  <c r="AG39" i="5"/>
  <c r="AG35" i="5"/>
  <c r="AG31" i="5"/>
  <c r="AG27" i="5"/>
  <c r="AG23" i="5"/>
  <c r="AG15" i="5"/>
  <c r="AG11" i="5"/>
  <c r="AG7" i="5"/>
  <c r="AG42" i="5"/>
  <c r="AG38" i="5"/>
  <c r="AG30" i="5"/>
  <c r="AG26" i="5"/>
  <c r="AG22" i="5"/>
  <c r="AG14" i="5"/>
  <c r="AG10" i="5"/>
  <c r="AG6" i="5"/>
  <c r="AG41" i="5"/>
  <c r="AG37" i="5"/>
  <c r="AG33" i="5"/>
  <c r="AG29" i="5"/>
  <c r="AG25" i="5"/>
  <c r="AG21" i="5"/>
  <c r="AG17" i="5"/>
  <c r="AG13" i="5"/>
  <c r="AG9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</calcChain>
</file>

<file path=xl/sharedStrings.xml><?xml version="1.0" encoding="utf-8"?>
<sst xmlns="http://schemas.openxmlformats.org/spreadsheetml/2006/main" count="99" uniqueCount="73">
  <si>
    <t>Item</t>
  </si>
  <si>
    <t>Period 1</t>
  </si>
  <si>
    <t>Period 2</t>
  </si>
  <si>
    <t>Period 3</t>
  </si>
  <si>
    <t>Period 4</t>
  </si>
  <si>
    <t>Period 5</t>
  </si>
  <si>
    <t>Period 6</t>
  </si>
  <si>
    <t>Period 7</t>
  </si>
  <si>
    <t>Period 8</t>
  </si>
  <si>
    <t>Period 9</t>
  </si>
  <si>
    <t>Period 10</t>
  </si>
  <si>
    <t>Period 11</t>
  </si>
  <si>
    <t>Openning Qty</t>
  </si>
  <si>
    <t>Total Sales</t>
  </si>
  <si>
    <t>Ending Quantity</t>
  </si>
  <si>
    <t>Total Stock</t>
  </si>
  <si>
    <t>ITEM NO. 1</t>
  </si>
  <si>
    <t>ITEM NO. 2</t>
  </si>
  <si>
    <t>ITEM NO. 3</t>
  </si>
  <si>
    <t>ITEM NO. 4</t>
  </si>
  <si>
    <t>ITEM NO. 5</t>
  </si>
  <si>
    <t>ITEM NO. 6</t>
  </si>
  <si>
    <t>ITEM NO. 7</t>
  </si>
  <si>
    <t>ITEM NO. 8</t>
  </si>
  <si>
    <t>ITEM NO. 9</t>
  </si>
  <si>
    <t>ITEM NO. 10</t>
  </si>
  <si>
    <t>ITEM NO. 11</t>
  </si>
  <si>
    <t>ITEM NO. 12</t>
  </si>
  <si>
    <t>ITEM NO. 13</t>
  </si>
  <si>
    <t>ITEM NO. 14</t>
  </si>
  <si>
    <t>ITEM NO. 15</t>
  </si>
  <si>
    <t>ITEM NO. 16</t>
  </si>
  <si>
    <t>ITEM NO. 17</t>
  </si>
  <si>
    <t>ITEM NO. 18</t>
  </si>
  <si>
    <t>ITEM NO. 19</t>
  </si>
  <si>
    <t>ITEM NO. 20</t>
  </si>
  <si>
    <t>ITEM NO. 21</t>
  </si>
  <si>
    <t>ITEM NO. 22</t>
  </si>
  <si>
    <t>ITEM NO. 23</t>
  </si>
  <si>
    <t>ITEM NO. 24</t>
  </si>
  <si>
    <t>ITEM NO. 25</t>
  </si>
  <si>
    <t>ITEM NO. 26</t>
  </si>
  <si>
    <t>ITEM NO. 27</t>
  </si>
  <si>
    <t>ITEM NO. 28</t>
  </si>
  <si>
    <t>ITEM NO. 29</t>
  </si>
  <si>
    <t>ITEM NO. 30</t>
  </si>
  <si>
    <t>ITEM NO. 31</t>
  </si>
  <si>
    <t>ITEM NO. 32</t>
  </si>
  <si>
    <t>ITEM NO. 33</t>
  </si>
  <si>
    <t>ITEM NO. 34</t>
  </si>
  <si>
    <t>ITEM NO. 35</t>
  </si>
  <si>
    <t>ITEM NO. 36</t>
  </si>
  <si>
    <t>ITEM NO. 37</t>
  </si>
  <si>
    <t>ITEM NO. 38</t>
  </si>
  <si>
    <t>ITEM NO. 39</t>
  </si>
  <si>
    <t>ITEM NO. 40</t>
  </si>
  <si>
    <t>ITEM NO. 41</t>
  </si>
  <si>
    <t xml:space="preserve">رصيد بداية المدة </t>
  </si>
  <si>
    <t>شهر 1</t>
  </si>
  <si>
    <t>شهر 2</t>
  </si>
  <si>
    <t>شهر 3</t>
  </si>
  <si>
    <t>شهر 4</t>
  </si>
  <si>
    <t>شهر 5</t>
  </si>
  <si>
    <t>شهر 6</t>
  </si>
  <si>
    <t>شهر 7</t>
  </si>
  <si>
    <t>شهر 8</t>
  </si>
  <si>
    <t>شهر 9</t>
  </si>
  <si>
    <t>شهر 10</t>
  </si>
  <si>
    <t>شهر 11</t>
  </si>
  <si>
    <t>اجمالي المخزون</t>
  </si>
  <si>
    <t xml:space="preserve">اجمالي المبيعات </t>
  </si>
  <si>
    <t>رصيد اخر المدة</t>
  </si>
  <si>
    <t>opening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</si>
</sst>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_);[Red]\(#,##0.000\)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1" fontId="0" fillId="0" borderId="0" xfId="0" applyNumberFormat="1" applyFill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38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38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8" fontId="0" fillId="5" borderId="1" xfId="0" applyNumberFormat="1" applyFill="1" applyBorder="1" applyAlignment="1">
      <alignment horizontal="center" vertical="center"/>
    </xf>
    <xf numFmtId="38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1" fontId="0" fillId="0" borderId="0" xfId="0" applyNumberFormat="1" applyFill="1" applyAlignment="1">
      <alignment horizontal="center" vertical="center" wrapText="1"/>
    </xf>
    <xf numFmtId="38" fontId="0" fillId="0" borderId="0" xfId="0" applyNumberForma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G44"/>
  <sheetViews>
    <sheetView rightToLeft="1" tabSelected="1" topLeftCell="F1" zoomScale="90" zoomScaleNormal="90" workbookViewId="0">
      <selection activeCell="V8" sqref="V8"/>
    </sheetView>
  </sheetViews>
  <sheetFormatPr defaultRowHeight="15" x14ac:dyDescent="0.25"/>
  <cols>
    <col min="1" max="1" width="9.140625" style="2"/>
    <col min="2" max="2" width="26.7109375" style="3" customWidth="1"/>
    <col min="3" max="3" width="11" style="3" customWidth="1"/>
    <col min="4" max="16" width="9.140625" style="3"/>
    <col min="17" max="17" width="13.85546875" style="3" customWidth="1"/>
    <col min="18" max="18" width="5" style="2" customWidth="1"/>
    <col min="19" max="19" width="12.85546875" style="2" customWidth="1"/>
    <col min="20" max="30" width="9.140625" style="3"/>
    <col min="31" max="32" width="13.85546875" style="3" customWidth="1"/>
    <col min="33" max="16384" width="9.140625" style="2"/>
  </cols>
  <sheetData>
    <row r="1" spans="2:33" ht="15" customHeight="1" x14ac:dyDescent="0.25">
      <c r="C1" s="5"/>
      <c r="E1" s="5"/>
      <c r="Q1" s="5"/>
      <c r="S1" s="19"/>
      <c r="U1" s="5"/>
      <c r="AE1" s="5"/>
      <c r="AF1" s="5"/>
    </row>
    <row r="2" spans="2:33" ht="30" x14ac:dyDescent="0.25">
      <c r="C2" s="5" t="s">
        <v>57</v>
      </c>
      <c r="D2" s="3" t="s">
        <v>58</v>
      </c>
      <c r="E2" s="3" t="s">
        <v>59</v>
      </c>
      <c r="F2" s="3" t="s">
        <v>60</v>
      </c>
      <c r="G2" s="3" t="s">
        <v>61</v>
      </c>
      <c r="H2" s="3" t="s">
        <v>62</v>
      </c>
      <c r="I2" s="3" t="s">
        <v>63</v>
      </c>
      <c r="J2" s="3" t="s">
        <v>64</v>
      </c>
      <c r="K2" s="3" t="s">
        <v>65</v>
      </c>
      <c r="L2" s="3" t="s">
        <v>66</v>
      </c>
      <c r="M2" s="3" t="s">
        <v>67</v>
      </c>
      <c r="N2" s="3" t="s">
        <v>68</v>
      </c>
      <c r="O2" s="16" t="s">
        <v>69</v>
      </c>
      <c r="P2" s="16" t="s">
        <v>70</v>
      </c>
      <c r="Q2" s="17" t="s">
        <v>71</v>
      </c>
      <c r="S2" s="19"/>
      <c r="T2" s="3" t="s">
        <v>58</v>
      </c>
      <c r="U2" s="3" t="s">
        <v>59</v>
      </c>
      <c r="V2" s="3" t="s">
        <v>60</v>
      </c>
      <c r="W2" s="3" t="s">
        <v>61</v>
      </c>
      <c r="X2" s="3" t="s">
        <v>62</v>
      </c>
      <c r="Y2" s="3" t="s">
        <v>63</v>
      </c>
      <c r="Z2" s="3" t="s">
        <v>64</v>
      </c>
      <c r="AA2" s="3" t="s">
        <v>65</v>
      </c>
      <c r="AB2" s="3" t="s">
        <v>66</v>
      </c>
      <c r="AC2" s="3" t="s">
        <v>67</v>
      </c>
      <c r="AD2" s="3" t="s">
        <v>68</v>
      </c>
      <c r="AE2" s="17" t="s">
        <v>71</v>
      </c>
      <c r="AF2" s="17" t="s">
        <v>71</v>
      </c>
    </row>
    <row r="3" spans="2:33" ht="30" x14ac:dyDescent="0.25">
      <c r="B3" s="4" t="s">
        <v>0</v>
      </c>
      <c r="C3" s="15" t="s">
        <v>12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8" t="s">
        <v>15</v>
      </c>
      <c r="P3" s="10" t="s">
        <v>13</v>
      </c>
      <c r="Q3" s="12" t="s">
        <v>14</v>
      </c>
      <c r="S3" s="6" t="s">
        <v>72</v>
      </c>
      <c r="T3" s="4" t="s">
        <v>1</v>
      </c>
      <c r="U3" s="4" t="s">
        <v>2</v>
      </c>
      <c r="V3" s="4" t="s">
        <v>3</v>
      </c>
      <c r="W3" s="4" t="s">
        <v>4</v>
      </c>
      <c r="X3" s="4" t="s">
        <v>5</v>
      </c>
      <c r="Y3" s="4" t="s">
        <v>6</v>
      </c>
      <c r="Z3" s="4" t="s">
        <v>7</v>
      </c>
      <c r="AA3" s="4" t="s">
        <v>8</v>
      </c>
      <c r="AB3" s="4" t="s">
        <v>9</v>
      </c>
      <c r="AC3" s="4" t="s">
        <v>10</v>
      </c>
      <c r="AD3" s="4" t="s">
        <v>11</v>
      </c>
      <c r="AE3" s="12" t="s">
        <v>14</v>
      </c>
      <c r="AF3" s="12" t="s">
        <v>14</v>
      </c>
    </row>
    <row r="4" spans="2:33" x14ac:dyDescent="0.25">
      <c r="B4" s="1" t="s">
        <v>16</v>
      </c>
      <c r="C4" s="14">
        <v>7</v>
      </c>
      <c r="D4" s="7">
        <v>2400</v>
      </c>
      <c r="E4" s="7">
        <v>3000</v>
      </c>
      <c r="F4" s="7">
        <v>3240</v>
      </c>
      <c r="G4" s="7">
        <v>0</v>
      </c>
      <c r="H4" s="7">
        <v>3624</v>
      </c>
      <c r="I4" s="7">
        <v>0</v>
      </c>
      <c r="J4" s="7">
        <v>3600</v>
      </c>
      <c r="K4" s="7">
        <v>6000</v>
      </c>
      <c r="L4" s="7">
        <v>2988</v>
      </c>
      <c r="M4" s="7">
        <v>0</v>
      </c>
      <c r="N4" s="7">
        <v>3000</v>
      </c>
      <c r="O4" s="9">
        <f>SUM(C4:N4)</f>
        <v>27859</v>
      </c>
      <c r="P4" s="11">
        <v>21371</v>
      </c>
      <c r="Q4" s="13">
        <v>6488</v>
      </c>
      <c r="S4" s="4">
        <f>IF(MIN(Q4-N4-M4-L4-K4-J4-I4-H4-G4-F4-E4-D4,C4)&lt;0,0,MIN(Q4-N4-M4-L4-K4-J4-I4-H4-G4-F4-E4-D4,C4))</f>
        <v>0</v>
      </c>
      <c r="T4" s="7">
        <f>IF(MIN(Q4-N4-M4-L4-K4-J4-I4-H4-G4-F4-E4,D4)&lt;0,0,MIN(Q4-N4-M4-L4-K4-J4-I4-H4-G4-F4-E4,D4))</f>
        <v>0</v>
      </c>
      <c r="U4" s="7">
        <f>IF(MIN(Q4-N4-M4-L4-K4-J4-I4-H4-G4-F4,E4)&lt;0,0,MIN(Q4-N4-M4-L4-K4-J4-I4-H4-G4-F4,E4))</f>
        <v>0</v>
      </c>
      <c r="V4" s="7">
        <f>IF(MIN(Q4-N4-M4-L4-K4-J4-I4-H4-G4,F4)&lt;0,0,MIN(Q4-N4-M4-L4-K4-J4-I4-H4-G4,F4))</f>
        <v>0</v>
      </c>
      <c r="W4" s="7">
        <f>IF(MIN(Q4-N4-M4-L4-K4-J4-I4-H4,G4)&lt;0,0,MIN(Q4-N4-M4-L4-K4-J4-I4-H4,G4))</f>
        <v>0</v>
      </c>
      <c r="X4" s="7">
        <f>IF(MIN(Q4-N4-M4-L4-K4-J4-I4,H4)&lt;0,0,MIN(Q4-N4-M4-L4-K4-J4-I4,H4))</f>
        <v>0</v>
      </c>
      <c r="Y4" s="7">
        <f>IF(MIN(Q4-N4-M4-L4-K4-J4,I4)&lt;0,0,MIN(Q4-N4-M4-L4-K4-J4,I4))</f>
        <v>0</v>
      </c>
      <c r="Z4" s="7">
        <f>IF(MIN(Q4-N4-M4-L4-K4,J4)&lt;0,0,MIN(Q4-N4-M4-L4-K4,J4))</f>
        <v>0</v>
      </c>
      <c r="AA4" s="7">
        <f>IF(MIN(Q4-N4-M4-L4,K4)&lt;0,0,MIN(Q4-N4-M4-L4,K4))</f>
        <v>500</v>
      </c>
      <c r="AB4" s="7">
        <f>IF(MIN(Q4-N4-M4,L4)&lt;0,0,MIN(Q4-N4-M4,L4))</f>
        <v>2988</v>
      </c>
      <c r="AC4" s="7">
        <f>IF(MIN(Q4-N4,M4)&lt;0,0,MIN(Q4-N4,M4))</f>
        <v>0</v>
      </c>
      <c r="AD4" s="7">
        <f>IF(Q4-N4&gt;0,N4,IF(Q4&gt;0,Q4,0))</f>
        <v>3000</v>
      </c>
      <c r="AE4" s="13">
        <f>SUM(S4:AD4)</f>
        <v>6488</v>
      </c>
      <c r="AF4" s="13">
        <v>6488</v>
      </c>
      <c r="AG4" s="18">
        <f>AF4-AE4</f>
        <v>0</v>
      </c>
    </row>
    <row r="5" spans="2:33" x14ac:dyDescent="0.25">
      <c r="B5" s="1" t="s">
        <v>17</v>
      </c>
      <c r="C5" s="14">
        <v>4</v>
      </c>
      <c r="D5" s="7">
        <v>0</v>
      </c>
      <c r="E5" s="7">
        <v>6000</v>
      </c>
      <c r="F5" s="7">
        <v>0</v>
      </c>
      <c r="G5" s="7">
        <v>10680</v>
      </c>
      <c r="H5" s="7">
        <v>600</v>
      </c>
      <c r="I5" s="7">
        <v>0</v>
      </c>
      <c r="J5" s="7">
        <v>0</v>
      </c>
      <c r="K5" s="7">
        <v>0</v>
      </c>
      <c r="L5" s="7">
        <v>7152</v>
      </c>
      <c r="M5" s="7">
        <v>0</v>
      </c>
      <c r="N5" s="7">
        <v>8376</v>
      </c>
      <c r="O5" s="9">
        <f t="shared" ref="O5:O44" si="0">SUM(C5:N5)</f>
        <v>32812</v>
      </c>
      <c r="P5" s="11">
        <v>22451</v>
      </c>
      <c r="Q5" s="13">
        <v>10361</v>
      </c>
      <c r="S5" s="4">
        <f>IF(MIN(Q5-N5-M5-L5-K5-J5-I5-H5-G5-F5-E5-D5,C5)&lt;0,0,MIN(Q5-N5-M5-L5-K5-J5-I5-H5-G5-F5-E5-D5,C5))</f>
        <v>0</v>
      </c>
      <c r="T5" s="7">
        <f>IF(MIN(Q5-N5-M5-L5-K5-J5-I5-H5-G5-F5-E5,D5)&lt;0,0,MIN(Q5-N5-M5-L5-K5-J5-I5-H5-G5-F5-E5,D5))</f>
        <v>0</v>
      </c>
      <c r="U5" s="7">
        <f>IF(MIN(Q5-N5-M5-L5-K5-J5-I5-H5-G5-F5,E5)&lt;0,0,MIN(Q5-N5-M5-L5-K5-J5-I5-H5-G5-F5,E5))</f>
        <v>0</v>
      </c>
      <c r="V5" s="7">
        <f>IF(MIN(Q5-N5-M5-L5-K5-J5-I5-H5-G5,F5)&lt;0,0,MIN(Q5-N5-M5-L5-K5-J5-I5-H5-G5,F5))</f>
        <v>0</v>
      </c>
      <c r="W5" s="7">
        <f>IF(MIN(Q5-N5-M5-L5-K5-J5-I5-H5,G5)&lt;0,0,MIN(Q5-N5-M5-L5-K5-J5-I5-H5,G5))</f>
        <v>0</v>
      </c>
      <c r="X5" s="7">
        <f>IF(MIN(Q5-N5-M5-L5-K5-J5-I5,H5)&lt;0,0,MIN(Q5-N5-M5-L5-K5-J5-I5,H5))</f>
        <v>0</v>
      </c>
      <c r="Y5" s="7">
        <f>IF(MIN(Q5-N5-M5-L5-K5-J5,I5)&lt;0,0,MIN(Q5-N5-M5-L5-K5-J5,I5))</f>
        <v>0</v>
      </c>
      <c r="Z5" s="7">
        <f>IF(MIN(Q5-N5-M5-L5-K5,J5)&lt;0,0,MIN(Q5-N5-M5-L5-K5,J5))</f>
        <v>0</v>
      </c>
      <c r="AA5" s="7">
        <f>IF(MIN(Q5-N5-M5-L5,K5)&lt;0,0,MIN(Q5-N5-M5-L5,K5))</f>
        <v>0</v>
      </c>
      <c r="AB5" s="7">
        <f>IF(MIN(Q5-N5-M5,L5)&lt;0,0,MIN(Q5-N5-M5,L5))</f>
        <v>1985</v>
      </c>
      <c r="AC5" s="7">
        <f>IF(MIN(Q5-N5,M5)&lt;0,0,MIN(Q5-N5,M5))</f>
        <v>0</v>
      </c>
      <c r="AD5" s="7">
        <f>IF(Q5-N5&gt;0,N5,IF(Q5&gt;0,Q5,0))</f>
        <v>8376</v>
      </c>
      <c r="AE5" s="13">
        <f>SUM(S5:AD5)</f>
        <v>10361</v>
      </c>
      <c r="AF5" s="13">
        <v>10361</v>
      </c>
      <c r="AG5" s="18">
        <f t="shared" ref="AG5:AG44" si="1">AF5-AE5</f>
        <v>0</v>
      </c>
    </row>
    <row r="6" spans="2:33" x14ac:dyDescent="0.25">
      <c r="B6" s="1" t="s">
        <v>18</v>
      </c>
      <c r="C6" s="14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9">
        <f t="shared" si="0"/>
        <v>0</v>
      </c>
      <c r="P6" s="11">
        <v>0</v>
      </c>
      <c r="Q6" s="13">
        <v>0</v>
      </c>
      <c r="S6" s="4">
        <f>IF(MIN(Q6-N6-M6-L6-K6-J6-I6-H6-G6-F6-E6-D6,C6)&lt;0,0,MIN(Q6-N6-M6-L6-K6-J6-I6-H6-G6-F6-E6-D6,C6))</f>
        <v>0</v>
      </c>
      <c r="T6" s="7">
        <f>IF(MIN(Q6-N6-M6-L6-K6-J6-I6-H6-G6-F6-E6,D6)&lt;0,0,MIN(Q6-N6-M6-L6-K6-J6-I6-H6-G6-F6-E6,D6))</f>
        <v>0</v>
      </c>
      <c r="U6" s="7">
        <f>IF(MIN(Q6-N6-M6-L6-K6-J6-I6-H6-G6-F6,E6)&lt;0,0,MIN(Q6-N6-M6-L6-K6-J6-I6-H6-G6-F6,E6))</f>
        <v>0</v>
      </c>
      <c r="V6" s="7">
        <f>IF(MIN(Q6-N6-M6-L6-K6-J6-I6-H6-G6,F6)&lt;0,0,MIN(Q6-N6-M6-L6-K6-J6-I6-H6-G6,F6))</f>
        <v>0</v>
      </c>
      <c r="W6" s="7">
        <f>IF(MIN(Q6-N6-M6-L6-K6-J6-I6-H6,G6)&lt;0,0,MIN(Q6-N6-M6-L6-K6-J6-I6-H6,G6))</f>
        <v>0</v>
      </c>
      <c r="X6" s="7">
        <f>IF(MIN(Q6-N6-M6-L6-K6-J6-I6,H6)&lt;0,0,MIN(Q6-N6-M6-L6-K6-J6-I6,H6))</f>
        <v>0</v>
      </c>
      <c r="Y6" s="7">
        <f>IF(MIN(Q6-N6-M6-L6-K6-J6,I6)&lt;0,0,MIN(Q6-N6-M6-L6-K6-J6,I6))</f>
        <v>0</v>
      </c>
      <c r="Z6" s="7">
        <f>IF(MIN(Q6-N6-M6-L6-K6,J6)&lt;0,0,MIN(Q6-N6-M6-L6-K6,J6))</f>
        <v>0</v>
      </c>
      <c r="AA6" s="7">
        <f>IF(MIN(Q6-N6-M6-L6,K6)&lt;0,0,MIN(Q6-N6-M6-L6,K6))</f>
        <v>0</v>
      </c>
      <c r="AB6" s="7">
        <f>IF(MIN(Q6-N6-M6,L6)&lt;0,0,MIN(Q6-N6-M6,L6))</f>
        <v>0</v>
      </c>
      <c r="AC6" s="7">
        <f>IF(MIN(Q6-N6,M6)&lt;0,0,MIN(Q6-N6,M6))</f>
        <v>0</v>
      </c>
      <c r="AD6" s="7">
        <f>IF(Q6-N6&gt;0,N6,IF(Q6&gt;0,Q6,0))</f>
        <v>0</v>
      </c>
      <c r="AE6" s="13">
        <f t="shared" ref="AE6:AE44" si="2">SUM(S6:AD6)</f>
        <v>0</v>
      </c>
      <c r="AF6" s="13">
        <v>0</v>
      </c>
      <c r="AG6" s="18">
        <f t="shared" si="1"/>
        <v>0</v>
      </c>
    </row>
    <row r="7" spans="2:33" x14ac:dyDescent="0.25">
      <c r="B7" s="1" t="s">
        <v>19</v>
      </c>
      <c r="C7" s="14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9">
        <f t="shared" si="0"/>
        <v>0</v>
      </c>
      <c r="P7" s="11">
        <v>0</v>
      </c>
      <c r="Q7" s="13">
        <v>0</v>
      </c>
      <c r="S7" s="4">
        <f>IF(MIN(Q7-N7-M7-L7-K7-J7-I7-H7-G7-F7-E7-D7,C7)&lt;0,0,MIN(Q7-N7-M7-L7-K7-J7-I7-H7-G7-F7-E7-D7,C7))</f>
        <v>0</v>
      </c>
      <c r="T7" s="7">
        <f>IF(MIN(Q7-N7-M7-L7-K7-J7-I7-H7-G7-F7-E7,D7)&lt;0,0,MIN(Q7-N7-M7-L7-K7-J7-I7-H7-G7-F7-E7,D7))</f>
        <v>0</v>
      </c>
      <c r="U7" s="7">
        <f>IF(MIN(Q7-N7-M7-L7-K7-J7-I7-H7-G7-F7,E7)&lt;0,0,MIN(Q7-N7-M7-L7-K7-J7-I7-H7-G7-F7,E7))</f>
        <v>0</v>
      </c>
      <c r="V7" s="7">
        <f>IF(MIN(Q7-N7-M7-L7-K7-J7-I7-H7-G7,F7)&lt;0,0,MIN(Q7-N7-M7-L7-K7-J7-I7-H7-G7,F7))</f>
        <v>0</v>
      </c>
      <c r="W7" s="7">
        <f>IF(MIN(Q7-N7-M7-L7-K7-J7-I7-H7,G7)&lt;0,0,MIN(Q7-N7-M7-L7-K7-J7-I7-H7,G7))</f>
        <v>0</v>
      </c>
      <c r="X7" s="7">
        <f>IF(MIN(Q7-N7-M7-L7-K7-J7-I7,H7)&lt;0,0,MIN(Q7-N7-M7-L7-K7-J7-I7,H7))</f>
        <v>0</v>
      </c>
      <c r="Y7" s="7">
        <f>IF(MIN(Q7-N7-M7-L7-K7-J7,I7)&lt;0,0,MIN(Q7-N7-M7-L7-K7-J7,I7))</f>
        <v>0</v>
      </c>
      <c r="Z7" s="7">
        <f>IF(MIN(Q7-N7-M7-L7-K7,J7)&lt;0,0,MIN(Q7-N7-M7-L7-K7,J7))</f>
        <v>0</v>
      </c>
      <c r="AA7" s="7">
        <f>IF(MIN(Q7-N7-M7-L7,K7)&lt;0,0,MIN(Q7-N7-M7-L7,K7))</f>
        <v>0</v>
      </c>
      <c r="AB7" s="7">
        <f>IF(MIN(Q7-N7-M7,L7)&lt;0,0,MIN(Q7-N7-M7,L7))</f>
        <v>0</v>
      </c>
      <c r="AC7" s="7">
        <f>IF(MIN(Q7-N7,M7)&lt;0,0,MIN(Q7-N7,M7))</f>
        <v>0</v>
      </c>
      <c r="AD7" s="7">
        <f>IF(Q7-N7&gt;0,N7,IF(Q7&gt;0,Q7,0))</f>
        <v>0</v>
      </c>
      <c r="AE7" s="13">
        <f t="shared" si="2"/>
        <v>0</v>
      </c>
      <c r="AF7" s="13">
        <v>0</v>
      </c>
      <c r="AG7" s="18">
        <f t="shared" si="1"/>
        <v>0</v>
      </c>
    </row>
    <row r="8" spans="2:33" x14ac:dyDescent="0.25">
      <c r="B8" s="1" t="s">
        <v>20</v>
      </c>
      <c r="C8" s="14">
        <v>24</v>
      </c>
      <c r="D8" s="7">
        <v>0</v>
      </c>
      <c r="E8" s="7">
        <v>480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480</v>
      </c>
      <c r="O8" s="9">
        <f t="shared" si="0"/>
        <v>984</v>
      </c>
      <c r="P8" s="11">
        <v>872</v>
      </c>
      <c r="Q8" s="13">
        <v>112</v>
      </c>
      <c r="S8" s="4">
        <f>IF(MIN(Q8-N8-M8-L8-K8-J8-I8-H8-G8-F8-E8-D8,C8)&lt;0,0,MIN(Q8-N8-M8-L8-K8-J8-I8-H8-G8-F8-E8-D8,C8))</f>
        <v>0</v>
      </c>
      <c r="T8" s="7">
        <f>IF(MIN(Q8-N8-M8-L8-K8-J8-I8-H8-G8-F8-E8,D8)&lt;0,0,MIN(Q8-N8-M8-L8-K8-J8-I8-H8-G8-F8-E8,D8))</f>
        <v>0</v>
      </c>
      <c r="U8" s="7">
        <f>IF(MIN(Q8-N8-M8-L8-K8-J8-I8-H8-G8-F8,E8)&lt;0,0,MIN(Q8-N8-M8-L8-K8-J8-I8-H8-G8-F8,E8))</f>
        <v>0</v>
      </c>
      <c r="V8" s="7">
        <f>IF(MIN(Q8-N8-M8-L8-K8-J8-I8-H8-G8,F8)&lt;0,0,MIN(Q8-N8-M8-L8-K8-J8-I8-H8-G8,F8))</f>
        <v>0</v>
      </c>
      <c r="W8" s="7">
        <f>IF(MIN(Q8-N8-M8-L8-K8-J8-I8-H8,G8)&lt;0,0,MIN(Q8-N8-M8-L8-K8-J8-I8-H8,G8))</f>
        <v>0</v>
      </c>
      <c r="X8" s="7">
        <f>IF(MIN(Q8-N8-M8-L8-K8-J8-I8,H8)&lt;0,0,MIN(Q8-N8-M8-L8-K8-J8-I8,H8))</f>
        <v>0</v>
      </c>
      <c r="Y8" s="7">
        <f>IF(MIN(Q8-N8-M8-L8-K8-J8,I8)&lt;0,0,MIN(Q8-N8-M8-L8-K8-J8,I8))</f>
        <v>0</v>
      </c>
      <c r="Z8" s="7">
        <f>IF(MIN(Q8-N8-M8-L8-K8,J8)&lt;0,0,MIN(Q8-N8-M8-L8-K8,J8))</f>
        <v>0</v>
      </c>
      <c r="AA8" s="7">
        <f>IF(MIN(Q8-N8-M8-L8,K8)&lt;0,0,MIN(Q8-N8-M8-L8,K8))</f>
        <v>0</v>
      </c>
      <c r="AB8" s="7">
        <f>IF(MIN(Q8-N8-M8,L8)&lt;0,0,MIN(Q8-N8-M8,L8))</f>
        <v>0</v>
      </c>
      <c r="AC8" s="7">
        <f>IF(MIN(Q8-N8,M8)&lt;0,0,MIN(Q8-N8,M8))</f>
        <v>0</v>
      </c>
      <c r="AD8" s="7">
        <f>IF(Q8-N8&gt;0,N8,IF(Q8&gt;0,Q8,0))</f>
        <v>112</v>
      </c>
      <c r="AE8" s="13">
        <f t="shared" si="2"/>
        <v>112</v>
      </c>
      <c r="AF8" s="13">
        <v>112</v>
      </c>
      <c r="AG8" s="18">
        <f t="shared" si="1"/>
        <v>0</v>
      </c>
    </row>
    <row r="9" spans="2:33" x14ac:dyDescent="0.25">
      <c r="B9" s="1" t="s">
        <v>21</v>
      </c>
      <c r="C9" s="14">
        <v>0</v>
      </c>
      <c r="D9" s="7">
        <v>1000</v>
      </c>
      <c r="E9" s="7">
        <v>0</v>
      </c>
      <c r="F9" s="7">
        <v>0</v>
      </c>
      <c r="G9" s="7">
        <v>5000</v>
      </c>
      <c r="H9" s="7">
        <v>0</v>
      </c>
      <c r="I9" s="7">
        <v>0</v>
      </c>
      <c r="J9" s="7">
        <v>0</v>
      </c>
      <c r="K9" s="7">
        <v>4950</v>
      </c>
      <c r="L9" s="7">
        <v>0</v>
      </c>
      <c r="M9" s="7">
        <v>0</v>
      </c>
      <c r="N9" s="7">
        <v>0</v>
      </c>
      <c r="O9" s="9">
        <f t="shared" si="0"/>
        <v>10950</v>
      </c>
      <c r="P9" s="11">
        <v>10950</v>
      </c>
      <c r="Q9" s="13">
        <v>0</v>
      </c>
      <c r="S9" s="4">
        <f>IF(MIN(Q9-N9-M9-L9-K9-J9-I9-H9-G9-F9-E9-D9,C9)&lt;0,0,MIN(Q9-N9-M9-L9-K9-J9-I9-H9-G9-F9-E9-D9,C9))</f>
        <v>0</v>
      </c>
      <c r="T9" s="7">
        <f>IF(MIN(Q9-N9-M9-L9-K9-J9-I9-H9-G9-F9-E9,D9)&lt;0,0,MIN(Q9-N9-M9-L9-K9-J9-I9-H9-G9-F9-E9,D9))</f>
        <v>0</v>
      </c>
      <c r="U9" s="7">
        <f>IF(MIN(Q9-N9-M9-L9-K9-J9-I9-H9-G9-F9,E9)&lt;0,0,MIN(Q9-N9-M9-L9-K9-J9-I9-H9-G9-F9,E9))</f>
        <v>0</v>
      </c>
      <c r="V9" s="7">
        <f>IF(MIN(Q9-N9-M9-L9-K9-J9-I9-H9-G9,F9)&lt;0,0,MIN(Q9-N9-M9-L9-K9-J9-I9-H9-G9,F9))</f>
        <v>0</v>
      </c>
      <c r="W9" s="7">
        <f>IF(MIN(Q9-N9-M9-L9-K9-J9-I9-H9,G9)&lt;0,0,MIN(Q9-N9-M9-L9-K9-J9-I9-H9,G9))</f>
        <v>0</v>
      </c>
      <c r="X9" s="7">
        <f>IF(MIN(Q9-N9-M9-L9-K9-J9-I9,H9)&lt;0,0,MIN(Q9-N9-M9-L9-K9-J9-I9,H9))</f>
        <v>0</v>
      </c>
      <c r="Y9" s="7">
        <f>IF(MIN(Q9-N9-M9-L9-K9-J9,I9)&lt;0,0,MIN(Q9-N9-M9-L9-K9-J9,I9))</f>
        <v>0</v>
      </c>
      <c r="Z9" s="7">
        <f>IF(MIN(Q9-N9-M9-L9-K9,J9)&lt;0,0,MIN(Q9-N9-M9-L9-K9,J9))</f>
        <v>0</v>
      </c>
      <c r="AA9" s="7">
        <f>IF(MIN(Q9-N9-M9-L9,K9)&lt;0,0,MIN(Q9-N9-M9-L9,K9))</f>
        <v>0</v>
      </c>
      <c r="AB9" s="7">
        <f>IF(MIN(Q9-N9-M9,L9)&lt;0,0,MIN(Q9-N9-M9,L9))</f>
        <v>0</v>
      </c>
      <c r="AC9" s="7">
        <f>IF(MIN(Q9-N9,M9)&lt;0,0,MIN(Q9-N9,M9))</f>
        <v>0</v>
      </c>
      <c r="AD9" s="7">
        <f>IF(Q9-N9&gt;0,N9,IF(Q9&gt;0,Q9,0))</f>
        <v>0</v>
      </c>
      <c r="AE9" s="13">
        <f t="shared" si="2"/>
        <v>0</v>
      </c>
      <c r="AF9" s="13">
        <v>0</v>
      </c>
      <c r="AG9" s="18">
        <f t="shared" si="1"/>
        <v>0</v>
      </c>
    </row>
    <row r="10" spans="2:33" x14ac:dyDescent="0.25">
      <c r="B10" s="1" t="s">
        <v>22</v>
      </c>
      <c r="C10" s="14">
        <v>0</v>
      </c>
      <c r="D10" s="7">
        <v>1000</v>
      </c>
      <c r="E10" s="7">
        <v>0</v>
      </c>
      <c r="F10" s="7">
        <v>0</v>
      </c>
      <c r="G10" s="7">
        <v>5000</v>
      </c>
      <c r="H10" s="7">
        <v>0</v>
      </c>
      <c r="I10" s="7">
        <v>0</v>
      </c>
      <c r="J10" s="7">
        <v>0</v>
      </c>
      <c r="K10" s="7">
        <v>2650</v>
      </c>
      <c r="L10" s="7">
        <v>0</v>
      </c>
      <c r="M10" s="7">
        <v>1150</v>
      </c>
      <c r="N10" s="7">
        <v>0</v>
      </c>
      <c r="O10" s="9">
        <f t="shared" si="0"/>
        <v>9800</v>
      </c>
      <c r="P10" s="11">
        <v>9800</v>
      </c>
      <c r="Q10" s="13">
        <v>0</v>
      </c>
      <c r="S10" s="4">
        <f>IF(MIN(Q10-N10-M10-L10-K10-J10-I10-H10-G10-F10-E10-D10,C10)&lt;0,0,MIN(Q10-N10-M10-L10-K10-J10-I10-H10-G10-F10-E10-D10,C10))</f>
        <v>0</v>
      </c>
      <c r="T10" s="7">
        <f>IF(MIN(Q10-N10-M10-L10-K10-J10-I10-H10-G10-F10-E10,D10)&lt;0,0,MIN(Q10-N10-M10-L10-K10-J10-I10-H10-G10-F10-E10,D10))</f>
        <v>0</v>
      </c>
      <c r="U10" s="7">
        <f>IF(MIN(Q10-N10-M10-L10-K10-J10-I10-H10-G10-F10,E10)&lt;0,0,MIN(Q10-N10-M10-L10-K10-J10-I10-H10-G10-F10,E10))</f>
        <v>0</v>
      </c>
      <c r="V10" s="7">
        <f>IF(MIN(Q10-N10-M10-L10-K10-J10-I10-H10-G10,F10)&lt;0,0,MIN(Q10-N10-M10-L10-K10-J10-I10-H10-G10,F10))</f>
        <v>0</v>
      </c>
      <c r="W10" s="7">
        <f>IF(MIN(Q10-N10-M10-L10-K10-J10-I10-H10,G10)&lt;0,0,MIN(Q10-N10-M10-L10-K10-J10-I10-H10,G10))</f>
        <v>0</v>
      </c>
      <c r="X10" s="7">
        <f>IF(MIN(Q10-N10-M10-L10-K10-J10-I10,H10)&lt;0,0,MIN(Q10-N10-M10-L10-K10-J10-I10,H10))</f>
        <v>0</v>
      </c>
      <c r="Y10" s="7">
        <f>IF(MIN(Q10-N10-M10-L10-K10-J10,I10)&lt;0,0,MIN(Q10-N10-M10-L10-K10-J10,I10))</f>
        <v>0</v>
      </c>
      <c r="Z10" s="7">
        <f>IF(MIN(Q10-N10-M10-L10-K10,J10)&lt;0,0,MIN(Q10-N10-M10-L10-K10,J10))</f>
        <v>0</v>
      </c>
      <c r="AA10" s="7">
        <f>IF(MIN(Q10-N10-M10-L10,K10)&lt;0,0,MIN(Q10-N10-M10-L10,K10))</f>
        <v>0</v>
      </c>
      <c r="AB10" s="7">
        <f>IF(MIN(Q10-N10-M10,L10)&lt;0,0,MIN(Q10-N10-M10,L10))</f>
        <v>0</v>
      </c>
      <c r="AC10" s="7">
        <f>IF(MIN(Q10-N10,M10)&lt;0,0,MIN(Q10-N10,M10))</f>
        <v>0</v>
      </c>
      <c r="AD10" s="7">
        <f>IF(Q10-N10&gt;0,N10,IF(Q10&gt;0,Q10,0))</f>
        <v>0</v>
      </c>
      <c r="AE10" s="13">
        <f t="shared" si="2"/>
        <v>0</v>
      </c>
      <c r="AF10" s="13">
        <v>0</v>
      </c>
      <c r="AG10" s="18">
        <f t="shared" si="1"/>
        <v>0</v>
      </c>
    </row>
    <row r="11" spans="2:33" x14ac:dyDescent="0.25">
      <c r="B11" s="1" t="s">
        <v>23</v>
      </c>
      <c r="C11" s="14">
        <v>1566</v>
      </c>
      <c r="D11" s="7">
        <v>3750</v>
      </c>
      <c r="E11" s="7">
        <v>1000</v>
      </c>
      <c r="F11" s="7">
        <v>0</v>
      </c>
      <c r="G11" s="7">
        <v>0</v>
      </c>
      <c r="H11" s="7">
        <v>0</v>
      </c>
      <c r="I11" s="7">
        <v>0</v>
      </c>
      <c r="J11" s="7">
        <v>2500</v>
      </c>
      <c r="K11" s="7">
        <v>3050</v>
      </c>
      <c r="L11" s="7">
        <v>2500</v>
      </c>
      <c r="M11" s="7">
        <v>0</v>
      </c>
      <c r="N11" s="7">
        <v>2500</v>
      </c>
      <c r="O11" s="9">
        <f t="shared" si="0"/>
        <v>16866</v>
      </c>
      <c r="P11" s="11">
        <v>11722</v>
      </c>
      <c r="Q11" s="13">
        <v>5144</v>
      </c>
      <c r="S11" s="4">
        <f>IF(MIN(Q11-N11-M11-L11-K11-J11-I11-H11-G11-F11-E11-D11,C11)&lt;0,0,MIN(Q11-N11-M11-L11-K11-J11-I11-H11-G11-F11-E11-D11,C11))</f>
        <v>0</v>
      </c>
      <c r="T11" s="7">
        <f>IF(MIN(Q11-N11-M11-L11-K11-J11-I11-H11-G11-F11-E11,D11)&lt;0,0,MIN(Q11-N11-M11-L11-K11-J11-I11-H11-G11-F11-E11,D11))</f>
        <v>0</v>
      </c>
      <c r="U11" s="7">
        <f>IF(MIN(Q11-N11-M11-L11-K11-J11-I11-H11-G11-F11,E11)&lt;0,0,MIN(Q11-N11-M11-L11-K11-J11-I11-H11-G11-F11,E11))</f>
        <v>0</v>
      </c>
      <c r="V11" s="7">
        <f>IF(MIN(Q11-N11-M11-L11-K11-J11-I11-H11-G11,F11)&lt;0,0,MIN(Q11-N11-M11-L11-K11-J11-I11-H11-G11,F11))</f>
        <v>0</v>
      </c>
      <c r="W11" s="7">
        <f>IF(MIN(Q11-N11-M11-L11-K11-J11-I11-H11,G11)&lt;0,0,MIN(Q11-N11-M11-L11-K11-J11-I11-H11,G11))</f>
        <v>0</v>
      </c>
      <c r="X11" s="7">
        <f>IF(MIN(Q11-N11-M11-L11-K11-J11-I11,H11)&lt;0,0,MIN(Q11-N11-M11-L11-K11-J11-I11,H11))</f>
        <v>0</v>
      </c>
      <c r="Y11" s="7">
        <f>IF(MIN(Q11-N11-M11-L11-K11-J11,I11)&lt;0,0,MIN(Q11-N11-M11-L11-K11-J11,I11))</f>
        <v>0</v>
      </c>
      <c r="Z11" s="7">
        <f>IF(MIN(Q11-N11-M11-L11-K11,J11)&lt;0,0,MIN(Q11-N11-M11-L11-K11,J11))</f>
        <v>0</v>
      </c>
      <c r="AA11" s="7">
        <f>IF(MIN(Q11-N11-M11-L11,K11)&lt;0,0,MIN(Q11-N11-M11-L11,K11))</f>
        <v>144</v>
      </c>
      <c r="AB11" s="7">
        <f>IF(MIN(Q11-N11-M11,L11)&lt;0,0,MIN(Q11-N11-M11,L11))</f>
        <v>2500</v>
      </c>
      <c r="AC11" s="7">
        <f>IF(MIN(Q11-N11,M11)&lt;0,0,MIN(Q11-N11,M11))</f>
        <v>0</v>
      </c>
      <c r="AD11" s="7">
        <f>IF(Q11-N11&gt;0,N11,IF(Q11&gt;0,Q11,0))</f>
        <v>2500</v>
      </c>
      <c r="AE11" s="13">
        <f t="shared" si="2"/>
        <v>5144</v>
      </c>
      <c r="AF11" s="13">
        <v>5144</v>
      </c>
      <c r="AG11" s="18">
        <f t="shared" si="1"/>
        <v>0</v>
      </c>
    </row>
    <row r="12" spans="2:33" x14ac:dyDescent="0.25">
      <c r="B12" s="1" t="s">
        <v>24</v>
      </c>
      <c r="C12" s="14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9">
        <f t="shared" si="0"/>
        <v>0</v>
      </c>
      <c r="P12" s="11">
        <v>0</v>
      </c>
      <c r="Q12" s="13">
        <v>0</v>
      </c>
      <c r="S12" s="4">
        <f>IF(MIN(Q12-N12-M12-L12-K12-J12-I12-H12-G12-F12-E12-D12,C12)&lt;0,0,MIN(Q12-N12-M12-L12-K12-J12-I12-H12-G12-F12-E12-D12,C12))</f>
        <v>0</v>
      </c>
      <c r="T12" s="7">
        <f>IF(MIN(Q12-N12-M12-L12-K12-J12-I12-H12-G12-F12-E12,D12)&lt;0,0,MIN(Q12-N12-M12-L12-K12-J12-I12-H12-G12-F12-E12,D12))</f>
        <v>0</v>
      </c>
      <c r="U12" s="7">
        <f>IF(MIN(Q12-N12-M12-L12-K12-J12-I12-H12-G12-F12,E12)&lt;0,0,MIN(Q12-N12-M12-L12-K12-J12-I12-H12-G12-F12,E12))</f>
        <v>0</v>
      </c>
      <c r="V12" s="7">
        <f>IF(MIN(Q12-N12-M12-L12-K12-J12-I12-H12-G12,F12)&lt;0,0,MIN(Q12-N12-M12-L12-K12-J12-I12-H12-G12,F12))</f>
        <v>0</v>
      </c>
      <c r="W12" s="7">
        <f>IF(MIN(Q12-N12-M12-L12-K12-J12-I12-H12,G12)&lt;0,0,MIN(Q12-N12-M12-L12-K12-J12-I12-H12,G12))</f>
        <v>0</v>
      </c>
      <c r="X12" s="7">
        <f>IF(MIN(Q12-N12-M12-L12-K12-J12-I12,H12)&lt;0,0,MIN(Q12-N12-M12-L12-K12-J12-I12,H12))</f>
        <v>0</v>
      </c>
      <c r="Y12" s="7">
        <f>IF(MIN(Q12-N12-M12-L12-K12-J12,I12)&lt;0,0,MIN(Q12-N12-M12-L12-K12-J12,I12))</f>
        <v>0</v>
      </c>
      <c r="Z12" s="7">
        <f>IF(MIN(Q12-N12-M12-L12-K12,J12)&lt;0,0,MIN(Q12-N12-M12-L12-K12,J12))</f>
        <v>0</v>
      </c>
      <c r="AA12" s="7">
        <f>IF(MIN(Q12-N12-M12-L12,K12)&lt;0,0,MIN(Q12-N12-M12-L12,K12))</f>
        <v>0</v>
      </c>
      <c r="AB12" s="7">
        <f>IF(MIN(Q12-N12-M12,L12)&lt;0,0,MIN(Q12-N12-M12,L12))</f>
        <v>0</v>
      </c>
      <c r="AC12" s="7">
        <f>IF(MIN(Q12-N12,M12)&lt;0,0,MIN(Q12-N12,M12))</f>
        <v>0</v>
      </c>
      <c r="AD12" s="7">
        <f>IF(Q12-N12&gt;0,N12,IF(Q12&gt;0,Q12,0))</f>
        <v>0</v>
      </c>
      <c r="AE12" s="13">
        <f t="shared" si="2"/>
        <v>0</v>
      </c>
      <c r="AF12" s="13">
        <v>0</v>
      </c>
      <c r="AG12" s="18">
        <f t="shared" si="1"/>
        <v>0</v>
      </c>
    </row>
    <row r="13" spans="2:33" x14ac:dyDescent="0.25">
      <c r="B13" s="1" t="s">
        <v>25</v>
      </c>
      <c r="C13" s="14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9">
        <f t="shared" si="0"/>
        <v>0</v>
      </c>
      <c r="P13" s="11">
        <v>0</v>
      </c>
      <c r="Q13" s="13">
        <v>0</v>
      </c>
      <c r="S13" s="4">
        <f>IF(MIN(Q13-N13-M13-L13-K13-J13-I13-H13-G13-F13-E13-D13,C13)&lt;0,0,MIN(Q13-N13-M13-L13-K13-J13-I13-H13-G13-F13-E13-D13,C13))</f>
        <v>0</v>
      </c>
      <c r="T13" s="7">
        <f>IF(MIN(Q13-N13-M13-L13-K13-J13-I13-H13-G13-F13-E13,D13)&lt;0,0,MIN(Q13-N13-M13-L13-K13-J13-I13-H13-G13-F13-E13,D13))</f>
        <v>0</v>
      </c>
      <c r="U13" s="7">
        <f>IF(MIN(Q13-N13-M13-L13-K13-J13-I13-H13-G13-F13,E13)&lt;0,0,MIN(Q13-N13-M13-L13-K13-J13-I13-H13-G13-F13,E13))</f>
        <v>0</v>
      </c>
      <c r="V13" s="7">
        <f>IF(MIN(Q13-N13-M13-L13-K13-J13-I13-H13-G13,F13)&lt;0,0,MIN(Q13-N13-M13-L13-K13-J13-I13-H13-G13,F13))</f>
        <v>0</v>
      </c>
      <c r="W13" s="7">
        <f>IF(MIN(Q13-N13-M13-L13-K13-J13-I13-H13,G13)&lt;0,0,MIN(Q13-N13-M13-L13-K13-J13-I13-H13,G13))</f>
        <v>0</v>
      </c>
      <c r="X13" s="7">
        <f>IF(MIN(Q13-N13-M13-L13-K13-J13-I13,H13)&lt;0,0,MIN(Q13-N13-M13-L13-K13-J13-I13,H13))</f>
        <v>0</v>
      </c>
      <c r="Y13" s="7">
        <f>IF(MIN(Q13-N13-M13-L13-K13-J13,I13)&lt;0,0,MIN(Q13-N13-M13-L13-K13-J13,I13))</f>
        <v>0</v>
      </c>
      <c r="Z13" s="7">
        <f>IF(MIN(Q13-N13-M13-L13-K13,J13)&lt;0,0,MIN(Q13-N13-M13-L13-K13,J13))</f>
        <v>0</v>
      </c>
      <c r="AA13" s="7">
        <f>IF(MIN(Q13-N13-M13-L13,K13)&lt;0,0,MIN(Q13-N13-M13-L13,K13))</f>
        <v>0</v>
      </c>
      <c r="AB13" s="7">
        <f>IF(MIN(Q13-N13-M13,L13)&lt;0,0,MIN(Q13-N13-M13,L13))</f>
        <v>0</v>
      </c>
      <c r="AC13" s="7">
        <f>IF(MIN(Q13-N13,M13)&lt;0,0,MIN(Q13-N13,M13))</f>
        <v>0</v>
      </c>
      <c r="AD13" s="7">
        <f>IF(Q13-N13&gt;0,N13,IF(Q13&gt;0,Q13,0))</f>
        <v>0</v>
      </c>
      <c r="AE13" s="13">
        <f t="shared" si="2"/>
        <v>0</v>
      </c>
      <c r="AF13" s="13">
        <v>0</v>
      </c>
      <c r="AG13" s="18">
        <f t="shared" si="1"/>
        <v>0</v>
      </c>
    </row>
    <row r="14" spans="2:33" x14ac:dyDescent="0.25">
      <c r="B14" s="1" t="s">
        <v>26</v>
      </c>
      <c r="C14" s="14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9">
        <f t="shared" si="0"/>
        <v>0</v>
      </c>
      <c r="P14" s="11">
        <v>0</v>
      </c>
      <c r="Q14" s="13">
        <v>0</v>
      </c>
      <c r="S14" s="4">
        <f>IF(MIN(Q14-N14-M14-L14-K14-J14-I14-H14-G14-F14-E14-D14,C14)&lt;0,0,MIN(Q14-N14-M14-L14-K14-J14-I14-H14-G14-F14-E14-D14,C14))</f>
        <v>0</v>
      </c>
      <c r="T14" s="7">
        <f>IF(MIN(Q14-N14-M14-L14-K14-J14-I14-H14-G14-F14-E14,D14)&lt;0,0,MIN(Q14-N14-M14-L14-K14-J14-I14-H14-G14-F14-E14,D14))</f>
        <v>0</v>
      </c>
      <c r="U14" s="7">
        <f>IF(MIN(Q14-N14-M14-L14-K14-J14-I14-H14-G14-F14,E14)&lt;0,0,MIN(Q14-N14-M14-L14-K14-J14-I14-H14-G14-F14,E14))</f>
        <v>0</v>
      </c>
      <c r="V14" s="7">
        <f>IF(MIN(Q14-N14-M14-L14-K14-J14-I14-H14-G14,F14)&lt;0,0,MIN(Q14-N14-M14-L14-K14-J14-I14-H14-G14,F14))</f>
        <v>0</v>
      </c>
      <c r="W14" s="7">
        <f>IF(MIN(Q14-N14-M14-L14-K14-J14-I14-H14,G14)&lt;0,0,MIN(Q14-N14-M14-L14-K14-J14-I14-H14,G14))</f>
        <v>0</v>
      </c>
      <c r="X14" s="7">
        <f>IF(MIN(Q14-N14-M14-L14-K14-J14-I14,H14)&lt;0,0,MIN(Q14-N14-M14-L14-K14-J14-I14,H14))</f>
        <v>0</v>
      </c>
      <c r="Y14" s="7">
        <f>IF(MIN(Q14-N14-M14-L14-K14-J14,I14)&lt;0,0,MIN(Q14-N14-M14-L14-K14-J14,I14))</f>
        <v>0</v>
      </c>
      <c r="Z14" s="7">
        <f>IF(MIN(Q14-N14-M14-L14-K14,J14)&lt;0,0,MIN(Q14-N14-M14-L14-K14,J14))</f>
        <v>0</v>
      </c>
      <c r="AA14" s="7">
        <f>IF(MIN(Q14-N14-M14-L14,K14)&lt;0,0,MIN(Q14-N14-M14-L14,K14))</f>
        <v>0</v>
      </c>
      <c r="AB14" s="7">
        <f>IF(MIN(Q14-N14-M14,L14)&lt;0,0,MIN(Q14-N14-M14,L14))</f>
        <v>0</v>
      </c>
      <c r="AC14" s="7">
        <f>IF(MIN(Q14-N14,M14)&lt;0,0,MIN(Q14-N14,M14))</f>
        <v>0</v>
      </c>
      <c r="AD14" s="7">
        <f>IF(Q14-N14&gt;0,N14,IF(Q14&gt;0,Q14,0))</f>
        <v>0</v>
      </c>
      <c r="AE14" s="13">
        <f t="shared" si="2"/>
        <v>0</v>
      </c>
      <c r="AF14" s="13">
        <v>0</v>
      </c>
      <c r="AG14" s="18">
        <f t="shared" si="1"/>
        <v>0</v>
      </c>
    </row>
    <row r="15" spans="2:33" x14ac:dyDescent="0.25">
      <c r="B15" s="1" t="s">
        <v>27</v>
      </c>
      <c r="C15" s="14">
        <v>0</v>
      </c>
      <c r="D15" s="7">
        <v>840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1200</v>
      </c>
      <c r="K15" s="7">
        <v>960</v>
      </c>
      <c r="L15" s="7">
        <v>0</v>
      </c>
      <c r="M15" s="7">
        <v>0</v>
      </c>
      <c r="N15" s="7">
        <v>960</v>
      </c>
      <c r="O15" s="9">
        <f t="shared" si="0"/>
        <v>3960</v>
      </c>
      <c r="P15" s="11">
        <v>2452</v>
      </c>
      <c r="Q15" s="13">
        <v>1508</v>
      </c>
      <c r="S15" s="4">
        <f>IF(MIN(Q15-N15-M15-L15-K15-J15-I15-H15-G15-F15-E15-D15,C15)&lt;0,0,MIN(Q15-N15-M15-L15-K15-J15-I15-H15-G15-F15-E15-D15,C15))</f>
        <v>0</v>
      </c>
      <c r="T15" s="7">
        <f>IF(MIN(Q15-N15-M15-L15-K15-J15-I15-H15-G15-F15-E15,D15)&lt;0,0,MIN(Q15-N15-M15-L15-K15-J15-I15-H15-G15-F15-E15,D15))</f>
        <v>0</v>
      </c>
      <c r="U15" s="7">
        <f>IF(MIN(Q15-N15-M15-L15-K15-J15-I15-H15-G15-F15,E15)&lt;0,0,MIN(Q15-N15-M15-L15-K15-J15-I15-H15-G15-F15,E15))</f>
        <v>0</v>
      </c>
      <c r="V15" s="7">
        <f>IF(MIN(Q15-N15-M15-L15-K15-J15-I15-H15-G15,F15)&lt;0,0,MIN(Q15-N15-M15-L15-K15-J15-I15-H15-G15,F15))</f>
        <v>0</v>
      </c>
      <c r="W15" s="7">
        <f>IF(MIN(Q15-N15-M15-L15-K15-J15-I15-H15,G15)&lt;0,0,MIN(Q15-N15-M15-L15-K15-J15-I15-H15,G15))</f>
        <v>0</v>
      </c>
      <c r="X15" s="7">
        <f>IF(MIN(Q15-N15-M15-L15-K15-J15-I15,H15)&lt;0,0,MIN(Q15-N15-M15-L15-K15-J15-I15,H15))</f>
        <v>0</v>
      </c>
      <c r="Y15" s="7">
        <f>IF(MIN(Q15-N15-M15-L15-K15-J15,I15)&lt;0,0,MIN(Q15-N15-M15-L15-K15-J15,I15))</f>
        <v>0</v>
      </c>
      <c r="Z15" s="7">
        <f>IF(MIN(Q15-N15-M15-L15-K15,J15)&lt;0,0,MIN(Q15-N15-M15-L15-K15,J15))</f>
        <v>0</v>
      </c>
      <c r="AA15" s="7">
        <f>IF(MIN(Q15-N15-M15-L15,K15)&lt;0,0,MIN(Q15-N15-M15-L15,K15))</f>
        <v>548</v>
      </c>
      <c r="AB15" s="7">
        <f>IF(MIN(Q15-N15-M15,L15)&lt;0,0,MIN(Q15-N15-M15,L15))</f>
        <v>0</v>
      </c>
      <c r="AC15" s="7">
        <f>IF(MIN(Q15-N15,M15)&lt;0,0,MIN(Q15-N15,M15))</f>
        <v>0</v>
      </c>
      <c r="AD15" s="7">
        <f>IF(Q15-N15&gt;0,N15,IF(Q15&gt;0,Q15,0))</f>
        <v>960</v>
      </c>
      <c r="AE15" s="13">
        <f t="shared" si="2"/>
        <v>1508</v>
      </c>
      <c r="AF15" s="13">
        <v>1508</v>
      </c>
      <c r="AG15" s="18">
        <f t="shared" si="1"/>
        <v>0</v>
      </c>
    </row>
    <row r="16" spans="2:33" x14ac:dyDescent="0.25">
      <c r="B16" s="1" t="s">
        <v>28</v>
      </c>
      <c r="C16" s="14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480</v>
      </c>
      <c r="K16" s="7">
        <v>0</v>
      </c>
      <c r="L16" s="7">
        <v>0</v>
      </c>
      <c r="M16" s="7">
        <v>0</v>
      </c>
      <c r="N16" s="7">
        <v>240</v>
      </c>
      <c r="O16" s="9">
        <f t="shared" si="0"/>
        <v>720</v>
      </c>
      <c r="P16" s="11">
        <v>601</v>
      </c>
      <c r="Q16" s="13">
        <v>119</v>
      </c>
      <c r="S16" s="4">
        <f>IF(MIN(Q16-N16-M16-L16-K16-J16-I16-H16-G16-F16-E16-D16,C16)&lt;0,0,MIN(Q16-N16-M16-L16-K16-J16-I16-H16-G16-F16-E16-D16,C16))</f>
        <v>0</v>
      </c>
      <c r="T16" s="7">
        <f>IF(MIN(Q16-N16-M16-L16-K16-J16-I16-H16-G16-F16-E16,D16)&lt;0,0,MIN(Q16-N16-M16-L16-K16-J16-I16-H16-G16-F16-E16,D16))</f>
        <v>0</v>
      </c>
      <c r="U16" s="7">
        <f>IF(MIN(Q16-N16-M16-L16-K16-J16-I16-H16-G16-F16,E16)&lt;0,0,MIN(Q16-N16-M16-L16-K16-J16-I16-H16-G16-F16,E16))</f>
        <v>0</v>
      </c>
      <c r="V16" s="7">
        <f>IF(MIN(Q16-N16-M16-L16-K16-J16-I16-H16-G16,F16)&lt;0,0,MIN(Q16-N16-M16-L16-K16-J16-I16-H16-G16,F16))</f>
        <v>0</v>
      </c>
      <c r="W16" s="7">
        <f>IF(MIN(Q16-N16-M16-L16-K16-J16-I16-H16,G16)&lt;0,0,MIN(Q16-N16-M16-L16-K16-J16-I16-H16,G16))</f>
        <v>0</v>
      </c>
      <c r="X16" s="7">
        <f>IF(MIN(Q16-N16-M16-L16-K16-J16-I16,H16)&lt;0,0,MIN(Q16-N16-M16-L16-K16-J16-I16,H16))</f>
        <v>0</v>
      </c>
      <c r="Y16" s="7">
        <f>IF(MIN(Q16-N16-M16-L16-K16-J16,I16)&lt;0,0,MIN(Q16-N16-M16-L16-K16-J16,I16))</f>
        <v>0</v>
      </c>
      <c r="Z16" s="7">
        <f>IF(MIN(Q16-N16-M16-L16-K16,J16)&lt;0,0,MIN(Q16-N16-M16-L16-K16,J16))</f>
        <v>0</v>
      </c>
      <c r="AA16" s="7">
        <f>IF(MIN(Q16-N16-M16-L16,K16)&lt;0,0,MIN(Q16-N16-M16-L16,K16))</f>
        <v>0</v>
      </c>
      <c r="AB16" s="7">
        <f>IF(MIN(Q16-N16-M16,L16)&lt;0,0,MIN(Q16-N16-M16,L16))</f>
        <v>0</v>
      </c>
      <c r="AC16" s="7">
        <f>IF(MIN(Q16-N16,M16)&lt;0,0,MIN(Q16-N16,M16))</f>
        <v>0</v>
      </c>
      <c r="AD16" s="7">
        <f>IF(Q16-N16&gt;0,N16,IF(Q16&gt;0,Q16,0))</f>
        <v>119</v>
      </c>
      <c r="AE16" s="13">
        <f t="shared" si="2"/>
        <v>119</v>
      </c>
      <c r="AF16" s="13">
        <v>119</v>
      </c>
      <c r="AG16" s="18">
        <f t="shared" si="1"/>
        <v>0</v>
      </c>
    </row>
    <row r="17" spans="2:33" x14ac:dyDescent="0.25">
      <c r="B17" s="1" t="s">
        <v>29</v>
      </c>
      <c r="C17" s="14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600</v>
      </c>
      <c r="K17" s="7">
        <v>0</v>
      </c>
      <c r="L17" s="7">
        <v>0</v>
      </c>
      <c r="M17" s="7">
        <v>0</v>
      </c>
      <c r="N17" s="7">
        <v>240</v>
      </c>
      <c r="O17" s="9">
        <f t="shared" si="0"/>
        <v>840</v>
      </c>
      <c r="P17" s="11">
        <v>806</v>
      </c>
      <c r="Q17" s="13">
        <v>34</v>
      </c>
      <c r="S17" s="4">
        <f>IF(MIN(Q17-N17-M17-L17-K17-J17-I17-H17-G17-F17-E17-D17,C17)&lt;0,0,MIN(Q17-N17-M17-L17-K17-J17-I17-H17-G17-F17-E17-D17,C17))</f>
        <v>0</v>
      </c>
      <c r="T17" s="7">
        <f>IF(MIN(Q17-N17-M17-L17-K17-J17-I17-H17-G17-F17-E17,D17)&lt;0,0,MIN(Q17-N17-M17-L17-K17-J17-I17-H17-G17-F17-E17,D17))</f>
        <v>0</v>
      </c>
      <c r="U17" s="7">
        <f>IF(MIN(Q17-N17-M17-L17-K17-J17-I17-H17-G17-F17,E17)&lt;0,0,MIN(Q17-N17-M17-L17-K17-J17-I17-H17-G17-F17,E17))</f>
        <v>0</v>
      </c>
      <c r="V17" s="7">
        <f>IF(MIN(Q17-N17-M17-L17-K17-J17-I17-H17-G17,F17)&lt;0,0,MIN(Q17-N17-M17-L17-K17-J17-I17-H17-G17,F17))</f>
        <v>0</v>
      </c>
      <c r="W17" s="7">
        <f>IF(MIN(Q17-N17-M17-L17-K17-J17-I17-H17,G17)&lt;0,0,MIN(Q17-N17-M17-L17-K17-J17-I17-H17,G17))</f>
        <v>0</v>
      </c>
      <c r="X17" s="7">
        <f>IF(MIN(Q17-N17-M17-L17-K17-J17-I17,H17)&lt;0,0,MIN(Q17-N17-M17-L17-K17-J17-I17,H17))</f>
        <v>0</v>
      </c>
      <c r="Y17" s="7">
        <f>IF(MIN(Q17-N17-M17-L17-K17-J17,I17)&lt;0,0,MIN(Q17-N17-M17-L17-K17-J17,I17))</f>
        <v>0</v>
      </c>
      <c r="Z17" s="7">
        <f>IF(MIN(Q17-N17-M17-L17-K17,J17)&lt;0,0,MIN(Q17-N17-M17-L17-K17,J17))</f>
        <v>0</v>
      </c>
      <c r="AA17" s="7">
        <f>IF(MIN(Q17-N17-M17-L17,K17)&lt;0,0,MIN(Q17-N17-M17-L17,K17))</f>
        <v>0</v>
      </c>
      <c r="AB17" s="7">
        <f>IF(MIN(Q17-N17-M17,L17)&lt;0,0,MIN(Q17-N17-M17,L17))</f>
        <v>0</v>
      </c>
      <c r="AC17" s="7">
        <f>IF(MIN(Q17-N17,M17)&lt;0,0,MIN(Q17-N17,M17))</f>
        <v>0</v>
      </c>
      <c r="AD17" s="7">
        <f>IF(Q17-N17&gt;0,N17,IF(Q17&gt;0,Q17,0))</f>
        <v>34</v>
      </c>
      <c r="AE17" s="13">
        <f t="shared" si="2"/>
        <v>34</v>
      </c>
      <c r="AF17" s="13">
        <v>34</v>
      </c>
      <c r="AG17" s="18">
        <f t="shared" si="1"/>
        <v>0</v>
      </c>
    </row>
    <row r="18" spans="2:33" x14ac:dyDescent="0.25">
      <c r="B18" s="1" t="s">
        <v>30</v>
      </c>
      <c r="C18" s="14">
        <v>1279</v>
      </c>
      <c r="D18" s="7">
        <v>0</v>
      </c>
      <c r="E18" s="7">
        <v>0</v>
      </c>
      <c r="F18" s="7">
        <v>5400</v>
      </c>
      <c r="G18" s="7">
        <v>0</v>
      </c>
      <c r="H18" s="7">
        <v>0</v>
      </c>
      <c r="I18" s="7">
        <v>0</v>
      </c>
      <c r="J18" s="7">
        <v>0</v>
      </c>
      <c r="K18" s="7">
        <v>3600</v>
      </c>
      <c r="L18" s="7">
        <v>0</v>
      </c>
      <c r="M18" s="7">
        <v>0</v>
      </c>
      <c r="N18" s="7">
        <v>0</v>
      </c>
      <c r="O18" s="9">
        <f t="shared" si="0"/>
        <v>10279</v>
      </c>
      <c r="P18" s="11">
        <v>8763</v>
      </c>
      <c r="Q18" s="13">
        <v>1516</v>
      </c>
      <c r="S18" s="4">
        <f>IF(MIN(Q18-N18-M18-L18-K18-J18-I18-H18-G18-F18-E18-D18,C18)&lt;0,0,MIN(Q18-N18-M18-L18-K18-J18-I18-H18-G18-F18-E18-D18,C18))</f>
        <v>0</v>
      </c>
      <c r="T18" s="7">
        <f>IF(MIN(Q18-N18-M18-L18-K18-J18-I18-H18-G18-F18-E18,D18)&lt;0,0,MIN(Q18-N18-M18-L18-K18-J18-I18-H18-G18-F18-E18,D18))</f>
        <v>0</v>
      </c>
      <c r="U18" s="7">
        <f>IF(MIN(Q18-N18-M18-L18-K18-J18-I18-H18-G18-F18,E18)&lt;0,0,MIN(Q18-N18-M18-L18-K18-J18-I18-H18-G18-F18,E18))</f>
        <v>0</v>
      </c>
      <c r="V18" s="7">
        <f>IF(MIN(Q18-N18-M18-L18-K18-J18-I18-H18-G18,F18)&lt;0,0,MIN(Q18-N18-M18-L18-K18-J18-I18-H18-G18,F18))</f>
        <v>0</v>
      </c>
      <c r="W18" s="7">
        <f>IF(MIN(Q18-N18-M18-L18-K18-J18-I18-H18,G18)&lt;0,0,MIN(Q18-N18-M18-L18-K18-J18-I18-H18,G18))</f>
        <v>0</v>
      </c>
      <c r="X18" s="7">
        <f>IF(MIN(Q18-N18-M18-L18-K18-J18-I18,H18)&lt;0,0,MIN(Q18-N18-M18-L18-K18-J18-I18,H18))</f>
        <v>0</v>
      </c>
      <c r="Y18" s="7">
        <f>IF(MIN(Q18-N18-M18-L18-K18-J18,I18)&lt;0,0,MIN(Q18-N18-M18-L18-K18-J18,I18))</f>
        <v>0</v>
      </c>
      <c r="Z18" s="7">
        <f>IF(MIN(Q18-N18-M18-L18-K18,J18)&lt;0,0,MIN(Q18-N18-M18-L18-K18,J18))</f>
        <v>0</v>
      </c>
      <c r="AA18" s="7">
        <f>IF(MIN(Q18-N18-M18-L18,K18)&lt;0,0,MIN(Q18-N18-M18-L18,K18))</f>
        <v>1516</v>
      </c>
      <c r="AB18" s="7">
        <f>IF(MIN(Q18-N18-M18,L18)&lt;0,0,MIN(Q18-N18-M18,L18))</f>
        <v>0</v>
      </c>
      <c r="AC18" s="7">
        <f>IF(MIN(Q18-N18,M18)&lt;0,0,MIN(Q18-N18,M18))</f>
        <v>0</v>
      </c>
      <c r="AD18" s="7">
        <f>IF(Q18-N18&gt;0,N18,IF(Q18&gt;0,Q18,0))</f>
        <v>0</v>
      </c>
      <c r="AE18" s="13">
        <f t="shared" si="2"/>
        <v>1516</v>
      </c>
      <c r="AF18" s="13">
        <v>1516</v>
      </c>
      <c r="AG18" s="18">
        <f t="shared" si="1"/>
        <v>0</v>
      </c>
    </row>
    <row r="19" spans="2:33" x14ac:dyDescent="0.25">
      <c r="B19" s="1" t="s">
        <v>31</v>
      </c>
      <c r="C19" s="14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9">
        <f t="shared" si="0"/>
        <v>0</v>
      </c>
      <c r="P19" s="11">
        <v>0</v>
      </c>
      <c r="Q19" s="13">
        <v>0</v>
      </c>
      <c r="S19" s="4">
        <f>IF(MIN(Q19-N19-M19-L19-K19-J19-I19-H19-G19-F19-E19-D19,C19)&lt;0,0,MIN(Q19-N19-M19-L19-K19-J19-I19-H19-G19-F19-E19-D19,C19))</f>
        <v>0</v>
      </c>
      <c r="T19" s="7">
        <f>IF(MIN(Q19-N19-M19-L19-K19-J19-I19-H19-G19-F19-E19,D19)&lt;0,0,MIN(Q19-N19-M19-L19-K19-J19-I19-H19-G19-F19-E19,D19))</f>
        <v>0</v>
      </c>
      <c r="U19" s="7">
        <f>IF(MIN(Q19-N19-M19-L19-K19-J19-I19-H19-G19-F19,E19)&lt;0,0,MIN(Q19-N19-M19-L19-K19-J19-I19-H19-G19-F19,E19))</f>
        <v>0</v>
      </c>
      <c r="V19" s="7">
        <f>IF(MIN(Q19-N19-M19-L19-K19-J19-I19-H19-G19,F19)&lt;0,0,MIN(Q19-N19-M19-L19-K19-J19-I19-H19-G19,F19))</f>
        <v>0</v>
      </c>
      <c r="W19" s="7">
        <f>IF(MIN(Q19-N19-M19-L19-K19-J19-I19-H19,G19)&lt;0,0,MIN(Q19-N19-M19-L19-K19-J19-I19-H19,G19))</f>
        <v>0</v>
      </c>
      <c r="X19" s="7">
        <f>IF(MIN(Q19-N19-M19-L19-K19-J19-I19,H19)&lt;0,0,MIN(Q19-N19-M19-L19-K19-J19-I19,H19))</f>
        <v>0</v>
      </c>
      <c r="Y19" s="7">
        <f>IF(MIN(Q19-N19-M19-L19-K19-J19,I19)&lt;0,0,MIN(Q19-N19-M19-L19-K19-J19,I19))</f>
        <v>0</v>
      </c>
      <c r="Z19" s="7">
        <f>IF(MIN(Q19-N19-M19-L19-K19,J19)&lt;0,0,MIN(Q19-N19-M19-L19-K19,J19))</f>
        <v>0</v>
      </c>
      <c r="AA19" s="7">
        <f>IF(MIN(Q19-N19-M19-L19,K19)&lt;0,0,MIN(Q19-N19-M19-L19,K19))</f>
        <v>0</v>
      </c>
      <c r="AB19" s="7">
        <f>IF(MIN(Q19-N19-M19,L19)&lt;0,0,MIN(Q19-N19-M19,L19))</f>
        <v>0</v>
      </c>
      <c r="AC19" s="7">
        <f>IF(MIN(Q19-N19,M19)&lt;0,0,MIN(Q19-N19,M19))</f>
        <v>0</v>
      </c>
      <c r="AD19" s="7">
        <f>IF(Q19-N19&gt;0,N19,IF(Q19&gt;0,Q19,0))</f>
        <v>0</v>
      </c>
      <c r="AE19" s="13">
        <f t="shared" si="2"/>
        <v>0</v>
      </c>
      <c r="AF19" s="13">
        <v>0</v>
      </c>
      <c r="AG19" s="18">
        <f t="shared" si="1"/>
        <v>0</v>
      </c>
    </row>
    <row r="20" spans="2:33" x14ac:dyDescent="0.25">
      <c r="B20" s="1" t="s">
        <v>32</v>
      </c>
      <c r="C20" s="14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9">
        <f t="shared" si="0"/>
        <v>0</v>
      </c>
      <c r="P20" s="11">
        <v>0</v>
      </c>
      <c r="Q20" s="13">
        <v>0</v>
      </c>
      <c r="S20" s="4">
        <f>IF(MIN(Q20-N20-M20-L20-K20-J20-I20-H20-G20-F20-E20-D20,C20)&lt;0,0,MIN(Q20-N20-M20-L20-K20-J20-I20-H20-G20-F20-E20-D20,C20))</f>
        <v>0</v>
      </c>
      <c r="T20" s="7">
        <f>IF(MIN(Q20-N20-M20-L20-K20-J20-I20-H20-G20-F20-E20,D20)&lt;0,0,MIN(Q20-N20-M20-L20-K20-J20-I20-H20-G20-F20-E20,D20))</f>
        <v>0</v>
      </c>
      <c r="U20" s="7">
        <f>IF(MIN(Q20-N20-M20-L20-K20-J20-I20-H20-G20-F20,E20)&lt;0,0,MIN(Q20-N20-M20-L20-K20-J20-I20-H20-G20-F20,E20))</f>
        <v>0</v>
      </c>
      <c r="V20" s="7">
        <f>IF(MIN(Q20-N20-M20-L20-K20-J20-I20-H20-G20,F20)&lt;0,0,MIN(Q20-N20-M20-L20-K20-J20-I20-H20-G20,F20))</f>
        <v>0</v>
      </c>
      <c r="W20" s="7">
        <f>IF(MIN(Q20-N20-M20-L20-K20-J20-I20-H20,G20)&lt;0,0,MIN(Q20-N20-M20-L20-K20-J20-I20-H20,G20))</f>
        <v>0</v>
      </c>
      <c r="X20" s="7">
        <f>IF(MIN(Q20-N20-M20-L20-K20-J20-I20,H20)&lt;0,0,MIN(Q20-N20-M20-L20-K20-J20-I20,H20))</f>
        <v>0</v>
      </c>
      <c r="Y20" s="7">
        <f>IF(MIN(Q20-N20-M20-L20-K20-J20,I20)&lt;0,0,MIN(Q20-N20-M20-L20-K20-J20,I20))</f>
        <v>0</v>
      </c>
      <c r="Z20" s="7">
        <f>IF(MIN(Q20-N20-M20-L20-K20,J20)&lt;0,0,MIN(Q20-N20-M20-L20-K20,J20))</f>
        <v>0</v>
      </c>
      <c r="AA20" s="7">
        <f>IF(MIN(Q20-N20-M20-L20,K20)&lt;0,0,MIN(Q20-N20-M20-L20,K20))</f>
        <v>0</v>
      </c>
      <c r="AB20" s="7">
        <f>IF(MIN(Q20-N20-M20,L20)&lt;0,0,MIN(Q20-N20-M20,L20))</f>
        <v>0</v>
      </c>
      <c r="AC20" s="7">
        <f>IF(MIN(Q20-N20,M20)&lt;0,0,MIN(Q20-N20,M20))</f>
        <v>0</v>
      </c>
      <c r="AD20" s="7">
        <f>IF(Q20-N20&gt;0,N20,IF(Q20&gt;0,Q20,0))</f>
        <v>0</v>
      </c>
      <c r="AE20" s="13">
        <f t="shared" si="2"/>
        <v>0</v>
      </c>
      <c r="AF20" s="13">
        <v>0</v>
      </c>
      <c r="AG20" s="18">
        <f t="shared" si="1"/>
        <v>0</v>
      </c>
    </row>
    <row r="21" spans="2:33" x14ac:dyDescent="0.25">
      <c r="B21" s="1" t="s">
        <v>33</v>
      </c>
      <c r="C21" s="14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9">
        <f t="shared" si="0"/>
        <v>0</v>
      </c>
      <c r="P21" s="11">
        <v>0</v>
      </c>
      <c r="Q21" s="13">
        <v>0</v>
      </c>
      <c r="S21" s="4">
        <f>IF(MIN(Q21-N21-M21-L21-K21-J21-I21-H21-G21-F21-E21-D21,C21)&lt;0,0,MIN(Q21-N21-M21-L21-K21-J21-I21-H21-G21-F21-E21-D21,C21))</f>
        <v>0</v>
      </c>
      <c r="T21" s="7">
        <f>IF(MIN(Q21-N21-M21-L21-K21-J21-I21-H21-G21-F21-E21,D21)&lt;0,0,MIN(Q21-N21-M21-L21-K21-J21-I21-H21-G21-F21-E21,D21))</f>
        <v>0</v>
      </c>
      <c r="U21" s="7">
        <f>IF(MIN(Q21-N21-M21-L21-K21-J21-I21-H21-G21-F21,E21)&lt;0,0,MIN(Q21-N21-M21-L21-K21-J21-I21-H21-G21-F21,E21))</f>
        <v>0</v>
      </c>
      <c r="V21" s="7">
        <f>IF(MIN(Q21-N21-M21-L21-K21-J21-I21-H21-G21,F21)&lt;0,0,MIN(Q21-N21-M21-L21-K21-J21-I21-H21-G21,F21))</f>
        <v>0</v>
      </c>
      <c r="W21" s="7">
        <f>IF(MIN(Q21-N21-M21-L21-K21-J21-I21-H21,G21)&lt;0,0,MIN(Q21-N21-M21-L21-K21-J21-I21-H21,G21))</f>
        <v>0</v>
      </c>
      <c r="X21" s="7">
        <f>IF(MIN(Q21-N21-M21-L21-K21-J21-I21,H21)&lt;0,0,MIN(Q21-N21-M21-L21-K21-J21-I21,H21))</f>
        <v>0</v>
      </c>
      <c r="Y21" s="7">
        <f>IF(MIN(Q21-N21-M21-L21-K21-J21,I21)&lt;0,0,MIN(Q21-N21-M21-L21-K21-J21,I21))</f>
        <v>0</v>
      </c>
      <c r="Z21" s="7">
        <f>IF(MIN(Q21-N21-M21-L21-K21,J21)&lt;0,0,MIN(Q21-N21-M21-L21-K21,J21))</f>
        <v>0</v>
      </c>
      <c r="AA21" s="7">
        <f>IF(MIN(Q21-N21-M21-L21,K21)&lt;0,0,MIN(Q21-N21-M21-L21,K21))</f>
        <v>0</v>
      </c>
      <c r="AB21" s="7">
        <f>IF(MIN(Q21-N21-M21,L21)&lt;0,0,MIN(Q21-N21-M21,L21))</f>
        <v>0</v>
      </c>
      <c r="AC21" s="7">
        <f>IF(MIN(Q21-N21,M21)&lt;0,0,MIN(Q21-N21,M21))</f>
        <v>0</v>
      </c>
      <c r="AD21" s="7">
        <f>IF(Q21-N21&gt;0,N21,IF(Q21&gt;0,Q21,0))</f>
        <v>0</v>
      </c>
      <c r="AE21" s="13">
        <f t="shared" si="2"/>
        <v>0</v>
      </c>
      <c r="AF21" s="13">
        <v>0</v>
      </c>
      <c r="AG21" s="18">
        <f t="shared" si="1"/>
        <v>0</v>
      </c>
    </row>
    <row r="22" spans="2:33" x14ac:dyDescent="0.25">
      <c r="B22" s="1" t="s">
        <v>34</v>
      </c>
      <c r="C22" s="14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9">
        <f t="shared" si="0"/>
        <v>0</v>
      </c>
      <c r="P22" s="11">
        <v>0</v>
      </c>
      <c r="Q22" s="13">
        <v>0</v>
      </c>
      <c r="S22" s="4">
        <f>IF(MIN(Q22-N22-M22-L22-K22-J22-I22-H22-G22-F22-E22-D22,C22)&lt;0,0,MIN(Q22-N22-M22-L22-K22-J22-I22-H22-G22-F22-E22-D22,C22))</f>
        <v>0</v>
      </c>
      <c r="T22" s="7">
        <f>IF(MIN(Q22-N22-M22-L22-K22-J22-I22-H22-G22-F22-E22,D22)&lt;0,0,MIN(Q22-N22-M22-L22-K22-J22-I22-H22-G22-F22-E22,D22))</f>
        <v>0</v>
      </c>
      <c r="U22" s="7">
        <f>IF(MIN(Q22-N22-M22-L22-K22-J22-I22-H22-G22-F22,E22)&lt;0,0,MIN(Q22-N22-M22-L22-K22-J22-I22-H22-G22-F22,E22))</f>
        <v>0</v>
      </c>
      <c r="V22" s="7">
        <f>IF(MIN(Q22-N22-M22-L22-K22-J22-I22-H22-G22,F22)&lt;0,0,MIN(Q22-N22-M22-L22-K22-J22-I22-H22-G22,F22))</f>
        <v>0</v>
      </c>
      <c r="W22" s="7">
        <f>IF(MIN(Q22-N22-M22-L22-K22-J22-I22-H22,G22)&lt;0,0,MIN(Q22-N22-M22-L22-K22-J22-I22-H22,G22))</f>
        <v>0</v>
      </c>
      <c r="X22" s="7">
        <f>IF(MIN(Q22-N22-M22-L22-K22-J22-I22,H22)&lt;0,0,MIN(Q22-N22-M22-L22-K22-J22-I22,H22))</f>
        <v>0</v>
      </c>
      <c r="Y22" s="7">
        <f>IF(MIN(Q22-N22-M22-L22-K22-J22,I22)&lt;0,0,MIN(Q22-N22-M22-L22-K22-J22,I22))</f>
        <v>0</v>
      </c>
      <c r="Z22" s="7">
        <f>IF(MIN(Q22-N22-M22-L22-K22,J22)&lt;0,0,MIN(Q22-N22-M22-L22-K22,J22))</f>
        <v>0</v>
      </c>
      <c r="AA22" s="7">
        <f>IF(MIN(Q22-N22-M22-L22,K22)&lt;0,0,MIN(Q22-N22-M22-L22,K22))</f>
        <v>0</v>
      </c>
      <c r="AB22" s="7">
        <f>IF(MIN(Q22-N22-M22,L22)&lt;0,0,MIN(Q22-N22-M22,L22))</f>
        <v>0</v>
      </c>
      <c r="AC22" s="7">
        <f>IF(MIN(Q22-N22,M22)&lt;0,0,MIN(Q22-N22,M22))</f>
        <v>0</v>
      </c>
      <c r="AD22" s="7">
        <f>IF(Q22-N22&gt;0,N22,IF(Q22&gt;0,Q22,0))</f>
        <v>0</v>
      </c>
      <c r="AE22" s="13">
        <f t="shared" si="2"/>
        <v>0</v>
      </c>
      <c r="AF22" s="13">
        <v>0</v>
      </c>
      <c r="AG22" s="18">
        <f t="shared" si="1"/>
        <v>0</v>
      </c>
    </row>
    <row r="23" spans="2:33" x14ac:dyDescent="0.25">
      <c r="B23" s="1" t="s">
        <v>35</v>
      </c>
      <c r="C23" s="14">
        <v>20</v>
      </c>
      <c r="D23" s="7">
        <v>0</v>
      </c>
      <c r="E23" s="7">
        <v>0</v>
      </c>
      <c r="F23" s="7">
        <v>0</v>
      </c>
      <c r="G23" s="7">
        <v>3000</v>
      </c>
      <c r="H23" s="7">
        <v>0</v>
      </c>
      <c r="I23" s="7">
        <v>1600</v>
      </c>
      <c r="J23" s="7">
        <v>0</v>
      </c>
      <c r="K23" s="7">
        <v>0</v>
      </c>
      <c r="L23" s="7">
        <v>0</v>
      </c>
      <c r="M23" s="7">
        <v>2400</v>
      </c>
      <c r="N23" s="7">
        <v>1600</v>
      </c>
      <c r="O23" s="9">
        <f t="shared" si="0"/>
        <v>8620</v>
      </c>
      <c r="P23" s="11">
        <v>6223</v>
      </c>
      <c r="Q23" s="13">
        <v>2397</v>
      </c>
      <c r="S23" s="4">
        <f>IF(MIN(Q23-N23-M23-L23-K23-J23-I23-H23-G23-F23-E23-D23,C23)&lt;0,0,MIN(Q23-N23-M23-L23-K23-J23-I23-H23-G23-F23-E23-D23,C23))</f>
        <v>0</v>
      </c>
      <c r="T23" s="7">
        <f>IF(MIN(Q23-N23-M23-L23-K23-J23-I23-H23-G23-F23-E23,D23)&lt;0,0,MIN(Q23-N23-M23-L23-K23-J23-I23-H23-G23-F23-E23,D23))</f>
        <v>0</v>
      </c>
      <c r="U23" s="7">
        <f>IF(MIN(Q23-N23-M23-L23-K23-J23-I23-H23-G23-F23,E23)&lt;0,0,MIN(Q23-N23-M23-L23-K23-J23-I23-H23-G23-F23,E23))</f>
        <v>0</v>
      </c>
      <c r="V23" s="7">
        <f>IF(MIN(Q23-N23-M23-L23-K23-J23-I23-H23-G23,F23)&lt;0,0,MIN(Q23-N23-M23-L23-K23-J23-I23-H23-G23,F23))</f>
        <v>0</v>
      </c>
      <c r="W23" s="7">
        <f>IF(MIN(Q23-N23-M23-L23-K23-J23-I23-H23,G23)&lt;0,0,MIN(Q23-N23-M23-L23-K23-J23-I23-H23,G23))</f>
        <v>0</v>
      </c>
      <c r="X23" s="7">
        <f>IF(MIN(Q23-N23-M23-L23-K23-J23-I23,H23)&lt;0,0,MIN(Q23-N23-M23-L23-K23-J23-I23,H23))</f>
        <v>0</v>
      </c>
      <c r="Y23" s="7">
        <f>IF(MIN(Q23-N23-M23-L23-K23-J23,I23)&lt;0,0,MIN(Q23-N23-M23-L23-K23-J23,I23))</f>
        <v>0</v>
      </c>
      <c r="Z23" s="7">
        <f>IF(MIN(Q23-N23-M23-L23-K23,J23)&lt;0,0,MIN(Q23-N23-M23-L23-K23,J23))</f>
        <v>0</v>
      </c>
      <c r="AA23" s="7">
        <f>IF(MIN(Q23-N23-M23-L23,K23)&lt;0,0,MIN(Q23-N23-M23-L23,K23))</f>
        <v>0</v>
      </c>
      <c r="AB23" s="7">
        <f>IF(MIN(Q23-N23-M23,L23)&lt;0,0,MIN(Q23-N23-M23,L23))</f>
        <v>0</v>
      </c>
      <c r="AC23" s="7">
        <f>IF(MIN(Q23-N23,M23)&lt;0,0,MIN(Q23-N23,M23))</f>
        <v>797</v>
      </c>
      <c r="AD23" s="7">
        <f>IF(Q23-N23&gt;0,N23,IF(Q23&gt;0,Q23,0))</f>
        <v>1600</v>
      </c>
      <c r="AE23" s="13">
        <f t="shared" si="2"/>
        <v>2397</v>
      </c>
      <c r="AF23" s="13">
        <v>2397</v>
      </c>
      <c r="AG23" s="18">
        <f t="shared" si="1"/>
        <v>0</v>
      </c>
    </row>
    <row r="24" spans="2:33" x14ac:dyDescent="0.25">
      <c r="B24" s="1" t="s">
        <v>36</v>
      </c>
      <c r="C24" s="14">
        <v>20</v>
      </c>
      <c r="D24" s="7">
        <v>0</v>
      </c>
      <c r="E24" s="7">
        <v>0</v>
      </c>
      <c r="F24" s="7">
        <v>0</v>
      </c>
      <c r="G24" s="7">
        <v>2000</v>
      </c>
      <c r="H24" s="7">
        <v>0</v>
      </c>
      <c r="I24" s="7">
        <v>800</v>
      </c>
      <c r="J24" s="7">
        <v>0</v>
      </c>
      <c r="K24" s="7">
        <v>0</v>
      </c>
      <c r="L24" s="7">
        <v>0</v>
      </c>
      <c r="M24" s="7">
        <v>1600</v>
      </c>
      <c r="N24" s="7">
        <v>0</v>
      </c>
      <c r="O24" s="9">
        <f t="shared" si="0"/>
        <v>4420</v>
      </c>
      <c r="P24" s="11">
        <v>2823</v>
      </c>
      <c r="Q24" s="13">
        <v>1597</v>
      </c>
      <c r="S24" s="4">
        <f>IF(MIN(Q24-N24-M24-L24-K24-J24-I24-H24-G24-F24-E24-D24,C24)&lt;0,0,MIN(Q24-N24-M24-L24-K24-J24-I24-H24-G24-F24-E24-D24,C24))</f>
        <v>0</v>
      </c>
      <c r="T24" s="7">
        <f>IF(MIN(Q24-N24-M24-L24-K24-J24-I24-H24-G24-F24-E24,D24)&lt;0,0,MIN(Q24-N24-M24-L24-K24-J24-I24-H24-G24-F24-E24,D24))</f>
        <v>0</v>
      </c>
      <c r="U24" s="7">
        <f>IF(MIN(Q24-N24-M24-L24-K24-J24-I24-H24-G24-F24,E24)&lt;0,0,MIN(Q24-N24-M24-L24-K24-J24-I24-H24-G24-F24,E24))</f>
        <v>0</v>
      </c>
      <c r="V24" s="7">
        <f>IF(MIN(Q24-N24-M24-L24-K24-J24-I24-H24-G24,F24)&lt;0,0,MIN(Q24-N24-M24-L24-K24-J24-I24-H24-G24,F24))</f>
        <v>0</v>
      </c>
      <c r="W24" s="7">
        <f>IF(MIN(Q24-N24-M24-L24-K24-J24-I24-H24,G24)&lt;0,0,MIN(Q24-N24-M24-L24-K24-J24-I24-H24,G24))</f>
        <v>0</v>
      </c>
      <c r="X24" s="7">
        <f>IF(MIN(Q24-N24-M24-L24-K24-J24-I24,H24)&lt;0,0,MIN(Q24-N24-M24-L24-K24-J24-I24,H24))</f>
        <v>0</v>
      </c>
      <c r="Y24" s="7">
        <f>IF(MIN(Q24-N24-M24-L24-K24-J24,I24)&lt;0,0,MIN(Q24-N24-M24-L24-K24-J24,I24))</f>
        <v>0</v>
      </c>
      <c r="Z24" s="7">
        <f>IF(MIN(Q24-N24-M24-L24-K24,J24)&lt;0,0,MIN(Q24-N24-M24-L24-K24,J24))</f>
        <v>0</v>
      </c>
      <c r="AA24" s="7">
        <f>IF(MIN(Q24-N24-M24-L24,K24)&lt;0,0,MIN(Q24-N24-M24-L24,K24))</f>
        <v>0</v>
      </c>
      <c r="AB24" s="7">
        <f>IF(MIN(Q24-N24-M24,L24)&lt;0,0,MIN(Q24-N24-M24,L24))</f>
        <v>0</v>
      </c>
      <c r="AC24" s="7">
        <f>IF(MIN(Q24-N24,M24)&lt;0,0,MIN(Q24-N24,M24))</f>
        <v>1597</v>
      </c>
      <c r="AD24" s="7">
        <f>IF(Q24-N24&gt;0,N24,IF(Q24&gt;0,Q24,0))</f>
        <v>0</v>
      </c>
      <c r="AE24" s="13">
        <f t="shared" si="2"/>
        <v>1597</v>
      </c>
      <c r="AF24" s="13">
        <v>1597</v>
      </c>
      <c r="AG24" s="18">
        <f t="shared" si="1"/>
        <v>0</v>
      </c>
    </row>
    <row r="25" spans="2:33" x14ac:dyDescent="0.25">
      <c r="B25" s="1" t="s">
        <v>37</v>
      </c>
      <c r="C25" s="14">
        <v>32</v>
      </c>
      <c r="D25" s="7">
        <v>0</v>
      </c>
      <c r="E25" s="7">
        <v>0</v>
      </c>
      <c r="F25" s="7">
        <v>0</v>
      </c>
      <c r="G25" s="7">
        <v>3000</v>
      </c>
      <c r="H25" s="7">
        <v>0</v>
      </c>
      <c r="I25" s="7">
        <v>1600</v>
      </c>
      <c r="J25" s="7">
        <v>0</v>
      </c>
      <c r="K25" s="7">
        <v>0</v>
      </c>
      <c r="L25" s="7">
        <v>0</v>
      </c>
      <c r="M25" s="7">
        <v>2000</v>
      </c>
      <c r="N25" s="7">
        <v>0</v>
      </c>
      <c r="O25" s="9">
        <f t="shared" si="0"/>
        <v>6632</v>
      </c>
      <c r="P25" s="11">
        <v>4609</v>
      </c>
      <c r="Q25" s="13">
        <v>2023</v>
      </c>
      <c r="S25" s="4">
        <f>IF(MIN(Q25-N25-M25-L25-K25-J25-I25-H25-G25-F25-E25-D25,C25)&lt;0,0,MIN(Q25-N25-M25-L25-K25-J25-I25-H25-G25-F25-E25-D25,C25))</f>
        <v>0</v>
      </c>
      <c r="T25" s="7">
        <f>IF(MIN(Q25-N25-M25-L25-K25-J25-I25-H25-G25-F25-E25,D25)&lt;0,0,MIN(Q25-N25-M25-L25-K25-J25-I25-H25-G25-F25-E25,D25))</f>
        <v>0</v>
      </c>
      <c r="U25" s="7">
        <f>IF(MIN(Q25-N25-M25-L25-K25-J25-I25-H25-G25-F25,E25)&lt;0,0,MIN(Q25-N25-M25-L25-K25-J25-I25-H25-G25-F25,E25))</f>
        <v>0</v>
      </c>
      <c r="V25" s="7">
        <f>IF(MIN(Q25-N25-M25-L25-K25-J25-I25-H25-G25,F25)&lt;0,0,MIN(Q25-N25-M25-L25-K25-J25-I25-H25-G25,F25))</f>
        <v>0</v>
      </c>
      <c r="W25" s="7">
        <f>IF(MIN(Q25-N25-M25-L25-K25-J25-I25-H25,G25)&lt;0,0,MIN(Q25-N25-M25-L25-K25-J25-I25-H25,G25))</f>
        <v>0</v>
      </c>
      <c r="X25" s="7">
        <f>IF(MIN(Q25-N25-M25-L25-K25-J25-I25,H25)&lt;0,0,MIN(Q25-N25-M25-L25-K25-J25-I25,H25))</f>
        <v>0</v>
      </c>
      <c r="Y25" s="7">
        <f>IF(MIN(Q25-N25-M25-L25-K25-J25,I25)&lt;0,0,MIN(Q25-N25-M25-L25-K25-J25,I25))</f>
        <v>23</v>
      </c>
      <c r="Z25" s="7">
        <f>IF(MIN(Q25-N25-M25-L25-K25,J25)&lt;0,0,MIN(Q25-N25-M25-L25-K25,J25))</f>
        <v>0</v>
      </c>
      <c r="AA25" s="7">
        <f>IF(MIN(Q25-N25-M25-L25,K25)&lt;0,0,MIN(Q25-N25-M25-L25,K25))</f>
        <v>0</v>
      </c>
      <c r="AB25" s="7">
        <f>IF(MIN(Q25-N25-M25,L25)&lt;0,0,MIN(Q25-N25-M25,L25))</f>
        <v>0</v>
      </c>
      <c r="AC25" s="7">
        <f>IF(MIN(Q25-N25,M25)&lt;0,0,MIN(Q25-N25,M25))</f>
        <v>2000</v>
      </c>
      <c r="AD25" s="7">
        <f>IF(Q25-N25&gt;0,N25,IF(Q25&gt;0,Q25,0))</f>
        <v>0</v>
      </c>
      <c r="AE25" s="13">
        <f t="shared" si="2"/>
        <v>2023</v>
      </c>
      <c r="AF25" s="13">
        <v>2023</v>
      </c>
      <c r="AG25" s="18">
        <f t="shared" si="1"/>
        <v>0</v>
      </c>
    </row>
    <row r="26" spans="2:33" x14ac:dyDescent="0.25">
      <c r="B26" s="1" t="s">
        <v>38</v>
      </c>
      <c r="C26" s="14">
        <v>20</v>
      </c>
      <c r="D26" s="7">
        <v>0</v>
      </c>
      <c r="E26" s="7">
        <v>0</v>
      </c>
      <c r="F26" s="7">
        <v>0</v>
      </c>
      <c r="G26" s="7">
        <v>3000</v>
      </c>
      <c r="H26" s="7">
        <v>0</v>
      </c>
      <c r="I26" s="7">
        <v>1600</v>
      </c>
      <c r="J26" s="7">
        <v>0</v>
      </c>
      <c r="K26" s="7">
        <v>0</v>
      </c>
      <c r="L26" s="7">
        <v>0</v>
      </c>
      <c r="M26" s="7">
        <v>2400</v>
      </c>
      <c r="N26" s="7">
        <v>1600</v>
      </c>
      <c r="O26" s="9">
        <f t="shared" si="0"/>
        <v>8620</v>
      </c>
      <c r="P26" s="11">
        <v>5442</v>
      </c>
      <c r="Q26" s="13">
        <v>3178</v>
      </c>
      <c r="S26" s="4">
        <f>IF(MIN(Q26-N26-M26-L26-K26-J26-I26-H26-G26-F26-E26-D26,C26)&lt;0,0,MIN(Q26-N26-M26-L26-K26-J26-I26-H26-G26-F26-E26-D26,C26))</f>
        <v>0</v>
      </c>
      <c r="T26" s="7">
        <f>IF(MIN(Q26-N26-M26-L26-K26-J26-I26-H26-G26-F26-E26,D26)&lt;0,0,MIN(Q26-N26-M26-L26-K26-J26-I26-H26-G26-F26-E26,D26))</f>
        <v>0</v>
      </c>
      <c r="U26" s="7">
        <f>IF(MIN(Q26-N26-M26-L26-K26-J26-I26-H26-G26-F26,E26)&lt;0,0,MIN(Q26-N26-M26-L26-K26-J26-I26-H26-G26-F26,E26))</f>
        <v>0</v>
      </c>
      <c r="V26" s="7">
        <f>IF(MIN(Q26-N26-M26-L26-K26-J26-I26-H26-G26,F26)&lt;0,0,MIN(Q26-N26-M26-L26-K26-J26-I26-H26-G26,F26))</f>
        <v>0</v>
      </c>
      <c r="W26" s="7">
        <f>IF(MIN(Q26-N26-M26-L26-K26-J26-I26-H26,G26)&lt;0,0,MIN(Q26-N26-M26-L26-K26-J26-I26-H26,G26))</f>
        <v>0</v>
      </c>
      <c r="X26" s="7">
        <f>IF(MIN(Q26-N26-M26-L26-K26-J26-I26,H26)&lt;0,0,MIN(Q26-N26-M26-L26-K26-J26-I26,H26))</f>
        <v>0</v>
      </c>
      <c r="Y26" s="7">
        <f>IF(MIN(Q26-N26-M26-L26-K26-J26,I26)&lt;0,0,MIN(Q26-N26-M26-L26-K26-J26,I26))</f>
        <v>0</v>
      </c>
      <c r="Z26" s="7">
        <f>IF(MIN(Q26-N26-M26-L26-K26,J26)&lt;0,0,MIN(Q26-N26-M26-L26-K26,J26))</f>
        <v>0</v>
      </c>
      <c r="AA26" s="7">
        <f>IF(MIN(Q26-N26-M26-L26,K26)&lt;0,0,MIN(Q26-N26-M26-L26,K26))</f>
        <v>0</v>
      </c>
      <c r="AB26" s="7">
        <f>IF(MIN(Q26-N26-M26,L26)&lt;0,0,MIN(Q26-N26-M26,L26))</f>
        <v>0</v>
      </c>
      <c r="AC26" s="7">
        <f>IF(MIN(Q26-N26,M26)&lt;0,0,MIN(Q26-N26,M26))</f>
        <v>1578</v>
      </c>
      <c r="AD26" s="7">
        <f>IF(Q26-N26&gt;0,N26,IF(Q26&gt;0,Q26,0))</f>
        <v>1600</v>
      </c>
      <c r="AE26" s="13">
        <f t="shared" si="2"/>
        <v>3178</v>
      </c>
      <c r="AF26" s="13">
        <v>3178</v>
      </c>
      <c r="AG26" s="18">
        <f t="shared" si="1"/>
        <v>0</v>
      </c>
    </row>
    <row r="27" spans="2:33" x14ac:dyDescent="0.25">
      <c r="B27" s="1" t="s">
        <v>39</v>
      </c>
      <c r="C27" s="14">
        <v>25</v>
      </c>
      <c r="D27" s="7">
        <v>0</v>
      </c>
      <c r="E27" s="7">
        <v>0</v>
      </c>
      <c r="F27" s="7">
        <v>0</v>
      </c>
      <c r="G27" s="7">
        <v>3000</v>
      </c>
      <c r="H27" s="7">
        <v>0</v>
      </c>
      <c r="I27" s="7">
        <v>1600</v>
      </c>
      <c r="J27" s="7">
        <v>0</v>
      </c>
      <c r="K27" s="7">
        <v>0</v>
      </c>
      <c r="L27" s="7">
        <v>0</v>
      </c>
      <c r="M27" s="7">
        <v>1600</v>
      </c>
      <c r="N27" s="7">
        <v>1600</v>
      </c>
      <c r="O27" s="9">
        <f t="shared" si="0"/>
        <v>7825</v>
      </c>
      <c r="P27" s="11">
        <v>5468</v>
      </c>
      <c r="Q27" s="13">
        <v>2357</v>
      </c>
      <c r="S27" s="4">
        <f>IF(MIN(Q27-N27-M27-L27-K27-J27-I27-H27-G27-F27-E27-D27,C27)&lt;0,0,MIN(Q27-N27-M27-L27-K27-J27-I27-H27-G27-F27-E27-D27,C27))</f>
        <v>0</v>
      </c>
      <c r="T27" s="7">
        <f>IF(MIN(Q27-N27-M27-L27-K27-J27-I27-H27-G27-F27-E27,D27)&lt;0,0,MIN(Q27-N27-M27-L27-K27-J27-I27-H27-G27-F27-E27,D27))</f>
        <v>0</v>
      </c>
      <c r="U27" s="7">
        <f>IF(MIN(Q27-N27-M27-L27-K27-J27-I27-H27-G27-F27,E27)&lt;0,0,MIN(Q27-N27-M27-L27-K27-J27-I27-H27-G27-F27,E27))</f>
        <v>0</v>
      </c>
      <c r="V27" s="7">
        <f>IF(MIN(Q27-N27-M27-L27-K27-J27-I27-H27-G27,F27)&lt;0,0,MIN(Q27-N27-M27-L27-K27-J27-I27-H27-G27,F27))</f>
        <v>0</v>
      </c>
      <c r="W27" s="7">
        <f>IF(MIN(Q27-N27-M27-L27-K27-J27-I27-H27,G27)&lt;0,0,MIN(Q27-N27-M27-L27-K27-J27-I27-H27,G27))</f>
        <v>0</v>
      </c>
      <c r="X27" s="7">
        <f>IF(MIN(Q27-N27-M27-L27-K27-J27-I27,H27)&lt;0,0,MIN(Q27-N27-M27-L27-K27-J27-I27,H27))</f>
        <v>0</v>
      </c>
      <c r="Y27" s="7">
        <f>IF(MIN(Q27-N27-M27-L27-K27-J27,I27)&lt;0,0,MIN(Q27-N27-M27-L27-K27-J27,I27))</f>
        <v>0</v>
      </c>
      <c r="Z27" s="7">
        <f>IF(MIN(Q27-N27-M27-L27-K27,J27)&lt;0,0,MIN(Q27-N27-M27-L27-K27,J27))</f>
        <v>0</v>
      </c>
      <c r="AA27" s="7">
        <f>IF(MIN(Q27-N27-M27-L27,K27)&lt;0,0,MIN(Q27-N27-M27-L27,K27))</f>
        <v>0</v>
      </c>
      <c r="AB27" s="7">
        <f>IF(MIN(Q27-N27-M27,L27)&lt;0,0,MIN(Q27-N27-M27,L27))</f>
        <v>0</v>
      </c>
      <c r="AC27" s="7">
        <f>IF(MIN(Q27-N27,M27)&lt;0,0,MIN(Q27-N27,M27))</f>
        <v>757</v>
      </c>
      <c r="AD27" s="7">
        <f>IF(Q27-N27&gt;0,N27,IF(Q27&gt;0,Q27,0))</f>
        <v>1600</v>
      </c>
      <c r="AE27" s="13">
        <f t="shared" si="2"/>
        <v>2357</v>
      </c>
      <c r="AF27" s="13">
        <v>2357</v>
      </c>
      <c r="AG27" s="18">
        <f t="shared" si="1"/>
        <v>0</v>
      </c>
    </row>
    <row r="28" spans="2:33" x14ac:dyDescent="0.25">
      <c r="B28" s="1" t="s">
        <v>40</v>
      </c>
      <c r="C28" s="14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9">
        <f t="shared" si="0"/>
        <v>0</v>
      </c>
      <c r="P28" s="11">
        <v>0</v>
      </c>
      <c r="Q28" s="13">
        <v>0</v>
      </c>
      <c r="S28" s="4">
        <f>IF(MIN(Q28-N28-M28-L28-K28-J28-I28-H28-G28-F28-E28-D28,C28)&lt;0,0,MIN(Q28-N28-M28-L28-K28-J28-I28-H28-G28-F28-E28-D28,C28))</f>
        <v>0</v>
      </c>
      <c r="T28" s="7">
        <f>IF(MIN(Q28-N28-M28-L28-K28-J28-I28-H28-G28-F28-E28,D28)&lt;0,0,MIN(Q28-N28-M28-L28-K28-J28-I28-H28-G28-F28-E28,D28))</f>
        <v>0</v>
      </c>
      <c r="U28" s="7">
        <f>IF(MIN(Q28-N28-M28-L28-K28-J28-I28-H28-G28-F28,E28)&lt;0,0,MIN(Q28-N28-M28-L28-K28-J28-I28-H28-G28-F28,E28))</f>
        <v>0</v>
      </c>
      <c r="V28" s="7">
        <f>IF(MIN(Q28-N28-M28-L28-K28-J28-I28-H28-G28,F28)&lt;0,0,MIN(Q28-N28-M28-L28-K28-J28-I28-H28-G28,F28))</f>
        <v>0</v>
      </c>
      <c r="W28" s="7">
        <f>IF(MIN(Q28-N28-M28-L28-K28-J28-I28-H28,G28)&lt;0,0,MIN(Q28-N28-M28-L28-K28-J28-I28-H28,G28))</f>
        <v>0</v>
      </c>
      <c r="X28" s="7">
        <f>IF(MIN(Q28-N28-M28-L28-K28-J28-I28,H28)&lt;0,0,MIN(Q28-N28-M28-L28-K28-J28-I28,H28))</f>
        <v>0</v>
      </c>
      <c r="Y28" s="7">
        <f>IF(MIN(Q28-N28-M28-L28-K28-J28,I28)&lt;0,0,MIN(Q28-N28-M28-L28-K28-J28,I28))</f>
        <v>0</v>
      </c>
      <c r="Z28" s="7">
        <f>IF(MIN(Q28-N28-M28-L28-K28,J28)&lt;0,0,MIN(Q28-N28-M28-L28-K28,J28))</f>
        <v>0</v>
      </c>
      <c r="AA28" s="7">
        <f>IF(MIN(Q28-N28-M28-L28,K28)&lt;0,0,MIN(Q28-N28-M28-L28,K28))</f>
        <v>0</v>
      </c>
      <c r="AB28" s="7">
        <f>IF(MIN(Q28-N28-M28,L28)&lt;0,0,MIN(Q28-N28-M28,L28))</f>
        <v>0</v>
      </c>
      <c r="AC28" s="7">
        <f>IF(MIN(Q28-N28,M28)&lt;0,0,MIN(Q28-N28,M28))</f>
        <v>0</v>
      </c>
      <c r="AD28" s="7">
        <f>IF(Q28-N28&gt;0,N28,IF(Q28&gt;0,Q28,0))</f>
        <v>0</v>
      </c>
      <c r="AE28" s="13">
        <f t="shared" si="2"/>
        <v>0</v>
      </c>
      <c r="AF28" s="13">
        <v>0</v>
      </c>
      <c r="AG28" s="18">
        <f t="shared" si="1"/>
        <v>0</v>
      </c>
    </row>
    <row r="29" spans="2:33" x14ac:dyDescent="0.25">
      <c r="B29" s="1" t="s">
        <v>41</v>
      </c>
      <c r="C29" s="14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9">
        <f t="shared" si="0"/>
        <v>0</v>
      </c>
      <c r="P29" s="11">
        <v>0</v>
      </c>
      <c r="Q29" s="13">
        <v>0</v>
      </c>
      <c r="S29" s="4">
        <f>IF(MIN(Q29-N29-M29-L29-K29-J29-I29-H29-G29-F29-E29-D29,C29)&lt;0,0,MIN(Q29-N29-M29-L29-K29-J29-I29-H29-G29-F29-E29-D29,C29))</f>
        <v>0</v>
      </c>
      <c r="T29" s="7">
        <f>IF(MIN(Q29-N29-M29-L29-K29-J29-I29-H29-G29-F29-E29,D29)&lt;0,0,MIN(Q29-N29-M29-L29-K29-J29-I29-H29-G29-F29-E29,D29))</f>
        <v>0</v>
      </c>
      <c r="U29" s="7">
        <f>IF(MIN(Q29-N29-M29-L29-K29-J29-I29-H29-G29-F29,E29)&lt;0,0,MIN(Q29-N29-M29-L29-K29-J29-I29-H29-G29-F29,E29))</f>
        <v>0</v>
      </c>
      <c r="V29" s="7">
        <f>IF(MIN(Q29-N29-M29-L29-K29-J29-I29-H29-G29,F29)&lt;0,0,MIN(Q29-N29-M29-L29-K29-J29-I29-H29-G29,F29))</f>
        <v>0</v>
      </c>
      <c r="W29" s="7">
        <f>IF(MIN(Q29-N29-M29-L29-K29-J29-I29-H29,G29)&lt;0,0,MIN(Q29-N29-M29-L29-K29-J29-I29-H29,G29))</f>
        <v>0</v>
      </c>
      <c r="X29" s="7">
        <f>IF(MIN(Q29-N29-M29-L29-K29-J29-I29,H29)&lt;0,0,MIN(Q29-N29-M29-L29-K29-J29-I29,H29))</f>
        <v>0</v>
      </c>
      <c r="Y29" s="7">
        <f>IF(MIN(Q29-N29-M29-L29-K29-J29,I29)&lt;0,0,MIN(Q29-N29-M29-L29-K29-J29,I29))</f>
        <v>0</v>
      </c>
      <c r="Z29" s="7">
        <f>IF(MIN(Q29-N29-M29-L29-K29,J29)&lt;0,0,MIN(Q29-N29-M29-L29-K29,J29))</f>
        <v>0</v>
      </c>
      <c r="AA29" s="7">
        <f>IF(MIN(Q29-N29-M29-L29,K29)&lt;0,0,MIN(Q29-N29-M29-L29,K29))</f>
        <v>0</v>
      </c>
      <c r="AB29" s="7">
        <f>IF(MIN(Q29-N29-M29,L29)&lt;0,0,MIN(Q29-N29-M29,L29))</f>
        <v>0</v>
      </c>
      <c r="AC29" s="7">
        <f>IF(MIN(Q29-N29,M29)&lt;0,0,MIN(Q29-N29,M29))</f>
        <v>0</v>
      </c>
      <c r="AD29" s="7">
        <f>IF(Q29-N29&gt;0,N29,IF(Q29&gt;0,Q29,0))</f>
        <v>0</v>
      </c>
      <c r="AE29" s="13">
        <f t="shared" si="2"/>
        <v>0</v>
      </c>
      <c r="AF29" s="13">
        <v>0</v>
      </c>
      <c r="AG29" s="18">
        <f t="shared" si="1"/>
        <v>0</v>
      </c>
    </row>
    <row r="30" spans="2:33" x14ac:dyDescent="0.25">
      <c r="B30" s="1" t="s">
        <v>42</v>
      </c>
      <c r="C30" s="14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9">
        <f t="shared" si="0"/>
        <v>0</v>
      </c>
      <c r="P30" s="11">
        <v>0</v>
      </c>
      <c r="Q30" s="13">
        <v>0</v>
      </c>
      <c r="S30" s="4">
        <f>IF(MIN(Q30-N30-M30-L30-K30-J30-I30-H30-G30-F30-E30-D30,C30)&lt;0,0,MIN(Q30-N30-M30-L30-K30-J30-I30-H30-G30-F30-E30-D30,C30))</f>
        <v>0</v>
      </c>
      <c r="T30" s="7">
        <f>IF(MIN(Q30-N30-M30-L30-K30-J30-I30-H30-G30-F30-E30,D30)&lt;0,0,MIN(Q30-N30-M30-L30-K30-J30-I30-H30-G30-F30-E30,D30))</f>
        <v>0</v>
      </c>
      <c r="U30" s="7">
        <f>IF(MIN(Q30-N30-M30-L30-K30-J30-I30-H30-G30-F30,E30)&lt;0,0,MIN(Q30-N30-M30-L30-K30-J30-I30-H30-G30-F30,E30))</f>
        <v>0</v>
      </c>
      <c r="V30" s="7">
        <f>IF(MIN(Q30-N30-M30-L30-K30-J30-I30-H30-G30,F30)&lt;0,0,MIN(Q30-N30-M30-L30-K30-J30-I30-H30-G30,F30))</f>
        <v>0</v>
      </c>
      <c r="W30" s="7">
        <f>IF(MIN(Q30-N30-M30-L30-K30-J30-I30-H30,G30)&lt;0,0,MIN(Q30-N30-M30-L30-K30-J30-I30-H30,G30))</f>
        <v>0</v>
      </c>
      <c r="X30" s="7">
        <f>IF(MIN(Q30-N30-M30-L30-K30-J30-I30,H30)&lt;0,0,MIN(Q30-N30-M30-L30-K30-J30-I30,H30))</f>
        <v>0</v>
      </c>
      <c r="Y30" s="7">
        <f>IF(MIN(Q30-N30-M30-L30-K30-J30,I30)&lt;0,0,MIN(Q30-N30-M30-L30-K30-J30,I30))</f>
        <v>0</v>
      </c>
      <c r="Z30" s="7">
        <f>IF(MIN(Q30-N30-M30-L30-K30,J30)&lt;0,0,MIN(Q30-N30-M30-L30-K30,J30))</f>
        <v>0</v>
      </c>
      <c r="AA30" s="7">
        <f>IF(MIN(Q30-N30-M30-L30,K30)&lt;0,0,MIN(Q30-N30-M30-L30,K30))</f>
        <v>0</v>
      </c>
      <c r="AB30" s="7">
        <f>IF(MIN(Q30-N30-M30,L30)&lt;0,0,MIN(Q30-N30-M30,L30))</f>
        <v>0</v>
      </c>
      <c r="AC30" s="7">
        <f>IF(MIN(Q30-N30,M30)&lt;0,0,MIN(Q30-N30,M30))</f>
        <v>0</v>
      </c>
      <c r="AD30" s="7">
        <f>IF(Q30-N30&gt;0,N30,IF(Q30&gt;0,Q30,0))</f>
        <v>0</v>
      </c>
      <c r="AE30" s="13">
        <f t="shared" si="2"/>
        <v>0</v>
      </c>
      <c r="AF30" s="13">
        <v>0</v>
      </c>
      <c r="AG30" s="18">
        <f t="shared" si="1"/>
        <v>0</v>
      </c>
    </row>
    <row r="31" spans="2:33" x14ac:dyDescent="0.25">
      <c r="B31" s="1" t="s">
        <v>43</v>
      </c>
      <c r="C31" s="14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9">
        <f t="shared" si="0"/>
        <v>0</v>
      </c>
      <c r="P31" s="11">
        <v>0</v>
      </c>
      <c r="Q31" s="13">
        <v>0</v>
      </c>
      <c r="S31" s="4">
        <f>IF(MIN(Q31-N31-M31-L31-K31-J31-I31-H31-G31-F31-E31-D31,C31)&lt;0,0,MIN(Q31-N31-M31-L31-K31-J31-I31-H31-G31-F31-E31-D31,C31))</f>
        <v>0</v>
      </c>
      <c r="T31" s="7">
        <f>IF(MIN(Q31-N31-M31-L31-K31-J31-I31-H31-G31-F31-E31,D31)&lt;0,0,MIN(Q31-N31-M31-L31-K31-J31-I31-H31-G31-F31-E31,D31))</f>
        <v>0</v>
      </c>
      <c r="U31" s="7">
        <f>IF(MIN(Q31-N31-M31-L31-K31-J31-I31-H31-G31-F31,E31)&lt;0,0,MIN(Q31-N31-M31-L31-K31-J31-I31-H31-G31-F31,E31))</f>
        <v>0</v>
      </c>
      <c r="V31" s="7">
        <f>IF(MIN(Q31-N31-M31-L31-K31-J31-I31-H31-G31,F31)&lt;0,0,MIN(Q31-N31-M31-L31-K31-J31-I31-H31-G31,F31))</f>
        <v>0</v>
      </c>
      <c r="W31" s="7">
        <f>IF(MIN(Q31-N31-M31-L31-K31-J31-I31-H31,G31)&lt;0,0,MIN(Q31-N31-M31-L31-K31-J31-I31-H31,G31))</f>
        <v>0</v>
      </c>
      <c r="X31" s="7">
        <f>IF(MIN(Q31-N31-M31-L31-K31-J31-I31,H31)&lt;0,0,MIN(Q31-N31-M31-L31-K31-J31-I31,H31))</f>
        <v>0</v>
      </c>
      <c r="Y31" s="7">
        <f>IF(MIN(Q31-N31-M31-L31-K31-J31,I31)&lt;0,0,MIN(Q31-N31-M31-L31-K31-J31,I31))</f>
        <v>0</v>
      </c>
      <c r="Z31" s="7">
        <f>IF(MIN(Q31-N31-M31-L31-K31,J31)&lt;0,0,MIN(Q31-N31-M31-L31-K31,J31))</f>
        <v>0</v>
      </c>
      <c r="AA31" s="7">
        <f>IF(MIN(Q31-N31-M31-L31,K31)&lt;0,0,MIN(Q31-N31-M31-L31,K31))</f>
        <v>0</v>
      </c>
      <c r="AB31" s="7">
        <f>IF(MIN(Q31-N31-M31,L31)&lt;0,0,MIN(Q31-N31-M31,L31))</f>
        <v>0</v>
      </c>
      <c r="AC31" s="7">
        <f>IF(MIN(Q31-N31,M31)&lt;0,0,MIN(Q31-N31,M31))</f>
        <v>0</v>
      </c>
      <c r="AD31" s="7">
        <f>IF(Q31-N31&gt;0,N31,IF(Q31&gt;0,Q31,0))</f>
        <v>0</v>
      </c>
      <c r="AE31" s="13">
        <f t="shared" si="2"/>
        <v>0</v>
      </c>
      <c r="AF31" s="13">
        <v>0</v>
      </c>
      <c r="AG31" s="18">
        <f t="shared" si="1"/>
        <v>0</v>
      </c>
    </row>
    <row r="32" spans="2:33" x14ac:dyDescent="0.25">
      <c r="B32" s="1" t="s">
        <v>44</v>
      </c>
      <c r="C32" s="14">
        <v>1211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9">
        <f t="shared" si="0"/>
        <v>1211</v>
      </c>
      <c r="P32" s="11">
        <v>1157</v>
      </c>
      <c r="Q32" s="13">
        <v>54</v>
      </c>
      <c r="S32" s="4">
        <f>IF(MIN(Q32-N32-M32-L32-K32-J32-I32-H32-G32-F32-E32-D32,C32)&lt;0,0,MIN(Q32-N32-M32-L32-K32-J32-I32-H32-G32-F32-E32-D32,C32))</f>
        <v>54</v>
      </c>
      <c r="T32" s="7">
        <f>IF(MIN(Q32-N32-M32-L32-K32-J32-I32-H32-G32-F32-E32,D32)&lt;0,0,MIN(Q32-N32-M32-L32-K32-J32-I32-H32-G32-F32-E32,D32))</f>
        <v>0</v>
      </c>
      <c r="U32" s="7">
        <f>IF(MIN(Q32-N32-M32-L32-K32-J32-I32-H32-G32-F32,E32)&lt;0,0,MIN(Q32-N32-M32-L32-K32-J32-I32-H32-G32-F32,E32))</f>
        <v>0</v>
      </c>
      <c r="V32" s="7">
        <f>IF(MIN(Q32-N32-M32-L32-K32-J32-I32-H32-G32,F32)&lt;0,0,MIN(Q32-N32-M32-L32-K32-J32-I32-H32-G32,F32))</f>
        <v>0</v>
      </c>
      <c r="W32" s="7">
        <f>IF(MIN(Q32-N32-M32-L32-K32-J32-I32-H32,G32)&lt;0,0,MIN(Q32-N32-M32-L32-K32-J32-I32-H32,G32))</f>
        <v>0</v>
      </c>
      <c r="X32" s="7">
        <f>IF(MIN(Q32-N32-M32-L32-K32-J32-I32,H32)&lt;0,0,MIN(Q32-N32-M32-L32-K32-J32-I32,H32))</f>
        <v>0</v>
      </c>
      <c r="Y32" s="7">
        <f>IF(MIN(Q32-N32-M32-L32-K32-J32,I32)&lt;0,0,MIN(Q32-N32-M32-L32-K32-J32,I32))</f>
        <v>0</v>
      </c>
      <c r="Z32" s="7">
        <f>IF(MIN(Q32-N32-M32-L32-K32,J32)&lt;0,0,MIN(Q32-N32-M32-L32-K32,J32))</f>
        <v>0</v>
      </c>
      <c r="AA32" s="7">
        <f>IF(MIN(Q32-N32-M32-L32,K32)&lt;0,0,MIN(Q32-N32-M32-L32,K32))</f>
        <v>0</v>
      </c>
      <c r="AB32" s="7">
        <f>IF(MIN(Q32-N32-M32,L32)&lt;0,0,MIN(Q32-N32-M32,L32))</f>
        <v>0</v>
      </c>
      <c r="AC32" s="7">
        <f>IF(MIN(Q32-N32,M32)&lt;0,0,MIN(Q32-N32,M32))</f>
        <v>0</v>
      </c>
      <c r="AD32" s="7">
        <f>IF(Q32-N32&gt;0,N32,IF(Q32&gt;0,Q32,0))</f>
        <v>0</v>
      </c>
      <c r="AE32" s="13">
        <f t="shared" si="2"/>
        <v>54</v>
      </c>
      <c r="AF32" s="13">
        <v>54</v>
      </c>
      <c r="AG32" s="18">
        <f t="shared" si="1"/>
        <v>0</v>
      </c>
    </row>
    <row r="33" spans="2:33" x14ac:dyDescent="0.25">
      <c r="B33" s="1" t="s">
        <v>45</v>
      </c>
      <c r="C33" s="14">
        <v>2028</v>
      </c>
      <c r="D33" s="7">
        <v>6000</v>
      </c>
      <c r="E33" s="7">
        <v>1500</v>
      </c>
      <c r="F33" s="7">
        <v>0</v>
      </c>
      <c r="G33" s="7">
        <v>5000</v>
      </c>
      <c r="H33" s="7">
        <v>0</v>
      </c>
      <c r="I33" s="7">
        <v>0</v>
      </c>
      <c r="J33" s="7">
        <v>5000</v>
      </c>
      <c r="K33" s="7">
        <v>5000</v>
      </c>
      <c r="L33" s="7">
        <v>0</v>
      </c>
      <c r="M33" s="7">
        <v>0</v>
      </c>
      <c r="N33" s="7">
        <v>0</v>
      </c>
      <c r="O33" s="9">
        <f t="shared" si="0"/>
        <v>24528</v>
      </c>
      <c r="P33" s="11">
        <v>20726</v>
      </c>
      <c r="Q33" s="13">
        <v>3802</v>
      </c>
      <c r="S33" s="4">
        <f>IF(MIN(Q33-N33-M33-L33-K33-J33-I33-H33-G33-F33-E33-D33,C33)&lt;0,0,MIN(Q33-N33-M33-L33-K33-J33-I33-H33-G33-F33-E33-D33,C33))</f>
        <v>0</v>
      </c>
      <c r="T33" s="7">
        <f>IF(MIN(Q33-N33-M33-L33-K33-J33-I33-H33-G33-F33-E33,D33)&lt;0,0,MIN(Q33-N33-M33-L33-K33-J33-I33-H33-G33-F33-E33,D33))</f>
        <v>0</v>
      </c>
      <c r="U33" s="7">
        <f>IF(MIN(Q33-N33-M33-L33-K33-J33-I33-H33-G33-F33,E33)&lt;0,0,MIN(Q33-N33-M33-L33-K33-J33-I33-H33-G33-F33,E33))</f>
        <v>0</v>
      </c>
      <c r="V33" s="7">
        <f>IF(MIN(Q33-N33-M33-L33-K33-J33-I33-H33-G33,F33)&lt;0,0,MIN(Q33-N33-M33-L33-K33-J33-I33-H33-G33,F33))</f>
        <v>0</v>
      </c>
      <c r="W33" s="7">
        <f>IF(MIN(Q33-N33-M33-L33-K33-J33-I33-H33,G33)&lt;0,0,MIN(Q33-N33-M33-L33-K33-J33-I33-H33,G33))</f>
        <v>0</v>
      </c>
      <c r="X33" s="7">
        <f>IF(MIN(Q33-N33-M33-L33-K33-J33-I33,H33)&lt;0,0,MIN(Q33-N33-M33-L33-K33-J33-I33,H33))</f>
        <v>0</v>
      </c>
      <c r="Y33" s="7">
        <f>IF(MIN(Q33-N33-M33-L33-K33-J33,I33)&lt;0,0,MIN(Q33-N33-M33-L33-K33-J33,I33))</f>
        <v>0</v>
      </c>
      <c r="Z33" s="7">
        <f>IF(MIN(Q33-N33-M33-L33-K33,J33)&lt;0,0,MIN(Q33-N33-M33-L33-K33,J33))</f>
        <v>0</v>
      </c>
      <c r="AA33" s="7">
        <f>IF(MIN(Q33-N33-M33-L33,K33)&lt;0,0,MIN(Q33-N33-M33-L33,K33))</f>
        <v>3802</v>
      </c>
      <c r="AB33" s="7">
        <f>IF(MIN(Q33-N33-M33,L33)&lt;0,0,MIN(Q33-N33-M33,L33))</f>
        <v>0</v>
      </c>
      <c r="AC33" s="7">
        <f>IF(MIN(Q33-N33,M33)&lt;0,0,MIN(Q33-N33,M33))</f>
        <v>0</v>
      </c>
      <c r="AD33" s="7">
        <f>IF(Q33-N33&gt;0,N33,IF(Q33&gt;0,Q33,0))</f>
        <v>0</v>
      </c>
      <c r="AE33" s="13">
        <f t="shared" si="2"/>
        <v>3802</v>
      </c>
      <c r="AF33" s="13">
        <v>3802</v>
      </c>
      <c r="AG33" s="18">
        <f t="shared" si="1"/>
        <v>0</v>
      </c>
    </row>
    <row r="34" spans="2:33" x14ac:dyDescent="0.25">
      <c r="B34" s="1" t="s">
        <v>46</v>
      </c>
      <c r="C34" s="14">
        <v>0</v>
      </c>
      <c r="D34" s="7">
        <v>2500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2500</v>
      </c>
      <c r="K34" s="7">
        <v>6250</v>
      </c>
      <c r="L34" s="7">
        <v>0</v>
      </c>
      <c r="M34" s="7">
        <v>0</v>
      </c>
      <c r="N34" s="7">
        <v>0</v>
      </c>
      <c r="O34" s="9">
        <f t="shared" si="0"/>
        <v>11250</v>
      </c>
      <c r="P34" s="11">
        <v>6720</v>
      </c>
      <c r="Q34" s="13">
        <v>4530</v>
      </c>
      <c r="S34" s="4">
        <f>IF(MIN(Q34-N34-M34-L34-K34-J34-I34-H34-G34-F34-E34-D34,C34)&lt;0,0,MIN(Q34-N34-M34-L34-K34-J34-I34-H34-G34-F34-E34-D34,C34))</f>
        <v>0</v>
      </c>
      <c r="T34" s="7">
        <f>IF(MIN(Q34-N34-M34-L34-K34-J34-I34-H34-G34-F34-E34,D34)&lt;0,0,MIN(Q34-N34-M34-L34-K34-J34-I34-H34-G34-F34-E34,D34))</f>
        <v>0</v>
      </c>
      <c r="U34" s="7">
        <f>IF(MIN(Q34-N34-M34-L34-K34-J34-I34-H34-G34-F34,E34)&lt;0,0,MIN(Q34-N34-M34-L34-K34-J34-I34-H34-G34-F34,E34))</f>
        <v>0</v>
      </c>
      <c r="V34" s="7">
        <f>IF(MIN(Q34-N34-M34-L34-K34-J34-I34-H34-G34,F34)&lt;0,0,MIN(Q34-N34-M34-L34-K34-J34-I34-H34-G34,F34))</f>
        <v>0</v>
      </c>
      <c r="W34" s="7">
        <f>IF(MIN(Q34-N34-M34-L34-K34-J34-I34-H34,G34)&lt;0,0,MIN(Q34-N34-M34-L34-K34-J34-I34-H34,G34))</f>
        <v>0</v>
      </c>
      <c r="X34" s="7">
        <f>IF(MIN(Q34-N34-M34-L34-K34-J34-I34,H34)&lt;0,0,MIN(Q34-N34-M34-L34-K34-J34-I34,H34))</f>
        <v>0</v>
      </c>
      <c r="Y34" s="7">
        <f>IF(MIN(Q34-N34-M34-L34-K34-J34,I34)&lt;0,0,MIN(Q34-N34-M34-L34-K34-J34,I34))</f>
        <v>0</v>
      </c>
      <c r="Z34" s="7">
        <f>IF(MIN(Q34-N34-M34-L34-K34,J34)&lt;0,0,MIN(Q34-N34-M34-L34-K34,J34))</f>
        <v>0</v>
      </c>
      <c r="AA34" s="7">
        <f>IF(MIN(Q34-N34-M34-L34,K34)&lt;0,0,MIN(Q34-N34-M34-L34,K34))</f>
        <v>4530</v>
      </c>
      <c r="AB34" s="7">
        <f>IF(MIN(Q34-N34-M34,L34)&lt;0,0,MIN(Q34-N34-M34,L34))</f>
        <v>0</v>
      </c>
      <c r="AC34" s="7">
        <f>IF(MIN(Q34-N34,M34)&lt;0,0,MIN(Q34-N34,M34))</f>
        <v>0</v>
      </c>
      <c r="AD34" s="7">
        <f>IF(Q34-N34&gt;0,N34,IF(Q34&gt;0,Q34,0))</f>
        <v>0</v>
      </c>
      <c r="AE34" s="13">
        <f t="shared" si="2"/>
        <v>4530</v>
      </c>
      <c r="AF34" s="13">
        <v>4530</v>
      </c>
      <c r="AG34" s="18">
        <f t="shared" si="1"/>
        <v>0</v>
      </c>
    </row>
    <row r="35" spans="2:33" x14ac:dyDescent="0.25">
      <c r="B35" s="1" t="s">
        <v>47</v>
      </c>
      <c r="C35" s="14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9">
        <f t="shared" si="0"/>
        <v>0</v>
      </c>
      <c r="P35" s="11">
        <v>0</v>
      </c>
      <c r="Q35" s="13">
        <v>0</v>
      </c>
      <c r="S35" s="4">
        <f>IF(MIN(Q35-N35-M35-L35-K35-J35-I35-H35-G35-F35-E35-D35,C35)&lt;0,0,MIN(Q35-N35-M35-L35-K35-J35-I35-H35-G35-F35-E35-D35,C35))</f>
        <v>0</v>
      </c>
      <c r="T35" s="7">
        <f>IF(MIN(Q35-N35-M35-L35-K35-J35-I35-H35-G35-F35-E35,D35)&lt;0,0,MIN(Q35-N35-M35-L35-K35-J35-I35-H35-G35-F35-E35,D35))</f>
        <v>0</v>
      </c>
      <c r="U35" s="7">
        <f>IF(MIN(Q35-N35-M35-L35-K35-J35-I35-H35-G35-F35,E35)&lt;0,0,MIN(Q35-N35-M35-L35-K35-J35-I35-H35-G35-F35,E35))</f>
        <v>0</v>
      </c>
      <c r="V35" s="7">
        <f>IF(MIN(Q35-N35-M35-L35-K35-J35-I35-H35-G35,F35)&lt;0,0,MIN(Q35-N35-M35-L35-K35-J35-I35-H35-G35,F35))</f>
        <v>0</v>
      </c>
      <c r="W35" s="7">
        <f>IF(MIN(Q35-N35-M35-L35-K35-J35-I35-H35,G35)&lt;0,0,MIN(Q35-N35-M35-L35-K35-J35-I35-H35,G35))</f>
        <v>0</v>
      </c>
      <c r="X35" s="7">
        <f>IF(MIN(Q35-N35-M35-L35-K35-J35-I35,H35)&lt;0,0,MIN(Q35-N35-M35-L35-K35-J35-I35,H35))</f>
        <v>0</v>
      </c>
      <c r="Y35" s="7">
        <f>IF(MIN(Q35-N35-M35-L35-K35-J35,I35)&lt;0,0,MIN(Q35-N35-M35-L35-K35-J35,I35))</f>
        <v>0</v>
      </c>
      <c r="Z35" s="7">
        <f>IF(MIN(Q35-N35-M35-L35-K35,J35)&lt;0,0,MIN(Q35-N35-M35-L35-K35,J35))</f>
        <v>0</v>
      </c>
      <c r="AA35" s="7">
        <f>IF(MIN(Q35-N35-M35-L35,K35)&lt;0,0,MIN(Q35-N35-M35-L35,K35))</f>
        <v>0</v>
      </c>
      <c r="AB35" s="7">
        <f>IF(MIN(Q35-N35-M35,L35)&lt;0,0,MIN(Q35-N35-M35,L35))</f>
        <v>0</v>
      </c>
      <c r="AC35" s="7">
        <f>IF(MIN(Q35-N35,M35)&lt;0,0,MIN(Q35-N35,M35))</f>
        <v>0</v>
      </c>
      <c r="AD35" s="7">
        <f>IF(Q35-N35&gt;0,N35,IF(Q35&gt;0,Q35,0))</f>
        <v>0</v>
      </c>
      <c r="AE35" s="13">
        <f t="shared" si="2"/>
        <v>0</v>
      </c>
      <c r="AF35" s="13">
        <v>0</v>
      </c>
      <c r="AG35" s="18">
        <f t="shared" si="1"/>
        <v>0</v>
      </c>
    </row>
    <row r="36" spans="2:33" x14ac:dyDescent="0.25">
      <c r="B36" s="1" t="s">
        <v>48</v>
      </c>
      <c r="C36" s="14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9">
        <f t="shared" si="0"/>
        <v>0</v>
      </c>
      <c r="P36" s="11">
        <v>0</v>
      </c>
      <c r="Q36" s="13">
        <v>0</v>
      </c>
      <c r="S36" s="4">
        <f>IF(MIN(Q36-N36-M36-L36-K36-J36-I36-H36-G36-F36-E36-D36,C36)&lt;0,0,MIN(Q36-N36-M36-L36-K36-J36-I36-H36-G36-F36-E36-D36,C36))</f>
        <v>0</v>
      </c>
      <c r="T36" s="7">
        <f>IF(MIN(Q36-N36-M36-L36-K36-J36-I36-H36-G36-F36-E36,D36)&lt;0,0,MIN(Q36-N36-M36-L36-K36-J36-I36-H36-G36-F36-E36,D36))</f>
        <v>0</v>
      </c>
      <c r="U36" s="7">
        <f>IF(MIN(Q36-N36-M36-L36-K36-J36-I36-H36-G36-F36,E36)&lt;0,0,MIN(Q36-N36-M36-L36-K36-J36-I36-H36-G36-F36,E36))</f>
        <v>0</v>
      </c>
      <c r="V36" s="7">
        <f>IF(MIN(Q36-N36-M36-L36-K36-J36-I36-H36-G36,F36)&lt;0,0,MIN(Q36-N36-M36-L36-K36-J36-I36-H36-G36,F36))</f>
        <v>0</v>
      </c>
      <c r="W36" s="7">
        <f>IF(MIN(Q36-N36-M36-L36-K36-J36-I36-H36,G36)&lt;0,0,MIN(Q36-N36-M36-L36-K36-J36-I36-H36,G36))</f>
        <v>0</v>
      </c>
      <c r="X36" s="7">
        <f>IF(MIN(Q36-N36-M36-L36-K36-J36-I36,H36)&lt;0,0,MIN(Q36-N36-M36-L36-K36-J36-I36,H36))</f>
        <v>0</v>
      </c>
      <c r="Y36" s="7">
        <f>IF(MIN(Q36-N36-M36-L36-K36-J36,I36)&lt;0,0,MIN(Q36-N36-M36-L36-K36-J36,I36))</f>
        <v>0</v>
      </c>
      <c r="Z36" s="7">
        <f>IF(MIN(Q36-N36-M36-L36-K36,J36)&lt;0,0,MIN(Q36-N36-M36-L36-K36,J36))</f>
        <v>0</v>
      </c>
      <c r="AA36" s="7">
        <f>IF(MIN(Q36-N36-M36-L36,K36)&lt;0,0,MIN(Q36-N36-M36-L36,K36))</f>
        <v>0</v>
      </c>
      <c r="AB36" s="7">
        <f>IF(MIN(Q36-N36-M36,L36)&lt;0,0,MIN(Q36-N36-M36,L36))</f>
        <v>0</v>
      </c>
      <c r="AC36" s="7">
        <f>IF(MIN(Q36-N36,M36)&lt;0,0,MIN(Q36-N36,M36))</f>
        <v>0</v>
      </c>
      <c r="AD36" s="7">
        <f>IF(Q36-N36&gt;0,N36,IF(Q36&gt;0,Q36,0))</f>
        <v>0</v>
      </c>
      <c r="AE36" s="13">
        <f t="shared" si="2"/>
        <v>0</v>
      </c>
      <c r="AF36" s="13">
        <v>0</v>
      </c>
      <c r="AG36" s="18">
        <f t="shared" si="1"/>
        <v>0</v>
      </c>
    </row>
    <row r="37" spans="2:33" x14ac:dyDescent="0.25">
      <c r="B37" s="1" t="s">
        <v>49</v>
      </c>
      <c r="C37" s="14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9">
        <f t="shared" si="0"/>
        <v>0</v>
      </c>
      <c r="P37" s="11">
        <v>0</v>
      </c>
      <c r="Q37" s="13">
        <v>0</v>
      </c>
      <c r="S37" s="4">
        <f>IF(MIN(Q37-N37-M37-L37-K37-J37-I37-H37-G37-F37-E37-D37,C37)&lt;0,0,MIN(Q37-N37-M37-L37-K37-J37-I37-H37-G37-F37-E37-D37,C37))</f>
        <v>0</v>
      </c>
      <c r="T37" s="7">
        <f>IF(MIN(Q37-N37-M37-L37-K37-J37-I37-H37-G37-F37-E37,D37)&lt;0,0,MIN(Q37-N37-M37-L37-K37-J37-I37-H37-G37-F37-E37,D37))</f>
        <v>0</v>
      </c>
      <c r="U37" s="7">
        <f>IF(MIN(Q37-N37-M37-L37-K37-J37-I37-H37-G37-F37,E37)&lt;0,0,MIN(Q37-N37-M37-L37-K37-J37-I37-H37-G37-F37,E37))</f>
        <v>0</v>
      </c>
      <c r="V37" s="7">
        <f>IF(MIN(Q37-N37-M37-L37-K37-J37-I37-H37-G37,F37)&lt;0,0,MIN(Q37-N37-M37-L37-K37-J37-I37-H37-G37,F37))</f>
        <v>0</v>
      </c>
      <c r="W37" s="7">
        <f>IF(MIN(Q37-N37-M37-L37-K37-J37-I37-H37,G37)&lt;0,0,MIN(Q37-N37-M37-L37-K37-J37-I37-H37,G37))</f>
        <v>0</v>
      </c>
      <c r="X37" s="7">
        <f>IF(MIN(Q37-N37-M37-L37-K37-J37-I37,H37)&lt;0,0,MIN(Q37-N37-M37-L37-K37-J37-I37,H37))</f>
        <v>0</v>
      </c>
      <c r="Y37" s="7">
        <f>IF(MIN(Q37-N37-M37-L37-K37-J37,I37)&lt;0,0,MIN(Q37-N37-M37-L37-K37-J37,I37))</f>
        <v>0</v>
      </c>
      <c r="Z37" s="7">
        <f>IF(MIN(Q37-N37-M37-L37-K37,J37)&lt;0,0,MIN(Q37-N37-M37-L37-K37,J37))</f>
        <v>0</v>
      </c>
      <c r="AA37" s="7">
        <f>IF(MIN(Q37-N37-M37-L37,K37)&lt;0,0,MIN(Q37-N37-M37-L37,K37))</f>
        <v>0</v>
      </c>
      <c r="AB37" s="7">
        <f>IF(MIN(Q37-N37-M37,L37)&lt;0,0,MIN(Q37-N37-M37,L37))</f>
        <v>0</v>
      </c>
      <c r="AC37" s="7">
        <f>IF(MIN(Q37-N37,M37)&lt;0,0,MIN(Q37-N37,M37))</f>
        <v>0</v>
      </c>
      <c r="AD37" s="7">
        <f>IF(Q37-N37&gt;0,N37,IF(Q37&gt;0,Q37,0))</f>
        <v>0</v>
      </c>
      <c r="AE37" s="13">
        <f t="shared" si="2"/>
        <v>0</v>
      </c>
      <c r="AF37" s="13">
        <v>0</v>
      </c>
      <c r="AG37" s="18">
        <f t="shared" si="1"/>
        <v>0</v>
      </c>
    </row>
    <row r="38" spans="2:33" x14ac:dyDescent="0.25">
      <c r="B38" s="1" t="s">
        <v>50</v>
      </c>
      <c r="C38" s="14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9">
        <f t="shared" si="0"/>
        <v>0</v>
      </c>
      <c r="P38" s="11">
        <v>0</v>
      </c>
      <c r="Q38" s="13">
        <v>0</v>
      </c>
      <c r="S38" s="4">
        <f>IF(MIN(Q38-N38-M38-L38-K38-J38-I38-H38-G38-F38-E38-D38,C38)&lt;0,0,MIN(Q38-N38-M38-L38-K38-J38-I38-H38-G38-F38-E38-D38,C38))</f>
        <v>0</v>
      </c>
      <c r="T38" s="7">
        <f>IF(MIN(Q38-N38-M38-L38-K38-J38-I38-H38-G38-F38-E38,D38)&lt;0,0,MIN(Q38-N38-M38-L38-K38-J38-I38-H38-G38-F38-E38,D38))</f>
        <v>0</v>
      </c>
      <c r="U38" s="7">
        <f>IF(MIN(Q38-N38-M38-L38-K38-J38-I38-H38-G38-F38,E38)&lt;0,0,MIN(Q38-N38-M38-L38-K38-J38-I38-H38-G38-F38,E38))</f>
        <v>0</v>
      </c>
      <c r="V38" s="7">
        <f>IF(MIN(Q38-N38-M38-L38-K38-J38-I38-H38-G38,F38)&lt;0,0,MIN(Q38-N38-M38-L38-K38-J38-I38-H38-G38,F38))</f>
        <v>0</v>
      </c>
      <c r="W38" s="7">
        <f>IF(MIN(Q38-N38-M38-L38-K38-J38-I38-H38,G38)&lt;0,0,MIN(Q38-N38-M38-L38-K38-J38-I38-H38,G38))</f>
        <v>0</v>
      </c>
      <c r="X38" s="7">
        <f>IF(MIN(Q38-N38-M38-L38-K38-J38-I38,H38)&lt;0,0,MIN(Q38-N38-M38-L38-K38-J38-I38,H38))</f>
        <v>0</v>
      </c>
      <c r="Y38" s="7">
        <f>IF(MIN(Q38-N38-M38-L38-K38-J38,I38)&lt;0,0,MIN(Q38-N38-M38-L38-K38-J38,I38))</f>
        <v>0</v>
      </c>
      <c r="Z38" s="7">
        <f>IF(MIN(Q38-N38-M38-L38-K38,J38)&lt;0,0,MIN(Q38-N38-M38-L38-K38,J38))</f>
        <v>0</v>
      </c>
      <c r="AA38" s="7">
        <f>IF(MIN(Q38-N38-M38-L38,K38)&lt;0,0,MIN(Q38-N38-M38-L38,K38))</f>
        <v>0</v>
      </c>
      <c r="AB38" s="7">
        <f>IF(MIN(Q38-N38-M38,L38)&lt;0,0,MIN(Q38-N38-M38,L38))</f>
        <v>0</v>
      </c>
      <c r="AC38" s="7">
        <f>IF(MIN(Q38-N38,M38)&lt;0,0,MIN(Q38-N38,M38))</f>
        <v>0</v>
      </c>
      <c r="AD38" s="7">
        <f>IF(Q38-N38&gt;0,N38,IF(Q38&gt;0,Q38,0))</f>
        <v>0</v>
      </c>
      <c r="AE38" s="13">
        <f t="shared" si="2"/>
        <v>0</v>
      </c>
      <c r="AF38" s="13">
        <v>0</v>
      </c>
      <c r="AG38" s="18">
        <f t="shared" si="1"/>
        <v>0</v>
      </c>
    </row>
    <row r="39" spans="2:33" x14ac:dyDescent="0.25">
      <c r="B39" s="1" t="s">
        <v>51</v>
      </c>
      <c r="C39" s="14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9">
        <f t="shared" si="0"/>
        <v>0</v>
      </c>
      <c r="P39" s="11">
        <v>0</v>
      </c>
      <c r="Q39" s="13">
        <v>0</v>
      </c>
      <c r="S39" s="4">
        <f>IF(MIN(Q39-N39-M39-L39-K39-J39-I39-H39-G39-F39-E39-D39,C39)&lt;0,0,MIN(Q39-N39-M39-L39-K39-J39-I39-H39-G39-F39-E39-D39,C39))</f>
        <v>0</v>
      </c>
      <c r="T39" s="7">
        <f>IF(MIN(Q39-N39-M39-L39-K39-J39-I39-H39-G39-F39-E39,D39)&lt;0,0,MIN(Q39-N39-M39-L39-K39-J39-I39-H39-G39-F39-E39,D39))</f>
        <v>0</v>
      </c>
      <c r="U39" s="7">
        <f>IF(MIN(Q39-N39-M39-L39-K39-J39-I39-H39-G39-F39,E39)&lt;0,0,MIN(Q39-N39-M39-L39-K39-J39-I39-H39-G39-F39,E39))</f>
        <v>0</v>
      </c>
      <c r="V39" s="7">
        <f>IF(MIN(Q39-N39-M39-L39-K39-J39-I39-H39-G39,F39)&lt;0,0,MIN(Q39-N39-M39-L39-K39-J39-I39-H39-G39,F39))</f>
        <v>0</v>
      </c>
      <c r="W39" s="7">
        <f>IF(MIN(Q39-N39-M39-L39-K39-J39-I39-H39,G39)&lt;0,0,MIN(Q39-N39-M39-L39-K39-J39-I39-H39,G39))</f>
        <v>0</v>
      </c>
      <c r="X39" s="7">
        <f>IF(MIN(Q39-N39-M39-L39-K39-J39-I39,H39)&lt;0,0,MIN(Q39-N39-M39-L39-K39-J39-I39,H39))</f>
        <v>0</v>
      </c>
      <c r="Y39" s="7">
        <f>IF(MIN(Q39-N39-M39-L39-K39-J39,I39)&lt;0,0,MIN(Q39-N39-M39-L39-K39-J39,I39))</f>
        <v>0</v>
      </c>
      <c r="Z39" s="7">
        <f>IF(MIN(Q39-N39-M39-L39-K39,J39)&lt;0,0,MIN(Q39-N39-M39-L39-K39,J39))</f>
        <v>0</v>
      </c>
      <c r="AA39" s="7">
        <f>IF(MIN(Q39-N39-M39-L39,K39)&lt;0,0,MIN(Q39-N39-M39-L39,K39))</f>
        <v>0</v>
      </c>
      <c r="AB39" s="7">
        <f>IF(MIN(Q39-N39-M39,L39)&lt;0,0,MIN(Q39-N39-M39,L39))</f>
        <v>0</v>
      </c>
      <c r="AC39" s="7">
        <f>IF(MIN(Q39-N39,M39)&lt;0,0,MIN(Q39-N39,M39))</f>
        <v>0</v>
      </c>
      <c r="AD39" s="7">
        <f>IF(Q39-N39&gt;0,N39,IF(Q39&gt;0,Q39,0))</f>
        <v>0</v>
      </c>
      <c r="AE39" s="13">
        <f t="shared" si="2"/>
        <v>0</v>
      </c>
      <c r="AF39" s="13">
        <v>0</v>
      </c>
      <c r="AG39" s="18">
        <f t="shared" si="1"/>
        <v>0</v>
      </c>
    </row>
    <row r="40" spans="2:33" x14ac:dyDescent="0.25">
      <c r="B40" s="1" t="s">
        <v>52</v>
      </c>
      <c r="C40" s="14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9">
        <f t="shared" si="0"/>
        <v>0</v>
      </c>
      <c r="P40" s="11">
        <v>0</v>
      </c>
      <c r="Q40" s="13">
        <v>0</v>
      </c>
      <c r="S40" s="4">
        <f>IF(MIN(Q40-N40-M40-L40-K40-J40-I40-H40-G40-F40-E40-D40,C40)&lt;0,0,MIN(Q40-N40-M40-L40-K40-J40-I40-H40-G40-F40-E40-D40,C40))</f>
        <v>0</v>
      </c>
      <c r="T40" s="7">
        <f>IF(MIN(Q40-N40-M40-L40-K40-J40-I40-H40-G40-F40-E40,D40)&lt;0,0,MIN(Q40-N40-M40-L40-K40-J40-I40-H40-G40-F40-E40,D40))</f>
        <v>0</v>
      </c>
      <c r="U40" s="7">
        <f>IF(MIN(Q40-N40-M40-L40-K40-J40-I40-H40-G40-F40,E40)&lt;0,0,MIN(Q40-N40-M40-L40-K40-J40-I40-H40-G40-F40,E40))</f>
        <v>0</v>
      </c>
      <c r="V40" s="7">
        <f>IF(MIN(Q40-N40-M40-L40-K40-J40-I40-H40-G40,F40)&lt;0,0,MIN(Q40-N40-M40-L40-K40-J40-I40-H40-G40,F40))</f>
        <v>0</v>
      </c>
      <c r="W40" s="7">
        <f>IF(MIN(Q40-N40-M40-L40-K40-J40-I40-H40,G40)&lt;0,0,MIN(Q40-N40-M40-L40-K40-J40-I40-H40,G40))</f>
        <v>0</v>
      </c>
      <c r="X40" s="7">
        <f>IF(MIN(Q40-N40-M40-L40-K40-J40-I40,H40)&lt;0,0,MIN(Q40-N40-M40-L40-K40-J40-I40,H40))</f>
        <v>0</v>
      </c>
      <c r="Y40" s="7">
        <f>IF(MIN(Q40-N40-M40-L40-K40-J40,I40)&lt;0,0,MIN(Q40-N40-M40-L40-K40-J40,I40))</f>
        <v>0</v>
      </c>
      <c r="Z40" s="7">
        <f>IF(MIN(Q40-N40-M40-L40-K40,J40)&lt;0,0,MIN(Q40-N40-M40-L40-K40,J40))</f>
        <v>0</v>
      </c>
      <c r="AA40" s="7">
        <f>IF(MIN(Q40-N40-M40-L40,K40)&lt;0,0,MIN(Q40-N40-M40-L40,K40))</f>
        <v>0</v>
      </c>
      <c r="AB40" s="7">
        <f>IF(MIN(Q40-N40-M40,L40)&lt;0,0,MIN(Q40-N40-M40,L40))</f>
        <v>0</v>
      </c>
      <c r="AC40" s="7">
        <f>IF(MIN(Q40-N40,M40)&lt;0,0,MIN(Q40-N40,M40))</f>
        <v>0</v>
      </c>
      <c r="AD40" s="7">
        <f>IF(Q40-N40&gt;0,N40,IF(Q40&gt;0,Q40,0))</f>
        <v>0</v>
      </c>
      <c r="AE40" s="13">
        <f t="shared" si="2"/>
        <v>0</v>
      </c>
      <c r="AF40" s="13">
        <v>0</v>
      </c>
      <c r="AG40" s="18">
        <f t="shared" si="1"/>
        <v>0</v>
      </c>
    </row>
    <row r="41" spans="2:33" x14ac:dyDescent="0.25">
      <c r="B41" s="1" t="s">
        <v>53</v>
      </c>
      <c r="C41" s="14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9">
        <f t="shared" si="0"/>
        <v>0</v>
      </c>
      <c r="P41" s="11">
        <v>0</v>
      </c>
      <c r="Q41" s="13">
        <v>0</v>
      </c>
      <c r="S41" s="4">
        <f>IF(MIN(Q41-N41-M41-L41-K41-J41-I41-H41-G41-F41-E41-D41,C41)&lt;0,0,MIN(Q41-N41-M41-L41-K41-J41-I41-H41-G41-F41-E41-D41,C41))</f>
        <v>0</v>
      </c>
      <c r="T41" s="7">
        <f>IF(MIN(Q41-N41-M41-L41-K41-J41-I41-H41-G41-F41-E41,D41)&lt;0,0,MIN(Q41-N41-M41-L41-K41-J41-I41-H41-G41-F41-E41,D41))</f>
        <v>0</v>
      </c>
      <c r="U41" s="7">
        <f>IF(MIN(Q41-N41-M41-L41-K41-J41-I41-H41-G41-F41,E41)&lt;0,0,MIN(Q41-N41-M41-L41-K41-J41-I41-H41-G41-F41,E41))</f>
        <v>0</v>
      </c>
      <c r="V41" s="7">
        <f>IF(MIN(Q41-N41-M41-L41-K41-J41-I41-H41-G41,F41)&lt;0,0,MIN(Q41-N41-M41-L41-K41-J41-I41-H41-G41,F41))</f>
        <v>0</v>
      </c>
      <c r="W41" s="7">
        <f>IF(MIN(Q41-N41-M41-L41-K41-J41-I41-H41,G41)&lt;0,0,MIN(Q41-N41-M41-L41-K41-J41-I41-H41,G41))</f>
        <v>0</v>
      </c>
      <c r="X41" s="7">
        <f>IF(MIN(Q41-N41-M41-L41-K41-J41-I41,H41)&lt;0,0,MIN(Q41-N41-M41-L41-K41-J41-I41,H41))</f>
        <v>0</v>
      </c>
      <c r="Y41" s="7">
        <f>IF(MIN(Q41-N41-M41-L41-K41-J41,I41)&lt;0,0,MIN(Q41-N41-M41-L41-K41-J41,I41))</f>
        <v>0</v>
      </c>
      <c r="Z41" s="7">
        <f>IF(MIN(Q41-N41-M41-L41-K41,J41)&lt;0,0,MIN(Q41-N41-M41-L41-K41,J41))</f>
        <v>0</v>
      </c>
      <c r="AA41" s="7">
        <f>IF(MIN(Q41-N41-M41-L41,K41)&lt;0,0,MIN(Q41-N41-M41-L41,K41))</f>
        <v>0</v>
      </c>
      <c r="AB41" s="7">
        <f>IF(MIN(Q41-N41-M41,L41)&lt;0,0,MIN(Q41-N41-M41,L41))</f>
        <v>0</v>
      </c>
      <c r="AC41" s="7">
        <f>IF(MIN(Q41-N41,M41)&lt;0,0,MIN(Q41-N41,M41))</f>
        <v>0</v>
      </c>
      <c r="AD41" s="7">
        <f>IF(Q41-N41&gt;0,N41,IF(Q41&gt;0,Q41,0))</f>
        <v>0</v>
      </c>
      <c r="AE41" s="13">
        <f t="shared" si="2"/>
        <v>0</v>
      </c>
      <c r="AF41" s="13">
        <v>0</v>
      </c>
      <c r="AG41" s="18">
        <f t="shared" si="1"/>
        <v>0</v>
      </c>
    </row>
    <row r="42" spans="2:33" x14ac:dyDescent="0.25">
      <c r="B42" s="1" t="s">
        <v>54</v>
      </c>
      <c r="C42" s="14">
        <v>16</v>
      </c>
      <c r="D42" s="7">
        <v>4800</v>
      </c>
      <c r="E42" s="7">
        <v>2400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2400</v>
      </c>
      <c r="M42" s="7">
        <v>0</v>
      </c>
      <c r="N42" s="7">
        <v>1920</v>
      </c>
      <c r="O42" s="9">
        <f t="shared" si="0"/>
        <v>11536</v>
      </c>
      <c r="P42" s="11">
        <v>9480</v>
      </c>
      <c r="Q42" s="13">
        <v>2056</v>
      </c>
      <c r="S42" s="4">
        <f>IF(MIN(Q42-N42-M42-L42-K42-J42-I42-H42-G42-F42-E42-D42,C42)&lt;0,0,MIN(Q42-N42-M42-L42-K42-J42-I42-H42-G42-F42-E42-D42,C42))</f>
        <v>0</v>
      </c>
      <c r="T42" s="7">
        <f>IF(MIN(Q42-N42-M42-L42-K42-J42-I42-H42-G42-F42-E42,D42)&lt;0,0,MIN(Q42-N42-M42-L42-K42-J42-I42-H42-G42-F42-E42,D42))</f>
        <v>0</v>
      </c>
      <c r="U42" s="7">
        <f>IF(MIN(Q42-N42-M42-L42-K42-J42-I42-H42-G42-F42,E42)&lt;0,0,MIN(Q42-N42-M42-L42-K42-J42-I42-H42-G42-F42,E42))</f>
        <v>0</v>
      </c>
      <c r="V42" s="7">
        <f>IF(MIN(Q42-N42-M42-L42-K42-J42-I42-H42-G42,F42)&lt;0,0,MIN(Q42-N42-M42-L42-K42-J42-I42-H42-G42,F42))</f>
        <v>0</v>
      </c>
      <c r="W42" s="7">
        <f>IF(MIN(Q42-N42-M42-L42-K42-J42-I42-H42,G42)&lt;0,0,MIN(Q42-N42-M42-L42-K42-J42-I42-H42,G42))</f>
        <v>0</v>
      </c>
      <c r="X42" s="7">
        <f>IF(MIN(Q42-N42-M42-L42-K42-J42-I42,H42)&lt;0,0,MIN(Q42-N42-M42-L42-K42-J42-I42,H42))</f>
        <v>0</v>
      </c>
      <c r="Y42" s="7">
        <f>IF(MIN(Q42-N42-M42-L42-K42-J42,I42)&lt;0,0,MIN(Q42-N42-M42-L42-K42-J42,I42))</f>
        <v>0</v>
      </c>
      <c r="Z42" s="7">
        <f>IF(MIN(Q42-N42-M42-L42-K42,J42)&lt;0,0,MIN(Q42-N42-M42-L42-K42,J42))</f>
        <v>0</v>
      </c>
      <c r="AA42" s="7">
        <f>IF(MIN(Q42-N42-M42-L42,K42)&lt;0,0,MIN(Q42-N42-M42-L42,K42))</f>
        <v>0</v>
      </c>
      <c r="AB42" s="7">
        <f>IF(MIN(Q42-N42-M42,L42)&lt;0,0,MIN(Q42-N42-M42,L42))</f>
        <v>136</v>
      </c>
      <c r="AC42" s="7">
        <f>IF(MIN(Q42-N42,M42)&lt;0,0,MIN(Q42-N42,M42))</f>
        <v>0</v>
      </c>
      <c r="AD42" s="7">
        <f>IF(Q42-N42&gt;0,N42,IF(Q42&gt;0,Q42,0))</f>
        <v>1920</v>
      </c>
      <c r="AE42" s="13">
        <f t="shared" si="2"/>
        <v>2056</v>
      </c>
      <c r="AF42" s="13">
        <v>2056</v>
      </c>
      <c r="AG42" s="18">
        <f t="shared" si="1"/>
        <v>0</v>
      </c>
    </row>
    <row r="43" spans="2:33" x14ac:dyDescent="0.25">
      <c r="B43" s="1" t="s">
        <v>55</v>
      </c>
      <c r="C43" s="14">
        <v>95</v>
      </c>
      <c r="D43" s="7">
        <v>1500</v>
      </c>
      <c r="E43" s="7">
        <v>900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600</v>
      </c>
      <c r="M43" s="7">
        <v>0</v>
      </c>
      <c r="N43" s="7">
        <v>480</v>
      </c>
      <c r="O43" s="9">
        <f t="shared" si="0"/>
        <v>3575</v>
      </c>
      <c r="P43" s="11">
        <v>3018</v>
      </c>
      <c r="Q43" s="13">
        <v>557</v>
      </c>
      <c r="S43" s="4">
        <f>IF(MIN(Q43-N43-M43-L43-K43-J43-I43-H43-G43-F43-E43-D43,C43)&lt;0,0,MIN(Q43-N43-M43-L43-K43-J43-I43-H43-G43-F43-E43-D43,C43))</f>
        <v>0</v>
      </c>
      <c r="T43" s="7">
        <f>IF(MIN(Q43-N43-M43-L43-K43-J43-I43-H43-G43-F43-E43,D43)&lt;0,0,MIN(Q43-N43-M43-L43-K43-J43-I43-H43-G43-F43-E43,D43))</f>
        <v>0</v>
      </c>
      <c r="U43" s="7">
        <f>IF(MIN(Q43-N43-M43-L43-K43-J43-I43-H43-G43-F43,E43)&lt;0,0,MIN(Q43-N43-M43-L43-K43-J43-I43-H43-G43-F43,E43))</f>
        <v>0</v>
      </c>
      <c r="V43" s="7">
        <f>IF(MIN(Q43-N43-M43-L43-K43-J43-I43-H43-G43,F43)&lt;0,0,MIN(Q43-N43-M43-L43-K43-J43-I43-H43-G43,F43))</f>
        <v>0</v>
      </c>
      <c r="W43" s="7">
        <f>IF(MIN(Q43-N43-M43-L43-K43-J43-I43-H43,G43)&lt;0,0,MIN(Q43-N43-M43-L43-K43-J43-I43-H43,G43))</f>
        <v>0</v>
      </c>
      <c r="X43" s="7">
        <f>IF(MIN(Q43-N43-M43-L43-K43-J43-I43,H43)&lt;0,0,MIN(Q43-N43-M43-L43-K43-J43-I43,H43))</f>
        <v>0</v>
      </c>
      <c r="Y43" s="7">
        <f>IF(MIN(Q43-N43-M43-L43-K43-J43,I43)&lt;0,0,MIN(Q43-N43-M43-L43-K43-J43,I43))</f>
        <v>0</v>
      </c>
      <c r="Z43" s="7">
        <f>IF(MIN(Q43-N43-M43-L43-K43,J43)&lt;0,0,MIN(Q43-N43-M43-L43-K43,J43))</f>
        <v>0</v>
      </c>
      <c r="AA43" s="7">
        <f>IF(MIN(Q43-N43-M43-L43,K43)&lt;0,0,MIN(Q43-N43-M43-L43,K43))</f>
        <v>0</v>
      </c>
      <c r="AB43" s="7">
        <f>IF(MIN(Q43-N43-M43,L43)&lt;0,0,MIN(Q43-N43-M43,L43))</f>
        <v>77</v>
      </c>
      <c r="AC43" s="7">
        <f>IF(MIN(Q43-N43,M43)&lt;0,0,MIN(Q43-N43,M43))</f>
        <v>0</v>
      </c>
      <c r="AD43" s="7">
        <f>IF(Q43-N43&gt;0,N43,IF(Q43&gt;0,Q43,0))</f>
        <v>480</v>
      </c>
      <c r="AE43" s="13">
        <f t="shared" si="2"/>
        <v>557</v>
      </c>
      <c r="AF43" s="13">
        <v>557</v>
      </c>
      <c r="AG43" s="18">
        <f t="shared" si="1"/>
        <v>0</v>
      </c>
    </row>
    <row r="44" spans="2:33" x14ac:dyDescent="0.25">
      <c r="B44" s="1" t="s">
        <v>56</v>
      </c>
      <c r="C44" s="14">
        <v>88</v>
      </c>
      <c r="D44" s="7">
        <v>480</v>
      </c>
      <c r="E44" s="7">
        <v>1800</v>
      </c>
      <c r="F44" s="7">
        <v>1320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720</v>
      </c>
      <c r="M44" s="7">
        <v>0</v>
      </c>
      <c r="N44" s="7">
        <v>0</v>
      </c>
      <c r="O44" s="9">
        <f t="shared" si="0"/>
        <v>4408</v>
      </c>
      <c r="P44" s="11">
        <v>4367</v>
      </c>
      <c r="Q44" s="13">
        <v>41</v>
      </c>
      <c r="S44" s="4">
        <f>IF(MIN(Q44-N44-M44-L44-K44-J44-I44-H44-G44-F44-E44-D44,C44)&lt;0,0,MIN(Q44-N44-M44-L44-K44-J44-I44-H44-G44-F44-E44-D44,C44))</f>
        <v>0</v>
      </c>
      <c r="T44" s="7">
        <f>IF(MIN(Q44-N44-M44-L44-K44-J44-I44-H44-G44-F44-E44,D44)&lt;0,0,MIN(Q44-N44-M44-L44-K44-J44-I44-H44-G44-F44-E44,D44))</f>
        <v>0</v>
      </c>
      <c r="U44" s="7">
        <f>IF(MIN(Q44-N44-M44-L44-K44-J44-I44-H44-G44-F44,E44)&lt;0,0,MIN(Q44-N44-M44-L44-K44-J44-I44-H44-G44-F44,E44))</f>
        <v>0</v>
      </c>
      <c r="V44" s="7">
        <f>IF(MIN(Q44-N44-M44-L44-K44-J44-I44-H44-G44,F44)&lt;0,0,MIN(Q44-N44-M44-L44-K44-J44-I44-H44-G44,F44))</f>
        <v>0</v>
      </c>
      <c r="W44" s="7">
        <f>IF(MIN(Q44-N44-M44-L44-K44-J44-I44-H44,G44)&lt;0,0,MIN(Q44-N44-M44-L44-K44-J44-I44-H44,G44))</f>
        <v>0</v>
      </c>
      <c r="X44" s="7">
        <f>IF(MIN(Q44-N44-M44-L44-K44-J44-I44,H44)&lt;0,0,MIN(Q44-N44-M44-L44-K44-J44-I44,H44))</f>
        <v>0</v>
      </c>
      <c r="Y44" s="7">
        <f>IF(MIN(Q44-N44-M44-L44-K44-J44,I44)&lt;0,0,MIN(Q44-N44-M44-L44-K44-J44,I44))</f>
        <v>0</v>
      </c>
      <c r="Z44" s="7">
        <f>IF(MIN(Q44-N44-M44-L44-K44,J44)&lt;0,0,MIN(Q44-N44-M44-L44-K44,J44))</f>
        <v>0</v>
      </c>
      <c r="AA44" s="7">
        <f>IF(MIN(Q44-N44-M44-L44,K44)&lt;0,0,MIN(Q44-N44-M44-L44,K44))</f>
        <v>0</v>
      </c>
      <c r="AB44" s="7">
        <f>IF(MIN(Q44-N44-M44,L44)&lt;0,0,MIN(Q44-N44-M44,L44))</f>
        <v>41</v>
      </c>
      <c r="AC44" s="7">
        <f>IF(MIN(Q44-N44,M44)&lt;0,0,MIN(Q44-N44,M44))</f>
        <v>0</v>
      </c>
      <c r="AD44" s="7">
        <f>IF(Q44-N44&gt;0,N44,IF(Q44&gt;0,Q44,0))</f>
        <v>0</v>
      </c>
      <c r="AE44" s="13">
        <f t="shared" si="2"/>
        <v>41</v>
      </c>
      <c r="AF44" s="13">
        <v>41</v>
      </c>
      <c r="AG44" s="18">
        <f t="shared" si="1"/>
        <v>0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Emad</cp:lastModifiedBy>
  <dcterms:created xsi:type="dcterms:W3CDTF">2019-12-23T10:57:18Z</dcterms:created>
  <dcterms:modified xsi:type="dcterms:W3CDTF">2023-05-10T18:11:02Z</dcterms:modified>
</cp:coreProperties>
</file>