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filterPrivacy="1"/>
  <xr:revisionPtr revIDLastSave="0" documentId="13_ncr:1_{3C9A774B-AFE5-4270-B840-0488C7B4C3B1}" xr6:coauthVersionLast="47" xr6:coauthVersionMax="47" xr10:uidLastSave="{00000000-0000-0000-0000-000000000000}"/>
  <bookViews>
    <workbookView xWindow="-120" yWindow="-120" windowWidth="24240" windowHeight="13290" activeTab="5" xr2:uid="{00000000-000D-0000-FFFF-FFFF00000000}"/>
  </bookViews>
  <sheets>
    <sheet name="Sheet1" sheetId="1" r:id="rId1"/>
    <sheet name="Sheet5" sheetId="5" r:id="rId2"/>
    <sheet name="Sheet2" sheetId="2" r:id="rId3"/>
    <sheet name="Sheet3" sheetId="3" r:id="rId4"/>
    <sheet name="Sheet4" sheetId="4" r:id="rId5"/>
    <sheet name="Sheet6" sheetId="6" r:id="rId6"/>
  </sheets>
  <definedNames>
    <definedName name="_xlnm.Print_Titles" localSheetId="3">Sheet3!$A:$D,Sheet3!$1:$2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03" i="4" l="1"/>
  <c r="L103" i="4"/>
  <c r="M72" i="6"/>
  <c r="M73" i="6"/>
  <c r="M74" i="6"/>
  <c r="M75" i="6"/>
  <c r="N75" i="6" s="1"/>
  <c r="M76" i="6"/>
  <c r="M77" i="6"/>
  <c r="M78" i="6"/>
  <c r="M79" i="6"/>
  <c r="N79" i="6" s="1"/>
  <c r="M80" i="6"/>
  <c r="M81" i="6"/>
  <c r="M82" i="6"/>
  <c r="M83" i="6"/>
  <c r="N83" i="6" s="1"/>
  <c r="M84" i="6"/>
  <c r="M85" i="6"/>
  <c r="M86" i="6"/>
  <c r="M87" i="6"/>
  <c r="N87" i="6" s="1"/>
  <c r="M88" i="6"/>
  <c r="M89" i="6"/>
  <c r="M90" i="6"/>
  <c r="M70" i="6"/>
  <c r="N70" i="6" s="1"/>
  <c r="M65" i="6"/>
  <c r="M66" i="6"/>
  <c r="M67" i="6"/>
  <c r="M68" i="6"/>
  <c r="M69" i="6"/>
  <c r="M64" i="6"/>
  <c r="N64" i="6" s="1"/>
  <c r="M48" i="6"/>
  <c r="N48" i="6" s="1"/>
  <c r="M49" i="6"/>
  <c r="M51" i="6"/>
  <c r="N51" i="6" s="1"/>
  <c r="M52" i="6"/>
  <c r="M54" i="6"/>
  <c r="M55" i="6"/>
  <c r="N55" i="6" s="1"/>
  <c r="M59" i="6"/>
  <c r="N59" i="6" s="1"/>
  <c r="M60" i="6"/>
  <c r="M61" i="6"/>
  <c r="M47" i="6"/>
  <c r="N47" i="6" s="1"/>
  <c r="M26" i="6"/>
  <c r="M27" i="6"/>
  <c r="M28" i="6"/>
  <c r="M29" i="6"/>
  <c r="M30" i="6"/>
  <c r="M31" i="6"/>
  <c r="M32" i="6"/>
  <c r="M33" i="6"/>
  <c r="M34" i="6"/>
  <c r="M35" i="6"/>
  <c r="M36" i="6"/>
  <c r="M37" i="6"/>
  <c r="M39" i="6"/>
  <c r="M40" i="6"/>
  <c r="M41" i="6"/>
  <c r="M42" i="6"/>
  <c r="M43" i="6"/>
  <c r="M44" i="6"/>
  <c r="M45" i="6"/>
  <c r="M46" i="6"/>
  <c r="M25" i="6"/>
  <c r="M4" i="6"/>
  <c r="M6" i="6"/>
  <c r="M7" i="6"/>
  <c r="N7" i="6" s="1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N4" i="6"/>
  <c r="N6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9" i="6"/>
  <c r="N40" i="6"/>
  <c r="N41" i="6"/>
  <c r="N42" i="6"/>
  <c r="N43" i="6"/>
  <c r="N44" i="6"/>
  <c r="N45" i="6"/>
  <c r="N46" i="6"/>
  <c r="N49" i="6"/>
  <c r="N52" i="6"/>
  <c r="N54" i="6"/>
  <c r="N60" i="6"/>
  <c r="N61" i="6"/>
  <c r="N65" i="6"/>
  <c r="N66" i="6"/>
  <c r="N67" i="6"/>
  <c r="N68" i="6"/>
  <c r="N69" i="6"/>
  <c r="N72" i="6"/>
  <c r="N73" i="6"/>
  <c r="N74" i="6"/>
  <c r="N76" i="6"/>
  <c r="N77" i="6"/>
  <c r="N78" i="6"/>
  <c r="N80" i="6"/>
  <c r="N81" i="6"/>
  <c r="N82" i="6"/>
  <c r="N84" i="6"/>
  <c r="N85" i="6"/>
  <c r="N86" i="6"/>
  <c r="N88" i="6"/>
  <c r="N89" i="6"/>
  <c r="N90" i="6"/>
  <c r="N3" i="6"/>
  <c r="M3" i="6"/>
  <c r="L4" i="6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L57" i="6"/>
  <c r="L58" i="6"/>
  <c r="L59" i="6"/>
  <c r="L60" i="6"/>
  <c r="L61" i="6"/>
  <c r="L62" i="6"/>
  <c r="L64" i="6"/>
  <c r="L65" i="6"/>
  <c r="L66" i="6"/>
  <c r="L67" i="6"/>
  <c r="L68" i="6"/>
  <c r="L69" i="6"/>
  <c r="L70" i="6"/>
  <c r="L71" i="6"/>
  <c r="L72" i="6"/>
  <c r="L73" i="6"/>
  <c r="L74" i="6"/>
  <c r="L75" i="6"/>
  <c r="L76" i="6"/>
  <c r="L77" i="6"/>
  <c r="L78" i="6"/>
  <c r="L79" i="6"/>
  <c r="L80" i="6"/>
  <c r="L81" i="6"/>
  <c r="L82" i="6"/>
  <c r="L83" i="6"/>
  <c r="L84" i="6"/>
  <c r="L85" i="6"/>
  <c r="L86" i="6"/>
  <c r="L87" i="6"/>
  <c r="L88" i="6"/>
  <c r="L89" i="6"/>
  <c r="L90" i="6"/>
  <c r="L3" i="6"/>
  <c r="K91" i="6"/>
  <c r="L91" i="6" s="1"/>
  <c r="J91" i="6"/>
  <c r="I91" i="6"/>
  <c r="H91" i="6"/>
  <c r="G91" i="6"/>
  <c r="F91" i="6"/>
  <c r="E91" i="6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79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53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28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3" i="4"/>
  <c r="G100" i="4"/>
  <c r="F79" i="4"/>
  <c r="F100" i="4" s="1"/>
  <c r="H81" i="4"/>
  <c r="H85" i="4"/>
  <c r="H89" i="4"/>
  <c r="H93" i="4"/>
  <c r="H97" i="4"/>
  <c r="G76" i="4"/>
  <c r="G50" i="4"/>
  <c r="H35" i="4"/>
  <c r="H29" i="4"/>
  <c r="H34" i="4"/>
  <c r="H45" i="4"/>
  <c r="H28" i="4"/>
  <c r="G25" i="4"/>
  <c r="H24" i="4"/>
  <c r="M24" i="6" s="1"/>
  <c r="N24" i="6" s="1"/>
  <c r="H7" i="4"/>
  <c r="H11" i="4"/>
  <c r="H15" i="4"/>
  <c r="H19" i="4"/>
  <c r="H23" i="4"/>
  <c r="F80" i="4"/>
  <c r="H80" i="4" s="1"/>
  <c r="M71" i="6" s="1"/>
  <c r="N71" i="6" s="1"/>
  <c r="F81" i="4"/>
  <c r="F82" i="4"/>
  <c r="H82" i="4" s="1"/>
  <c r="F83" i="4"/>
  <c r="H83" i="4" s="1"/>
  <c r="F84" i="4"/>
  <c r="H84" i="4" s="1"/>
  <c r="F85" i="4"/>
  <c r="F86" i="4"/>
  <c r="H86" i="4" s="1"/>
  <c r="F87" i="4"/>
  <c r="H87" i="4" s="1"/>
  <c r="F88" i="4"/>
  <c r="H88" i="4" s="1"/>
  <c r="F89" i="4"/>
  <c r="F90" i="4"/>
  <c r="H90" i="4" s="1"/>
  <c r="F91" i="4"/>
  <c r="H91" i="4" s="1"/>
  <c r="F92" i="4"/>
  <c r="H92" i="4" s="1"/>
  <c r="F93" i="4"/>
  <c r="F94" i="4"/>
  <c r="H94" i="4" s="1"/>
  <c r="F95" i="4"/>
  <c r="H95" i="4" s="1"/>
  <c r="F96" i="4"/>
  <c r="H96" i="4" s="1"/>
  <c r="F97" i="4"/>
  <c r="F98" i="4"/>
  <c r="H98" i="4" s="1"/>
  <c r="F99" i="4"/>
  <c r="H99" i="4" s="1"/>
  <c r="F54" i="4"/>
  <c r="H54" i="4" s="1"/>
  <c r="F55" i="4"/>
  <c r="H55" i="4" s="1"/>
  <c r="F56" i="4"/>
  <c r="H56" i="4" s="1"/>
  <c r="M50" i="6" s="1"/>
  <c r="N50" i="6" s="1"/>
  <c r="F57" i="4"/>
  <c r="H57" i="4" s="1"/>
  <c r="F58" i="4"/>
  <c r="H58" i="4" s="1"/>
  <c r="F59" i="4"/>
  <c r="H59" i="4" s="1"/>
  <c r="M53" i="6" s="1"/>
  <c r="N53" i="6" s="1"/>
  <c r="F60" i="4"/>
  <c r="H60" i="4" s="1"/>
  <c r="F61" i="4"/>
  <c r="H61" i="4" s="1"/>
  <c r="F62" i="4"/>
  <c r="H62" i="4" s="1"/>
  <c r="M56" i="6" s="1"/>
  <c r="N56" i="6" s="1"/>
  <c r="F63" i="4"/>
  <c r="H63" i="4" s="1"/>
  <c r="M57" i="6" s="1"/>
  <c r="F64" i="4"/>
  <c r="H64" i="4" s="1"/>
  <c r="M58" i="6" s="1"/>
  <c r="N58" i="6" s="1"/>
  <c r="F65" i="4"/>
  <c r="H65" i="4" s="1"/>
  <c r="F66" i="4"/>
  <c r="H66" i="4" s="1"/>
  <c r="F67" i="4"/>
  <c r="H67" i="4" s="1"/>
  <c r="F68" i="4"/>
  <c r="H68" i="4" s="1"/>
  <c r="M62" i="6" s="1"/>
  <c r="N62" i="6" s="1"/>
  <c r="F69" i="4"/>
  <c r="H69" i="4" s="1"/>
  <c r="F70" i="4"/>
  <c r="H70" i="4" s="1"/>
  <c r="F71" i="4"/>
  <c r="H71" i="4" s="1"/>
  <c r="F72" i="4"/>
  <c r="H72" i="4" s="1"/>
  <c r="F73" i="4"/>
  <c r="H73" i="4" s="1"/>
  <c r="F74" i="4"/>
  <c r="H74" i="4" s="1"/>
  <c r="F75" i="4"/>
  <c r="H75" i="4" s="1"/>
  <c r="F53" i="4"/>
  <c r="F76" i="4" s="1"/>
  <c r="F29" i="4"/>
  <c r="F30" i="4"/>
  <c r="H30" i="4" s="1"/>
  <c r="F31" i="4"/>
  <c r="H31" i="4" s="1"/>
  <c r="F32" i="4"/>
  <c r="H32" i="4" s="1"/>
  <c r="F33" i="4"/>
  <c r="H33" i="4" s="1"/>
  <c r="F34" i="4"/>
  <c r="F35" i="4"/>
  <c r="F36" i="4"/>
  <c r="H36" i="4" s="1"/>
  <c r="F37" i="4"/>
  <c r="H37" i="4" s="1"/>
  <c r="F38" i="4"/>
  <c r="H38" i="4" s="1"/>
  <c r="F39" i="4"/>
  <c r="H39" i="4" s="1"/>
  <c r="F40" i="4"/>
  <c r="H40" i="4" s="1"/>
  <c r="F41" i="4"/>
  <c r="H41" i="4" s="1"/>
  <c r="M38" i="6" s="1"/>
  <c r="N38" i="6" s="1"/>
  <c r="F42" i="4"/>
  <c r="H42" i="4" s="1"/>
  <c r="F43" i="4"/>
  <c r="H43" i="4" s="1"/>
  <c r="F44" i="4"/>
  <c r="H44" i="4" s="1"/>
  <c r="F45" i="4"/>
  <c r="F46" i="4"/>
  <c r="H46" i="4" s="1"/>
  <c r="F47" i="4"/>
  <c r="H47" i="4" s="1"/>
  <c r="F48" i="4"/>
  <c r="H48" i="4" s="1"/>
  <c r="F49" i="4"/>
  <c r="H49" i="4" s="1"/>
  <c r="F28" i="4"/>
  <c r="F50" i="4" s="1"/>
  <c r="F4" i="4"/>
  <c r="H4" i="4" s="1"/>
  <c r="F5" i="4"/>
  <c r="H5" i="4" s="1"/>
  <c r="M5" i="6" s="1"/>
  <c r="N5" i="6" s="1"/>
  <c r="F6" i="4"/>
  <c r="H6" i="4" s="1"/>
  <c r="F7" i="4"/>
  <c r="F8" i="4"/>
  <c r="H8" i="4" s="1"/>
  <c r="F9" i="4"/>
  <c r="H9" i="4" s="1"/>
  <c r="F10" i="4"/>
  <c r="H10" i="4" s="1"/>
  <c r="F11" i="4"/>
  <c r="F12" i="4"/>
  <c r="H12" i="4" s="1"/>
  <c r="F13" i="4"/>
  <c r="H13" i="4" s="1"/>
  <c r="F14" i="4"/>
  <c r="H14" i="4" s="1"/>
  <c r="F15" i="4"/>
  <c r="F16" i="4"/>
  <c r="H16" i="4" s="1"/>
  <c r="F17" i="4"/>
  <c r="H17" i="4" s="1"/>
  <c r="F18" i="4"/>
  <c r="H18" i="4" s="1"/>
  <c r="F19" i="4"/>
  <c r="F20" i="4"/>
  <c r="H20" i="4" s="1"/>
  <c r="F21" i="4"/>
  <c r="H21" i="4" s="1"/>
  <c r="F22" i="4"/>
  <c r="H22" i="4" s="1"/>
  <c r="F23" i="4"/>
  <c r="F24" i="4"/>
  <c r="F3" i="4"/>
  <c r="H3" i="4" s="1"/>
  <c r="AD25" i="3"/>
  <c r="AD4" i="3"/>
  <c r="AD5" i="3"/>
  <c r="AD6" i="3"/>
  <c r="AD7" i="3"/>
  <c r="AD8" i="3"/>
  <c r="AD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P25" i="3"/>
  <c r="M25" i="3"/>
  <c r="J25" i="3"/>
  <c r="AD3" i="3"/>
  <c r="AK25" i="3"/>
  <c r="AL4" i="3"/>
  <c r="AL5" i="3"/>
  <c r="AL6" i="3"/>
  <c r="AL7" i="3"/>
  <c r="AL8" i="3"/>
  <c r="AL9" i="3"/>
  <c r="AL10" i="3"/>
  <c r="AL11" i="3"/>
  <c r="AL12" i="3"/>
  <c r="AL13" i="3"/>
  <c r="AL14" i="3"/>
  <c r="AL15" i="3"/>
  <c r="AL16" i="3"/>
  <c r="AL17" i="3"/>
  <c r="AL18" i="3"/>
  <c r="AL19" i="3"/>
  <c r="AL20" i="3"/>
  <c r="AL21" i="3"/>
  <c r="AL22" i="3"/>
  <c r="AL23" i="3"/>
  <c r="AL24" i="3"/>
  <c r="AL3" i="3"/>
  <c r="AH25" i="3"/>
  <c r="AI4" i="3"/>
  <c r="AI5" i="3"/>
  <c r="AI6" i="3"/>
  <c r="AI7" i="3"/>
  <c r="AI8" i="3"/>
  <c r="AI9" i="3"/>
  <c r="AI10" i="3"/>
  <c r="AI11" i="3"/>
  <c r="AI12" i="3"/>
  <c r="AI13" i="3"/>
  <c r="AI14" i="3"/>
  <c r="AI15" i="3"/>
  <c r="AI16" i="3"/>
  <c r="AI17" i="3"/>
  <c r="AI18" i="3"/>
  <c r="AI19" i="3"/>
  <c r="AI20" i="3"/>
  <c r="AI21" i="3"/>
  <c r="AI22" i="3"/>
  <c r="AI23" i="3"/>
  <c r="AI24" i="3"/>
  <c r="AI3" i="3"/>
  <c r="V100" i="3"/>
  <c r="AB100" i="3"/>
  <c r="Y100" i="3"/>
  <c r="G100" i="3"/>
  <c r="AE76" i="3"/>
  <c r="AD76" i="3"/>
  <c r="AD50" i="3"/>
  <c r="AE56" i="3"/>
  <c r="AE57" i="3"/>
  <c r="AE58" i="3"/>
  <c r="AE59" i="3"/>
  <c r="AE60" i="3"/>
  <c r="AE61" i="3"/>
  <c r="AE62" i="3"/>
  <c r="AE63" i="3"/>
  <c r="AE64" i="3"/>
  <c r="AE65" i="3"/>
  <c r="AE66" i="3"/>
  <c r="AE67" i="3"/>
  <c r="AE68" i="3"/>
  <c r="AE69" i="3"/>
  <c r="AE70" i="3"/>
  <c r="AE71" i="3"/>
  <c r="AE72" i="3"/>
  <c r="AE73" i="3"/>
  <c r="AE74" i="3"/>
  <c r="AE75" i="3"/>
  <c r="AD54" i="3"/>
  <c r="AE54" i="3" s="1"/>
  <c r="AD55" i="3"/>
  <c r="AD56" i="3"/>
  <c r="AD57" i="3"/>
  <c r="AD58" i="3"/>
  <c r="AD59" i="3"/>
  <c r="AD60" i="3"/>
  <c r="AD61" i="3"/>
  <c r="AD62" i="3"/>
  <c r="AD63" i="3"/>
  <c r="AD64" i="3"/>
  <c r="AD65" i="3"/>
  <c r="AD66" i="3"/>
  <c r="AD67" i="3"/>
  <c r="AD68" i="3"/>
  <c r="AD69" i="3"/>
  <c r="AD70" i="3"/>
  <c r="AD71" i="3"/>
  <c r="AD72" i="3"/>
  <c r="AD73" i="3"/>
  <c r="AD74" i="3"/>
  <c r="AD75" i="3"/>
  <c r="AD53" i="3"/>
  <c r="AC53" i="3"/>
  <c r="AE83" i="3"/>
  <c r="AE84" i="3"/>
  <c r="AE85" i="3"/>
  <c r="AE86" i="3"/>
  <c r="AE87" i="3"/>
  <c r="AE88" i="3"/>
  <c r="AE89" i="3"/>
  <c r="AE90" i="3"/>
  <c r="AE91" i="3"/>
  <c r="AE92" i="3"/>
  <c r="AE93" i="3"/>
  <c r="AE94" i="3"/>
  <c r="AE95" i="3"/>
  <c r="AE96" i="3"/>
  <c r="AE97" i="3"/>
  <c r="AE98" i="3"/>
  <c r="AD83" i="3"/>
  <c r="AD84" i="3"/>
  <c r="AD85" i="3"/>
  <c r="AD86" i="3"/>
  <c r="AD87" i="3"/>
  <c r="AD88" i="3"/>
  <c r="AD89" i="3"/>
  <c r="AD90" i="3"/>
  <c r="AD91" i="3"/>
  <c r="AD92" i="3"/>
  <c r="AD93" i="3"/>
  <c r="AD94" i="3"/>
  <c r="AD95" i="3"/>
  <c r="AD96" i="3"/>
  <c r="AD97" i="3"/>
  <c r="AD98" i="3"/>
  <c r="AD99" i="3"/>
  <c r="AD100" i="3" s="1"/>
  <c r="AD82" i="3"/>
  <c r="AE80" i="3"/>
  <c r="AE81" i="3"/>
  <c r="AE82" i="3"/>
  <c r="AD80" i="3"/>
  <c r="AD81" i="3"/>
  <c r="AD79" i="3"/>
  <c r="AE79" i="3" s="1"/>
  <c r="AE55" i="3"/>
  <c r="AC54" i="3"/>
  <c r="AC55" i="3"/>
  <c r="AC56" i="3"/>
  <c r="AC57" i="3"/>
  <c r="AC58" i="3"/>
  <c r="AC59" i="3"/>
  <c r="AC60" i="3"/>
  <c r="AC61" i="3"/>
  <c r="AC62" i="3"/>
  <c r="AC63" i="3"/>
  <c r="AC64" i="3"/>
  <c r="AC65" i="3"/>
  <c r="AC66" i="3"/>
  <c r="AC67" i="3"/>
  <c r="AC68" i="3"/>
  <c r="AC69" i="3"/>
  <c r="AC70" i="3"/>
  <c r="AC71" i="3"/>
  <c r="AC72" i="3"/>
  <c r="AC73" i="3"/>
  <c r="AC74" i="3"/>
  <c r="AC75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53" i="3"/>
  <c r="AC4" i="3"/>
  <c r="AC5" i="3"/>
  <c r="AC6" i="3"/>
  <c r="AC7" i="3"/>
  <c r="AC8" i="3"/>
  <c r="AC9" i="3"/>
  <c r="AC10" i="3"/>
  <c r="AC11" i="3"/>
  <c r="AC12" i="3"/>
  <c r="AC13" i="3"/>
  <c r="AC14" i="3"/>
  <c r="AC15" i="3"/>
  <c r="AC16" i="3"/>
  <c r="AC17" i="3"/>
  <c r="AC18" i="3"/>
  <c r="AC19" i="3"/>
  <c r="AC20" i="3"/>
  <c r="AC21" i="3"/>
  <c r="AC22" i="3"/>
  <c r="AC23" i="3"/>
  <c r="AC24" i="3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AC3" i="3"/>
  <c r="Z3" i="3"/>
  <c r="AC29" i="3"/>
  <c r="AC30" i="3"/>
  <c r="AC31" i="3"/>
  <c r="AC32" i="3"/>
  <c r="AC33" i="3"/>
  <c r="AC34" i="3"/>
  <c r="AD34" i="3" s="1"/>
  <c r="AC35" i="3"/>
  <c r="AC36" i="3"/>
  <c r="AC37" i="3"/>
  <c r="AD37" i="3" s="1"/>
  <c r="AC38" i="3"/>
  <c r="AD38" i="3" s="1"/>
  <c r="AC39" i="3"/>
  <c r="AC40" i="3"/>
  <c r="AC41" i="3"/>
  <c r="AC42" i="3"/>
  <c r="AD42" i="3" s="1"/>
  <c r="AC43" i="3"/>
  <c r="AC44" i="3"/>
  <c r="AC45" i="3"/>
  <c r="AC46" i="3"/>
  <c r="AC47" i="3"/>
  <c r="AC48" i="3"/>
  <c r="AC49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AC28" i="3"/>
  <c r="Z28" i="3"/>
  <c r="AE10" i="3"/>
  <c r="AE14" i="3"/>
  <c r="AD29" i="3"/>
  <c r="AD30" i="3"/>
  <c r="AD31" i="3"/>
  <c r="AD33" i="3"/>
  <c r="AD35" i="3"/>
  <c r="AD39" i="3"/>
  <c r="AD41" i="3"/>
  <c r="AD43" i="3"/>
  <c r="AD45" i="3"/>
  <c r="AD46" i="3"/>
  <c r="AD47" i="3"/>
  <c r="AD49" i="3"/>
  <c r="AC79" i="3"/>
  <c r="AC80" i="3"/>
  <c r="AC81" i="3"/>
  <c r="AC82" i="3"/>
  <c r="AC83" i="3"/>
  <c r="AC84" i="3"/>
  <c r="AC85" i="3"/>
  <c r="AC86" i="3"/>
  <c r="AC87" i="3"/>
  <c r="AC88" i="3"/>
  <c r="AC89" i="3"/>
  <c r="AC90" i="3"/>
  <c r="AC91" i="3"/>
  <c r="AC92" i="3"/>
  <c r="AC93" i="3"/>
  <c r="AC94" i="3"/>
  <c r="AC95" i="3"/>
  <c r="AC96" i="3"/>
  <c r="AC97" i="3"/>
  <c r="AC9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AC99" i="3"/>
  <c r="Z98" i="3"/>
  <c r="S100" i="3"/>
  <c r="P100" i="3"/>
  <c r="Q99" i="3"/>
  <c r="M50" i="3"/>
  <c r="J50" i="3"/>
  <c r="G76" i="3"/>
  <c r="E100" i="3"/>
  <c r="E76" i="3"/>
  <c r="E50" i="3"/>
  <c r="E25" i="3"/>
  <c r="T75" i="3"/>
  <c r="V75" i="3" s="1"/>
  <c r="W75" i="3" s="1"/>
  <c r="Q75" i="3"/>
  <c r="T74" i="3"/>
  <c r="V74" i="3" s="1"/>
  <c r="W74" i="3" s="1"/>
  <c r="Q74" i="3"/>
  <c r="T73" i="3"/>
  <c r="V73" i="3" s="1"/>
  <c r="W73" i="3" s="1"/>
  <c r="Q73" i="3"/>
  <c r="V72" i="3"/>
  <c r="W72" i="3" s="1"/>
  <c r="T72" i="3"/>
  <c r="Q72" i="3"/>
  <c r="T71" i="3"/>
  <c r="V71" i="3" s="1"/>
  <c r="W71" i="3" s="1"/>
  <c r="Q71" i="3"/>
  <c r="T70" i="3"/>
  <c r="V70" i="3" s="1"/>
  <c r="W70" i="3" s="1"/>
  <c r="Q70" i="3"/>
  <c r="T69" i="3"/>
  <c r="V69" i="3" s="1"/>
  <c r="W69" i="3" s="1"/>
  <c r="Q69" i="3"/>
  <c r="V68" i="3"/>
  <c r="W68" i="3" s="1"/>
  <c r="T68" i="3"/>
  <c r="Q68" i="3"/>
  <c r="T67" i="3"/>
  <c r="V67" i="3" s="1"/>
  <c r="W67" i="3" s="1"/>
  <c r="Q67" i="3"/>
  <c r="T66" i="3"/>
  <c r="V66" i="3" s="1"/>
  <c r="W66" i="3" s="1"/>
  <c r="Q66" i="3"/>
  <c r="T65" i="3"/>
  <c r="V65" i="3" s="1"/>
  <c r="W65" i="3" s="1"/>
  <c r="Q65" i="3"/>
  <c r="V64" i="3"/>
  <c r="W64" i="3" s="1"/>
  <c r="T64" i="3"/>
  <c r="Q64" i="3"/>
  <c r="T63" i="3"/>
  <c r="V63" i="3" s="1"/>
  <c r="W63" i="3" s="1"/>
  <c r="Q63" i="3"/>
  <c r="T62" i="3"/>
  <c r="V62" i="3" s="1"/>
  <c r="W62" i="3" s="1"/>
  <c r="Q62" i="3"/>
  <c r="T61" i="3"/>
  <c r="V61" i="3" s="1"/>
  <c r="W61" i="3" s="1"/>
  <c r="Q61" i="3"/>
  <c r="V60" i="3"/>
  <c r="W60" i="3" s="1"/>
  <c r="T60" i="3"/>
  <c r="Q60" i="3"/>
  <c r="T59" i="3"/>
  <c r="V59" i="3" s="1"/>
  <c r="W59" i="3" s="1"/>
  <c r="Q59" i="3"/>
  <c r="T58" i="3"/>
  <c r="V58" i="3" s="1"/>
  <c r="W58" i="3" s="1"/>
  <c r="Q58" i="3"/>
  <c r="T57" i="3"/>
  <c r="V57" i="3" s="1"/>
  <c r="W57" i="3" s="1"/>
  <c r="Q57" i="3"/>
  <c r="V56" i="3"/>
  <c r="W56" i="3" s="1"/>
  <c r="T56" i="3"/>
  <c r="Q56" i="3"/>
  <c r="T55" i="3"/>
  <c r="V55" i="3" s="1"/>
  <c r="W55" i="3" s="1"/>
  <c r="Q55" i="3"/>
  <c r="T54" i="3"/>
  <c r="V54" i="3" s="1"/>
  <c r="W54" i="3" s="1"/>
  <c r="Q54" i="3"/>
  <c r="T53" i="3"/>
  <c r="V53" i="3" s="1"/>
  <c r="W53" i="3" s="1"/>
  <c r="AE53" i="3" s="1"/>
  <c r="Q53" i="3"/>
  <c r="T49" i="3"/>
  <c r="V49" i="3" s="1"/>
  <c r="W49" i="3" s="1"/>
  <c r="Q49" i="3"/>
  <c r="T48" i="3"/>
  <c r="V48" i="3" s="1"/>
  <c r="W48" i="3" s="1"/>
  <c r="Q48" i="3"/>
  <c r="T47" i="3"/>
  <c r="V47" i="3" s="1"/>
  <c r="W47" i="3" s="1"/>
  <c r="Q47" i="3"/>
  <c r="T46" i="3"/>
  <c r="V46" i="3" s="1"/>
  <c r="W46" i="3" s="1"/>
  <c r="Q46" i="3"/>
  <c r="T45" i="3"/>
  <c r="V45" i="3" s="1"/>
  <c r="W45" i="3" s="1"/>
  <c r="Q45" i="3"/>
  <c r="V44" i="3"/>
  <c r="W44" i="3" s="1"/>
  <c r="T44" i="3"/>
  <c r="Q44" i="3"/>
  <c r="T43" i="3"/>
  <c r="V43" i="3" s="1"/>
  <c r="W43" i="3" s="1"/>
  <c r="Q43" i="3"/>
  <c r="T42" i="3"/>
  <c r="V42" i="3" s="1"/>
  <c r="W42" i="3" s="1"/>
  <c r="Q42" i="3"/>
  <c r="T41" i="3"/>
  <c r="V41" i="3" s="1"/>
  <c r="W41" i="3" s="1"/>
  <c r="Q41" i="3"/>
  <c r="T40" i="3"/>
  <c r="V40" i="3" s="1"/>
  <c r="W40" i="3" s="1"/>
  <c r="Q40" i="3"/>
  <c r="T39" i="3"/>
  <c r="V39" i="3" s="1"/>
  <c r="W39" i="3" s="1"/>
  <c r="Q39" i="3"/>
  <c r="T38" i="3"/>
  <c r="V38" i="3" s="1"/>
  <c r="W38" i="3" s="1"/>
  <c r="Q38" i="3"/>
  <c r="T37" i="3"/>
  <c r="V37" i="3" s="1"/>
  <c r="W37" i="3" s="1"/>
  <c r="Q37" i="3"/>
  <c r="V36" i="3"/>
  <c r="W36" i="3" s="1"/>
  <c r="T36" i="3"/>
  <c r="Q36" i="3"/>
  <c r="T35" i="3"/>
  <c r="V35" i="3" s="1"/>
  <c r="W35" i="3" s="1"/>
  <c r="Q35" i="3"/>
  <c r="V34" i="3"/>
  <c r="W34" i="3" s="1"/>
  <c r="T34" i="3"/>
  <c r="Q34" i="3"/>
  <c r="T33" i="3"/>
  <c r="V33" i="3" s="1"/>
  <c r="W33" i="3" s="1"/>
  <c r="Q33" i="3"/>
  <c r="T32" i="3"/>
  <c r="V32" i="3" s="1"/>
  <c r="W32" i="3" s="1"/>
  <c r="Q32" i="3"/>
  <c r="T31" i="3"/>
  <c r="V31" i="3" s="1"/>
  <c r="W31" i="3" s="1"/>
  <c r="Q31" i="3"/>
  <c r="T30" i="3"/>
  <c r="V30" i="3" s="1"/>
  <c r="W30" i="3" s="1"/>
  <c r="Q30" i="3"/>
  <c r="T29" i="3"/>
  <c r="V29" i="3" s="1"/>
  <c r="W29" i="3" s="1"/>
  <c r="Q29" i="3"/>
  <c r="V28" i="3"/>
  <c r="W28" i="3" s="1"/>
  <c r="T28" i="3"/>
  <c r="Q28" i="3"/>
  <c r="T24" i="3"/>
  <c r="V24" i="3" s="1"/>
  <c r="W24" i="3" s="1"/>
  <c r="Q24" i="3"/>
  <c r="T23" i="3"/>
  <c r="V23" i="3" s="1"/>
  <c r="W23" i="3" s="1"/>
  <c r="Q23" i="3"/>
  <c r="T22" i="3"/>
  <c r="V22" i="3" s="1"/>
  <c r="W22" i="3" s="1"/>
  <c r="Q22" i="3"/>
  <c r="V21" i="3"/>
  <c r="W21" i="3" s="1"/>
  <c r="T21" i="3"/>
  <c r="Q21" i="3"/>
  <c r="T20" i="3"/>
  <c r="V20" i="3" s="1"/>
  <c r="W20" i="3" s="1"/>
  <c r="Q20" i="3"/>
  <c r="T19" i="3"/>
  <c r="V19" i="3" s="1"/>
  <c r="W19" i="3" s="1"/>
  <c r="Q19" i="3"/>
  <c r="T18" i="3"/>
  <c r="V18" i="3" s="1"/>
  <c r="W18" i="3" s="1"/>
  <c r="Q18" i="3"/>
  <c r="V17" i="3"/>
  <c r="W17" i="3" s="1"/>
  <c r="T17" i="3"/>
  <c r="Q17" i="3"/>
  <c r="T16" i="3"/>
  <c r="V16" i="3" s="1"/>
  <c r="W16" i="3" s="1"/>
  <c r="Q16" i="3"/>
  <c r="T15" i="3"/>
  <c r="V15" i="3" s="1"/>
  <c r="W15" i="3" s="1"/>
  <c r="Q15" i="3"/>
  <c r="T14" i="3"/>
  <c r="V14" i="3" s="1"/>
  <c r="W14" i="3" s="1"/>
  <c r="Q14" i="3"/>
  <c r="V13" i="3"/>
  <c r="W13" i="3" s="1"/>
  <c r="T13" i="3"/>
  <c r="Q13" i="3"/>
  <c r="T12" i="3"/>
  <c r="V12" i="3" s="1"/>
  <c r="W12" i="3" s="1"/>
  <c r="Q12" i="3"/>
  <c r="T11" i="3"/>
  <c r="V11" i="3" s="1"/>
  <c r="W11" i="3" s="1"/>
  <c r="Q11" i="3"/>
  <c r="T10" i="3"/>
  <c r="V10" i="3" s="1"/>
  <c r="W10" i="3" s="1"/>
  <c r="Q10" i="3"/>
  <c r="V9" i="3"/>
  <c r="W9" i="3" s="1"/>
  <c r="T9" i="3"/>
  <c r="Q9" i="3"/>
  <c r="T8" i="3"/>
  <c r="V8" i="3" s="1"/>
  <c r="W8" i="3" s="1"/>
  <c r="Q8" i="3"/>
  <c r="T7" i="3"/>
  <c r="V7" i="3" s="1"/>
  <c r="W7" i="3" s="1"/>
  <c r="Q7" i="3"/>
  <c r="T6" i="3"/>
  <c r="V6" i="3" s="1"/>
  <c r="W6" i="3" s="1"/>
  <c r="Q6" i="3"/>
  <c r="V5" i="3"/>
  <c r="W5" i="3" s="1"/>
  <c r="T5" i="3"/>
  <c r="Q5" i="3"/>
  <c r="T4" i="3"/>
  <c r="V4" i="3" s="1"/>
  <c r="W4" i="3" s="1"/>
  <c r="Q4" i="3"/>
  <c r="T3" i="3"/>
  <c r="V3" i="3" s="1"/>
  <c r="W3" i="3" s="1"/>
  <c r="Q3" i="3"/>
  <c r="T99" i="3"/>
  <c r="W99" i="3" s="1"/>
  <c r="N99" i="3"/>
  <c r="K99" i="3"/>
  <c r="H99" i="3"/>
  <c r="T98" i="3"/>
  <c r="W98" i="3" s="1"/>
  <c r="Q98" i="3"/>
  <c r="N98" i="3"/>
  <c r="K98" i="3"/>
  <c r="H98" i="3"/>
  <c r="W97" i="3"/>
  <c r="T97" i="3"/>
  <c r="Q97" i="3"/>
  <c r="N97" i="3"/>
  <c r="K97" i="3"/>
  <c r="H97" i="3"/>
  <c r="T96" i="3"/>
  <c r="W96" i="3" s="1"/>
  <c r="Q96" i="3"/>
  <c r="N96" i="3"/>
  <c r="K96" i="3"/>
  <c r="H96" i="3"/>
  <c r="W95" i="3"/>
  <c r="T95" i="3"/>
  <c r="Q95" i="3"/>
  <c r="N95" i="3"/>
  <c r="K95" i="3"/>
  <c r="H95" i="3"/>
  <c r="T94" i="3"/>
  <c r="W94" i="3" s="1"/>
  <c r="Q94" i="3"/>
  <c r="N94" i="3"/>
  <c r="K94" i="3"/>
  <c r="H94" i="3"/>
  <c r="W93" i="3"/>
  <c r="T93" i="3"/>
  <c r="Q93" i="3"/>
  <c r="N93" i="3"/>
  <c r="K93" i="3"/>
  <c r="H93" i="3"/>
  <c r="T92" i="3"/>
  <c r="W92" i="3" s="1"/>
  <c r="Q92" i="3"/>
  <c r="N92" i="3"/>
  <c r="K92" i="3"/>
  <c r="H92" i="3"/>
  <c r="W91" i="3"/>
  <c r="T91" i="3"/>
  <c r="Q91" i="3"/>
  <c r="N91" i="3"/>
  <c r="K91" i="3"/>
  <c r="H91" i="3"/>
  <c r="T90" i="3"/>
  <c r="W90" i="3" s="1"/>
  <c r="Q90" i="3"/>
  <c r="N90" i="3"/>
  <c r="K90" i="3"/>
  <c r="H90" i="3"/>
  <c r="W89" i="3"/>
  <c r="T89" i="3"/>
  <c r="Q89" i="3"/>
  <c r="N89" i="3"/>
  <c r="K89" i="3"/>
  <c r="H89" i="3"/>
  <c r="T88" i="3"/>
  <c r="W88" i="3" s="1"/>
  <c r="Q88" i="3"/>
  <c r="N88" i="3"/>
  <c r="K88" i="3"/>
  <c r="H88" i="3"/>
  <c r="W87" i="3"/>
  <c r="T87" i="3"/>
  <c r="Q87" i="3"/>
  <c r="N87" i="3"/>
  <c r="K87" i="3"/>
  <c r="H87" i="3"/>
  <c r="T86" i="3"/>
  <c r="W86" i="3" s="1"/>
  <c r="Q86" i="3"/>
  <c r="N86" i="3"/>
  <c r="K86" i="3"/>
  <c r="H86" i="3"/>
  <c r="W85" i="3"/>
  <c r="T85" i="3"/>
  <c r="Q85" i="3"/>
  <c r="N85" i="3"/>
  <c r="K85" i="3"/>
  <c r="H85" i="3"/>
  <c r="T84" i="3"/>
  <c r="W84" i="3" s="1"/>
  <c r="Q84" i="3"/>
  <c r="N84" i="3"/>
  <c r="K84" i="3"/>
  <c r="H84" i="3"/>
  <c r="W83" i="3"/>
  <c r="T83" i="3"/>
  <c r="Q83" i="3"/>
  <c r="N83" i="3"/>
  <c r="K83" i="3"/>
  <c r="H83" i="3"/>
  <c r="T82" i="3"/>
  <c r="W82" i="3" s="1"/>
  <c r="Q82" i="3"/>
  <c r="N82" i="3"/>
  <c r="K82" i="3"/>
  <c r="H82" i="3"/>
  <c r="W81" i="3"/>
  <c r="T81" i="3"/>
  <c r="Q81" i="3"/>
  <c r="N81" i="3"/>
  <c r="K81" i="3"/>
  <c r="H81" i="3"/>
  <c r="T80" i="3"/>
  <c r="W80" i="3" s="1"/>
  <c r="Q80" i="3"/>
  <c r="N80" i="3"/>
  <c r="K80" i="3"/>
  <c r="H80" i="3"/>
  <c r="W79" i="3"/>
  <c r="T79" i="3"/>
  <c r="Q79" i="3"/>
  <c r="N79" i="3"/>
  <c r="K79" i="3"/>
  <c r="H79" i="3"/>
  <c r="N75" i="3"/>
  <c r="K75" i="3"/>
  <c r="H75" i="3"/>
  <c r="N74" i="3"/>
  <c r="K74" i="3"/>
  <c r="H74" i="3"/>
  <c r="N73" i="3"/>
  <c r="K73" i="3"/>
  <c r="H73" i="3"/>
  <c r="N72" i="3"/>
  <c r="K72" i="3"/>
  <c r="H72" i="3"/>
  <c r="N71" i="3"/>
  <c r="K71" i="3"/>
  <c r="H71" i="3"/>
  <c r="N70" i="3"/>
  <c r="K70" i="3"/>
  <c r="H70" i="3"/>
  <c r="N69" i="3"/>
  <c r="K69" i="3"/>
  <c r="H69" i="3"/>
  <c r="N68" i="3"/>
  <c r="K68" i="3"/>
  <c r="H68" i="3"/>
  <c r="N67" i="3"/>
  <c r="K67" i="3"/>
  <c r="H67" i="3"/>
  <c r="N66" i="3"/>
  <c r="K66" i="3"/>
  <c r="H66" i="3"/>
  <c r="N65" i="3"/>
  <c r="K65" i="3"/>
  <c r="H65" i="3"/>
  <c r="N64" i="3"/>
  <c r="K64" i="3"/>
  <c r="H64" i="3"/>
  <c r="N63" i="3"/>
  <c r="K63" i="3"/>
  <c r="H63" i="3"/>
  <c r="N62" i="3"/>
  <c r="K62" i="3"/>
  <c r="H62" i="3"/>
  <c r="N61" i="3"/>
  <c r="K61" i="3"/>
  <c r="H61" i="3"/>
  <c r="N60" i="3"/>
  <c r="K60" i="3"/>
  <c r="H60" i="3"/>
  <c r="N59" i="3"/>
  <c r="K59" i="3"/>
  <c r="H59" i="3"/>
  <c r="N58" i="3"/>
  <c r="K58" i="3"/>
  <c r="H58" i="3"/>
  <c r="N57" i="3"/>
  <c r="K57" i="3"/>
  <c r="H57" i="3"/>
  <c r="N56" i="3"/>
  <c r="K56" i="3"/>
  <c r="H56" i="3"/>
  <c r="N55" i="3"/>
  <c r="K55" i="3"/>
  <c r="H55" i="3"/>
  <c r="N54" i="3"/>
  <c r="K54" i="3"/>
  <c r="H54" i="3"/>
  <c r="N53" i="3"/>
  <c r="K53" i="3"/>
  <c r="H53" i="3"/>
  <c r="N49" i="3"/>
  <c r="K49" i="3"/>
  <c r="H49" i="3"/>
  <c r="N48" i="3"/>
  <c r="K48" i="3"/>
  <c r="H48" i="3"/>
  <c r="N47" i="3"/>
  <c r="K47" i="3"/>
  <c r="H47" i="3"/>
  <c r="N46" i="3"/>
  <c r="K46" i="3"/>
  <c r="H46" i="3"/>
  <c r="N45" i="3"/>
  <c r="K45" i="3"/>
  <c r="H45" i="3"/>
  <c r="N44" i="3"/>
  <c r="K44" i="3"/>
  <c r="H44" i="3"/>
  <c r="N43" i="3"/>
  <c r="K43" i="3"/>
  <c r="H43" i="3"/>
  <c r="N42" i="3"/>
  <c r="K42" i="3"/>
  <c r="H42" i="3"/>
  <c r="N41" i="3"/>
  <c r="K41" i="3"/>
  <c r="H41" i="3"/>
  <c r="N40" i="3"/>
  <c r="K40" i="3"/>
  <c r="H40" i="3"/>
  <c r="N39" i="3"/>
  <c r="K39" i="3"/>
  <c r="H39" i="3"/>
  <c r="N38" i="3"/>
  <c r="K38" i="3"/>
  <c r="H38" i="3"/>
  <c r="N37" i="3"/>
  <c r="K37" i="3"/>
  <c r="H37" i="3"/>
  <c r="N36" i="3"/>
  <c r="K36" i="3"/>
  <c r="H36" i="3"/>
  <c r="N35" i="3"/>
  <c r="K35" i="3"/>
  <c r="H35" i="3"/>
  <c r="N34" i="3"/>
  <c r="K34" i="3"/>
  <c r="H34" i="3"/>
  <c r="N33" i="3"/>
  <c r="K33" i="3"/>
  <c r="H33" i="3"/>
  <c r="N32" i="3"/>
  <c r="K32" i="3"/>
  <c r="H32" i="3"/>
  <c r="N31" i="3"/>
  <c r="K31" i="3"/>
  <c r="H31" i="3"/>
  <c r="N30" i="3"/>
  <c r="K30" i="3"/>
  <c r="H30" i="3"/>
  <c r="N29" i="3"/>
  <c r="K29" i="3"/>
  <c r="H29" i="3"/>
  <c r="N28" i="3"/>
  <c r="K28" i="3"/>
  <c r="H28" i="3"/>
  <c r="N24" i="3"/>
  <c r="K24" i="3"/>
  <c r="H24" i="3"/>
  <c r="N23" i="3"/>
  <c r="K23" i="3"/>
  <c r="H23" i="3"/>
  <c r="N22" i="3"/>
  <c r="K22" i="3"/>
  <c r="H22" i="3"/>
  <c r="N21" i="3"/>
  <c r="K21" i="3"/>
  <c r="H21" i="3"/>
  <c r="N20" i="3"/>
  <c r="K20" i="3"/>
  <c r="H20" i="3"/>
  <c r="N19" i="3"/>
  <c r="K19" i="3"/>
  <c r="H19" i="3"/>
  <c r="N18" i="3"/>
  <c r="K18" i="3"/>
  <c r="AE18" i="3" s="1"/>
  <c r="H18" i="3"/>
  <c r="N17" i="3"/>
  <c r="K17" i="3"/>
  <c r="H17" i="3"/>
  <c r="N16" i="3"/>
  <c r="K16" i="3"/>
  <c r="H16" i="3"/>
  <c r="N15" i="3"/>
  <c r="K15" i="3"/>
  <c r="H15" i="3"/>
  <c r="N14" i="3"/>
  <c r="K14" i="3"/>
  <c r="H14" i="3"/>
  <c r="N13" i="3"/>
  <c r="K13" i="3"/>
  <c r="AE13" i="3" s="1"/>
  <c r="H13" i="3"/>
  <c r="N12" i="3"/>
  <c r="K12" i="3"/>
  <c r="H12" i="3"/>
  <c r="N11" i="3"/>
  <c r="K11" i="3"/>
  <c r="H11" i="3"/>
  <c r="N10" i="3"/>
  <c r="K10" i="3"/>
  <c r="H10" i="3"/>
  <c r="N9" i="3"/>
  <c r="K9" i="3"/>
  <c r="H9" i="3"/>
  <c r="N8" i="3"/>
  <c r="K8" i="3"/>
  <c r="H8" i="3"/>
  <c r="N7" i="3"/>
  <c r="K7" i="3"/>
  <c r="H7" i="3"/>
  <c r="N6" i="3"/>
  <c r="AE6" i="3" s="1"/>
  <c r="K6" i="3"/>
  <c r="H6" i="3"/>
  <c r="N5" i="3"/>
  <c r="K5" i="3"/>
  <c r="H5" i="3"/>
  <c r="N4" i="3"/>
  <c r="K4" i="3"/>
  <c r="H4" i="3"/>
  <c r="N3" i="3"/>
  <c r="K3" i="3"/>
  <c r="H3" i="3"/>
  <c r="V91" i="1"/>
  <c r="S91" i="1"/>
  <c r="P91" i="1"/>
  <c r="M91" i="1"/>
  <c r="J91" i="1"/>
  <c r="G91" i="1"/>
  <c r="E91" i="1"/>
  <c r="T90" i="1"/>
  <c r="V90" i="1" s="1"/>
  <c r="W90" i="1" s="1"/>
  <c r="Q90" i="1"/>
  <c r="N90" i="1"/>
  <c r="K90" i="1"/>
  <c r="H90" i="1"/>
  <c r="V89" i="1"/>
  <c r="W89" i="1" s="1"/>
  <c r="T89" i="1"/>
  <c r="Q89" i="1"/>
  <c r="N89" i="1"/>
  <c r="K89" i="1"/>
  <c r="H89" i="1"/>
  <c r="T88" i="1"/>
  <c r="V88" i="1" s="1"/>
  <c r="W88" i="1" s="1"/>
  <c r="Q88" i="1"/>
  <c r="N88" i="1"/>
  <c r="K88" i="1"/>
  <c r="H88" i="1"/>
  <c r="T87" i="1"/>
  <c r="V87" i="1" s="1"/>
  <c r="W87" i="1" s="1"/>
  <c r="Q87" i="1"/>
  <c r="N87" i="1"/>
  <c r="K87" i="1"/>
  <c r="H87" i="1"/>
  <c r="T86" i="1"/>
  <c r="V86" i="1" s="1"/>
  <c r="W86" i="1" s="1"/>
  <c r="Q86" i="1"/>
  <c r="N86" i="1"/>
  <c r="K86" i="1"/>
  <c r="H86" i="1"/>
  <c r="T85" i="1"/>
  <c r="V85" i="1" s="1"/>
  <c r="W85" i="1" s="1"/>
  <c r="X85" i="1" s="1"/>
  <c r="Y85" i="1" s="1"/>
  <c r="Q85" i="1"/>
  <c r="N85" i="1"/>
  <c r="K85" i="1"/>
  <c r="H85" i="1"/>
  <c r="T84" i="1"/>
  <c r="V84" i="1" s="1"/>
  <c r="W84" i="1" s="1"/>
  <c r="Q84" i="1"/>
  <c r="N84" i="1"/>
  <c r="K84" i="1"/>
  <c r="H84" i="1"/>
  <c r="T83" i="1"/>
  <c r="V83" i="1" s="1"/>
  <c r="W83" i="1" s="1"/>
  <c r="Q83" i="1"/>
  <c r="N83" i="1"/>
  <c r="K83" i="1"/>
  <c r="H83" i="1"/>
  <c r="T82" i="1"/>
  <c r="V82" i="1" s="1"/>
  <c r="W82" i="1" s="1"/>
  <c r="Q82" i="1"/>
  <c r="N82" i="1"/>
  <c r="K82" i="1"/>
  <c r="H82" i="1"/>
  <c r="V81" i="1"/>
  <c r="W81" i="1" s="1"/>
  <c r="T81" i="1"/>
  <c r="Q81" i="1"/>
  <c r="N81" i="1"/>
  <c r="K81" i="1"/>
  <c r="H81" i="1"/>
  <c r="T80" i="1"/>
  <c r="V80" i="1" s="1"/>
  <c r="W80" i="1" s="1"/>
  <c r="Q80" i="1"/>
  <c r="N80" i="1"/>
  <c r="K80" i="1"/>
  <c r="H80" i="1"/>
  <c r="T79" i="1"/>
  <c r="V79" i="1" s="1"/>
  <c r="W79" i="1" s="1"/>
  <c r="Q79" i="1"/>
  <c r="N79" i="1"/>
  <c r="K79" i="1"/>
  <c r="H79" i="1"/>
  <c r="V78" i="1"/>
  <c r="W78" i="1" s="1"/>
  <c r="T78" i="1"/>
  <c r="Q78" i="1"/>
  <c r="N78" i="1"/>
  <c r="K78" i="1"/>
  <c r="H78" i="1"/>
  <c r="V77" i="1"/>
  <c r="W77" i="1" s="1"/>
  <c r="T77" i="1"/>
  <c r="Q77" i="1"/>
  <c r="N77" i="1"/>
  <c r="K77" i="1"/>
  <c r="H77" i="1"/>
  <c r="T76" i="1"/>
  <c r="V76" i="1" s="1"/>
  <c r="W76" i="1" s="1"/>
  <c r="Q76" i="1"/>
  <c r="N76" i="1"/>
  <c r="K76" i="1"/>
  <c r="H76" i="1"/>
  <c r="T75" i="1"/>
  <c r="V75" i="1" s="1"/>
  <c r="W75" i="1" s="1"/>
  <c r="Q75" i="1"/>
  <c r="N75" i="1"/>
  <c r="K75" i="1"/>
  <c r="H75" i="1"/>
  <c r="T74" i="1"/>
  <c r="V74" i="1" s="1"/>
  <c r="W74" i="1" s="1"/>
  <c r="Q74" i="1"/>
  <c r="N74" i="1"/>
  <c r="K74" i="1"/>
  <c r="H74" i="1"/>
  <c r="T73" i="1"/>
  <c r="V73" i="1" s="1"/>
  <c r="W73" i="1" s="1"/>
  <c r="X73" i="1" s="1"/>
  <c r="Y73" i="1" s="1"/>
  <c r="Q73" i="1"/>
  <c r="N73" i="1"/>
  <c r="K73" i="1"/>
  <c r="H73" i="1"/>
  <c r="T72" i="1"/>
  <c r="V72" i="1" s="1"/>
  <c r="W72" i="1" s="1"/>
  <c r="Q72" i="1"/>
  <c r="N72" i="1"/>
  <c r="K72" i="1"/>
  <c r="H72" i="1"/>
  <c r="T71" i="1"/>
  <c r="V71" i="1" s="1"/>
  <c r="W71" i="1" s="1"/>
  <c r="Q71" i="1"/>
  <c r="N71" i="1"/>
  <c r="K71" i="1"/>
  <c r="H71" i="1"/>
  <c r="T70" i="1"/>
  <c r="V70" i="1" s="1"/>
  <c r="W70" i="1" s="1"/>
  <c r="Q70" i="1"/>
  <c r="N70" i="1"/>
  <c r="K70" i="1"/>
  <c r="H70" i="1"/>
  <c r="T69" i="1"/>
  <c r="V69" i="1" s="1"/>
  <c r="W69" i="1" s="1"/>
  <c r="Q69" i="1"/>
  <c r="N69" i="1"/>
  <c r="K69" i="1"/>
  <c r="H69" i="1"/>
  <c r="T68" i="1"/>
  <c r="V68" i="1" s="1"/>
  <c r="W68" i="1" s="1"/>
  <c r="Q68" i="1"/>
  <c r="N68" i="1"/>
  <c r="K68" i="1"/>
  <c r="H68" i="1"/>
  <c r="T67" i="1"/>
  <c r="V67" i="1" s="1"/>
  <c r="W67" i="1" s="1"/>
  <c r="Q67" i="1"/>
  <c r="N67" i="1"/>
  <c r="K67" i="1"/>
  <c r="H67" i="1"/>
  <c r="T66" i="1"/>
  <c r="V66" i="1" s="1"/>
  <c r="W66" i="1" s="1"/>
  <c r="Q66" i="1"/>
  <c r="N66" i="1"/>
  <c r="K66" i="1"/>
  <c r="H66" i="1"/>
  <c r="V65" i="1"/>
  <c r="W65" i="1" s="1"/>
  <c r="T65" i="1"/>
  <c r="Q65" i="1"/>
  <c r="N65" i="1"/>
  <c r="K65" i="1"/>
  <c r="H65" i="1"/>
  <c r="T64" i="1"/>
  <c r="V64" i="1" s="1"/>
  <c r="W64" i="1" s="1"/>
  <c r="Q64" i="1"/>
  <c r="N64" i="1"/>
  <c r="K64" i="1"/>
  <c r="H64" i="1"/>
  <c r="T63" i="1"/>
  <c r="V63" i="1" s="1"/>
  <c r="W63" i="1" s="1"/>
  <c r="Q63" i="1"/>
  <c r="N63" i="1"/>
  <c r="K63" i="1"/>
  <c r="H63" i="1"/>
  <c r="V62" i="1"/>
  <c r="W62" i="1" s="1"/>
  <c r="T62" i="1"/>
  <c r="Q62" i="1"/>
  <c r="N62" i="1"/>
  <c r="K62" i="1"/>
  <c r="H62" i="1"/>
  <c r="T61" i="1"/>
  <c r="V61" i="1" s="1"/>
  <c r="W61" i="1" s="1"/>
  <c r="Q61" i="1"/>
  <c r="N61" i="1"/>
  <c r="K61" i="1"/>
  <c r="H61" i="1"/>
  <c r="T60" i="1"/>
  <c r="V60" i="1" s="1"/>
  <c r="W60" i="1" s="1"/>
  <c r="Q60" i="1"/>
  <c r="N60" i="1"/>
  <c r="K60" i="1"/>
  <c r="H60" i="1"/>
  <c r="T59" i="1"/>
  <c r="V59" i="1" s="1"/>
  <c r="W59" i="1" s="1"/>
  <c r="Q59" i="1"/>
  <c r="N59" i="1"/>
  <c r="K59" i="1"/>
  <c r="H59" i="1"/>
  <c r="V58" i="1"/>
  <c r="W58" i="1" s="1"/>
  <c r="T58" i="1"/>
  <c r="Q58" i="1"/>
  <c r="N58" i="1"/>
  <c r="K58" i="1"/>
  <c r="H58" i="1"/>
  <c r="T57" i="1"/>
  <c r="V57" i="1" s="1"/>
  <c r="W57" i="1" s="1"/>
  <c r="Q57" i="1"/>
  <c r="N57" i="1"/>
  <c r="K57" i="1"/>
  <c r="H57" i="1"/>
  <c r="T56" i="1"/>
  <c r="V56" i="1" s="1"/>
  <c r="W56" i="1" s="1"/>
  <c r="Q56" i="1"/>
  <c r="N56" i="1"/>
  <c r="K56" i="1"/>
  <c r="H56" i="1"/>
  <c r="T55" i="1"/>
  <c r="V55" i="1" s="1"/>
  <c r="W55" i="1" s="1"/>
  <c r="Q55" i="1"/>
  <c r="N55" i="1"/>
  <c r="K55" i="1"/>
  <c r="H55" i="1"/>
  <c r="V54" i="1"/>
  <c r="W54" i="1" s="1"/>
  <c r="T54" i="1"/>
  <c r="Q54" i="1"/>
  <c r="N54" i="1"/>
  <c r="K54" i="1"/>
  <c r="H54" i="1"/>
  <c r="T53" i="1"/>
  <c r="V53" i="1" s="1"/>
  <c r="W53" i="1" s="1"/>
  <c r="Q53" i="1"/>
  <c r="N53" i="1"/>
  <c r="K53" i="1"/>
  <c r="H53" i="1"/>
  <c r="T52" i="1"/>
  <c r="V52" i="1" s="1"/>
  <c r="W52" i="1" s="1"/>
  <c r="Q52" i="1"/>
  <c r="N52" i="1"/>
  <c r="K52" i="1"/>
  <c r="H52" i="1"/>
  <c r="T51" i="1"/>
  <c r="V51" i="1" s="1"/>
  <c r="W51" i="1" s="1"/>
  <c r="Q51" i="1"/>
  <c r="N51" i="1"/>
  <c r="K51" i="1"/>
  <c r="H51" i="1"/>
  <c r="V50" i="1"/>
  <c r="W50" i="1" s="1"/>
  <c r="T50" i="1"/>
  <c r="Q50" i="1"/>
  <c r="N50" i="1"/>
  <c r="K50" i="1"/>
  <c r="H50" i="1"/>
  <c r="T49" i="1"/>
  <c r="V49" i="1" s="1"/>
  <c r="W49" i="1" s="1"/>
  <c r="Q49" i="1"/>
  <c r="N49" i="1"/>
  <c r="K49" i="1"/>
  <c r="H49" i="1"/>
  <c r="T48" i="1"/>
  <c r="V48" i="1" s="1"/>
  <c r="W48" i="1" s="1"/>
  <c r="Q48" i="1"/>
  <c r="N48" i="1"/>
  <c r="K48" i="1"/>
  <c r="H48" i="1"/>
  <c r="T47" i="1"/>
  <c r="V47" i="1" s="1"/>
  <c r="W47" i="1" s="1"/>
  <c r="Q47" i="1"/>
  <c r="N47" i="1"/>
  <c r="K47" i="1"/>
  <c r="H47" i="1"/>
  <c r="V46" i="1"/>
  <c r="W46" i="1" s="1"/>
  <c r="T46" i="1"/>
  <c r="Q46" i="1"/>
  <c r="N46" i="1"/>
  <c r="K46" i="1"/>
  <c r="H46" i="1"/>
  <c r="T45" i="1"/>
  <c r="V45" i="1" s="1"/>
  <c r="W45" i="1" s="1"/>
  <c r="Q45" i="1"/>
  <c r="N45" i="1"/>
  <c r="K45" i="1"/>
  <c r="H45" i="1"/>
  <c r="T44" i="1"/>
  <c r="V44" i="1" s="1"/>
  <c r="W44" i="1" s="1"/>
  <c r="Q44" i="1"/>
  <c r="N44" i="1"/>
  <c r="K44" i="1"/>
  <c r="H44" i="1"/>
  <c r="T43" i="1"/>
  <c r="V43" i="1" s="1"/>
  <c r="W43" i="1" s="1"/>
  <c r="Q43" i="1"/>
  <c r="N43" i="1"/>
  <c r="K43" i="1"/>
  <c r="H43" i="1"/>
  <c r="T42" i="1"/>
  <c r="V42" i="1" s="1"/>
  <c r="W42" i="1" s="1"/>
  <c r="Q42" i="1"/>
  <c r="N42" i="1"/>
  <c r="K42" i="1"/>
  <c r="H42" i="1"/>
  <c r="T41" i="1"/>
  <c r="V41" i="1" s="1"/>
  <c r="W41" i="1" s="1"/>
  <c r="X41" i="1" s="1"/>
  <c r="Y41" i="1" s="1"/>
  <c r="Q41" i="1"/>
  <c r="N41" i="1"/>
  <c r="K41" i="1"/>
  <c r="H41" i="1"/>
  <c r="T40" i="1"/>
  <c r="V40" i="1" s="1"/>
  <c r="W40" i="1" s="1"/>
  <c r="Q40" i="1"/>
  <c r="N40" i="1"/>
  <c r="K40" i="1"/>
  <c r="H40" i="1"/>
  <c r="T39" i="1"/>
  <c r="V39" i="1" s="1"/>
  <c r="W39" i="1" s="1"/>
  <c r="Q39" i="1"/>
  <c r="N39" i="1"/>
  <c r="K39" i="1"/>
  <c r="H39" i="1"/>
  <c r="T38" i="1"/>
  <c r="V38" i="1" s="1"/>
  <c r="W38" i="1" s="1"/>
  <c r="Q38" i="1"/>
  <c r="N38" i="1"/>
  <c r="K38" i="1"/>
  <c r="H38" i="1"/>
  <c r="T37" i="1"/>
  <c r="V37" i="1" s="1"/>
  <c r="W37" i="1" s="1"/>
  <c r="X37" i="1" s="1"/>
  <c r="Y37" i="1" s="1"/>
  <c r="Q37" i="1"/>
  <c r="N37" i="1"/>
  <c r="K37" i="1"/>
  <c r="H37" i="1"/>
  <c r="T36" i="1"/>
  <c r="V36" i="1" s="1"/>
  <c r="W36" i="1" s="1"/>
  <c r="X36" i="1" s="1"/>
  <c r="Y36" i="1" s="1"/>
  <c r="Q36" i="1"/>
  <c r="N36" i="1"/>
  <c r="K36" i="1"/>
  <c r="H36" i="1"/>
  <c r="T35" i="1"/>
  <c r="V35" i="1" s="1"/>
  <c r="W35" i="1" s="1"/>
  <c r="Q35" i="1"/>
  <c r="N35" i="1"/>
  <c r="K35" i="1"/>
  <c r="H35" i="1"/>
  <c r="T34" i="1"/>
  <c r="V34" i="1" s="1"/>
  <c r="W34" i="1" s="1"/>
  <c r="Q34" i="1"/>
  <c r="N34" i="1"/>
  <c r="K34" i="1"/>
  <c r="H34" i="1"/>
  <c r="T33" i="1"/>
  <c r="V33" i="1" s="1"/>
  <c r="W33" i="1" s="1"/>
  <c r="Q33" i="1"/>
  <c r="N33" i="1"/>
  <c r="K33" i="1"/>
  <c r="H33" i="1"/>
  <c r="T32" i="1"/>
  <c r="V32" i="1" s="1"/>
  <c r="W32" i="1" s="1"/>
  <c r="Q32" i="1"/>
  <c r="N32" i="1"/>
  <c r="K32" i="1"/>
  <c r="H32" i="1"/>
  <c r="T31" i="1"/>
  <c r="V31" i="1" s="1"/>
  <c r="W31" i="1" s="1"/>
  <c r="Q31" i="1"/>
  <c r="N31" i="1"/>
  <c r="K31" i="1"/>
  <c r="H31" i="1"/>
  <c r="V30" i="1"/>
  <c r="W30" i="1" s="1"/>
  <c r="T30" i="1"/>
  <c r="Q30" i="1"/>
  <c r="N30" i="1"/>
  <c r="K30" i="1"/>
  <c r="H30" i="1"/>
  <c r="V29" i="1"/>
  <c r="W29" i="1" s="1"/>
  <c r="T29" i="1"/>
  <c r="Q29" i="1"/>
  <c r="N29" i="1"/>
  <c r="K29" i="1"/>
  <c r="H29" i="1"/>
  <c r="T28" i="1"/>
  <c r="V28" i="1" s="1"/>
  <c r="W28" i="1" s="1"/>
  <c r="Q28" i="1"/>
  <c r="N28" i="1"/>
  <c r="K28" i="1"/>
  <c r="H28" i="1"/>
  <c r="T27" i="1"/>
  <c r="V27" i="1" s="1"/>
  <c r="W27" i="1" s="1"/>
  <c r="Q27" i="1"/>
  <c r="N27" i="1"/>
  <c r="K27" i="1"/>
  <c r="H27" i="1"/>
  <c r="T26" i="1"/>
  <c r="V26" i="1" s="1"/>
  <c r="W26" i="1" s="1"/>
  <c r="X26" i="1" s="1"/>
  <c r="Y26" i="1" s="1"/>
  <c r="Q26" i="1"/>
  <c r="N26" i="1"/>
  <c r="K26" i="1"/>
  <c r="H26" i="1"/>
  <c r="V25" i="1"/>
  <c r="W25" i="1" s="1"/>
  <c r="T25" i="1"/>
  <c r="Q25" i="1"/>
  <c r="N25" i="1"/>
  <c r="K25" i="1"/>
  <c r="H25" i="1"/>
  <c r="V24" i="1"/>
  <c r="W24" i="1" s="1"/>
  <c r="T24" i="1"/>
  <c r="Q24" i="1"/>
  <c r="N24" i="1"/>
  <c r="K24" i="1"/>
  <c r="H24" i="1"/>
  <c r="T23" i="1"/>
  <c r="V23" i="1" s="1"/>
  <c r="W23" i="1" s="1"/>
  <c r="Q23" i="1"/>
  <c r="N23" i="1"/>
  <c r="K23" i="1"/>
  <c r="H23" i="1"/>
  <c r="T22" i="1"/>
  <c r="V22" i="1" s="1"/>
  <c r="W22" i="1" s="1"/>
  <c r="Q22" i="1"/>
  <c r="N22" i="1"/>
  <c r="K22" i="1"/>
  <c r="H22" i="1"/>
  <c r="T21" i="1"/>
  <c r="V21" i="1" s="1"/>
  <c r="W21" i="1" s="1"/>
  <c r="Q21" i="1"/>
  <c r="N21" i="1"/>
  <c r="K21" i="1"/>
  <c r="H21" i="1"/>
  <c r="V20" i="1"/>
  <c r="W20" i="1" s="1"/>
  <c r="T20" i="1"/>
  <c r="Q20" i="1"/>
  <c r="N20" i="1"/>
  <c r="K20" i="1"/>
  <c r="H20" i="1"/>
  <c r="T19" i="1"/>
  <c r="V19" i="1" s="1"/>
  <c r="W19" i="1" s="1"/>
  <c r="Q19" i="1"/>
  <c r="N19" i="1"/>
  <c r="K19" i="1"/>
  <c r="H19" i="1"/>
  <c r="T18" i="1"/>
  <c r="V18" i="1" s="1"/>
  <c r="W18" i="1" s="1"/>
  <c r="Q18" i="1"/>
  <c r="N18" i="1"/>
  <c r="K18" i="1"/>
  <c r="H18" i="1"/>
  <c r="T17" i="1"/>
  <c r="V17" i="1" s="1"/>
  <c r="W17" i="1" s="1"/>
  <c r="Q17" i="1"/>
  <c r="N17" i="1"/>
  <c r="K17" i="1"/>
  <c r="H17" i="1"/>
  <c r="T16" i="1"/>
  <c r="V16" i="1" s="1"/>
  <c r="W16" i="1" s="1"/>
  <c r="Q16" i="1"/>
  <c r="N16" i="1"/>
  <c r="K16" i="1"/>
  <c r="H16" i="1"/>
  <c r="T15" i="1"/>
  <c r="V15" i="1" s="1"/>
  <c r="W15" i="1" s="1"/>
  <c r="Q15" i="1"/>
  <c r="N15" i="1"/>
  <c r="K15" i="1"/>
  <c r="H15" i="1"/>
  <c r="V14" i="1"/>
  <c r="W14" i="1" s="1"/>
  <c r="T14" i="1"/>
  <c r="Q14" i="1"/>
  <c r="N14" i="1"/>
  <c r="K14" i="1"/>
  <c r="H14" i="1"/>
  <c r="V13" i="1"/>
  <c r="W13" i="1" s="1"/>
  <c r="T13" i="1"/>
  <c r="Q13" i="1"/>
  <c r="N13" i="1"/>
  <c r="K13" i="1"/>
  <c r="H13" i="1"/>
  <c r="T12" i="1"/>
  <c r="V12" i="1" s="1"/>
  <c r="W12" i="1" s="1"/>
  <c r="Q12" i="1"/>
  <c r="N12" i="1"/>
  <c r="K12" i="1"/>
  <c r="H12" i="1"/>
  <c r="T11" i="1"/>
  <c r="V11" i="1" s="1"/>
  <c r="W11" i="1" s="1"/>
  <c r="Q11" i="1"/>
  <c r="N11" i="1"/>
  <c r="K11" i="1"/>
  <c r="H11" i="1"/>
  <c r="T10" i="1"/>
  <c r="V10" i="1" s="1"/>
  <c r="W10" i="1" s="1"/>
  <c r="Q10" i="1"/>
  <c r="N10" i="1"/>
  <c r="K10" i="1"/>
  <c r="H10" i="1"/>
  <c r="T9" i="1"/>
  <c r="V9" i="1" s="1"/>
  <c r="W9" i="1" s="1"/>
  <c r="X9" i="1" s="1"/>
  <c r="Y9" i="1" s="1"/>
  <c r="Q9" i="1"/>
  <c r="N9" i="1"/>
  <c r="K9" i="1"/>
  <c r="H9" i="1"/>
  <c r="T8" i="1"/>
  <c r="V8" i="1" s="1"/>
  <c r="W8" i="1" s="1"/>
  <c r="Q8" i="1"/>
  <c r="N8" i="1"/>
  <c r="K8" i="1"/>
  <c r="H8" i="1"/>
  <c r="T7" i="1"/>
  <c r="V7" i="1" s="1"/>
  <c r="W7" i="1" s="1"/>
  <c r="Q7" i="1"/>
  <c r="N7" i="1"/>
  <c r="K7" i="1"/>
  <c r="H7" i="1"/>
  <c r="T6" i="1"/>
  <c r="V6" i="1" s="1"/>
  <c r="W6" i="1" s="1"/>
  <c r="Q6" i="1"/>
  <c r="N6" i="1"/>
  <c r="K6" i="1"/>
  <c r="H6" i="1"/>
  <c r="T5" i="1"/>
  <c r="V5" i="1" s="1"/>
  <c r="W5" i="1" s="1"/>
  <c r="Q5" i="1"/>
  <c r="N5" i="1"/>
  <c r="K5" i="1"/>
  <c r="H5" i="1"/>
  <c r="T4" i="1"/>
  <c r="V4" i="1" s="1"/>
  <c r="W4" i="1" s="1"/>
  <c r="Q4" i="1"/>
  <c r="N4" i="1"/>
  <c r="K4" i="1"/>
  <c r="H4" i="1"/>
  <c r="T3" i="1"/>
  <c r="V3" i="1" s="1"/>
  <c r="W3" i="1" s="1"/>
  <c r="X3" i="1" s="1"/>
  <c r="Y3" i="1" s="1"/>
  <c r="Q3" i="1"/>
  <c r="N3" i="1"/>
  <c r="K3" i="1"/>
  <c r="H3" i="1"/>
  <c r="M91" i="6" l="1"/>
  <c r="N91" i="6" s="1"/>
  <c r="N57" i="6"/>
  <c r="H25" i="4"/>
  <c r="G103" i="4"/>
  <c r="H79" i="4"/>
  <c r="H53" i="4"/>
  <c r="F25" i="4"/>
  <c r="F103" i="4" s="1"/>
  <c r="H100" i="4"/>
  <c r="H76" i="4"/>
  <c r="H50" i="4"/>
  <c r="AE7" i="3"/>
  <c r="AD24" i="3"/>
  <c r="AE24" i="3" s="1"/>
  <c r="AD23" i="3"/>
  <c r="AE23" i="3" s="1"/>
  <c r="AE11" i="3"/>
  <c r="AE15" i="3"/>
  <c r="AE22" i="3"/>
  <c r="AE21" i="3"/>
  <c r="AE20" i="3"/>
  <c r="AE19" i="3"/>
  <c r="AE17" i="3"/>
  <c r="AE16" i="3"/>
  <c r="AE12" i="3"/>
  <c r="AE9" i="3"/>
  <c r="AE8" i="3"/>
  <c r="AE5" i="3"/>
  <c r="AE4" i="3"/>
  <c r="AE99" i="3"/>
  <c r="AE100" i="3" s="1"/>
  <c r="AE30" i="3"/>
  <c r="AE38" i="3"/>
  <c r="AE42" i="3"/>
  <c r="AE46" i="3"/>
  <c r="AD48" i="3"/>
  <c r="AD44" i="3"/>
  <c r="AD40" i="3"/>
  <c r="AD36" i="3"/>
  <c r="AD32" i="3"/>
  <c r="AE32" i="3" s="1"/>
  <c r="AD28" i="3"/>
  <c r="AE28" i="3" s="1"/>
  <c r="H76" i="3"/>
  <c r="AE40" i="3"/>
  <c r="AE48" i="3"/>
  <c r="AE36" i="3"/>
  <c r="AE29" i="3"/>
  <c r="AE37" i="3"/>
  <c r="AE45" i="3"/>
  <c r="AE33" i="3"/>
  <c r="AE41" i="3"/>
  <c r="AE44" i="3"/>
  <c r="AE49" i="3"/>
  <c r="AE35" i="3"/>
  <c r="AE43" i="3"/>
  <c r="AE31" i="3"/>
  <c r="AE34" i="3"/>
  <c r="AE39" i="3"/>
  <c r="AE47" i="3"/>
  <c r="E102" i="3"/>
  <c r="X6" i="1"/>
  <c r="Y6" i="1" s="1"/>
  <c r="X40" i="1"/>
  <c r="Y40" i="1" s="1"/>
  <c r="X84" i="1"/>
  <c r="Y84" i="1" s="1"/>
  <c r="X90" i="1"/>
  <c r="Y90" i="1" s="1"/>
  <c r="X13" i="1"/>
  <c r="Y13" i="1" s="1"/>
  <c r="X21" i="1"/>
  <c r="Y21" i="1" s="1"/>
  <c r="X29" i="1"/>
  <c r="Y29" i="1" s="1"/>
  <c r="X32" i="1"/>
  <c r="Y32" i="1" s="1"/>
  <c r="X49" i="1"/>
  <c r="Y49" i="1" s="1"/>
  <c r="X57" i="1"/>
  <c r="Y57" i="1" s="1"/>
  <c r="X66" i="1"/>
  <c r="Y66" i="1" s="1"/>
  <c r="X69" i="1"/>
  <c r="Y69" i="1" s="1"/>
  <c r="X81" i="1"/>
  <c r="Y81" i="1" s="1"/>
  <c r="X88" i="1"/>
  <c r="Y88" i="1" s="1"/>
  <c r="X22" i="1"/>
  <c r="Y22" i="1" s="1"/>
  <c r="X33" i="1"/>
  <c r="Y33" i="1" s="1"/>
  <c r="X70" i="1"/>
  <c r="Y70" i="1" s="1"/>
  <c r="X82" i="1"/>
  <c r="Y82" i="1" s="1"/>
  <c r="X5" i="1"/>
  <c r="Y5" i="1" s="1"/>
  <c r="X34" i="1"/>
  <c r="Y34" i="1" s="1"/>
  <c r="X45" i="1"/>
  <c r="Y45" i="1" s="1"/>
  <c r="X53" i="1"/>
  <c r="Y53" i="1" s="1"/>
  <c r="X61" i="1"/>
  <c r="Y61" i="1" s="1"/>
  <c r="X74" i="1"/>
  <c r="Y74" i="1" s="1"/>
  <c r="X77" i="1"/>
  <c r="Y77" i="1" s="1"/>
  <c r="X80" i="1"/>
  <c r="Y80" i="1" s="1"/>
  <c r="X86" i="1"/>
  <c r="Y86" i="1" s="1"/>
  <c r="X89" i="1"/>
  <c r="Y89" i="1" s="1"/>
  <c r="X11" i="1"/>
  <c r="Y11" i="1" s="1"/>
  <c r="X12" i="1"/>
  <c r="Y12" i="1" s="1"/>
  <c r="X27" i="1"/>
  <c r="Y27" i="1" s="1"/>
  <c r="X28" i="1"/>
  <c r="Y28" i="1" s="1"/>
  <c r="X30" i="1"/>
  <c r="Y30" i="1" s="1"/>
  <c r="X38" i="1"/>
  <c r="Y38" i="1" s="1"/>
  <c r="X42" i="1"/>
  <c r="Y42" i="1" s="1"/>
  <c r="X48" i="1"/>
  <c r="Y48" i="1" s="1"/>
  <c r="X52" i="1"/>
  <c r="Y52" i="1" s="1"/>
  <c r="X56" i="1"/>
  <c r="Y56" i="1" s="1"/>
  <c r="X60" i="1"/>
  <c r="Y60" i="1" s="1"/>
  <c r="X65" i="1"/>
  <c r="Y65" i="1" s="1"/>
  <c r="X75" i="1"/>
  <c r="Y75" i="1" s="1"/>
  <c r="X76" i="1"/>
  <c r="Y76" i="1" s="1"/>
  <c r="X78" i="1"/>
  <c r="Y78" i="1" s="1"/>
  <c r="X18" i="1"/>
  <c r="Y18" i="1" s="1"/>
  <c r="X25" i="1"/>
  <c r="Y25" i="1" s="1"/>
  <c r="X31" i="1"/>
  <c r="Y31" i="1" s="1"/>
  <c r="X39" i="1"/>
  <c r="Y39" i="1" s="1"/>
  <c r="X43" i="1"/>
  <c r="Y43" i="1" s="1"/>
  <c r="X44" i="1"/>
  <c r="Y44" i="1" s="1"/>
  <c r="X46" i="1"/>
  <c r="Y46" i="1" s="1"/>
  <c r="X50" i="1"/>
  <c r="Y50" i="1" s="1"/>
  <c r="X54" i="1"/>
  <c r="Y54" i="1" s="1"/>
  <c r="X58" i="1"/>
  <c r="Y58" i="1" s="1"/>
  <c r="X62" i="1"/>
  <c r="Y62" i="1" s="1"/>
  <c r="X68" i="1"/>
  <c r="Y68" i="1" s="1"/>
  <c r="X79" i="1"/>
  <c r="Y79" i="1" s="1"/>
  <c r="X83" i="1"/>
  <c r="Y83" i="1" s="1"/>
  <c r="X87" i="1"/>
  <c r="Y87" i="1" s="1"/>
  <c r="X16" i="1"/>
  <c r="Y16" i="1" s="1"/>
  <c r="X20" i="1"/>
  <c r="Y20" i="1" s="1"/>
  <c r="X47" i="1"/>
  <c r="Y47" i="1" s="1"/>
  <c r="X51" i="1"/>
  <c r="Y51" i="1" s="1"/>
  <c r="X55" i="1"/>
  <c r="Y55" i="1" s="1"/>
  <c r="X59" i="1"/>
  <c r="Y59" i="1" s="1"/>
  <c r="X63" i="1"/>
  <c r="Y63" i="1" s="1"/>
  <c r="X64" i="1"/>
  <c r="Y64" i="1" s="1"/>
  <c r="X4" i="1"/>
  <c r="Y4" i="1" s="1"/>
  <c r="X7" i="1"/>
  <c r="Y7" i="1" s="1"/>
  <c r="X8" i="1"/>
  <c r="Y8" i="1" s="1"/>
  <c r="X23" i="1"/>
  <c r="Y23" i="1" s="1"/>
  <c r="X24" i="1"/>
  <c r="Y24" i="1" s="1"/>
  <c r="X35" i="1"/>
  <c r="Y35" i="1" s="1"/>
  <c r="X67" i="1"/>
  <c r="Y67" i="1" s="1"/>
  <c r="X71" i="1"/>
  <c r="Y71" i="1" s="1"/>
  <c r="X72" i="1"/>
  <c r="Y72" i="1" s="1"/>
  <c r="X14" i="1"/>
  <c r="Y14" i="1" s="1"/>
  <c r="X19" i="1"/>
  <c r="Y19" i="1" s="1"/>
  <c r="X10" i="1"/>
  <c r="Y10" i="1" s="1"/>
  <c r="X15" i="1"/>
  <c r="Y15" i="1" s="1"/>
  <c r="X17" i="1"/>
  <c r="Y17" i="1" s="1"/>
  <c r="H103" i="4" l="1"/>
  <c r="AE50" i="3"/>
  <c r="AE3" i="3"/>
  <c r="AE25" i="3" s="1"/>
  <c r="AD103" i="3"/>
  <c r="Y91" i="1"/>
  <c r="AE102" i="3" l="1"/>
  <c r="AE106" i="3" s="1"/>
</calcChain>
</file>

<file path=xl/sharedStrings.xml><?xml version="1.0" encoding="utf-8"?>
<sst xmlns="http://schemas.openxmlformats.org/spreadsheetml/2006/main" count="1689" uniqueCount="210">
  <si>
    <t>المديرية العامة للأحوال الشخصية</t>
  </si>
  <si>
    <t>م</t>
  </si>
  <si>
    <t>الاسم والشهرة</t>
  </si>
  <si>
    <t>الرتبة</t>
  </si>
  <si>
    <t>رقم الكنية</t>
  </si>
  <si>
    <t>الوضع العائلي</t>
  </si>
  <si>
    <t>عدد الاولاد</t>
  </si>
  <si>
    <t>المدفوع</t>
  </si>
  <si>
    <t>س/طون</t>
  </si>
  <si>
    <t>ع/طون</t>
  </si>
  <si>
    <t>مجموع طون</t>
  </si>
  <si>
    <t>س/بازيلا</t>
  </si>
  <si>
    <t>ع/بازيلا</t>
  </si>
  <si>
    <t>مجموع بازيلا</t>
  </si>
  <si>
    <t>س/حمص</t>
  </si>
  <si>
    <t>ع/حمص</t>
  </si>
  <si>
    <t>مجموع حمص</t>
  </si>
  <si>
    <t>س/زيت</t>
  </si>
  <si>
    <t>ع/زين</t>
  </si>
  <si>
    <t>مجموع زيت</t>
  </si>
  <si>
    <t>س/حليب كبير</t>
  </si>
  <si>
    <t>ع/حليب كبير</t>
  </si>
  <si>
    <t>مجموع حليب كبير</t>
  </si>
  <si>
    <t>س/حليب صغير</t>
  </si>
  <si>
    <t>ع/حليب صغير</t>
  </si>
  <si>
    <t>مجموع حليب صغير</t>
  </si>
  <si>
    <t>المبلغ المستحق</t>
  </si>
  <si>
    <t>الباقي</t>
  </si>
  <si>
    <t>عارف المعلم</t>
  </si>
  <si>
    <t>عقيد</t>
  </si>
  <si>
    <t>متأهل</t>
  </si>
  <si>
    <t>شوقي طانيوس</t>
  </si>
  <si>
    <t>مؤهل اول</t>
  </si>
  <si>
    <t>18791</t>
  </si>
  <si>
    <t>طارق فتح الله</t>
  </si>
  <si>
    <t>26180</t>
  </si>
  <si>
    <t>جهاد مارون</t>
  </si>
  <si>
    <t>23197</t>
  </si>
  <si>
    <t>اعزب</t>
  </si>
  <si>
    <t>الياس ذياب</t>
  </si>
  <si>
    <t>23321</t>
  </si>
  <si>
    <t>علي بشير</t>
  </si>
  <si>
    <t>28366</t>
  </si>
  <si>
    <t>جورج الطويل</t>
  </si>
  <si>
    <t>28612</t>
  </si>
  <si>
    <t>داني شبو</t>
  </si>
  <si>
    <t>28412</t>
  </si>
  <si>
    <t>عماد عيد</t>
  </si>
  <si>
    <t>مؤهل</t>
  </si>
  <si>
    <t>27698</t>
  </si>
  <si>
    <t>عماد سليم</t>
  </si>
  <si>
    <t>27911</t>
  </si>
  <si>
    <t>حسام جواد</t>
  </si>
  <si>
    <t>28017</t>
  </si>
  <si>
    <t>رودريك سليمان</t>
  </si>
  <si>
    <t>29673</t>
  </si>
  <si>
    <t>حسين القاق</t>
  </si>
  <si>
    <t>30655</t>
  </si>
  <si>
    <t>بهاء ابو الحسن</t>
  </si>
  <si>
    <t>30683</t>
  </si>
  <si>
    <t>خطار خطار</t>
  </si>
  <si>
    <t>معاون اول</t>
  </si>
  <si>
    <t>28650</t>
  </si>
  <si>
    <t>بيار معوض</t>
  </si>
  <si>
    <t>28752</t>
  </si>
  <si>
    <t>كابي معوض</t>
  </si>
  <si>
    <t>28766</t>
  </si>
  <si>
    <t>محمود سليمان</t>
  </si>
  <si>
    <t>28770</t>
  </si>
  <si>
    <t>مطلق</t>
  </si>
  <si>
    <t>ايلي سمعان</t>
  </si>
  <si>
    <t>29834</t>
  </si>
  <si>
    <t>جيلبير بشارة</t>
  </si>
  <si>
    <t>31089</t>
  </si>
  <si>
    <t>مازن دغمان</t>
  </si>
  <si>
    <t>32014</t>
  </si>
  <si>
    <t>مارون حبقة</t>
  </si>
  <si>
    <t>33195</t>
  </si>
  <si>
    <t>جميل نعيم</t>
  </si>
  <si>
    <t>33608</t>
  </si>
  <si>
    <t>الياس اسعد</t>
  </si>
  <si>
    <t>33756</t>
  </si>
  <si>
    <t>عصام مطر</t>
  </si>
  <si>
    <t>33935</t>
  </si>
  <si>
    <t>حسن عنيسي</t>
  </si>
  <si>
    <t>35637</t>
  </si>
  <si>
    <t>فارس حمية</t>
  </si>
  <si>
    <t>37503</t>
  </si>
  <si>
    <t>روي ابي خليل</t>
  </si>
  <si>
    <t>39986</t>
  </si>
  <si>
    <t>كريس نصر</t>
  </si>
  <si>
    <t>40387</t>
  </si>
  <si>
    <t>محمد طه</t>
  </si>
  <si>
    <t>42129</t>
  </si>
  <si>
    <t>قاسم خطاب</t>
  </si>
  <si>
    <t>42456</t>
  </si>
  <si>
    <t>علي يزبك</t>
  </si>
  <si>
    <t>42535</t>
  </si>
  <si>
    <t>امين بري</t>
  </si>
  <si>
    <t>42536</t>
  </si>
  <si>
    <t>علي أمهز</t>
  </si>
  <si>
    <t>42692</t>
  </si>
  <si>
    <t>علي مهدي</t>
  </si>
  <si>
    <t>42713</t>
  </si>
  <si>
    <t>محمد حسن صالح</t>
  </si>
  <si>
    <t>معاون</t>
  </si>
  <si>
    <t>32187</t>
  </si>
  <si>
    <t>بسام حماده</t>
  </si>
  <si>
    <t>34866</t>
  </si>
  <si>
    <t>جان  بطرس</t>
  </si>
  <si>
    <t>35075</t>
  </si>
  <si>
    <t>حسن حيدر</t>
  </si>
  <si>
    <t>35604</t>
  </si>
  <si>
    <t>فراس ابو حسن</t>
  </si>
  <si>
    <t>37508</t>
  </si>
  <si>
    <t>مازن عمر</t>
  </si>
  <si>
    <t>37741</t>
  </si>
  <si>
    <t>محمد الحجار</t>
  </si>
  <si>
    <t>37805</t>
  </si>
  <si>
    <t>محمود الحاج</t>
  </si>
  <si>
    <t>38022</t>
  </si>
  <si>
    <t>اسامة ابراهيم</t>
  </si>
  <si>
    <t>41010</t>
  </si>
  <si>
    <t>خليل شعيب</t>
  </si>
  <si>
    <t>41348</t>
  </si>
  <si>
    <t>محمد عنتبلي</t>
  </si>
  <si>
    <t>43724</t>
  </si>
  <si>
    <t>الياس فرح</t>
  </si>
  <si>
    <t>رقيب اول</t>
  </si>
  <si>
    <t>34497</t>
  </si>
  <si>
    <t>رامي ابي المنى</t>
  </si>
  <si>
    <t>36019</t>
  </si>
  <si>
    <t>زياد الخوري</t>
  </si>
  <si>
    <t>36337</t>
  </si>
  <si>
    <t>طارق الحداد</t>
  </si>
  <si>
    <t>36855</t>
  </si>
  <si>
    <t>علي حجول</t>
  </si>
  <si>
    <t>37201</t>
  </si>
  <si>
    <t>ميلاد جبران</t>
  </si>
  <si>
    <t>38227</t>
  </si>
  <si>
    <t>ناصر فواز</t>
  </si>
  <si>
    <t>38269</t>
  </si>
  <si>
    <t>ايلي عجاقة</t>
  </si>
  <si>
    <t>39374</t>
  </si>
  <si>
    <t>جمال ناصر</t>
  </si>
  <si>
    <t>41125</t>
  </si>
  <si>
    <t>رزق الحسن</t>
  </si>
  <si>
    <t>41405</t>
  </si>
  <si>
    <t>قاسم منصور</t>
  </si>
  <si>
    <t>41944</t>
  </si>
  <si>
    <t>محمود الصباح</t>
  </si>
  <si>
    <t>42208</t>
  </si>
  <si>
    <t>حسين حمية</t>
  </si>
  <si>
    <t>43035</t>
  </si>
  <si>
    <t>نسيم البنا</t>
  </si>
  <si>
    <t>عريف</t>
  </si>
  <si>
    <t>52262</t>
  </si>
  <si>
    <t>جوزيف حداد</t>
  </si>
  <si>
    <t>جان حداد</t>
  </si>
  <si>
    <t>حسن همدر</t>
  </si>
  <si>
    <t>انطوان فرح</t>
  </si>
  <si>
    <t>حسين مرتضى</t>
  </si>
  <si>
    <t>اميل ياسمين</t>
  </si>
  <si>
    <t>داني شبيب</t>
  </si>
  <si>
    <t>مهند خديج</t>
  </si>
  <si>
    <t>الياس حداد</t>
  </si>
  <si>
    <t>جرجس غنطوس</t>
  </si>
  <si>
    <t>جورج جبران الحاج</t>
  </si>
  <si>
    <t>احمد الاحمر</t>
  </si>
  <si>
    <t>يوسف فرحات</t>
  </si>
  <si>
    <t>جورج كلاس</t>
  </si>
  <si>
    <t>ماري كوليان</t>
  </si>
  <si>
    <t>اردا طوبجيان</t>
  </si>
  <si>
    <t>هاروتيون طوبجيان</t>
  </si>
  <si>
    <t>علي حيدر</t>
  </si>
  <si>
    <t>شربل الحاج</t>
  </si>
  <si>
    <t>نديم يزبك</t>
  </si>
  <si>
    <t>حسين ياسين</t>
  </si>
  <si>
    <t>طوني جبور</t>
  </si>
  <si>
    <t>ابراهيم مزنر</t>
  </si>
  <si>
    <t>الياس شلهوب</t>
  </si>
  <si>
    <t>رولان افرام</t>
  </si>
  <si>
    <t>انطرانيك كوليان</t>
  </si>
  <si>
    <t>رشا الحوراني</t>
  </si>
  <si>
    <t>موظفة مدنية</t>
  </si>
  <si>
    <t>س/ فول</t>
  </si>
  <si>
    <t>ع/فول</t>
  </si>
  <si>
    <t>مجموع فول</t>
  </si>
  <si>
    <t>س/ زيت زيتون</t>
  </si>
  <si>
    <t>ع/ زيت زيتون</t>
  </si>
  <si>
    <t>محموع زيت زيتون</t>
  </si>
  <si>
    <t>س/هوت دوغ</t>
  </si>
  <si>
    <t>ع/هوت دوغ</t>
  </si>
  <si>
    <t>مجموع هوت دوغ</t>
  </si>
  <si>
    <t>س/حلاوة</t>
  </si>
  <si>
    <t>ع/حلاوة</t>
  </si>
  <si>
    <t xml:space="preserve">مجموع حلاوة </t>
  </si>
  <si>
    <t xml:space="preserve">س/ رب </t>
  </si>
  <si>
    <t>ع/رب</t>
  </si>
  <si>
    <t>مجموع رب</t>
  </si>
  <si>
    <t>دفعة</t>
  </si>
  <si>
    <t>مجموع</t>
  </si>
  <si>
    <t>حسنين مرتضى</t>
  </si>
  <si>
    <t>زيت قلي</t>
  </si>
  <si>
    <t>جبنة</t>
  </si>
  <si>
    <t>المجموع ل.ل.</t>
  </si>
  <si>
    <t>طون</t>
  </si>
  <si>
    <t>هوت دوغ</t>
  </si>
  <si>
    <t xml:space="preserve">المجموع </t>
  </si>
  <si>
    <t>العام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</si>
</sst>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8"/>
      <color rgb="FF000000"/>
      <name val="Calibri"/>
      <family val="2"/>
    </font>
    <font>
      <b/>
      <sz val="8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b/>
      <sz val="9"/>
      <color rgb="FF000000"/>
      <name val="Calibri"/>
      <family val="2"/>
    </font>
    <font>
      <b/>
      <sz val="11"/>
      <color rgb="FF000000"/>
      <name val="Calibri"/>
      <family val="2"/>
    </font>
    <font>
      <sz val="9"/>
      <color theme="1"/>
      <name val="Arial"/>
      <family val="2"/>
      <scheme val="minor"/>
    </font>
    <font>
      <sz val="9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charset val="178"/>
    </font>
    <font>
      <sz val="9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9"/>
      <color theme="1"/>
      <name val="Arial"/>
      <family val="2"/>
      <charset val="178"/>
      <scheme val="minor"/>
    </font>
    <font>
      <b/>
      <sz val="8"/>
      <color rgb="FF000000"/>
      <name val="Calibri"/>
      <family val="2"/>
      <charset val="178"/>
    </font>
  </fonts>
  <fills count="2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FFC000"/>
        <bgColor rgb="FFC0C0C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C0C0C0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wrapText="1"/>
    </xf>
    <xf numFmtId="0" fontId="3" fillId="10" borderId="1" xfId="0" applyFont="1" applyFill="1" applyBorder="1" applyAlignment="1">
      <alignment horizontal="center" wrapText="1"/>
    </xf>
    <xf numFmtId="0" fontId="7" fillId="11" borderId="1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wrapText="1"/>
    </xf>
    <xf numFmtId="0" fontId="10" fillId="12" borderId="1" xfId="0" applyFont="1" applyFill="1" applyBorder="1" applyAlignment="1">
      <alignment horizontal="center" vertical="center" wrapText="1"/>
    </xf>
    <xf numFmtId="0" fontId="11" fillId="12" borderId="1" xfId="0" applyFont="1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wrapText="1"/>
    </xf>
    <xf numFmtId="0" fontId="9" fillId="13" borderId="1" xfId="0" applyFont="1" applyFill="1" applyBorder="1" applyAlignment="1">
      <alignment horizontal="center" wrapText="1"/>
    </xf>
    <xf numFmtId="0" fontId="10" fillId="14" borderId="1" xfId="0" applyFont="1" applyFill="1" applyBorder="1" applyAlignment="1">
      <alignment horizontal="center" vertical="center" wrapText="1"/>
    </xf>
    <xf numFmtId="0" fontId="11" fillId="14" borderId="1" xfId="0" applyFont="1" applyFill="1" applyBorder="1" applyAlignment="1">
      <alignment horizontal="center" vertical="center" wrapText="1"/>
    </xf>
    <xf numFmtId="0" fontId="8" fillId="15" borderId="1" xfId="0" applyFont="1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/>
    </xf>
    <xf numFmtId="0" fontId="0" fillId="10" borderId="1" xfId="0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 wrapText="1"/>
    </xf>
    <xf numFmtId="0" fontId="12" fillId="11" borderId="2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1" fillId="12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16" borderId="1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0" fillId="0" borderId="4" xfId="0" applyBorder="1" applyAlignment="1">
      <alignment horizontal="center"/>
    </xf>
    <xf numFmtId="0" fontId="0" fillId="0" borderId="1" xfId="0" applyBorder="1"/>
    <xf numFmtId="0" fontId="0" fillId="16" borderId="1" xfId="0" applyFill="1" applyBorder="1"/>
    <xf numFmtId="0" fontId="9" fillId="16" borderId="1" xfId="0" applyFont="1" applyFill="1" applyBorder="1" applyAlignment="1">
      <alignment horizontal="center" wrapText="1"/>
    </xf>
    <xf numFmtId="0" fontId="8" fillId="17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16" borderId="4" xfId="0" applyFont="1" applyFill="1" applyBorder="1" applyAlignment="1">
      <alignment horizontal="center"/>
    </xf>
    <xf numFmtId="0" fontId="2" fillId="16" borderId="0" xfId="0" applyFont="1" applyFill="1"/>
    <xf numFmtId="0" fontId="2" fillId="16" borderId="0" xfId="0" applyFont="1" applyFill="1" applyAlignment="1">
      <alignment horizontal="center"/>
    </xf>
    <xf numFmtId="0" fontId="2" fillId="16" borderId="1" xfId="0" applyFont="1" applyFill="1" applyBorder="1" applyAlignment="1">
      <alignment horizontal="center"/>
    </xf>
    <xf numFmtId="0" fontId="2" fillId="18" borderId="1" xfId="0" applyFont="1" applyFill="1" applyBorder="1"/>
    <xf numFmtId="0" fontId="0" fillId="19" borderId="1" xfId="0" applyFill="1" applyBorder="1" applyAlignment="1">
      <alignment horizontal="center"/>
    </xf>
    <xf numFmtId="0" fontId="0" fillId="20" borderId="1" xfId="0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1" xfId="0" applyFill="1" applyBorder="1" applyAlignment="1">
      <alignment horizontal="center"/>
    </xf>
    <xf numFmtId="0" fontId="14" fillId="13" borderId="1" xfId="0" applyFont="1" applyFill="1" applyBorder="1" applyAlignment="1">
      <alignment horizontal="center" vertical="center" wrapText="1"/>
    </xf>
    <xf numFmtId="0" fontId="15" fillId="13" borderId="1" xfId="0" applyFont="1" applyFill="1" applyBorder="1" applyAlignment="1">
      <alignment horizontal="center" vertical="center" wrapText="1"/>
    </xf>
    <xf numFmtId="0" fontId="16" fillId="15" borderId="1" xfId="0" applyFont="1" applyFill="1" applyBorder="1" applyAlignment="1">
      <alignment horizontal="center" vertical="center" wrapText="1"/>
    </xf>
    <xf numFmtId="0" fontId="14" fillId="1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1"/>
  <sheetViews>
    <sheetView rightToLeft="1" workbookViewId="0">
      <pane xSplit="4" ySplit="2" topLeftCell="E69" activePane="bottomRight" state="frozen"/>
      <selection pane="topRight" activeCell="G1" sqref="G1"/>
      <selection pane="bottomLeft" activeCell="A3" sqref="A3"/>
      <selection pane="bottomRight" sqref="A1:D90"/>
    </sheetView>
  </sheetViews>
  <sheetFormatPr defaultRowHeight="39" customHeight="1" x14ac:dyDescent="0.2"/>
  <cols>
    <col min="1" max="1" width="3" bestFit="1" customWidth="1"/>
    <col min="2" max="2" width="13.375" bestFit="1" customWidth="1"/>
    <col min="3" max="3" width="9.25" bestFit="1" customWidth="1"/>
    <col min="4" max="4" width="7.25" bestFit="1" customWidth="1"/>
    <col min="6" max="6" width="2.875" customWidth="1"/>
    <col min="7" max="7" width="3.625" customWidth="1"/>
    <col min="9" max="9" width="2.75" customWidth="1"/>
    <col min="10" max="10" width="3.125" customWidth="1"/>
    <col min="12" max="12" width="2.625" customWidth="1"/>
    <col min="13" max="13" width="3.625" customWidth="1"/>
    <col min="15" max="15" width="2.375" customWidth="1"/>
    <col min="16" max="16" width="3" customWidth="1"/>
    <col min="18" max="18" width="2.625" customWidth="1"/>
    <col min="19" max="19" width="3.25" customWidth="1"/>
    <col min="20" max="20" width="2" customWidth="1"/>
    <col min="21" max="21" width="2.125" customWidth="1"/>
  </cols>
  <sheetData>
    <row r="1" spans="1:25" ht="15" x14ac:dyDescent="0.25">
      <c r="B1" s="64" t="s">
        <v>0</v>
      </c>
      <c r="C1" s="64"/>
      <c r="D1" s="64"/>
      <c r="E1" s="1"/>
    </row>
    <row r="2" spans="1:25" ht="18.75" customHeight="1" x14ac:dyDescent="0.2">
      <c r="A2" s="2" t="s">
        <v>1</v>
      </c>
      <c r="B2" s="3" t="s">
        <v>2</v>
      </c>
      <c r="C2" s="4" t="s">
        <v>3</v>
      </c>
      <c r="D2" s="4" t="s">
        <v>4</v>
      </c>
      <c r="E2" s="4" t="s">
        <v>7</v>
      </c>
      <c r="F2" s="5" t="s">
        <v>8</v>
      </c>
      <c r="G2" s="6" t="s">
        <v>9</v>
      </c>
      <c r="H2" s="6" t="s">
        <v>10</v>
      </c>
      <c r="I2" s="7" t="s">
        <v>11</v>
      </c>
      <c r="J2" s="6" t="s">
        <v>12</v>
      </c>
      <c r="K2" s="6" t="s">
        <v>13</v>
      </c>
      <c r="L2" s="8" t="s">
        <v>14</v>
      </c>
      <c r="M2" s="6" t="s">
        <v>15</v>
      </c>
      <c r="N2" s="6" t="s">
        <v>16</v>
      </c>
      <c r="O2" s="9" t="s">
        <v>17</v>
      </c>
      <c r="P2" s="6" t="s">
        <v>18</v>
      </c>
      <c r="Q2" s="6" t="s">
        <v>19</v>
      </c>
      <c r="R2" s="10" t="s">
        <v>20</v>
      </c>
      <c r="S2" s="6" t="s">
        <v>21</v>
      </c>
      <c r="T2" s="11" t="s">
        <v>22</v>
      </c>
      <c r="U2" s="12" t="s">
        <v>23</v>
      </c>
      <c r="V2" s="6" t="s">
        <v>24</v>
      </c>
      <c r="W2" s="6" t="s">
        <v>25</v>
      </c>
      <c r="X2" s="6" t="s">
        <v>26</v>
      </c>
      <c r="Y2" s="6" t="s">
        <v>27</v>
      </c>
    </row>
    <row r="3" spans="1:25" ht="15" x14ac:dyDescent="0.2">
      <c r="A3" s="13">
        <v>1</v>
      </c>
      <c r="B3" s="14" t="s">
        <v>28</v>
      </c>
      <c r="C3" s="15" t="s">
        <v>29</v>
      </c>
      <c r="D3" s="16">
        <v>90874</v>
      </c>
      <c r="E3" s="16">
        <v>0</v>
      </c>
      <c r="F3" s="17">
        <v>25000</v>
      </c>
      <c r="G3" s="18"/>
      <c r="H3" s="18">
        <f>F3*G3</f>
        <v>0</v>
      </c>
      <c r="I3" s="19">
        <v>15000</v>
      </c>
      <c r="J3" s="18"/>
      <c r="K3" s="18">
        <f>I3*J3</f>
        <v>0</v>
      </c>
      <c r="L3" s="20">
        <v>15000</v>
      </c>
      <c r="M3" s="18"/>
      <c r="N3" s="18">
        <f>L3*M3</f>
        <v>0</v>
      </c>
      <c r="O3" s="21">
        <v>250000</v>
      </c>
      <c r="P3" s="18"/>
      <c r="Q3" s="18">
        <f>O3*P3</f>
        <v>0</v>
      </c>
      <c r="R3" s="22">
        <v>300000</v>
      </c>
      <c r="S3" s="18"/>
      <c r="T3" s="18">
        <f>R3*S3</f>
        <v>0</v>
      </c>
      <c r="U3" s="23"/>
      <c r="V3" s="18">
        <f t="shared" ref="V3:V66" si="0">SUM(T3:U3)</f>
        <v>0</v>
      </c>
      <c r="W3" s="18">
        <f>U3*V3</f>
        <v>0</v>
      </c>
      <c r="X3" s="18">
        <f>W3+T3+Q3+N3+K3+H3</f>
        <v>0</v>
      </c>
      <c r="Y3" s="18">
        <f>X3-E3</f>
        <v>0</v>
      </c>
    </row>
    <row r="4" spans="1:25" ht="15" x14ac:dyDescent="0.2">
      <c r="A4" s="24">
        <v>2</v>
      </c>
      <c r="B4" s="25" t="s">
        <v>31</v>
      </c>
      <c r="C4" s="26" t="s">
        <v>32</v>
      </c>
      <c r="D4" s="27" t="s">
        <v>33</v>
      </c>
      <c r="E4" s="16">
        <v>0</v>
      </c>
      <c r="F4" s="17">
        <v>25000</v>
      </c>
      <c r="G4" s="18"/>
      <c r="H4" s="18">
        <f t="shared" ref="H4:H67" si="1">F4*G4</f>
        <v>0</v>
      </c>
      <c r="I4" s="19">
        <v>15000</v>
      </c>
      <c r="J4" s="18"/>
      <c r="K4" s="18">
        <f t="shared" ref="K4:K67" si="2">I4*J4</f>
        <v>0</v>
      </c>
      <c r="L4" s="20">
        <v>15000</v>
      </c>
      <c r="M4" s="18"/>
      <c r="N4" s="18">
        <f t="shared" ref="N4:N67" si="3">L4*M4</f>
        <v>0</v>
      </c>
      <c r="O4" s="21">
        <v>250000</v>
      </c>
      <c r="P4" s="18"/>
      <c r="Q4" s="18">
        <f t="shared" ref="Q4:Q67" si="4">O4*P4</f>
        <v>0</v>
      </c>
      <c r="R4" s="22">
        <v>300000</v>
      </c>
      <c r="S4" s="18"/>
      <c r="T4" s="18">
        <f t="shared" ref="T4:T67" si="5">R4*S4</f>
        <v>0</v>
      </c>
      <c r="U4" s="23"/>
      <c r="V4" s="18">
        <f t="shared" si="0"/>
        <v>0</v>
      </c>
      <c r="W4" s="18">
        <f t="shared" ref="W4:W67" si="6">U4*V4</f>
        <v>0</v>
      </c>
      <c r="X4" s="18">
        <f t="shared" ref="X4:X67" si="7">W4+T4+Q4+N4+K4+H4</f>
        <v>0</v>
      </c>
      <c r="Y4" s="18">
        <f t="shared" ref="Y4:Y67" si="8">X4-E4</f>
        <v>0</v>
      </c>
    </row>
    <row r="5" spans="1:25" ht="15" x14ac:dyDescent="0.2">
      <c r="A5" s="24">
        <v>3</v>
      </c>
      <c r="B5" s="25" t="s">
        <v>34</v>
      </c>
      <c r="C5" s="26" t="s">
        <v>32</v>
      </c>
      <c r="D5" s="27" t="s">
        <v>35</v>
      </c>
      <c r="E5" s="16">
        <v>0</v>
      </c>
      <c r="F5" s="17">
        <v>25000</v>
      </c>
      <c r="G5" s="18"/>
      <c r="H5" s="18">
        <f t="shared" si="1"/>
        <v>0</v>
      </c>
      <c r="I5" s="19">
        <v>15000</v>
      </c>
      <c r="J5" s="18"/>
      <c r="K5" s="18">
        <f t="shared" si="2"/>
        <v>0</v>
      </c>
      <c r="L5" s="20">
        <v>15000</v>
      </c>
      <c r="M5" s="18"/>
      <c r="N5" s="18">
        <f t="shared" si="3"/>
        <v>0</v>
      </c>
      <c r="O5" s="21">
        <v>250000</v>
      </c>
      <c r="P5" s="18"/>
      <c r="Q5" s="18">
        <f t="shared" si="4"/>
        <v>0</v>
      </c>
      <c r="R5" s="22">
        <v>300000</v>
      </c>
      <c r="S5" s="18"/>
      <c r="T5" s="18">
        <f t="shared" si="5"/>
        <v>0</v>
      </c>
      <c r="U5" s="23"/>
      <c r="V5" s="18">
        <f t="shared" si="0"/>
        <v>0</v>
      </c>
      <c r="W5" s="18">
        <f t="shared" si="6"/>
        <v>0</v>
      </c>
      <c r="X5" s="18">
        <f t="shared" si="7"/>
        <v>0</v>
      </c>
      <c r="Y5" s="18">
        <f t="shared" si="8"/>
        <v>0</v>
      </c>
    </row>
    <row r="6" spans="1:25" ht="15" x14ac:dyDescent="0.2">
      <c r="A6" s="13">
        <v>4</v>
      </c>
      <c r="B6" s="28" t="s">
        <v>36</v>
      </c>
      <c r="C6" s="29" t="s">
        <v>32</v>
      </c>
      <c r="D6" s="30" t="s">
        <v>37</v>
      </c>
      <c r="E6" s="16">
        <v>0</v>
      </c>
      <c r="F6" s="17">
        <v>25000</v>
      </c>
      <c r="G6" s="18"/>
      <c r="H6" s="18">
        <f t="shared" si="1"/>
        <v>0</v>
      </c>
      <c r="I6" s="19">
        <v>15000</v>
      </c>
      <c r="J6" s="18"/>
      <c r="K6" s="18">
        <f t="shared" si="2"/>
        <v>0</v>
      </c>
      <c r="L6" s="20">
        <v>15000</v>
      </c>
      <c r="M6" s="18"/>
      <c r="N6" s="18">
        <f t="shared" si="3"/>
        <v>0</v>
      </c>
      <c r="O6" s="21">
        <v>250000</v>
      </c>
      <c r="P6" s="18"/>
      <c r="Q6" s="18">
        <f t="shared" si="4"/>
        <v>0</v>
      </c>
      <c r="R6" s="22">
        <v>300000</v>
      </c>
      <c r="S6" s="18"/>
      <c r="T6" s="18">
        <f t="shared" si="5"/>
        <v>0</v>
      </c>
      <c r="U6" s="23"/>
      <c r="V6" s="18">
        <f t="shared" si="0"/>
        <v>0</v>
      </c>
      <c r="W6" s="18">
        <f t="shared" si="6"/>
        <v>0</v>
      </c>
      <c r="X6" s="18">
        <f t="shared" si="7"/>
        <v>0</v>
      </c>
      <c r="Y6" s="18">
        <f t="shared" si="8"/>
        <v>0</v>
      </c>
    </row>
    <row r="7" spans="1:25" ht="15" x14ac:dyDescent="0.2">
      <c r="A7" s="13">
        <v>5</v>
      </c>
      <c r="B7" s="28" t="s">
        <v>39</v>
      </c>
      <c r="C7" s="29" t="s">
        <v>32</v>
      </c>
      <c r="D7" s="30" t="s">
        <v>40</v>
      </c>
      <c r="E7" s="16">
        <v>0</v>
      </c>
      <c r="F7" s="17">
        <v>25000</v>
      </c>
      <c r="G7" s="18"/>
      <c r="H7" s="18">
        <f t="shared" si="1"/>
        <v>0</v>
      </c>
      <c r="I7" s="19">
        <v>15000</v>
      </c>
      <c r="J7" s="18"/>
      <c r="K7" s="18">
        <f t="shared" si="2"/>
        <v>0</v>
      </c>
      <c r="L7" s="20">
        <v>15000</v>
      </c>
      <c r="M7" s="18"/>
      <c r="N7" s="18">
        <f t="shared" si="3"/>
        <v>0</v>
      </c>
      <c r="O7" s="21">
        <v>250000</v>
      </c>
      <c r="P7" s="18"/>
      <c r="Q7" s="18">
        <f t="shared" si="4"/>
        <v>0</v>
      </c>
      <c r="R7" s="22">
        <v>300000</v>
      </c>
      <c r="S7" s="18"/>
      <c r="T7" s="18">
        <f t="shared" si="5"/>
        <v>0</v>
      </c>
      <c r="U7" s="23"/>
      <c r="V7" s="18">
        <f t="shared" si="0"/>
        <v>0</v>
      </c>
      <c r="W7" s="18">
        <f t="shared" si="6"/>
        <v>0</v>
      </c>
      <c r="X7" s="18">
        <f t="shared" si="7"/>
        <v>0</v>
      </c>
      <c r="Y7" s="18">
        <f t="shared" si="8"/>
        <v>0</v>
      </c>
    </row>
    <row r="8" spans="1:25" ht="15" x14ac:dyDescent="0.2">
      <c r="A8" s="24">
        <v>6</v>
      </c>
      <c r="B8" s="28" t="s">
        <v>41</v>
      </c>
      <c r="C8" s="29" t="s">
        <v>32</v>
      </c>
      <c r="D8" s="30" t="s">
        <v>42</v>
      </c>
      <c r="E8" s="16">
        <v>0</v>
      </c>
      <c r="F8" s="17">
        <v>25000</v>
      </c>
      <c r="G8" s="18"/>
      <c r="H8" s="18">
        <f t="shared" si="1"/>
        <v>0</v>
      </c>
      <c r="I8" s="19">
        <v>15000</v>
      </c>
      <c r="J8" s="18"/>
      <c r="K8" s="18">
        <f t="shared" si="2"/>
        <v>0</v>
      </c>
      <c r="L8" s="20">
        <v>15000</v>
      </c>
      <c r="M8" s="18"/>
      <c r="N8" s="18">
        <f t="shared" si="3"/>
        <v>0</v>
      </c>
      <c r="O8" s="21">
        <v>250000</v>
      </c>
      <c r="P8" s="18"/>
      <c r="Q8" s="18">
        <f t="shared" si="4"/>
        <v>0</v>
      </c>
      <c r="R8" s="22">
        <v>300000</v>
      </c>
      <c r="S8" s="18"/>
      <c r="T8" s="18">
        <f t="shared" si="5"/>
        <v>0</v>
      </c>
      <c r="U8" s="23"/>
      <c r="V8" s="18">
        <f t="shared" si="0"/>
        <v>0</v>
      </c>
      <c r="W8" s="18">
        <f t="shared" si="6"/>
        <v>0</v>
      </c>
      <c r="X8" s="18">
        <f t="shared" si="7"/>
        <v>0</v>
      </c>
      <c r="Y8" s="18">
        <f t="shared" si="8"/>
        <v>0</v>
      </c>
    </row>
    <row r="9" spans="1:25" ht="15" x14ac:dyDescent="0.2">
      <c r="A9" s="24">
        <v>7</v>
      </c>
      <c r="B9" s="28" t="s">
        <v>43</v>
      </c>
      <c r="C9" s="29" t="s">
        <v>32</v>
      </c>
      <c r="D9" s="30" t="s">
        <v>44</v>
      </c>
      <c r="E9" s="16">
        <v>0</v>
      </c>
      <c r="F9" s="17">
        <v>25000</v>
      </c>
      <c r="G9" s="18"/>
      <c r="H9" s="18">
        <f t="shared" si="1"/>
        <v>0</v>
      </c>
      <c r="I9" s="19">
        <v>15000</v>
      </c>
      <c r="J9" s="18"/>
      <c r="K9" s="18">
        <f t="shared" si="2"/>
        <v>0</v>
      </c>
      <c r="L9" s="20">
        <v>15000</v>
      </c>
      <c r="M9" s="18"/>
      <c r="N9" s="18">
        <f t="shared" si="3"/>
        <v>0</v>
      </c>
      <c r="O9" s="21">
        <v>250000</v>
      </c>
      <c r="P9" s="18"/>
      <c r="Q9" s="18">
        <f t="shared" si="4"/>
        <v>0</v>
      </c>
      <c r="R9" s="22">
        <v>300000</v>
      </c>
      <c r="S9" s="18"/>
      <c r="T9" s="18">
        <f t="shared" si="5"/>
        <v>0</v>
      </c>
      <c r="U9" s="23"/>
      <c r="V9" s="18">
        <f t="shared" si="0"/>
        <v>0</v>
      </c>
      <c r="W9" s="18">
        <f t="shared" si="6"/>
        <v>0</v>
      </c>
      <c r="X9" s="18">
        <f t="shared" si="7"/>
        <v>0</v>
      </c>
      <c r="Y9" s="18">
        <f t="shared" si="8"/>
        <v>0</v>
      </c>
    </row>
    <row r="10" spans="1:25" ht="15" x14ac:dyDescent="0.2">
      <c r="A10" s="13">
        <v>8</v>
      </c>
      <c r="B10" s="28" t="s">
        <v>45</v>
      </c>
      <c r="C10" s="29" t="s">
        <v>32</v>
      </c>
      <c r="D10" s="30" t="s">
        <v>46</v>
      </c>
      <c r="E10" s="16">
        <v>0</v>
      </c>
      <c r="F10" s="17">
        <v>25000</v>
      </c>
      <c r="G10" s="18"/>
      <c r="H10" s="18">
        <f t="shared" si="1"/>
        <v>0</v>
      </c>
      <c r="I10" s="19">
        <v>15000</v>
      </c>
      <c r="J10" s="18"/>
      <c r="K10" s="18">
        <f t="shared" si="2"/>
        <v>0</v>
      </c>
      <c r="L10" s="20">
        <v>15000</v>
      </c>
      <c r="M10" s="18"/>
      <c r="N10" s="18">
        <f t="shared" si="3"/>
        <v>0</v>
      </c>
      <c r="O10" s="21">
        <v>250000</v>
      </c>
      <c r="P10" s="18"/>
      <c r="Q10" s="18">
        <f t="shared" si="4"/>
        <v>0</v>
      </c>
      <c r="R10" s="22">
        <v>300000</v>
      </c>
      <c r="S10" s="18"/>
      <c r="T10" s="18">
        <f t="shared" si="5"/>
        <v>0</v>
      </c>
      <c r="U10" s="23"/>
      <c r="V10" s="18">
        <f t="shared" si="0"/>
        <v>0</v>
      </c>
      <c r="W10" s="18">
        <f t="shared" si="6"/>
        <v>0</v>
      </c>
      <c r="X10" s="18">
        <f t="shared" si="7"/>
        <v>0</v>
      </c>
      <c r="Y10" s="18">
        <f t="shared" si="8"/>
        <v>0</v>
      </c>
    </row>
    <row r="11" spans="1:25" ht="15" x14ac:dyDescent="0.2">
      <c r="A11" s="13">
        <v>9</v>
      </c>
      <c r="B11" s="28" t="s">
        <v>47</v>
      </c>
      <c r="C11" s="29" t="s">
        <v>48</v>
      </c>
      <c r="D11" s="30" t="s">
        <v>49</v>
      </c>
      <c r="E11" s="16">
        <v>0</v>
      </c>
      <c r="F11" s="17">
        <v>25000</v>
      </c>
      <c r="G11" s="18"/>
      <c r="H11" s="18">
        <f t="shared" si="1"/>
        <v>0</v>
      </c>
      <c r="I11" s="19">
        <v>15000</v>
      </c>
      <c r="J11" s="18"/>
      <c r="K11" s="18">
        <f t="shared" si="2"/>
        <v>0</v>
      </c>
      <c r="L11" s="20">
        <v>15000</v>
      </c>
      <c r="M11" s="18"/>
      <c r="N11" s="18">
        <f t="shared" si="3"/>
        <v>0</v>
      </c>
      <c r="O11" s="21">
        <v>250000</v>
      </c>
      <c r="P11" s="18"/>
      <c r="Q11" s="18">
        <f t="shared" si="4"/>
        <v>0</v>
      </c>
      <c r="R11" s="22">
        <v>300000</v>
      </c>
      <c r="S11" s="18"/>
      <c r="T11" s="18">
        <f t="shared" si="5"/>
        <v>0</v>
      </c>
      <c r="U11" s="23"/>
      <c r="V11" s="18">
        <f t="shared" si="0"/>
        <v>0</v>
      </c>
      <c r="W11" s="18">
        <f t="shared" si="6"/>
        <v>0</v>
      </c>
      <c r="X11" s="18">
        <f t="shared" si="7"/>
        <v>0</v>
      </c>
      <c r="Y11" s="18">
        <f t="shared" si="8"/>
        <v>0</v>
      </c>
    </row>
    <row r="12" spans="1:25" ht="15" x14ac:dyDescent="0.2">
      <c r="A12" s="24">
        <v>10</v>
      </c>
      <c r="B12" s="28" t="s">
        <v>50</v>
      </c>
      <c r="C12" s="29" t="s">
        <v>48</v>
      </c>
      <c r="D12" s="30" t="s">
        <v>51</v>
      </c>
      <c r="E12" s="16">
        <v>0</v>
      </c>
      <c r="F12" s="17">
        <v>25000</v>
      </c>
      <c r="G12" s="18"/>
      <c r="H12" s="18">
        <f t="shared" si="1"/>
        <v>0</v>
      </c>
      <c r="I12" s="19">
        <v>15000</v>
      </c>
      <c r="J12" s="18"/>
      <c r="K12" s="18">
        <f t="shared" si="2"/>
        <v>0</v>
      </c>
      <c r="L12" s="20">
        <v>15000</v>
      </c>
      <c r="M12" s="18"/>
      <c r="N12" s="18">
        <f t="shared" si="3"/>
        <v>0</v>
      </c>
      <c r="O12" s="21">
        <v>250000</v>
      </c>
      <c r="P12" s="18"/>
      <c r="Q12" s="18">
        <f t="shared" si="4"/>
        <v>0</v>
      </c>
      <c r="R12" s="22">
        <v>300000</v>
      </c>
      <c r="S12" s="18"/>
      <c r="T12" s="18">
        <f t="shared" si="5"/>
        <v>0</v>
      </c>
      <c r="U12" s="23"/>
      <c r="V12" s="18">
        <f t="shared" si="0"/>
        <v>0</v>
      </c>
      <c r="W12" s="18">
        <f t="shared" si="6"/>
        <v>0</v>
      </c>
      <c r="X12" s="18">
        <f t="shared" si="7"/>
        <v>0</v>
      </c>
      <c r="Y12" s="18">
        <f t="shared" si="8"/>
        <v>0</v>
      </c>
    </row>
    <row r="13" spans="1:25" ht="15" x14ac:dyDescent="0.2">
      <c r="A13" s="24">
        <v>11</v>
      </c>
      <c r="B13" s="28" t="s">
        <v>52</v>
      </c>
      <c r="C13" s="29" t="s">
        <v>48</v>
      </c>
      <c r="D13" s="30" t="s">
        <v>53</v>
      </c>
      <c r="E13" s="16">
        <v>0</v>
      </c>
      <c r="F13" s="17">
        <v>25000</v>
      </c>
      <c r="G13" s="18"/>
      <c r="H13" s="18">
        <f t="shared" si="1"/>
        <v>0</v>
      </c>
      <c r="I13" s="19">
        <v>15000</v>
      </c>
      <c r="J13" s="18"/>
      <c r="K13" s="18">
        <f t="shared" si="2"/>
        <v>0</v>
      </c>
      <c r="L13" s="20">
        <v>15000</v>
      </c>
      <c r="M13" s="18"/>
      <c r="N13" s="18">
        <f t="shared" si="3"/>
        <v>0</v>
      </c>
      <c r="O13" s="21">
        <v>250000</v>
      </c>
      <c r="P13" s="18"/>
      <c r="Q13" s="18">
        <f t="shared" si="4"/>
        <v>0</v>
      </c>
      <c r="R13" s="22">
        <v>300000</v>
      </c>
      <c r="S13" s="18"/>
      <c r="T13" s="18">
        <f t="shared" si="5"/>
        <v>0</v>
      </c>
      <c r="U13" s="23"/>
      <c r="V13" s="18">
        <f t="shared" si="0"/>
        <v>0</v>
      </c>
      <c r="W13" s="18">
        <f t="shared" si="6"/>
        <v>0</v>
      </c>
      <c r="X13" s="18">
        <f t="shared" si="7"/>
        <v>0</v>
      </c>
      <c r="Y13" s="18">
        <f t="shared" si="8"/>
        <v>0</v>
      </c>
    </row>
    <row r="14" spans="1:25" ht="15" x14ac:dyDescent="0.2">
      <c r="A14" s="13">
        <v>12</v>
      </c>
      <c r="B14" s="28" t="s">
        <v>54</v>
      </c>
      <c r="C14" s="29" t="s">
        <v>48</v>
      </c>
      <c r="D14" s="30" t="s">
        <v>55</v>
      </c>
      <c r="E14" s="16">
        <v>0</v>
      </c>
      <c r="F14" s="17">
        <v>25000</v>
      </c>
      <c r="G14" s="18"/>
      <c r="H14" s="18">
        <f t="shared" si="1"/>
        <v>0</v>
      </c>
      <c r="I14" s="19">
        <v>15000</v>
      </c>
      <c r="J14" s="18"/>
      <c r="K14" s="18">
        <f t="shared" si="2"/>
        <v>0</v>
      </c>
      <c r="L14" s="20">
        <v>15000</v>
      </c>
      <c r="M14" s="18"/>
      <c r="N14" s="18">
        <f t="shared" si="3"/>
        <v>0</v>
      </c>
      <c r="O14" s="21">
        <v>250000</v>
      </c>
      <c r="P14" s="18"/>
      <c r="Q14" s="18">
        <f t="shared" si="4"/>
        <v>0</v>
      </c>
      <c r="R14" s="22">
        <v>300000</v>
      </c>
      <c r="S14" s="18"/>
      <c r="T14" s="18">
        <f t="shared" si="5"/>
        <v>0</v>
      </c>
      <c r="U14" s="23"/>
      <c r="V14" s="18">
        <f t="shared" si="0"/>
        <v>0</v>
      </c>
      <c r="W14" s="18">
        <f t="shared" si="6"/>
        <v>0</v>
      </c>
      <c r="X14" s="18">
        <f t="shared" si="7"/>
        <v>0</v>
      </c>
      <c r="Y14" s="18">
        <f t="shared" si="8"/>
        <v>0</v>
      </c>
    </row>
    <row r="15" spans="1:25" ht="15" x14ac:dyDescent="0.2">
      <c r="A15" s="13">
        <v>13</v>
      </c>
      <c r="B15" s="28" t="s">
        <v>56</v>
      </c>
      <c r="C15" s="29" t="s">
        <v>48</v>
      </c>
      <c r="D15" s="30" t="s">
        <v>57</v>
      </c>
      <c r="E15" s="16">
        <v>0</v>
      </c>
      <c r="F15" s="17">
        <v>25000</v>
      </c>
      <c r="G15" s="18"/>
      <c r="H15" s="18">
        <f t="shared" si="1"/>
        <v>0</v>
      </c>
      <c r="I15" s="19">
        <v>15000</v>
      </c>
      <c r="J15" s="18"/>
      <c r="K15" s="18">
        <f t="shared" si="2"/>
        <v>0</v>
      </c>
      <c r="L15" s="20">
        <v>15000</v>
      </c>
      <c r="M15" s="18"/>
      <c r="N15" s="18">
        <f t="shared" si="3"/>
        <v>0</v>
      </c>
      <c r="O15" s="21">
        <v>250000</v>
      </c>
      <c r="P15" s="18"/>
      <c r="Q15" s="18">
        <f t="shared" si="4"/>
        <v>0</v>
      </c>
      <c r="R15" s="22">
        <v>300000</v>
      </c>
      <c r="S15" s="18"/>
      <c r="T15" s="18">
        <f t="shared" si="5"/>
        <v>0</v>
      </c>
      <c r="U15" s="23"/>
      <c r="V15" s="18">
        <f t="shared" si="0"/>
        <v>0</v>
      </c>
      <c r="W15" s="18">
        <f t="shared" si="6"/>
        <v>0</v>
      </c>
      <c r="X15" s="18">
        <f t="shared" si="7"/>
        <v>0</v>
      </c>
      <c r="Y15" s="18">
        <f t="shared" si="8"/>
        <v>0</v>
      </c>
    </row>
    <row r="16" spans="1:25" ht="15" x14ac:dyDescent="0.2">
      <c r="A16" s="24">
        <v>14</v>
      </c>
      <c r="B16" s="28" t="s">
        <v>58</v>
      </c>
      <c r="C16" s="29" t="s">
        <v>48</v>
      </c>
      <c r="D16" s="30" t="s">
        <v>59</v>
      </c>
      <c r="E16" s="16">
        <v>0</v>
      </c>
      <c r="F16" s="17">
        <v>25000</v>
      </c>
      <c r="G16" s="18"/>
      <c r="H16" s="18">
        <f t="shared" si="1"/>
        <v>0</v>
      </c>
      <c r="I16" s="19">
        <v>15000</v>
      </c>
      <c r="J16" s="18"/>
      <c r="K16" s="18">
        <f t="shared" si="2"/>
        <v>0</v>
      </c>
      <c r="L16" s="20">
        <v>15000</v>
      </c>
      <c r="M16" s="18"/>
      <c r="N16" s="18">
        <f t="shared" si="3"/>
        <v>0</v>
      </c>
      <c r="O16" s="21">
        <v>250000</v>
      </c>
      <c r="P16" s="18"/>
      <c r="Q16" s="18">
        <f t="shared" si="4"/>
        <v>0</v>
      </c>
      <c r="R16" s="22">
        <v>300000</v>
      </c>
      <c r="S16" s="18"/>
      <c r="T16" s="18">
        <f t="shared" si="5"/>
        <v>0</v>
      </c>
      <c r="U16" s="23"/>
      <c r="V16" s="18">
        <f t="shared" si="0"/>
        <v>0</v>
      </c>
      <c r="W16" s="18">
        <f t="shared" si="6"/>
        <v>0</v>
      </c>
      <c r="X16" s="18">
        <f t="shared" si="7"/>
        <v>0</v>
      </c>
      <c r="Y16" s="18">
        <f t="shared" si="8"/>
        <v>0</v>
      </c>
    </row>
    <row r="17" spans="1:25" ht="15" x14ac:dyDescent="0.2">
      <c r="A17" s="24">
        <v>15</v>
      </c>
      <c r="B17" s="28" t="s">
        <v>60</v>
      </c>
      <c r="C17" s="29" t="s">
        <v>61</v>
      </c>
      <c r="D17" s="30" t="s">
        <v>62</v>
      </c>
      <c r="E17" s="16">
        <v>0</v>
      </c>
      <c r="F17" s="17">
        <v>25000</v>
      </c>
      <c r="G17" s="18"/>
      <c r="H17" s="18">
        <f t="shared" si="1"/>
        <v>0</v>
      </c>
      <c r="I17" s="19">
        <v>15000</v>
      </c>
      <c r="J17" s="18"/>
      <c r="K17" s="18">
        <f t="shared" si="2"/>
        <v>0</v>
      </c>
      <c r="L17" s="20">
        <v>15000</v>
      </c>
      <c r="M17" s="18"/>
      <c r="N17" s="18">
        <f t="shared" si="3"/>
        <v>0</v>
      </c>
      <c r="O17" s="21">
        <v>250000</v>
      </c>
      <c r="P17" s="18"/>
      <c r="Q17" s="18">
        <f t="shared" si="4"/>
        <v>0</v>
      </c>
      <c r="R17" s="22">
        <v>300000</v>
      </c>
      <c r="S17" s="18"/>
      <c r="T17" s="18">
        <f t="shared" si="5"/>
        <v>0</v>
      </c>
      <c r="U17" s="23"/>
      <c r="V17" s="18">
        <f t="shared" si="0"/>
        <v>0</v>
      </c>
      <c r="W17" s="18">
        <f t="shared" si="6"/>
        <v>0</v>
      </c>
      <c r="X17" s="18">
        <f t="shared" si="7"/>
        <v>0</v>
      </c>
      <c r="Y17" s="18">
        <f t="shared" si="8"/>
        <v>0</v>
      </c>
    </row>
    <row r="18" spans="1:25" ht="15" x14ac:dyDescent="0.2">
      <c r="A18" s="13">
        <v>16</v>
      </c>
      <c r="B18" s="28" t="s">
        <v>63</v>
      </c>
      <c r="C18" s="29" t="s">
        <v>61</v>
      </c>
      <c r="D18" s="30" t="s">
        <v>64</v>
      </c>
      <c r="E18" s="16">
        <v>0</v>
      </c>
      <c r="F18" s="17">
        <v>25000</v>
      </c>
      <c r="G18" s="18"/>
      <c r="H18" s="18">
        <f t="shared" si="1"/>
        <v>0</v>
      </c>
      <c r="I18" s="19">
        <v>15000</v>
      </c>
      <c r="J18" s="18"/>
      <c r="K18" s="18">
        <f t="shared" si="2"/>
        <v>0</v>
      </c>
      <c r="L18" s="20">
        <v>15000</v>
      </c>
      <c r="M18" s="18"/>
      <c r="N18" s="18">
        <f t="shared" si="3"/>
        <v>0</v>
      </c>
      <c r="O18" s="21">
        <v>250000</v>
      </c>
      <c r="P18" s="18"/>
      <c r="Q18" s="18">
        <f t="shared" si="4"/>
        <v>0</v>
      </c>
      <c r="R18" s="22">
        <v>300000</v>
      </c>
      <c r="S18" s="18"/>
      <c r="T18" s="18">
        <f t="shared" si="5"/>
        <v>0</v>
      </c>
      <c r="U18" s="23"/>
      <c r="V18" s="18">
        <f t="shared" si="0"/>
        <v>0</v>
      </c>
      <c r="W18" s="18">
        <f t="shared" si="6"/>
        <v>0</v>
      </c>
      <c r="X18" s="18">
        <f t="shared" si="7"/>
        <v>0</v>
      </c>
      <c r="Y18" s="18">
        <f t="shared" si="8"/>
        <v>0</v>
      </c>
    </row>
    <row r="19" spans="1:25" ht="15" x14ac:dyDescent="0.2">
      <c r="A19" s="13">
        <v>17</v>
      </c>
      <c r="B19" s="28" t="s">
        <v>65</v>
      </c>
      <c r="C19" s="29" t="s">
        <v>61</v>
      </c>
      <c r="D19" s="30" t="s">
        <v>66</v>
      </c>
      <c r="E19" s="16">
        <v>0</v>
      </c>
      <c r="F19" s="17">
        <v>25000</v>
      </c>
      <c r="G19" s="18"/>
      <c r="H19" s="18">
        <f t="shared" si="1"/>
        <v>0</v>
      </c>
      <c r="I19" s="19">
        <v>15000</v>
      </c>
      <c r="J19" s="18"/>
      <c r="K19" s="18">
        <f t="shared" si="2"/>
        <v>0</v>
      </c>
      <c r="L19" s="20">
        <v>15000</v>
      </c>
      <c r="M19" s="18"/>
      <c r="N19" s="18">
        <f t="shared" si="3"/>
        <v>0</v>
      </c>
      <c r="O19" s="21">
        <v>250000</v>
      </c>
      <c r="P19" s="18"/>
      <c r="Q19" s="18">
        <f t="shared" si="4"/>
        <v>0</v>
      </c>
      <c r="R19" s="22">
        <v>300000</v>
      </c>
      <c r="S19" s="18"/>
      <c r="T19" s="18">
        <f t="shared" si="5"/>
        <v>0</v>
      </c>
      <c r="U19" s="23"/>
      <c r="V19" s="18">
        <f t="shared" si="0"/>
        <v>0</v>
      </c>
      <c r="W19" s="18">
        <f t="shared" si="6"/>
        <v>0</v>
      </c>
      <c r="X19" s="18">
        <f t="shared" si="7"/>
        <v>0</v>
      </c>
      <c r="Y19" s="18">
        <f t="shared" si="8"/>
        <v>0</v>
      </c>
    </row>
    <row r="20" spans="1:25" ht="15" x14ac:dyDescent="0.2">
      <c r="A20" s="24">
        <v>18</v>
      </c>
      <c r="B20" s="28" t="s">
        <v>67</v>
      </c>
      <c r="C20" s="29" t="s">
        <v>61</v>
      </c>
      <c r="D20" s="30" t="s">
        <v>68</v>
      </c>
      <c r="E20" s="16">
        <v>0</v>
      </c>
      <c r="F20" s="17">
        <v>25000</v>
      </c>
      <c r="G20" s="18"/>
      <c r="H20" s="18">
        <f t="shared" si="1"/>
        <v>0</v>
      </c>
      <c r="I20" s="19">
        <v>15000</v>
      </c>
      <c r="J20" s="18"/>
      <c r="K20" s="18">
        <f t="shared" si="2"/>
        <v>0</v>
      </c>
      <c r="L20" s="20">
        <v>15000</v>
      </c>
      <c r="M20" s="18"/>
      <c r="N20" s="18">
        <f t="shared" si="3"/>
        <v>0</v>
      </c>
      <c r="O20" s="21">
        <v>250000</v>
      </c>
      <c r="P20" s="18"/>
      <c r="Q20" s="18">
        <f t="shared" si="4"/>
        <v>0</v>
      </c>
      <c r="R20" s="22">
        <v>300000</v>
      </c>
      <c r="S20" s="18"/>
      <c r="T20" s="18">
        <f t="shared" si="5"/>
        <v>0</v>
      </c>
      <c r="U20" s="23"/>
      <c r="V20" s="18">
        <f t="shared" si="0"/>
        <v>0</v>
      </c>
      <c r="W20" s="18">
        <f t="shared" si="6"/>
        <v>0</v>
      </c>
      <c r="X20" s="18">
        <f t="shared" si="7"/>
        <v>0</v>
      </c>
      <c r="Y20" s="18">
        <f t="shared" si="8"/>
        <v>0</v>
      </c>
    </row>
    <row r="21" spans="1:25" ht="15" x14ac:dyDescent="0.2">
      <c r="A21" s="24">
        <v>19</v>
      </c>
      <c r="B21" s="28" t="s">
        <v>70</v>
      </c>
      <c r="C21" s="29" t="s">
        <v>61</v>
      </c>
      <c r="D21" s="30" t="s">
        <v>71</v>
      </c>
      <c r="E21" s="16">
        <v>0</v>
      </c>
      <c r="F21" s="17">
        <v>25000</v>
      </c>
      <c r="G21" s="18"/>
      <c r="H21" s="18">
        <f t="shared" si="1"/>
        <v>0</v>
      </c>
      <c r="I21" s="19">
        <v>15000</v>
      </c>
      <c r="J21" s="18"/>
      <c r="K21" s="18">
        <f t="shared" si="2"/>
        <v>0</v>
      </c>
      <c r="L21" s="20">
        <v>15000</v>
      </c>
      <c r="M21" s="18"/>
      <c r="N21" s="18">
        <f t="shared" si="3"/>
        <v>0</v>
      </c>
      <c r="O21" s="21">
        <v>250000</v>
      </c>
      <c r="P21" s="18"/>
      <c r="Q21" s="18">
        <f t="shared" si="4"/>
        <v>0</v>
      </c>
      <c r="R21" s="22">
        <v>300000</v>
      </c>
      <c r="S21" s="18"/>
      <c r="T21" s="18">
        <f t="shared" si="5"/>
        <v>0</v>
      </c>
      <c r="U21" s="23"/>
      <c r="V21" s="18">
        <f t="shared" si="0"/>
        <v>0</v>
      </c>
      <c r="W21" s="18">
        <f t="shared" si="6"/>
        <v>0</v>
      </c>
      <c r="X21" s="18">
        <f t="shared" si="7"/>
        <v>0</v>
      </c>
      <c r="Y21" s="18">
        <f t="shared" si="8"/>
        <v>0</v>
      </c>
    </row>
    <row r="22" spans="1:25" ht="15" x14ac:dyDescent="0.2">
      <c r="A22" s="13">
        <v>20</v>
      </c>
      <c r="B22" s="28" t="s">
        <v>72</v>
      </c>
      <c r="C22" s="29" t="s">
        <v>61</v>
      </c>
      <c r="D22" s="30" t="s">
        <v>73</v>
      </c>
      <c r="E22" s="16">
        <v>0</v>
      </c>
      <c r="F22" s="17">
        <v>25000</v>
      </c>
      <c r="G22" s="18"/>
      <c r="H22" s="18">
        <f t="shared" si="1"/>
        <v>0</v>
      </c>
      <c r="I22" s="19">
        <v>15000</v>
      </c>
      <c r="J22" s="18"/>
      <c r="K22" s="18">
        <f t="shared" si="2"/>
        <v>0</v>
      </c>
      <c r="L22" s="20">
        <v>15000</v>
      </c>
      <c r="M22" s="18"/>
      <c r="N22" s="18">
        <f t="shared" si="3"/>
        <v>0</v>
      </c>
      <c r="O22" s="21">
        <v>250000</v>
      </c>
      <c r="P22" s="18"/>
      <c r="Q22" s="18">
        <f t="shared" si="4"/>
        <v>0</v>
      </c>
      <c r="R22" s="22">
        <v>300000</v>
      </c>
      <c r="S22" s="18"/>
      <c r="T22" s="18">
        <f t="shared" si="5"/>
        <v>0</v>
      </c>
      <c r="U22" s="23"/>
      <c r="V22" s="18">
        <f t="shared" si="0"/>
        <v>0</v>
      </c>
      <c r="W22" s="18">
        <f t="shared" si="6"/>
        <v>0</v>
      </c>
      <c r="X22" s="18">
        <f t="shared" si="7"/>
        <v>0</v>
      </c>
      <c r="Y22" s="18">
        <f t="shared" si="8"/>
        <v>0</v>
      </c>
    </row>
    <row r="23" spans="1:25" ht="15" x14ac:dyDescent="0.2">
      <c r="A23" s="13">
        <v>21</v>
      </c>
      <c r="B23" s="28" t="s">
        <v>74</v>
      </c>
      <c r="C23" s="29" t="s">
        <v>61</v>
      </c>
      <c r="D23" s="30" t="s">
        <v>75</v>
      </c>
      <c r="E23" s="16">
        <v>0</v>
      </c>
      <c r="F23" s="17">
        <v>25000</v>
      </c>
      <c r="G23" s="18"/>
      <c r="H23" s="18">
        <f t="shared" si="1"/>
        <v>0</v>
      </c>
      <c r="I23" s="19">
        <v>15000</v>
      </c>
      <c r="J23" s="18"/>
      <c r="K23" s="18">
        <f t="shared" si="2"/>
        <v>0</v>
      </c>
      <c r="L23" s="20">
        <v>15000</v>
      </c>
      <c r="M23" s="18"/>
      <c r="N23" s="18">
        <f t="shared" si="3"/>
        <v>0</v>
      </c>
      <c r="O23" s="21">
        <v>250000</v>
      </c>
      <c r="P23" s="18"/>
      <c r="Q23" s="18">
        <f t="shared" si="4"/>
        <v>0</v>
      </c>
      <c r="R23" s="22">
        <v>300000</v>
      </c>
      <c r="S23" s="18"/>
      <c r="T23" s="18">
        <f t="shared" si="5"/>
        <v>0</v>
      </c>
      <c r="U23" s="23"/>
      <c r="V23" s="18">
        <f t="shared" si="0"/>
        <v>0</v>
      </c>
      <c r="W23" s="18">
        <f t="shared" si="6"/>
        <v>0</v>
      </c>
      <c r="X23" s="18">
        <f t="shared" si="7"/>
        <v>0</v>
      </c>
      <c r="Y23" s="18">
        <f t="shared" si="8"/>
        <v>0</v>
      </c>
    </row>
    <row r="24" spans="1:25" ht="15" x14ac:dyDescent="0.2">
      <c r="A24" s="24">
        <v>22</v>
      </c>
      <c r="B24" s="28" t="s">
        <v>76</v>
      </c>
      <c r="C24" s="29" t="s">
        <v>61</v>
      </c>
      <c r="D24" s="30" t="s">
        <v>77</v>
      </c>
      <c r="E24" s="16">
        <v>0</v>
      </c>
      <c r="F24" s="17">
        <v>25000</v>
      </c>
      <c r="G24" s="18"/>
      <c r="H24" s="18">
        <f t="shared" si="1"/>
        <v>0</v>
      </c>
      <c r="I24" s="19">
        <v>15000</v>
      </c>
      <c r="J24" s="18"/>
      <c r="K24" s="18">
        <f t="shared" si="2"/>
        <v>0</v>
      </c>
      <c r="L24" s="20">
        <v>15000</v>
      </c>
      <c r="M24" s="18"/>
      <c r="N24" s="18">
        <f t="shared" si="3"/>
        <v>0</v>
      </c>
      <c r="O24" s="21">
        <v>250000</v>
      </c>
      <c r="P24" s="18"/>
      <c r="Q24" s="18">
        <f t="shared" si="4"/>
        <v>0</v>
      </c>
      <c r="R24" s="22">
        <v>300000</v>
      </c>
      <c r="S24" s="18"/>
      <c r="T24" s="18">
        <f t="shared" si="5"/>
        <v>0</v>
      </c>
      <c r="U24" s="23"/>
      <c r="V24" s="18">
        <f t="shared" si="0"/>
        <v>0</v>
      </c>
      <c r="W24" s="18">
        <f t="shared" si="6"/>
        <v>0</v>
      </c>
      <c r="X24" s="18">
        <f t="shared" si="7"/>
        <v>0</v>
      </c>
      <c r="Y24" s="18">
        <f t="shared" si="8"/>
        <v>0</v>
      </c>
    </row>
    <row r="25" spans="1:25" ht="15" x14ac:dyDescent="0.2">
      <c r="A25" s="24">
        <v>23</v>
      </c>
      <c r="B25" s="28" t="s">
        <v>78</v>
      </c>
      <c r="C25" s="29" t="s">
        <v>61</v>
      </c>
      <c r="D25" s="30" t="s">
        <v>79</v>
      </c>
      <c r="E25" s="16">
        <v>0</v>
      </c>
      <c r="F25" s="17">
        <v>25000</v>
      </c>
      <c r="G25" s="18"/>
      <c r="H25" s="18">
        <f t="shared" si="1"/>
        <v>0</v>
      </c>
      <c r="I25" s="19">
        <v>15000</v>
      </c>
      <c r="J25" s="18">
        <v>4</v>
      </c>
      <c r="K25" s="18">
        <f t="shared" si="2"/>
        <v>60000</v>
      </c>
      <c r="L25" s="20">
        <v>15000</v>
      </c>
      <c r="M25" s="18">
        <v>3</v>
      </c>
      <c r="N25" s="18">
        <f t="shared" si="3"/>
        <v>45000</v>
      </c>
      <c r="O25" s="21">
        <v>250000</v>
      </c>
      <c r="P25" s="18"/>
      <c r="Q25" s="18">
        <f t="shared" si="4"/>
        <v>0</v>
      </c>
      <c r="R25" s="22">
        <v>300000</v>
      </c>
      <c r="S25" s="18"/>
      <c r="T25" s="18">
        <f t="shared" si="5"/>
        <v>0</v>
      </c>
      <c r="U25" s="23"/>
      <c r="V25" s="18">
        <f t="shared" si="0"/>
        <v>0</v>
      </c>
      <c r="W25" s="18">
        <f t="shared" si="6"/>
        <v>0</v>
      </c>
      <c r="X25" s="18">
        <f t="shared" si="7"/>
        <v>105000</v>
      </c>
      <c r="Y25" s="18">
        <f t="shared" si="8"/>
        <v>105000</v>
      </c>
    </row>
    <row r="26" spans="1:25" ht="15" x14ac:dyDescent="0.2">
      <c r="A26" s="13">
        <v>24</v>
      </c>
      <c r="B26" s="28" t="s">
        <v>80</v>
      </c>
      <c r="C26" s="29" t="s">
        <v>61</v>
      </c>
      <c r="D26" s="30" t="s">
        <v>81</v>
      </c>
      <c r="E26" s="16">
        <v>0</v>
      </c>
      <c r="F26" s="17">
        <v>25000</v>
      </c>
      <c r="G26" s="18"/>
      <c r="H26" s="18">
        <f t="shared" si="1"/>
        <v>0</v>
      </c>
      <c r="I26" s="19">
        <v>15000</v>
      </c>
      <c r="J26" s="18">
        <v>4</v>
      </c>
      <c r="K26" s="18">
        <f t="shared" si="2"/>
        <v>60000</v>
      </c>
      <c r="L26" s="20">
        <v>15000</v>
      </c>
      <c r="M26" s="18">
        <v>3</v>
      </c>
      <c r="N26" s="18">
        <f t="shared" si="3"/>
        <v>45000</v>
      </c>
      <c r="O26" s="21">
        <v>250000</v>
      </c>
      <c r="P26" s="18"/>
      <c r="Q26" s="18">
        <f t="shared" si="4"/>
        <v>0</v>
      </c>
      <c r="R26" s="22">
        <v>300000</v>
      </c>
      <c r="S26" s="18"/>
      <c r="T26" s="18">
        <f t="shared" si="5"/>
        <v>0</v>
      </c>
      <c r="U26" s="23"/>
      <c r="V26" s="18">
        <f t="shared" si="0"/>
        <v>0</v>
      </c>
      <c r="W26" s="18">
        <f t="shared" si="6"/>
        <v>0</v>
      </c>
      <c r="X26" s="18">
        <f t="shared" si="7"/>
        <v>105000</v>
      </c>
      <c r="Y26" s="18">
        <f t="shared" si="8"/>
        <v>105000</v>
      </c>
    </row>
    <row r="27" spans="1:25" ht="15" x14ac:dyDescent="0.2">
      <c r="A27" s="13">
        <v>25</v>
      </c>
      <c r="B27" s="28" t="s">
        <v>82</v>
      </c>
      <c r="C27" s="29" t="s">
        <v>61</v>
      </c>
      <c r="D27" s="30" t="s">
        <v>83</v>
      </c>
      <c r="E27" s="16">
        <v>0</v>
      </c>
      <c r="F27" s="17">
        <v>25000</v>
      </c>
      <c r="G27" s="18"/>
      <c r="H27" s="18">
        <f t="shared" si="1"/>
        <v>0</v>
      </c>
      <c r="I27" s="19">
        <v>15000</v>
      </c>
      <c r="J27" s="18">
        <v>4</v>
      </c>
      <c r="K27" s="18">
        <f t="shared" si="2"/>
        <v>60000</v>
      </c>
      <c r="L27" s="20">
        <v>15000</v>
      </c>
      <c r="M27" s="18">
        <v>3</v>
      </c>
      <c r="N27" s="18">
        <f t="shared" si="3"/>
        <v>45000</v>
      </c>
      <c r="O27" s="21">
        <v>250000</v>
      </c>
      <c r="P27" s="18"/>
      <c r="Q27" s="18">
        <f t="shared" si="4"/>
        <v>0</v>
      </c>
      <c r="R27" s="22">
        <v>300000</v>
      </c>
      <c r="S27" s="18"/>
      <c r="T27" s="18">
        <f t="shared" si="5"/>
        <v>0</v>
      </c>
      <c r="U27" s="23"/>
      <c r="V27" s="18">
        <f t="shared" si="0"/>
        <v>0</v>
      </c>
      <c r="W27" s="18">
        <f t="shared" si="6"/>
        <v>0</v>
      </c>
      <c r="X27" s="18">
        <f t="shared" si="7"/>
        <v>105000</v>
      </c>
      <c r="Y27" s="18">
        <f t="shared" si="8"/>
        <v>105000</v>
      </c>
    </row>
    <row r="28" spans="1:25" ht="15" x14ac:dyDescent="0.2">
      <c r="A28" s="24">
        <v>26</v>
      </c>
      <c r="B28" s="28" t="s">
        <v>84</v>
      </c>
      <c r="C28" s="29" t="s">
        <v>61</v>
      </c>
      <c r="D28" s="30" t="s">
        <v>85</v>
      </c>
      <c r="E28" s="16">
        <v>0</v>
      </c>
      <c r="F28" s="17">
        <v>25000</v>
      </c>
      <c r="G28" s="18"/>
      <c r="H28" s="18">
        <f t="shared" si="1"/>
        <v>0</v>
      </c>
      <c r="I28" s="19">
        <v>15000</v>
      </c>
      <c r="J28" s="18">
        <v>4</v>
      </c>
      <c r="K28" s="18">
        <f t="shared" si="2"/>
        <v>60000</v>
      </c>
      <c r="L28" s="20">
        <v>15000</v>
      </c>
      <c r="M28" s="18">
        <v>3</v>
      </c>
      <c r="N28" s="18">
        <f t="shared" si="3"/>
        <v>45000</v>
      </c>
      <c r="O28" s="21">
        <v>250000</v>
      </c>
      <c r="P28" s="18"/>
      <c r="Q28" s="18">
        <f t="shared" si="4"/>
        <v>0</v>
      </c>
      <c r="R28" s="22">
        <v>300000</v>
      </c>
      <c r="S28" s="18"/>
      <c r="T28" s="18">
        <f t="shared" si="5"/>
        <v>0</v>
      </c>
      <c r="U28" s="23"/>
      <c r="V28" s="18">
        <f t="shared" si="0"/>
        <v>0</v>
      </c>
      <c r="W28" s="18">
        <f t="shared" si="6"/>
        <v>0</v>
      </c>
      <c r="X28" s="18">
        <f t="shared" si="7"/>
        <v>105000</v>
      </c>
      <c r="Y28" s="18">
        <f t="shared" si="8"/>
        <v>105000</v>
      </c>
    </row>
    <row r="29" spans="1:25" ht="15" x14ac:dyDescent="0.2">
      <c r="A29" s="24">
        <v>27</v>
      </c>
      <c r="B29" s="28" t="s">
        <v>86</v>
      </c>
      <c r="C29" s="29" t="s">
        <v>61</v>
      </c>
      <c r="D29" s="30" t="s">
        <v>87</v>
      </c>
      <c r="E29" s="16">
        <v>0</v>
      </c>
      <c r="F29" s="17">
        <v>25000</v>
      </c>
      <c r="G29" s="18"/>
      <c r="H29" s="18">
        <f t="shared" si="1"/>
        <v>0</v>
      </c>
      <c r="I29" s="19">
        <v>15000</v>
      </c>
      <c r="J29" s="18">
        <v>4</v>
      </c>
      <c r="K29" s="18">
        <f t="shared" si="2"/>
        <v>60000</v>
      </c>
      <c r="L29" s="20">
        <v>15000</v>
      </c>
      <c r="M29" s="18">
        <v>3</v>
      </c>
      <c r="N29" s="18">
        <f t="shared" si="3"/>
        <v>45000</v>
      </c>
      <c r="O29" s="21">
        <v>250000</v>
      </c>
      <c r="P29" s="18"/>
      <c r="Q29" s="18">
        <f t="shared" si="4"/>
        <v>0</v>
      </c>
      <c r="R29" s="22">
        <v>300000</v>
      </c>
      <c r="S29" s="18"/>
      <c r="T29" s="18">
        <f t="shared" si="5"/>
        <v>0</v>
      </c>
      <c r="U29" s="23"/>
      <c r="V29" s="18">
        <f t="shared" si="0"/>
        <v>0</v>
      </c>
      <c r="W29" s="18">
        <f t="shared" si="6"/>
        <v>0</v>
      </c>
      <c r="X29" s="18">
        <f t="shared" si="7"/>
        <v>105000</v>
      </c>
      <c r="Y29" s="18">
        <f t="shared" si="8"/>
        <v>105000</v>
      </c>
    </row>
    <row r="30" spans="1:25" ht="15" x14ac:dyDescent="0.2">
      <c r="A30" s="13">
        <v>28</v>
      </c>
      <c r="B30" s="28" t="s">
        <v>88</v>
      </c>
      <c r="C30" s="29" t="s">
        <v>61</v>
      </c>
      <c r="D30" s="30" t="s">
        <v>89</v>
      </c>
      <c r="E30" s="16">
        <v>0</v>
      </c>
      <c r="F30" s="17">
        <v>25000</v>
      </c>
      <c r="G30" s="18"/>
      <c r="H30" s="18">
        <f t="shared" si="1"/>
        <v>0</v>
      </c>
      <c r="I30" s="19">
        <v>15000</v>
      </c>
      <c r="J30" s="18">
        <v>4</v>
      </c>
      <c r="K30" s="18">
        <f t="shared" si="2"/>
        <v>60000</v>
      </c>
      <c r="L30" s="20">
        <v>15000</v>
      </c>
      <c r="M30" s="18">
        <v>3</v>
      </c>
      <c r="N30" s="18">
        <f t="shared" si="3"/>
        <v>45000</v>
      </c>
      <c r="O30" s="21">
        <v>250000</v>
      </c>
      <c r="P30" s="18"/>
      <c r="Q30" s="18">
        <f t="shared" si="4"/>
        <v>0</v>
      </c>
      <c r="R30" s="22">
        <v>300000</v>
      </c>
      <c r="S30" s="18"/>
      <c r="T30" s="18">
        <f t="shared" si="5"/>
        <v>0</v>
      </c>
      <c r="U30" s="23"/>
      <c r="V30" s="18">
        <f t="shared" si="0"/>
        <v>0</v>
      </c>
      <c r="W30" s="18">
        <f t="shared" si="6"/>
        <v>0</v>
      </c>
      <c r="X30" s="18">
        <f t="shared" si="7"/>
        <v>105000</v>
      </c>
      <c r="Y30" s="18">
        <f t="shared" si="8"/>
        <v>105000</v>
      </c>
    </row>
    <row r="31" spans="1:25" ht="15" x14ac:dyDescent="0.2">
      <c r="A31" s="13">
        <v>29</v>
      </c>
      <c r="B31" s="28" t="s">
        <v>90</v>
      </c>
      <c r="C31" s="29" t="s">
        <v>61</v>
      </c>
      <c r="D31" s="30" t="s">
        <v>91</v>
      </c>
      <c r="E31" s="16">
        <v>0</v>
      </c>
      <c r="F31" s="17">
        <v>25000</v>
      </c>
      <c r="G31" s="18"/>
      <c r="H31" s="18">
        <f t="shared" si="1"/>
        <v>0</v>
      </c>
      <c r="I31" s="19">
        <v>15000</v>
      </c>
      <c r="J31" s="18">
        <v>0</v>
      </c>
      <c r="K31" s="18">
        <f t="shared" si="2"/>
        <v>0</v>
      </c>
      <c r="L31" s="20">
        <v>15000</v>
      </c>
      <c r="M31" s="18">
        <v>3</v>
      </c>
      <c r="N31" s="18">
        <f t="shared" si="3"/>
        <v>45000</v>
      </c>
      <c r="O31" s="21">
        <v>250000</v>
      </c>
      <c r="P31" s="18"/>
      <c r="Q31" s="18">
        <f t="shared" si="4"/>
        <v>0</v>
      </c>
      <c r="R31" s="22">
        <v>300000</v>
      </c>
      <c r="S31" s="18"/>
      <c r="T31" s="18">
        <f t="shared" si="5"/>
        <v>0</v>
      </c>
      <c r="U31" s="23"/>
      <c r="V31" s="18">
        <f t="shared" si="0"/>
        <v>0</v>
      </c>
      <c r="W31" s="18">
        <f t="shared" si="6"/>
        <v>0</v>
      </c>
      <c r="X31" s="18">
        <f t="shared" si="7"/>
        <v>45000</v>
      </c>
      <c r="Y31" s="18">
        <f t="shared" si="8"/>
        <v>45000</v>
      </c>
    </row>
    <row r="32" spans="1:25" ht="15" x14ac:dyDescent="0.2">
      <c r="A32" s="24">
        <v>30</v>
      </c>
      <c r="B32" s="28" t="s">
        <v>92</v>
      </c>
      <c r="C32" s="29" t="s">
        <v>61</v>
      </c>
      <c r="D32" s="30" t="s">
        <v>93</v>
      </c>
      <c r="E32" s="16">
        <v>0</v>
      </c>
      <c r="F32" s="17">
        <v>25000</v>
      </c>
      <c r="G32" s="18"/>
      <c r="H32" s="18">
        <f t="shared" si="1"/>
        <v>0</v>
      </c>
      <c r="I32" s="19">
        <v>15000</v>
      </c>
      <c r="J32" s="18">
        <v>0</v>
      </c>
      <c r="K32" s="18">
        <f t="shared" si="2"/>
        <v>0</v>
      </c>
      <c r="L32" s="20">
        <v>15000</v>
      </c>
      <c r="M32" s="18">
        <v>0</v>
      </c>
      <c r="N32" s="18">
        <f t="shared" si="3"/>
        <v>0</v>
      </c>
      <c r="O32" s="21">
        <v>250000</v>
      </c>
      <c r="P32" s="18"/>
      <c r="Q32" s="18">
        <f t="shared" si="4"/>
        <v>0</v>
      </c>
      <c r="R32" s="22">
        <v>300000</v>
      </c>
      <c r="S32" s="18"/>
      <c r="T32" s="18">
        <f t="shared" si="5"/>
        <v>0</v>
      </c>
      <c r="U32" s="23"/>
      <c r="V32" s="18">
        <f t="shared" si="0"/>
        <v>0</v>
      </c>
      <c r="W32" s="18">
        <f t="shared" si="6"/>
        <v>0</v>
      </c>
      <c r="X32" s="18">
        <f t="shared" si="7"/>
        <v>0</v>
      </c>
      <c r="Y32" s="18">
        <f t="shared" si="8"/>
        <v>0</v>
      </c>
    </row>
    <row r="33" spans="1:25" ht="15" x14ac:dyDescent="0.2">
      <c r="A33" s="24">
        <v>31</v>
      </c>
      <c r="B33" s="28" t="s">
        <v>94</v>
      </c>
      <c r="C33" s="29" t="s">
        <v>61</v>
      </c>
      <c r="D33" s="30" t="s">
        <v>95</v>
      </c>
      <c r="E33" s="16">
        <v>0</v>
      </c>
      <c r="F33" s="17">
        <v>25000</v>
      </c>
      <c r="G33" s="18"/>
      <c r="H33" s="18">
        <f t="shared" si="1"/>
        <v>0</v>
      </c>
      <c r="I33" s="19">
        <v>15000</v>
      </c>
      <c r="J33" s="18">
        <v>4</v>
      </c>
      <c r="K33" s="18">
        <f t="shared" si="2"/>
        <v>60000</v>
      </c>
      <c r="L33" s="20">
        <v>15000</v>
      </c>
      <c r="M33" s="18">
        <v>3</v>
      </c>
      <c r="N33" s="18">
        <f t="shared" si="3"/>
        <v>45000</v>
      </c>
      <c r="O33" s="21">
        <v>250000</v>
      </c>
      <c r="P33" s="18"/>
      <c r="Q33" s="18">
        <f t="shared" si="4"/>
        <v>0</v>
      </c>
      <c r="R33" s="22">
        <v>300000</v>
      </c>
      <c r="S33" s="18"/>
      <c r="T33" s="18">
        <f t="shared" si="5"/>
        <v>0</v>
      </c>
      <c r="U33" s="23"/>
      <c r="V33" s="18">
        <f t="shared" si="0"/>
        <v>0</v>
      </c>
      <c r="W33" s="18">
        <f t="shared" si="6"/>
        <v>0</v>
      </c>
      <c r="X33" s="18">
        <f t="shared" si="7"/>
        <v>105000</v>
      </c>
      <c r="Y33" s="18">
        <f t="shared" si="8"/>
        <v>105000</v>
      </c>
    </row>
    <row r="34" spans="1:25" ht="15" x14ac:dyDescent="0.2">
      <c r="A34" s="13">
        <v>32</v>
      </c>
      <c r="B34" s="28" t="s">
        <v>96</v>
      </c>
      <c r="C34" s="29" t="s">
        <v>61</v>
      </c>
      <c r="D34" s="30" t="s">
        <v>97</v>
      </c>
      <c r="E34" s="16">
        <v>0</v>
      </c>
      <c r="F34" s="17">
        <v>25000</v>
      </c>
      <c r="G34" s="18"/>
      <c r="H34" s="18">
        <f t="shared" si="1"/>
        <v>0</v>
      </c>
      <c r="I34" s="19">
        <v>15000</v>
      </c>
      <c r="J34" s="18">
        <v>4</v>
      </c>
      <c r="K34" s="18">
        <f t="shared" si="2"/>
        <v>60000</v>
      </c>
      <c r="L34" s="20">
        <v>15000</v>
      </c>
      <c r="M34" s="18">
        <v>3</v>
      </c>
      <c r="N34" s="18">
        <f t="shared" si="3"/>
        <v>45000</v>
      </c>
      <c r="O34" s="21">
        <v>250000</v>
      </c>
      <c r="P34" s="18"/>
      <c r="Q34" s="18">
        <f t="shared" si="4"/>
        <v>0</v>
      </c>
      <c r="R34" s="22">
        <v>300000</v>
      </c>
      <c r="S34" s="18"/>
      <c r="T34" s="18">
        <f t="shared" si="5"/>
        <v>0</v>
      </c>
      <c r="U34" s="23"/>
      <c r="V34" s="18">
        <f t="shared" si="0"/>
        <v>0</v>
      </c>
      <c r="W34" s="18">
        <f t="shared" si="6"/>
        <v>0</v>
      </c>
      <c r="X34" s="18">
        <f t="shared" si="7"/>
        <v>105000</v>
      </c>
      <c r="Y34" s="18">
        <f t="shared" si="8"/>
        <v>105000</v>
      </c>
    </row>
    <row r="35" spans="1:25" ht="15" x14ac:dyDescent="0.2">
      <c r="A35" s="13">
        <v>33</v>
      </c>
      <c r="B35" s="28" t="s">
        <v>98</v>
      </c>
      <c r="C35" s="29" t="s">
        <v>61</v>
      </c>
      <c r="D35" s="30" t="s">
        <v>99</v>
      </c>
      <c r="E35" s="16">
        <v>0</v>
      </c>
      <c r="F35" s="17">
        <v>25000</v>
      </c>
      <c r="G35" s="18"/>
      <c r="H35" s="18">
        <f t="shared" si="1"/>
        <v>0</v>
      </c>
      <c r="I35" s="19">
        <v>15000</v>
      </c>
      <c r="J35" s="18">
        <v>0</v>
      </c>
      <c r="K35" s="18">
        <f t="shared" si="2"/>
        <v>0</v>
      </c>
      <c r="L35" s="20">
        <v>15000</v>
      </c>
      <c r="M35" s="18">
        <v>0</v>
      </c>
      <c r="N35" s="18">
        <f t="shared" si="3"/>
        <v>0</v>
      </c>
      <c r="O35" s="21">
        <v>250000</v>
      </c>
      <c r="P35" s="18"/>
      <c r="Q35" s="18">
        <f t="shared" si="4"/>
        <v>0</v>
      </c>
      <c r="R35" s="22">
        <v>300000</v>
      </c>
      <c r="S35" s="18"/>
      <c r="T35" s="18">
        <f t="shared" si="5"/>
        <v>0</v>
      </c>
      <c r="U35" s="23"/>
      <c r="V35" s="18">
        <f t="shared" si="0"/>
        <v>0</v>
      </c>
      <c r="W35" s="18">
        <f t="shared" si="6"/>
        <v>0</v>
      </c>
      <c r="X35" s="18">
        <f t="shared" si="7"/>
        <v>0</v>
      </c>
      <c r="Y35" s="18">
        <f t="shared" si="8"/>
        <v>0</v>
      </c>
    </row>
    <row r="36" spans="1:25" ht="15" x14ac:dyDescent="0.2">
      <c r="A36" s="24">
        <v>34</v>
      </c>
      <c r="B36" s="28" t="s">
        <v>100</v>
      </c>
      <c r="C36" s="29" t="s">
        <v>61</v>
      </c>
      <c r="D36" s="30" t="s">
        <v>101</v>
      </c>
      <c r="E36" s="16">
        <v>0</v>
      </c>
      <c r="F36" s="17">
        <v>25000</v>
      </c>
      <c r="G36" s="18"/>
      <c r="H36" s="18">
        <f t="shared" si="1"/>
        <v>0</v>
      </c>
      <c r="I36" s="19">
        <v>15000</v>
      </c>
      <c r="J36" s="18">
        <v>4</v>
      </c>
      <c r="K36" s="18">
        <f t="shared" si="2"/>
        <v>60000</v>
      </c>
      <c r="L36" s="20">
        <v>15000</v>
      </c>
      <c r="M36" s="18">
        <v>3</v>
      </c>
      <c r="N36" s="18">
        <f t="shared" si="3"/>
        <v>45000</v>
      </c>
      <c r="O36" s="21">
        <v>250000</v>
      </c>
      <c r="P36" s="18"/>
      <c r="Q36" s="18">
        <f t="shared" si="4"/>
        <v>0</v>
      </c>
      <c r="R36" s="22">
        <v>300000</v>
      </c>
      <c r="S36" s="18"/>
      <c r="T36" s="18">
        <f t="shared" si="5"/>
        <v>0</v>
      </c>
      <c r="U36" s="23"/>
      <c r="V36" s="18">
        <f t="shared" si="0"/>
        <v>0</v>
      </c>
      <c r="W36" s="18">
        <f t="shared" si="6"/>
        <v>0</v>
      </c>
      <c r="X36" s="18">
        <f t="shared" si="7"/>
        <v>105000</v>
      </c>
      <c r="Y36" s="18">
        <f t="shared" si="8"/>
        <v>105000</v>
      </c>
    </row>
    <row r="37" spans="1:25" ht="15" x14ac:dyDescent="0.2">
      <c r="A37" s="24">
        <v>35</v>
      </c>
      <c r="B37" s="28" t="s">
        <v>102</v>
      </c>
      <c r="C37" s="29" t="s">
        <v>61</v>
      </c>
      <c r="D37" s="30" t="s">
        <v>103</v>
      </c>
      <c r="E37" s="16">
        <v>0</v>
      </c>
      <c r="F37" s="17">
        <v>25000</v>
      </c>
      <c r="G37" s="18"/>
      <c r="H37" s="18">
        <f t="shared" si="1"/>
        <v>0</v>
      </c>
      <c r="I37" s="19">
        <v>15000</v>
      </c>
      <c r="J37" s="18">
        <v>4</v>
      </c>
      <c r="K37" s="18">
        <f t="shared" si="2"/>
        <v>60000</v>
      </c>
      <c r="L37" s="20">
        <v>15000</v>
      </c>
      <c r="M37" s="18">
        <v>3</v>
      </c>
      <c r="N37" s="18">
        <f t="shared" si="3"/>
        <v>45000</v>
      </c>
      <c r="O37" s="21">
        <v>250000</v>
      </c>
      <c r="P37" s="18"/>
      <c r="Q37" s="18">
        <f t="shared" si="4"/>
        <v>0</v>
      </c>
      <c r="R37" s="22">
        <v>300000</v>
      </c>
      <c r="S37" s="18"/>
      <c r="T37" s="18">
        <f t="shared" si="5"/>
        <v>0</v>
      </c>
      <c r="U37" s="23"/>
      <c r="V37" s="18">
        <f t="shared" si="0"/>
        <v>0</v>
      </c>
      <c r="W37" s="18">
        <f t="shared" si="6"/>
        <v>0</v>
      </c>
      <c r="X37" s="18">
        <f t="shared" si="7"/>
        <v>105000</v>
      </c>
      <c r="Y37" s="18">
        <f t="shared" si="8"/>
        <v>105000</v>
      </c>
    </row>
    <row r="38" spans="1:25" ht="15" x14ac:dyDescent="0.2">
      <c r="A38" s="13">
        <v>36</v>
      </c>
      <c r="B38" s="28" t="s">
        <v>104</v>
      </c>
      <c r="C38" s="29" t="s">
        <v>105</v>
      </c>
      <c r="D38" s="30" t="s">
        <v>106</v>
      </c>
      <c r="E38" s="16">
        <v>0</v>
      </c>
      <c r="F38" s="17">
        <v>25000</v>
      </c>
      <c r="G38" s="18"/>
      <c r="H38" s="18">
        <f t="shared" si="1"/>
        <v>0</v>
      </c>
      <c r="I38" s="19">
        <v>15000</v>
      </c>
      <c r="J38" s="18">
        <v>4</v>
      </c>
      <c r="K38" s="18">
        <f t="shared" si="2"/>
        <v>60000</v>
      </c>
      <c r="L38" s="20">
        <v>15000</v>
      </c>
      <c r="M38" s="18">
        <v>3</v>
      </c>
      <c r="N38" s="18">
        <f t="shared" si="3"/>
        <v>45000</v>
      </c>
      <c r="O38" s="21">
        <v>250000</v>
      </c>
      <c r="P38" s="18"/>
      <c r="Q38" s="18">
        <f t="shared" si="4"/>
        <v>0</v>
      </c>
      <c r="R38" s="22">
        <v>300000</v>
      </c>
      <c r="S38" s="18"/>
      <c r="T38" s="18">
        <f t="shared" si="5"/>
        <v>0</v>
      </c>
      <c r="U38" s="23"/>
      <c r="V38" s="18">
        <f t="shared" si="0"/>
        <v>0</v>
      </c>
      <c r="W38" s="18">
        <f t="shared" si="6"/>
        <v>0</v>
      </c>
      <c r="X38" s="18">
        <f t="shared" si="7"/>
        <v>105000</v>
      </c>
      <c r="Y38" s="18">
        <f t="shared" si="8"/>
        <v>105000</v>
      </c>
    </row>
    <row r="39" spans="1:25" ht="15" x14ac:dyDescent="0.2">
      <c r="A39" s="13">
        <v>37</v>
      </c>
      <c r="B39" s="28" t="s">
        <v>107</v>
      </c>
      <c r="C39" s="29" t="s">
        <v>105</v>
      </c>
      <c r="D39" s="30" t="s">
        <v>108</v>
      </c>
      <c r="E39" s="16">
        <v>0</v>
      </c>
      <c r="F39" s="17">
        <v>25000</v>
      </c>
      <c r="G39" s="18"/>
      <c r="H39" s="18">
        <f t="shared" si="1"/>
        <v>0</v>
      </c>
      <c r="I39" s="19">
        <v>15000</v>
      </c>
      <c r="J39" s="18">
        <v>4</v>
      </c>
      <c r="K39" s="18">
        <f t="shared" si="2"/>
        <v>60000</v>
      </c>
      <c r="L39" s="20">
        <v>15000</v>
      </c>
      <c r="M39" s="18">
        <v>3</v>
      </c>
      <c r="N39" s="18">
        <f t="shared" si="3"/>
        <v>45000</v>
      </c>
      <c r="O39" s="21">
        <v>250000</v>
      </c>
      <c r="P39" s="18"/>
      <c r="Q39" s="18">
        <f t="shared" si="4"/>
        <v>0</v>
      </c>
      <c r="R39" s="22">
        <v>300000</v>
      </c>
      <c r="S39" s="18"/>
      <c r="T39" s="18">
        <f t="shared" si="5"/>
        <v>0</v>
      </c>
      <c r="U39" s="23"/>
      <c r="V39" s="18">
        <f t="shared" si="0"/>
        <v>0</v>
      </c>
      <c r="W39" s="18">
        <f t="shared" si="6"/>
        <v>0</v>
      </c>
      <c r="X39" s="18">
        <f t="shared" si="7"/>
        <v>105000</v>
      </c>
      <c r="Y39" s="18">
        <f t="shared" si="8"/>
        <v>105000</v>
      </c>
    </row>
    <row r="40" spans="1:25" ht="15" x14ac:dyDescent="0.2">
      <c r="A40" s="24">
        <v>38</v>
      </c>
      <c r="B40" s="28" t="s">
        <v>109</v>
      </c>
      <c r="C40" s="29" t="s">
        <v>105</v>
      </c>
      <c r="D40" s="30" t="s">
        <v>110</v>
      </c>
      <c r="E40" s="16">
        <v>0</v>
      </c>
      <c r="F40" s="17">
        <v>25000</v>
      </c>
      <c r="G40" s="18"/>
      <c r="H40" s="18">
        <f t="shared" si="1"/>
        <v>0</v>
      </c>
      <c r="I40" s="19">
        <v>15000</v>
      </c>
      <c r="J40" s="18">
        <v>4</v>
      </c>
      <c r="K40" s="18">
        <f t="shared" si="2"/>
        <v>60000</v>
      </c>
      <c r="L40" s="20">
        <v>15000</v>
      </c>
      <c r="M40" s="18">
        <v>3</v>
      </c>
      <c r="N40" s="18">
        <f t="shared" si="3"/>
        <v>45000</v>
      </c>
      <c r="O40" s="21">
        <v>250000</v>
      </c>
      <c r="P40" s="18"/>
      <c r="Q40" s="18">
        <f t="shared" si="4"/>
        <v>0</v>
      </c>
      <c r="R40" s="22">
        <v>300000</v>
      </c>
      <c r="S40" s="18"/>
      <c r="T40" s="18">
        <f t="shared" si="5"/>
        <v>0</v>
      </c>
      <c r="U40" s="23"/>
      <c r="V40" s="18">
        <f t="shared" si="0"/>
        <v>0</v>
      </c>
      <c r="W40" s="18">
        <f t="shared" si="6"/>
        <v>0</v>
      </c>
      <c r="X40" s="18">
        <f t="shared" si="7"/>
        <v>105000</v>
      </c>
      <c r="Y40" s="18">
        <f t="shared" si="8"/>
        <v>105000</v>
      </c>
    </row>
    <row r="41" spans="1:25" ht="15" x14ac:dyDescent="0.2">
      <c r="A41" s="24">
        <v>39</v>
      </c>
      <c r="B41" s="28" t="s">
        <v>111</v>
      </c>
      <c r="C41" s="29" t="s">
        <v>105</v>
      </c>
      <c r="D41" s="30" t="s">
        <v>112</v>
      </c>
      <c r="E41" s="16">
        <v>0</v>
      </c>
      <c r="F41" s="17">
        <v>25000</v>
      </c>
      <c r="G41" s="18"/>
      <c r="H41" s="18">
        <f t="shared" si="1"/>
        <v>0</v>
      </c>
      <c r="I41" s="19">
        <v>15000</v>
      </c>
      <c r="J41" s="18">
        <v>4</v>
      </c>
      <c r="K41" s="18">
        <f t="shared" si="2"/>
        <v>60000</v>
      </c>
      <c r="L41" s="20">
        <v>15000</v>
      </c>
      <c r="M41" s="18">
        <v>3</v>
      </c>
      <c r="N41" s="18">
        <f t="shared" si="3"/>
        <v>45000</v>
      </c>
      <c r="O41" s="21">
        <v>250000</v>
      </c>
      <c r="P41" s="18"/>
      <c r="Q41" s="18">
        <f t="shared" si="4"/>
        <v>0</v>
      </c>
      <c r="R41" s="22">
        <v>300000</v>
      </c>
      <c r="S41" s="18"/>
      <c r="T41" s="18">
        <f t="shared" si="5"/>
        <v>0</v>
      </c>
      <c r="U41" s="23"/>
      <c r="V41" s="18">
        <f t="shared" si="0"/>
        <v>0</v>
      </c>
      <c r="W41" s="18">
        <f t="shared" si="6"/>
        <v>0</v>
      </c>
      <c r="X41" s="18">
        <f t="shared" si="7"/>
        <v>105000</v>
      </c>
      <c r="Y41" s="18">
        <f t="shared" si="8"/>
        <v>105000</v>
      </c>
    </row>
    <row r="42" spans="1:25" ht="15" x14ac:dyDescent="0.2">
      <c r="A42" s="13">
        <v>40</v>
      </c>
      <c r="B42" s="28" t="s">
        <v>113</v>
      </c>
      <c r="C42" s="29" t="s">
        <v>105</v>
      </c>
      <c r="D42" s="30" t="s">
        <v>114</v>
      </c>
      <c r="E42" s="16">
        <v>0</v>
      </c>
      <c r="F42" s="17">
        <v>25000</v>
      </c>
      <c r="G42" s="18"/>
      <c r="H42" s="18">
        <f t="shared" si="1"/>
        <v>0</v>
      </c>
      <c r="I42" s="19">
        <v>15000</v>
      </c>
      <c r="J42" s="18">
        <v>4</v>
      </c>
      <c r="K42" s="18">
        <f t="shared" si="2"/>
        <v>60000</v>
      </c>
      <c r="L42" s="20">
        <v>15000</v>
      </c>
      <c r="M42" s="18">
        <v>3</v>
      </c>
      <c r="N42" s="18">
        <f t="shared" si="3"/>
        <v>45000</v>
      </c>
      <c r="O42" s="21">
        <v>250000</v>
      </c>
      <c r="P42" s="18"/>
      <c r="Q42" s="18">
        <f t="shared" si="4"/>
        <v>0</v>
      </c>
      <c r="R42" s="22">
        <v>300000</v>
      </c>
      <c r="S42" s="18"/>
      <c r="T42" s="18">
        <f t="shared" si="5"/>
        <v>0</v>
      </c>
      <c r="U42" s="23"/>
      <c r="V42" s="18">
        <f t="shared" si="0"/>
        <v>0</v>
      </c>
      <c r="W42" s="18">
        <f t="shared" si="6"/>
        <v>0</v>
      </c>
      <c r="X42" s="18">
        <f t="shared" si="7"/>
        <v>105000</v>
      </c>
      <c r="Y42" s="18">
        <f t="shared" si="8"/>
        <v>105000</v>
      </c>
    </row>
    <row r="43" spans="1:25" ht="15" x14ac:dyDescent="0.2">
      <c r="A43" s="13">
        <v>41</v>
      </c>
      <c r="B43" s="28" t="s">
        <v>115</v>
      </c>
      <c r="C43" s="29" t="s">
        <v>105</v>
      </c>
      <c r="D43" s="30" t="s">
        <v>116</v>
      </c>
      <c r="E43" s="16">
        <v>0</v>
      </c>
      <c r="F43" s="17">
        <v>25000</v>
      </c>
      <c r="G43" s="18"/>
      <c r="H43" s="18">
        <f t="shared" si="1"/>
        <v>0</v>
      </c>
      <c r="I43" s="19">
        <v>15000</v>
      </c>
      <c r="J43" s="18">
        <v>4</v>
      </c>
      <c r="K43" s="18">
        <f t="shared" si="2"/>
        <v>60000</v>
      </c>
      <c r="L43" s="20">
        <v>15000</v>
      </c>
      <c r="M43" s="18">
        <v>3</v>
      </c>
      <c r="N43" s="18">
        <f t="shared" si="3"/>
        <v>45000</v>
      </c>
      <c r="O43" s="21">
        <v>250000</v>
      </c>
      <c r="P43" s="18"/>
      <c r="Q43" s="18">
        <f t="shared" si="4"/>
        <v>0</v>
      </c>
      <c r="R43" s="22">
        <v>300000</v>
      </c>
      <c r="S43" s="18"/>
      <c r="T43" s="18">
        <f t="shared" si="5"/>
        <v>0</v>
      </c>
      <c r="U43" s="23"/>
      <c r="V43" s="18">
        <f t="shared" si="0"/>
        <v>0</v>
      </c>
      <c r="W43" s="18">
        <f t="shared" si="6"/>
        <v>0</v>
      </c>
      <c r="X43" s="18">
        <f t="shared" si="7"/>
        <v>105000</v>
      </c>
      <c r="Y43" s="18">
        <f t="shared" si="8"/>
        <v>105000</v>
      </c>
    </row>
    <row r="44" spans="1:25" ht="15" x14ac:dyDescent="0.2">
      <c r="A44" s="24">
        <v>42</v>
      </c>
      <c r="B44" s="28" t="s">
        <v>117</v>
      </c>
      <c r="C44" s="29" t="s">
        <v>105</v>
      </c>
      <c r="D44" s="30" t="s">
        <v>118</v>
      </c>
      <c r="E44" s="16">
        <v>0</v>
      </c>
      <c r="F44" s="17">
        <v>25000</v>
      </c>
      <c r="G44" s="18"/>
      <c r="H44" s="18">
        <f t="shared" si="1"/>
        <v>0</v>
      </c>
      <c r="I44" s="19">
        <v>15000</v>
      </c>
      <c r="J44" s="18">
        <v>0</v>
      </c>
      <c r="K44" s="18">
        <f t="shared" si="2"/>
        <v>0</v>
      </c>
      <c r="L44" s="20">
        <v>15000</v>
      </c>
      <c r="M44" s="18">
        <v>3</v>
      </c>
      <c r="N44" s="18">
        <f t="shared" si="3"/>
        <v>45000</v>
      </c>
      <c r="O44" s="21">
        <v>250000</v>
      </c>
      <c r="P44" s="18"/>
      <c r="Q44" s="18">
        <f t="shared" si="4"/>
        <v>0</v>
      </c>
      <c r="R44" s="22">
        <v>300000</v>
      </c>
      <c r="S44" s="18"/>
      <c r="T44" s="18">
        <f t="shared" si="5"/>
        <v>0</v>
      </c>
      <c r="U44" s="23"/>
      <c r="V44" s="18">
        <f t="shared" si="0"/>
        <v>0</v>
      </c>
      <c r="W44" s="18">
        <f t="shared" si="6"/>
        <v>0</v>
      </c>
      <c r="X44" s="18">
        <f t="shared" si="7"/>
        <v>45000</v>
      </c>
      <c r="Y44" s="18">
        <f t="shared" si="8"/>
        <v>45000</v>
      </c>
    </row>
    <row r="45" spans="1:25" ht="15" x14ac:dyDescent="0.2">
      <c r="A45" s="24">
        <v>43</v>
      </c>
      <c r="B45" s="28" t="s">
        <v>119</v>
      </c>
      <c r="C45" s="29" t="s">
        <v>105</v>
      </c>
      <c r="D45" s="30" t="s">
        <v>120</v>
      </c>
      <c r="E45" s="16">
        <v>0</v>
      </c>
      <c r="F45" s="17">
        <v>25000</v>
      </c>
      <c r="G45" s="18"/>
      <c r="H45" s="18">
        <f t="shared" si="1"/>
        <v>0</v>
      </c>
      <c r="I45" s="19">
        <v>15000</v>
      </c>
      <c r="J45" s="18">
        <v>4</v>
      </c>
      <c r="K45" s="18">
        <f t="shared" si="2"/>
        <v>60000</v>
      </c>
      <c r="L45" s="20">
        <v>15000</v>
      </c>
      <c r="M45" s="18">
        <v>3</v>
      </c>
      <c r="N45" s="18">
        <f t="shared" si="3"/>
        <v>45000</v>
      </c>
      <c r="O45" s="21">
        <v>250000</v>
      </c>
      <c r="P45" s="18"/>
      <c r="Q45" s="18">
        <f t="shared" si="4"/>
        <v>0</v>
      </c>
      <c r="R45" s="22">
        <v>300000</v>
      </c>
      <c r="S45" s="18"/>
      <c r="T45" s="18">
        <f t="shared" si="5"/>
        <v>0</v>
      </c>
      <c r="U45" s="23"/>
      <c r="V45" s="18">
        <f t="shared" si="0"/>
        <v>0</v>
      </c>
      <c r="W45" s="18">
        <f t="shared" si="6"/>
        <v>0</v>
      </c>
      <c r="X45" s="18">
        <f t="shared" si="7"/>
        <v>105000</v>
      </c>
      <c r="Y45" s="18">
        <f t="shared" si="8"/>
        <v>105000</v>
      </c>
    </row>
    <row r="46" spans="1:25" ht="15" x14ac:dyDescent="0.2">
      <c r="A46" s="13">
        <v>44</v>
      </c>
      <c r="B46" s="28" t="s">
        <v>121</v>
      </c>
      <c r="C46" s="29" t="s">
        <v>105</v>
      </c>
      <c r="D46" s="30" t="s">
        <v>122</v>
      </c>
      <c r="E46" s="16">
        <v>0</v>
      </c>
      <c r="F46" s="17">
        <v>25000</v>
      </c>
      <c r="G46" s="18"/>
      <c r="H46" s="18">
        <f t="shared" si="1"/>
        <v>0</v>
      </c>
      <c r="I46" s="19">
        <v>15000</v>
      </c>
      <c r="J46" s="18">
        <v>4</v>
      </c>
      <c r="K46" s="18">
        <f t="shared" si="2"/>
        <v>60000</v>
      </c>
      <c r="L46" s="20">
        <v>15000</v>
      </c>
      <c r="M46" s="18">
        <v>3</v>
      </c>
      <c r="N46" s="18">
        <f t="shared" si="3"/>
        <v>45000</v>
      </c>
      <c r="O46" s="21">
        <v>250000</v>
      </c>
      <c r="P46" s="18"/>
      <c r="Q46" s="18">
        <f t="shared" si="4"/>
        <v>0</v>
      </c>
      <c r="R46" s="22">
        <v>300000</v>
      </c>
      <c r="S46" s="18"/>
      <c r="T46" s="18">
        <f t="shared" si="5"/>
        <v>0</v>
      </c>
      <c r="U46" s="23"/>
      <c r="V46" s="18">
        <f t="shared" si="0"/>
        <v>0</v>
      </c>
      <c r="W46" s="18">
        <f t="shared" si="6"/>
        <v>0</v>
      </c>
      <c r="X46" s="18">
        <f t="shared" si="7"/>
        <v>105000</v>
      </c>
      <c r="Y46" s="18">
        <f t="shared" si="8"/>
        <v>105000</v>
      </c>
    </row>
    <row r="47" spans="1:25" ht="15" x14ac:dyDescent="0.2">
      <c r="A47" s="13">
        <v>45</v>
      </c>
      <c r="B47" s="28" t="s">
        <v>123</v>
      </c>
      <c r="C47" s="29" t="s">
        <v>105</v>
      </c>
      <c r="D47" s="30" t="s">
        <v>124</v>
      </c>
      <c r="E47" s="16">
        <v>0</v>
      </c>
      <c r="F47" s="17">
        <v>25000</v>
      </c>
      <c r="G47" s="18">
        <v>26</v>
      </c>
      <c r="H47" s="18">
        <f t="shared" si="1"/>
        <v>650000</v>
      </c>
      <c r="I47" s="19">
        <v>15000</v>
      </c>
      <c r="J47" s="18"/>
      <c r="K47" s="18">
        <f t="shared" si="2"/>
        <v>0</v>
      </c>
      <c r="L47" s="20">
        <v>15000</v>
      </c>
      <c r="M47" s="18"/>
      <c r="N47" s="18">
        <f t="shared" si="3"/>
        <v>0</v>
      </c>
      <c r="O47" s="21">
        <v>250000</v>
      </c>
      <c r="P47" s="18"/>
      <c r="Q47" s="18">
        <f t="shared" si="4"/>
        <v>0</v>
      </c>
      <c r="R47" s="22">
        <v>300000</v>
      </c>
      <c r="S47" s="18"/>
      <c r="T47" s="18">
        <f t="shared" si="5"/>
        <v>0</v>
      </c>
      <c r="U47" s="23"/>
      <c r="V47" s="18">
        <f t="shared" si="0"/>
        <v>0</v>
      </c>
      <c r="W47" s="18">
        <f t="shared" si="6"/>
        <v>0</v>
      </c>
      <c r="X47" s="18">
        <f t="shared" si="7"/>
        <v>650000</v>
      </c>
      <c r="Y47" s="18">
        <f t="shared" si="8"/>
        <v>650000</v>
      </c>
    </row>
    <row r="48" spans="1:25" ht="15" x14ac:dyDescent="0.2">
      <c r="A48" s="24">
        <v>46</v>
      </c>
      <c r="B48" s="28" t="s">
        <v>125</v>
      </c>
      <c r="C48" s="29" t="s">
        <v>105</v>
      </c>
      <c r="D48" s="30" t="s">
        <v>126</v>
      </c>
      <c r="E48" s="16">
        <v>0</v>
      </c>
      <c r="F48" s="17">
        <v>25000</v>
      </c>
      <c r="G48" s="18">
        <v>26</v>
      </c>
      <c r="H48" s="18">
        <f t="shared" si="1"/>
        <v>650000</v>
      </c>
      <c r="I48" s="19">
        <v>15000</v>
      </c>
      <c r="J48" s="18"/>
      <c r="K48" s="18">
        <f t="shared" si="2"/>
        <v>0</v>
      </c>
      <c r="L48" s="20">
        <v>15000</v>
      </c>
      <c r="M48" s="18"/>
      <c r="N48" s="18">
        <f t="shared" si="3"/>
        <v>0</v>
      </c>
      <c r="O48" s="21">
        <v>250000</v>
      </c>
      <c r="P48" s="18"/>
      <c r="Q48" s="18">
        <f t="shared" si="4"/>
        <v>0</v>
      </c>
      <c r="R48" s="22">
        <v>300000</v>
      </c>
      <c r="S48" s="18"/>
      <c r="T48" s="18">
        <f t="shared" si="5"/>
        <v>0</v>
      </c>
      <c r="U48" s="23"/>
      <c r="V48" s="18">
        <f t="shared" si="0"/>
        <v>0</v>
      </c>
      <c r="W48" s="18">
        <f t="shared" si="6"/>
        <v>0</v>
      </c>
      <c r="X48" s="18">
        <f t="shared" si="7"/>
        <v>650000</v>
      </c>
      <c r="Y48" s="18">
        <f t="shared" si="8"/>
        <v>650000</v>
      </c>
    </row>
    <row r="49" spans="1:25" ht="15" x14ac:dyDescent="0.2">
      <c r="A49" s="24">
        <v>47</v>
      </c>
      <c r="B49" s="28" t="s">
        <v>127</v>
      </c>
      <c r="C49" s="29" t="s">
        <v>128</v>
      </c>
      <c r="D49" s="30" t="s">
        <v>129</v>
      </c>
      <c r="E49" s="16">
        <v>0</v>
      </c>
      <c r="F49" s="17">
        <v>25000</v>
      </c>
      <c r="G49" s="18">
        <v>26</v>
      </c>
      <c r="H49" s="18">
        <f t="shared" si="1"/>
        <v>650000</v>
      </c>
      <c r="I49" s="19">
        <v>15000</v>
      </c>
      <c r="J49" s="18"/>
      <c r="K49" s="18">
        <f t="shared" si="2"/>
        <v>0</v>
      </c>
      <c r="L49" s="20">
        <v>15000</v>
      </c>
      <c r="M49" s="18"/>
      <c r="N49" s="18">
        <f t="shared" si="3"/>
        <v>0</v>
      </c>
      <c r="O49" s="21">
        <v>250000</v>
      </c>
      <c r="P49" s="18"/>
      <c r="Q49" s="18">
        <f t="shared" si="4"/>
        <v>0</v>
      </c>
      <c r="R49" s="22">
        <v>300000</v>
      </c>
      <c r="S49" s="18"/>
      <c r="T49" s="18">
        <f t="shared" si="5"/>
        <v>0</v>
      </c>
      <c r="U49" s="23"/>
      <c r="V49" s="18">
        <f t="shared" si="0"/>
        <v>0</v>
      </c>
      <c r="W49" s="18">
        <f t="shared" si="6"/>
        <v>0</v>
      </c>
      <c r="X49" s="18">
        <f t="shared" si="7"/>
        <v>650000</v>
      </c>
      <c r="Y49" s="18">
        <f t="shared" si="8"/>
        <v>650000</v>
      </c>
    </row>
    <row r="50" spans="1:25" ht="15" x14ac:dyDescent="0.2">
      <c r="A50" s="13">
        <v>48</v>
      </c>
      <c r="B50" s="28" t="s">
        <v>130</v>
      </c>
      <c r="C50" s="29" t="s">
        <v>128</v>
      </c>
      <c r="D50" s="30" t="s">
        <v>131</v>
      </c>
      <c r="E50" s="16">
        <v>0</v>
      </c>
      <c r="F50" s="17">
        <v>25000</v>
      </c>
      <c r="G50" s="18">
        <v>26</v>
      </c>
      <c r="H50" s="18">
        <f t="shared" si="1"/>
        <v>650000</v>
      </c>
      <c r="I50" s="19">
        <v>15000</v>
      </c>
      <c r="J50" s="18"/>
      <c r="K50" s="18">
        <f t="shared" si="2"/>
        <v>0</v>
      </c>
      <c r="L50" s="20">
        <v>15000</v>
      </c>
      <c r="M50" s="18"/>
      <c r="N50" s="18">
        <f t="shared" si="3"/>
        <v>0</v>
      </c>
      <c r="O50" s="21">
        <v>250000</v>
      </c>
      <c r="P50" s="18"/>
      <c r="Q50" s="18">
        <f t="shared" si="4"/>
        <v>0</v>
      </c>
      <c r="R50" s="22">
        <v>300000</v>
      </c>
      <c r="S50" s="18"/>
      <c r="T50" s="18">
        <f t="shared" si="5"/>
        <v>0</v>
      </c>
      <c r="U50" s="23"/>
      <c r="V50" s="18">
        <f t="shared" si="0"/>
        <v>0</v>
      </c>
      <c r="W50" s="18">
        <f t="shared" si="6"/>
        <v>0</v>
      </c>
      <c r="X50" s="18">
        <f t="shared" si="7"/>
        <v>650000</v>
      </c>
      <c r="Y50" s="18">
        <f t="shared" si="8"/>
        <v>650000</v>
      </c>
    </row>
    <row r="51" spans="1:25" ht="15" x14ac:dyDescent="0.2">
      <c r="A51" s="13">
        <v>49</v>
      </c>
      <c r="B51" s="28" t="s">
        <v>132</v>
      </c>
      <c r="C51" s="29" t="s">
        <v>128</v>
      </c>
      <c r="D51" s="30" t="s">
        <v>133</v>
      </c>
      <c r="E51" s="16">
        <v>0</v>
      </c>
      <c r="F51" s="17">
        <v>25000</v>
      </c>
      <c r="G51" s="18">
        <v>26</v>
      </c>
      <c r="H51" s="18">
        <f t="shared" si="1"/>
        <v>650000</v>
      </c>
      <c r="I51" s="19">
        <v>15000</v>
      </c>
      <c r="J51" s="18"/>
      <c r="K51" s="18">
        <f t="shared" si="2"/>
        <v>0</v>
      </c>
      <c r="L51" s="20">
        <v>15000</v>
      </c>
      <c r="M51" s="18"/>
      <c r="N51" s="18">
        <f t="shared" si="3"/>
        <v>0</v>
      </c>
      <c r="O51" s="21">
        <v>250000</v>
      </c>
      <c r="P51" s="18"/>
      <c r="Q51" s="18">
        <f t="shared" si="4"/>
        <v>0</v>
      </c>
      <c r="R51" s="22">
        <v>300000</v>
      </c>
      <c r="S51" s="18"/>
      <c r="T51" s="18">
        <f t="shared" si="5"/>
        <v>0</v>
      </c>
      <c r="U51" s="23"/>
      <c r="V51" s="18">
        <f t="shared" si="0"/>
        <v>0</v>
      </c>
      <c r="W51" s="18">
        <f t="shared" si="6"/>
        <v>0</v>
      </c>
      <c r="X51" s="18">
        <f t="shared" si="7"/>
        <v>650000</v>
      </c>
      <c r="Y51" s="18">
        <f t="shared" si="8"/>
        <v>650000</v>
      </c>
    </row>
    <row r="52" spans="1:25" ht="15" x14ac:dyDescent="0.2">
      <c r="A52" s="24">
        <v>50</v>
      </c>
      <c r="B52" s="28" t="s">
        <v>134</v>
      </c>
      <c r="C52" s="29" t="s">
        <v>128</v>
      </c>
      <c r="D52" s="30" t="s">
        <v>135</v>
      </c>
      <c r="E52" s="16">
        <v>0</v>
      </c>
      <c r="F52" s="17">
        <v>25000</v>
      </c>
      <c r="G52" s="18">
        <v>26</v>
      </c>
      <c r="H52" s="18">
        <f t="shared" si="1"/>
        <v>650000</v>
      </c>
      <c r="I52" s="19">
        <v>15000</v>
      </c>
      <c r="J52" s="18"/>
      <c r="K52" s="18">
        <f t="shared" si="2"/>
        <v>0</v>
      </c>
      <c r="L52" s="20">
        <v>15000</v>
      </c>
      <c r="M52" s="18"/>
      <c r="N52" s="18">
        <f t="shared" si="3"/>
        <v>0</v>
      </c>
      <c r="O52" s="21">
        <v>250000</v>
      </c>
      <c r="P52" s="18"/>
      <c r="Q52" s="18">
        <f t="shared" si="4"/>
        <v>0</v>
      </c>
      <c r="R52" s="22">
        <v>300000</v>
      </c>
      <c r="S52" s="18"/>
      <c r="T52" s="18">
        <f t="shared" si="5"/>
        <v>0</v>
      </c>
      <c r="U52" s="23"/>
      <c r="V52" s="18">
        <f t="shared" si="0"/>
        <v>0</v>
      </c>
      <c r="W52" s="18">
        <f t="shared" si="6"/>
        <v>0</v>
      </c>
      <c r="X52" s="18">
        <f t="shared" si="7"/>
        <v>650000</v>
      </c>
      <c r="Y52" s="18">
        <f t="shared" si="8"/>
        <v>650000</v>
      </c>
    </row>
    <row r="53" spans="1:25" ht="15" x14ac:dyDescent="0.2">
      <c r="A53" s="24">
        <v>51</v>
      </c>
      <c r="B53" s="28" t="s">
        <v>136</v>
      </c>
      <c r="C53" s="29" t="s">
        <v>128</v>
      </c>
      <c r="D53" s="30" t="s">
        <v>137</v>
      </c>
      <c r="E53" s="16">
        <v>0</v>
      </c>
      <c r="F53" s="17">
        <v>25000</v>
      </c>
      <c r="G53" s="18">
        <v>26</v>
      </c>
      <c r="H53" s="18">
        <f t="shared" si="1"/>
        <v>650000</v>
      </c>
      <c r="I53" s="19">
        <v>15000</v>
      </c>
      <c r="J53" s="18"/>
      <c r="K53" s="18">
        <f t="shared" si="2"/>
        <v>0</v>
      </c>
      <c r="L53" s="20">
        <v>15000</v>
      </c>
      <c r="M53" s="18"/>
      <c r="N53" s="18">
        <f t="shared" si="3"/>
        <v>0</v>
      </c>
      <c r="O53" s="21">
        <v>250000</v>
      </c>
      <c r="P53" s="18"/>
      <c r="Q53" s="18">
        <f t="shared" si="4"/>
        <v>0</v>
      </c>
      <c r="R53" s="22">
        <v>300000</v>
      </c>
      <c r="S53" s="18"/>
      <c r="T53" s="18">
        <f t="shared" si="5"/>
        <v>0</v>
      </c>
      <c r="U53" s="23"/>
      <c r="V53" s="18">
        <f t="shared" si="0"/>
        <v>0</v>
      </c>
      <c r="W53" s="18">
        <f t="shared" si="6"/>
        <v>0</v>
      </c>
      <c r="X53" s="18">
        <f t="shared" si="7"/>
        <v>650000</v>
      </c>
      <c r="Y53" s="18">
        <f t="shared" si="8"/>
        <v>650000</v>
      </c>
    </row>
    <row r="54" spans="1:25" ht="15" x14ac:dyDescent="0.2">
      <c r="A54" s="13">
        <v>52</v>
      </c>
      <c r="B54" s="28" t="s">
        <v>138</v>
      </c>
      <c r="C54" s="29" t="s">
        <v>128</v>
      </c>
      <c r="D54" s="30" t="s">
        <v>139</v>
      </c>
      <c r="E54" s="16">
        <v>0</v>
      </c>
      <c r="F54" s="17">
        <v>25000</v>
      </c>
      <c r="G54" s="18">
        <v>26</v>
      </c>
      <c r="H54" s="18">
        <f t="shared" si="1"/>
        <v>650000</v>
      </c>
      <c r="I54" s="19">
        <v>15000</v>
      </c>
      <c r="J54" s="18"/>
      <c r="K54" s="18">
        <f t="shared" si="2"/>
        <v>0</v>
      </c>
      <c r="L54" s="20">
        <v>15000</v>
      </c>
      <c r="M54" s="18"/>
      <c r="N54" s="18">
        <f t="shared" si="3"/>
        <v>0</v>
      </c>
      <c r="O54" s="21">
        <v>250000</v>
      </c>
      <c r="P54" s="18"/>
      <c r="Q54" s="18">
        <f t="shared" si="4"/>
        <v>0</v>
      </c>
      <c r="R54" s="22">
        <v>300000</v>
      </c>
      <c r="S54" s="18"/>
      <c r="T54" s="18">
        <f t="shared" si="5"/>
        <v>0</v>
      </c>
      <c r="U54" s="23"/>
      <c r="V54" s="18">
        <f t="shared" si="0"/>
        <v>0</v>
      </c>
      <c r="W54" s="18">
        <f t="shared" si="6"/>
        <v>0</v>
      </c>
      <c r="X54" s="18">
        <f t="shared" si="7"/>
        <v>650000</v>
      </c>
      <c r="Y54" s="18">
        <f t="shared" si="8"/>
        <v>650000</v>
      </c>
    </row>
    <row r="55" spans="1:25" ht="15" x14ac:dyDescent="0.2">
      <c r="A55" s="13">
        <v>53</v>
      </c>
      <c r="B55" s="28" t="s">
        <v>140</v>
      </c>
      <c r="C55" s="29" t="s">
        <v>128</v>
      </c>
      <c r="D55" s="30" t="s">
        <v>141</v>
      </c>
      <c r="E55" s="16">
        <v>0</v>
      </c>
      <c r="F55" s="17">
        <v>25000</v>
      </c>
      <c r="G55" s="18">
        <v>26</v>
      </c>
      <c r="H55" s="18">
        <f t="shared" si="1"/>
        <v>650000</v>
      </c>
      <c r="I55" s="19">
        <v>15000</v>
      </c>
      <c r="J55" s="18"/>
      <c r="K55" s="18">
        <f t="shared" si="2"/>
        <v>0</v>
      </c>
      <c r="L55" s="20">
        <v>15000</v>
      </c>
      <c r="M55" s="18"/>
      <c r="N55" s="18">
        <f t="shared" si="3"/>
        <v>0</v>
      </c>
      <c r="O55" s="21">
        <v>250000</v>
      </c>
      <c r="P55" s="18"/>
      <c r="Q55" s="18">
        <f t="shared" si="4"/>
        <v>0</v>
      </c>
      <c r="R55" s="22">
        <v>300000</v>
      </c>
      <c r="S55" s="18"/>
      <c r="T55" s="18">
        <f t="shared" si="5"/>
        <v>0</v>
      </c>
      <c r="U55" s="23"/>
      <c r="V55" s="18">
        <f t="shared" si="0"/>
        <v>0</v>
      </c>
      <c r="W55" s="18">
        <f t="shared" si="6"/>
        <v>0</v>
      </c>
      <c r="X55" s="18">
        <f t="shared" si="7"/>
        <v>650000</v>
      </c>
      <c r="Y55" s="18">
        <f t="shared" si="8"/>
        <v>650000</v>
      </c>
    </row>
    <row r="56" spans="1:25" ht="15" x14ac:dyDescent="0.2">
      <c r="A56" s="24">
        <v>54</v>
      </c>
      <c r="B56" s="28" t="s">
        <v>142</v>
      </c>
      <c r="C56" s="29" t="s">
        <v>128</v>
      </c>
      <c r="D56" s="30" t="s">
        <v>143</v>
      </c>
      <c r="E56" s="16">
        <v>0</v>
      </c>
      <c r="F56" s="17">
        <v>25000</v>
      </c>
      <c r="G56" s="18">
        <v>26</v>
      </c>
      <c r="H56" s="18">
        <f t="shared" si="1"/>
        <v>650000</v>
      </c>
      <c r="I56" s="19">
        <v>15000</v>
      </c>
      <c r="J56" s="18"/>
      <c r="K56" s="18">
        <f t="shared" si="2"/>
        <v>0</v>
      </c>
      <c r="L56" s="20">
        <v>15000</v>
      </c>
      <c r="M56" s="18"/>
      <c r="N56" s="18">
        <f t="shared" si="3"/>
        <v>0</v>
      </c>
      <c r="O56" s="21">
        <v>250000</v>
      </c>
      <c r="P56" s="18"/>
      <c r="Q56" s="18">
        <f t="shared" si="4"/>
        <v>0</v>
      </c>
      <c r="R56" s="22">
        <v>300000</v>
      </c>
      <c r="S56" s="18"/>
      <c r="T56" s="18">
        <f t="shared" si="5"/>
        <v>0</v>
      </c>
      <c r="U56" s="23"/>
      <c r="V56" s="18">
        <f t="shared" si="0"/>
        <v>0</v>
      </c>
      <c r="W56" s="18">
        <f t="shared" si="6"/>
        <v>0</v>
      </c>
      <c r="X56" s="18">
        <f t="shared" si="7"/>
        <v>650000</v>
      </c>
      <c r="Y56" s="18">
        <f t="shared" si="8"/>
        <v>650000</v>
      </c>
    </row>
    <row r="57" spans="1:25" ht="15" x14ac:dyDescent="0.2">
      <c r="A57" s="24">
        <v>55</v>
      </c>
      <c r="B57" s="28" t="s">
        <v>144</v>
      </c>
      <c r="C57" s="29" t="s">
        <v>128</v>
      </c>
      <c r="D57" s="30" t="s">
        <v>145</v>
      </c>
      <c r="E57" s="16">
        <v>0</v>
      </c>
      <c r="F57" s="17">
        <v>25000</v>
      </c>
      <c r="G57" s="18">
        <v>26</v>
      </c>
      <c r="H57" s="18">
        <f t="shared" si="1"/>
        <v>650000</v>
      </c>
      <c r="I57" s="19">
        <v>15000</v>
      </c>
      <c r="J57" s="18"/>
      <c r="K57" s="18">
        <f t="shared" si="2"/>
        <v>0</v>
      </c>
      <c r="L57" s="20">
        <v>15000</v>
      </c>
      <c r="M57" s="18"/>
      <c r="N57" s="18">
        <f t="shared" si="3"/>
        <v>0</v>
      </c>
      <c r="O57" s="21">
        <v>250000</v>
      </c>
      <c r="P57" s="18"/>
      <c r="Q57" s="18">
        <f t="shared" si="4"/>
        <v>0</v>
      </c>
      <c r="R57" s="22">
        <v>300000</v>
      </c>
      <c r="S57" s="18"/>
      <c r="T57" s="18">
        <f t="shared" si="5"/>
        <v>0</v>
      </c>
      <c r="U57" s="23"/>
      <c r="V57" s="18">
        <f t="shared" si="0"/>
        <v>0</v>
      </c>
      <c r="W57" s="18">
        <f t="shared" si="6"/>
        <v>0</v>
      </c>
      <c r="X57" s="18">
        <f t="shared" si="7"/>
        <v>650000</v>
      </c>
      <c r="Y57" s="18">
        <f t="shared" si="8"/>
        <v>650000</v>
      </c>
    </row>
    <row r="58" spans="1:25" ht="15" x14ac:dyDescent="0.2">
      <c r="A58" s="13">
        <v>56</v>
      </c>
      <c r="B58" s="28" t="s">
        <v>146</v>
      </c>
      <c r="C58" s="29" t="s">
        <v>128</v>
      </c>
      <c r="D58" s="30" t="s">
        <v>147</v>
      </c>
      <c r="E58" s="16">
        <v>0</v>
      </c>
      <c r="F58" s="17">
        <v>25000</v>
      </c>
      <c r="G58" s="18">
        <v>26</v>
      </c>
      <c r="H58" s="18">
        <f t="shared" si="1"/>
        <v>650000</v>
      </c>
      <c r="I58" s="19">
        <v>15000</v>
      </c>
      <c r="J58" s="18"/>
      <c r="K58" s="18">
        <f t="shared" si="2"/>
        <v>0</v>
      </c>
      <c r="L58" s="20">
        <v>15000</v>
      </c>
      <c r="M58" s="18"/>
      <c r="N58" s="18">
        <f t="shared" si="3"/>
        <v>0</v>
      </c>
      <c r="O58" s="21">
        <v>250000</v>
      </c>
      <c r="P58" s="18"/>
      <c r="Q58" s="18">
        <f t="shared" si="4"/>
        <v>0</v>
      </c>
      <c r="R58" s="22">
        <v>300000</v>
      </c>
      <c r="S58" s="18"/>
      <c r="T58" s="18">
        <f t="shared" si="5"/>
        <v>0</v>
      </c>
      <c r="U58" s="23"/>
      <c r="V58" s="18">
        <f t="shared" si="0"/>
        <v>0</v>
      </c>
      <c r="W58" s="18">
        <f t="shared" si="6"/>
        <v>0</v>
      </c>
      <c r="X58" s="18">
        <f t="shared" si="7"/>
        <v>650000</v>
      </c>
      <c r="Y58" s="18">
        <f t="shared" si="8"/>
        <v>650000</v>
      </c>
    </row>
    <row r="59" spans="1:25" ht="15" x14ac:dyDescent="0.2">
      <c r="A59" s="13">
        <v>57</v>
      </c>
      <c r="B59" s="28" t="s">
        <v>148</v>
      </c>
      <c r="C59" s="29" t="s">
        <v>128</v>
      </c>
      <c r="D59" s="30" t="s">
        <v>149</v>
      </c>
      <c r="E59" s="16">
        <v>0</v>
      </c>
      <c r="F59" s="17">
        <v>25000</v>
      </c>
      <c r="G59" s="18">
        <v>26</v>
      </c>
      <c r="H59" s="18">
        <f t="shared" si="1"/>
        <v>650000</v>
      </c>
      <c r="I59" s="19">
        <v>15000</v>
      </c>
      <c r="J59" s="18"/>
      <c r="K59" s="18">
        <f t="shared" si="2"/>
        <v>0</v>
      </c>
      <c r="L59" s="20">
        <v>15000</v>
      </c>
      <c r="M59" s="18"/>
      <c r="N59" s="18">
        <f t="shared" si="3"/>
        <v>0</v>
      </c>
      <c r="O59" s="21">
        <v>250000</v>
      </c>
      <c r="P59" s="18"/>
      <c r="Q59" s="18">
        <f t="shared" si="4"/>
        <v>0</v>
      </c>
      <c r="R59" s="22">
        <v>300000</v>
      </c>
      <c r="S59" s="18"/>
      <c r="T59" s="18">
        <f t="shared" si="5"/>
        <v>0</v>
      </c>
      <c r="U59" s="23"/>
      <c r="V59" s="18">
        <f t="shared" si="0"/>
        <v>0</v>
      </c>
      <c r="W59" s="18">
        <f t="shared" si="6"/>
        <v>0</v>
      </c>
      <c r="X59" s="18">
        <f t="shared" si="7"/>
        <v>650000</v>
      </c>
      <c r="Y59" s="18">
        <f t="shared" si="8"/>
        <v>650000</v>
      </c>
    </row>
    <row r="60" spans="1:25" ht="15" x14ac:dyDescent="0.2">
      <c r="A60" s="24">
        <v>58</v>
      </c>
      <c r="B60" s="28" t="s">
        <v>150</v>
      </c>
      <c r="C60" s="29" t="s">
        <v>128</v>
      </c>
      <c r="D60" s="30" t="s">
        <v>151</v>
      </c>
      <c r="E60" s="16">
        <v>0</v>
      </c>
      <c r="F60" s="17">
        <v>25000</v>
      </c>
      <c r="G60" s="18">
        <v>26</v>
      </c>
      <c r="H60" s="18">
        <f t="shared" si="1"/>
        <v>650000</v>
      </c>
      <c r="I60" s="19">
        <v>15000</v>
      </c>
      <c r="J60" s="18"/>
      <c r="K60" s="18">
        <f t="shared" si="2"/>
        <v>0</v>
      </c>
      <c r="L60" s="20">
        <v>15000</v>
      </c>
      <c r="M60" s="18"/>
      <c r="N60" s="18">
        <f t="shared" si="3"/>
        <v>0</v>
      </c>
      <c r="O60" s="21">
        <v>250000</v>
      </c>
      <c r="P60" s="18"/>
      <c r="Q60" s="18">
        <f t="shared" si="4"/>
        <v>0</v>
      </c>
      <c r="R60" s="22">
        <v>300000</v>
      </c>
      <c r="S60" s="18"/>
      <c r="T60" s="18">
        <f t="shared" si="5"/>
        <v>0</v>
      </c>
      <c r="U60" s="23"/>
      <c r="V60" s="18">
        <f t="shared" si="0"/>
        <v>0</v>
      </c>
      <c r="W60" s="18">
        <f t="shared" si="6"/>
        <v>0</v>
      </c>
      <c r="X60" s="18">
        <f t="shared" si="7"/>
        <v>650000</v>
      </c>
      <c r="Y60" s="18">
        <f t="shared" si="8"/>
        <v>650000</v>
      </c>
    </row>
    <row r="61" spans="1:25" ht="15" x14ac:dyDescent="0.2">
      <c r="A61" s="24">
        <v>59</v>
      </c>
      <c r="B61" s="28" t="s">
        <v>152</v>
      </c>
      <c r="C61" s="29" t="s">
        <v>128</v>
      </c>
      <c r="D61" s="30" t="s">
        <v>153</v>
      </c>
      <c r="E61" s="16">
        <v>0</v>
      </c>
      <c r="F61" s="17">
        <v>25000</v>
      </c>
      <c r="G61" s="18">
        <v>26</v>
      </c>
      <c r="H61" s="18">
        <f t="shared" si="1"/>
        <v>650000</v>
      </c>
      <c r="I61" s="19">
        <v>15000</v>
      </c>
      <c r="J61" s="18"/>
      <c r="K61" s="18">
        <f t="shared" si="2"/>
        <v>0</v>
      </c>
      <c r="L61" s="20">
        <v>15000</v>
      </c>
      <c r="M61" s="18"/>
      <c r="N61" s="18">
        <f t="shared" si="3"/>
        <v>0</v>
      </c>
      <c r="O61" s="21">
        <v>250000</v>
      </c>
      <c r="P61" s="18"/>
      <c r="Q61" s="18">
        <f t="shared" si="4"/>
        <v>0</v>
      </c>
      <c r="R61" s="22">
        <v>300000</v>
      </c>
      <c r="S61" s="18"/>
      <c r="T61" s="18">
        <f t="shared" si="5"/>
        <v>0</v>
      </c>
      <c r="U61" s="23"/>
      <c r="V61" s="18">
        <f t="shared" si="0"/>
        <v>0</v>
      </c>
      <c r="W61" s="18">
        <f t="shared" si="6"/>
        <v>0</v>
      </c>
      <c r="X61" s="18">
        <f t="shared" si="7"/>
        <v>650000</v>
      </c>
      <c r="Y61" s="18">
        <f t="shared" si="8"/>
        <v>650000</v>
      </c>
    </row>
    <row r="62" spans="1:25" ht="15" x14ac:dyDescent="0.2">
      <c r="A62" s="13">
        <v>60</v>
      </c>
      <c r="B62" s="28" t="s">
        <v>154</v>
      </c>
      <c r="C62" s="29" t="s">
        <v>155</v>
      </c>
      <c r="D62" s="30" t="s">
        <v>156</v>
      </c>
      <c r="E62" s="16">
        <v>0</v>
      </c>
      <c r="F62" s="17">
        <v>25000</v>
      </c>
      <c r="G62" s="18">
        <v>26</v>
      </c>
      <c r="H62" s="18">
        <f t="shared" si="1"/>
        <v>650000</v>
      </c>
      <c r="I62" s="19">
        <v>15000</v>
      </c>
      <c r="J62" s="18"/>
      <c r="K62" s="18">
        <f t="shared" si="2"/>
        <v>0</v>
      </c>
      <c r="L62" s="20">
        <v>15000</v>
      </c>
      <c r="M62" s="18"/>
      <c r="N62" s="18">
        <f t="shared" si="3"/>
        <v>0</v>
      </c>
      <c r="O62" s="21">
        <v>250000</v>
      </c>
      <c r="P62" s="18"/>
      <c r="Q62" s="18">
        <f t="shared" si="4"/>
        <v>0</v>
      </c>
      <c r="R62" s="22">
        <v>300000</v>
      </c>
      <c r="S62" s="18"/>
      <c r="T62" s="18">
        <f t="shared" si="5"/>
        <v>0</v>
      </c>
      <c r="U62" s="23"/>
      <c r="V62" s="18">
        <f t="shared" si="0"/>
        <v>0</v>
      </c>
      <c r="W62" s="18">
        <f t="shared" si="6"/>
        <v>0</v>
      </c>
      <c r="X62" s="18">
        <f t="shared" si="7"/>
        <v>650000</v>
      </c>
      <c r="Y62" s="18">
        <f t="shared" si="8"/>
        <v>650000</v>
      </c>
    </row>
    <row r="63" spans="1:25" ht="15" x14ac:dyDescent="0.2">
      <c r="A63" s="31"/>
      <c r="B63" s="32"/>
      <c r="C63" s="33"/>
      <c r="D63" s="34"/>
      <c r="E63" s="35">
        <v>0</v>
      </c>
      <c r="F63" s="17"/>
      <c r="G63" s="36"/>
      <c r="H63" s="18">
        <f t="shared" si="1"/>
        <v>0</v>
      </c>
      <c r="I63" s="19"/>
      <c r="J63" s="36"/>
      <c r="K63" s="18">
        <f t="shared" si="2"/>
        <v>0</v>
      </c>
      <c r="L63" s="20"/>
      <c r="M63" s="36"/>
      <c r="N63" s="18">
        <f t="shared" si="3"/>
        <v>0</v>
      </c>
      <c r="O63" s="21"/>
      <c r="P63" s="36"/>
      <c r="Q63" s="36">
        <f t="shared" si="4"/>
        <v>0</v>
      </c>
      <c r="R63" s="22"/>
      <c r="S63" s="36"/>
      <c r="T63" s="36">
        <f t="shared" si="5"/>
        <v>0</v>
      </c>
      <c r="U63" s="23"/>
      <c r="V63" s="36">
        <f t="shared" si="0"/>
        <v>0</v>
      </c>
      <c r="W63" s="36">
        <f t="shared" si="6"/>
        <v>0</v>
      </c>
      <c r="X63" s="36">
        <f t="shared" si="7"/>
        <v>0</v>
      </c>
      <c r="Y63" s="36">
        <f t="shared" si="8"/>
        <v>0</v>
      </c>
    </row>
    <row r="64" spans="1:25" ht="15" x14ac:dyDescent="0.2">
      <c r="A64" s="37">
        <v>1</v>
      </c>
      <c r="B64" s="38" t="s">
        <v>157</v>
      </c>
      <c r="C64" s="39" t="s">
        <v>32</v>
      </c>
      <c r="D64" s="40">
        <v>20998</v>
      </c>
      <c r="E64" s="16">
        <v>0</v>
      </c>
      <c r="F64" s="17">
        <v>25000</v>
      </c>
      <c r="G64" s="18">
        <v>26</v>
      </c>
      <c r="H64" s="18">
        <f t="shared" si="1"/>
        <v>650000</v>
      </c>
      <c r="I64" s="19">
        <v>15000</v>
      </c>
      <c r="J64" s="18"/>
      <c r="K64" s="18">
        <f t="shared" si="2"/>
        <v>0</v>
      </c>
      <c r="L64" s="20">
        <v>15000</v>
      </c>
      <c r="M64" s="18"/>
      <c r="N64" s="18">
        <f t="shared" si="3"/>
        <v>0</v>
      </c>
      <c r="O64" s="21">
        <v>250000</v>
      </c>
      <c r="P64" s="18"/>
      <c r="Q64" s="18">
        <f t="shared" si="4"/>
        <v>0</v>
      </c>
      <c r="R64" s="22">
        <v>300000</v>
      </c>
      <c r="S64" s="18"/>
      <c r="T64" s="18">
        <f t="shared" si="5"/>
        <v>0</v>
      </c>
      <c r="U64" s="23"/>
      <c r="V64" s="18">
        <f t="shared" si="0"/>
        <v>0</v>
      </c>
      <c r="W64" s="18">
        <f t="shared" si="6"/>
        <v>0</v>
      </c>
      <c r="X64" s="18">
        <f t="shared" si="7"/>
        <v>650000</v>
      </c>
      <c r="Y64" s="18">
        <f t="shared" si="8"/>
        <v>650000</v>
      </c>
    </row>
    <row r="65" spans="1:25" ht="15" x14ac:dyDescent="0.2">
      <c r="A65" s="37">
        <v>2</v>
      </c>
      <c r="B65" s="38" t="s">
        <v>158</v>
      </c>
      <c r="C65" s="39" t="s">
        <v>32</v>
      </c>
      <c r="D65" s="40">
        <v>21022</v>
      </c>
      <c r="E65" s="16">
        <v>0</v>
      </c>
      <c r="F65" s="17">
        <v>25000</v>
      </c>
      <c r="G65" s="18">
        <v>26</v>
      </c>
      <c r="H65" s="18">
        <f t="shared" si="1"/>
        <v>650000</v>
      </c>
      <c r="I65" s="19">
        <v>15000</v>
      </c>
      <c r="J65" s="18"/>
      <c r="K65" s="18">
        <f t="shared" si="2"/>
        <v>0</v>
      </c>
      <c r="L65" s="20">
        <v>15000</v>
      </c>
      <c r="M65" s="18"/>
      <c r="N65" s="18">
        <f t="shared" si="3"/>
        <v>0</v>
      </c>
      <c r="O65" s="21">
        <v>250000</v>
      </c>
      <c r="P65" s="18"/>
      <c r="Q65" s="18">
        <f t="shared" si="4"/>
        <v>0</v>
      </c>
      <c r="R65" s="22">
        <v>300000</v>
      </c>
      <c r="S65" s="18"/>
      <c r="T65" s="18">
        <f t="shared" si="5"/>
        <v>0</v>
      </c>
      <c r="U65" s="23"/>
      <c r="V65" s="18">
        <f t="shared" si="0"/>
        <v>0</v>
      </c>
      <c r="W65" s="18">
        <f t="shared" si="6"/>
        <v>0</v>
      </c>
      <c r="X65" s="18">
        <f t="shared" si="7"/>
        <v>650000</v>
      </c>
      <c r="Y65" s="18">
        <f t="shared" si="8"/>
        <v>650000</v>
      </c>
    </row>
    <row r="66" spans="1:25" ht="15" x14ac:dyDescent="0.2">
      <c r="A66" s="37">
        <v>3</v>
      </c>
      <c r="B66" s="38" t="s">
        <v>159</v>
      </c>
      <c r="C66" s="39" t="s">
        <v>32</v>
      </c>
      <c r="D66" s="40">
        <v>24077</v>
      </c>
      <c r="E66" s="16">
        <v>0</v>
      </c>
      <c r="F66" s="17">
        <v>25000</v>
      </c>
      <c r="G66" s="18">
        <v>26</v>
      </c>
      <c r="H66" s="18">
        <f t="shared" si="1"/>
        <v>650000</v>
      </c>
      <c r="I66" s="19">
        <v>15000</v>
      </c>
      <c r="J66" s="18"/>
      <c r="K66" s="18">
        <f t="shared" si="2"/>
        <v>0</v>
      </c>
      <c r="L66" s="20">
        <v>15000</v>
      </c>
      <c r="M66" s="18"/>
      <c r="N66" s="18">
        <f t="shared" si="3"/>
        <v>0</v>
      </c>
      <c r="O66" s="21">
        <v>250000</v>
      </c>
      <c r="P66" s="18"/>
      <c r="Q66" s="18">
        <f t="shared" si="4"/>
        <v>0</v>
      </c>
      <c r="R66" s="22">
        <v>300000</v>
      </c>
      <c r="S66" s="18"/>
      <c r="T66" s="18">
        <f t="shared" si="5"/>
        <v>0</v>
      </c>
      <c r="U66" s="23"/>
      <c r="V66" s="18">
        <f t="shared" si="0"/>
        <v>0</v>
      </c>
      <c r="W66" s="18">
        <f t="shared" si="6"/>
        <v>0</v>
      </c>
      <c r="X66" s="18">
        <f t="shared" si="7"/>
        <v>650000</v>
      </c>
      <c r="Y66" s="18">
        <f t="shared" si="8"/>
        <v>650000</v>
      </c>
    </row>
    <row r="67" spans="1:25" ht="15" x14ac:dyDescent="0.2">
      <c r="A67" s="37">
        <v>4</v>
      </c>
      <c r="B67" s="38" t="s">
        <v>160</v>
      </c>
      <c r="C67" s="39" t="s">
        <v>32</v>
      </c>
      <c r="D67" s="40">
        <v>23251</v>
      </c>
      <c r="E67" s="16">
        <v>0</v>
      </c>
      <c r="F67" s="17">
        <v>25000</v>
      </c>
      <c r="G67" s="18">
        <v>26</v>
      </c>
      <c r="H67" s="18">
        <f t="shared" si="1"/>
        <v>650000</v>
      </c>
      <c r="I67" s="19">
        <v>15000</v>
      </c>
      <c r="J67" s="18"/>
      <c r="K67" s="18">
        <f t="shared" si="2"/>
        <v>0</v>
      </c>
      <c r="L67" s="20">
        <v>15000</v>
      </c>
      <c r="M67" s="18"/>
      <c r="N67" s="18">
        <f t="shared" si="3"/>
        <v>0</v>
      </c>
      <c r="O67" s="21">
        <v>250000</v>
      </c>
      <c r="P67" s="18"/>
      <c r="Q67" s="18">
        <f t="shared" si="4"/>
        <v>0</v>
      </c>
      <c r="R67" s="22">
        <v>300000</v>
      </c>
      <c r="S67" s="18"/>
      <c r="T67" s="18">
        <f t="shared" si="5"/>
        <v>0</v>
      </c>
      <c r="U67" s="23"/>
      <c r="V67" s="18">
        <f t="shared" ref="V67:V91" si="9">SUM(T67:U67)</f>
        <v>0</v>
      </c>
      <c r="W67" s="18">
        <f t="shared" si="6"/>
        <v>0</v>
      </c>
      <c r="X67" s="18">
        <f t="shared" si="7"/>
        <v>650000</v>
      </c>
      <c r="Y67" s="18">
        <f t="shared" si="8"/>
        <v>650000</v>
      </c>
    </row>
    <row r="68" spans="1:25" ht="15" x14ac:dyDescent="0.2">
      <c r="A68" s="37">
        <v>5</v>
      </c>
      <c r="B68" s="38" t="s">
        <v>161</v>
      </c>
      <c r="C68" s="39" t="s">
        <v>32</v>
      </c>
      <c r="D68" s="40">
        <v>21743</v>
      </c>
      <c r="E68" s="16">
        <v>0</v>
      </c>
      <c r="F68" s="17">
        <v>25000</v>
      </c>
      <c r="G68" s="18">
        <v>26</v>
      </c>
      <c r="H68" s="18">
        <f t="shared" ref="H68:H90" si="10">F68*G68</f>
        <v>650000</v>
      </c>
      <c r="I68" s="19">
        <v>15000</v>
      </c>
      <c r="J68" s="18"/>
      <c r="K68" s="18">
        <f t="shared" ref="K68:K90" si="11">I68*J68</f>
        <v>0</v>
      </c>
      <c r="L68" s="20">
        <v>15000</v>
      </c>
      <c r="M68" s="18"/>
      <c r="N68" s="18">
        <f t="shared" ref="N68:N90" si="12">L68*M68</f>
        <v>0</v>
      </c>
      <c r="O68" s="21">
        <v>250000</v>
      </c>
      <c r="P68" s="18"/>
      <c r="Q68" s="18">
        <f t="shared" ref="Q68:Q90" si="13">O68*P68</f>
        <v>0</v>
      </c>
      <c r="R68" s="22">
        <v>300000</v>
      </c>
      <c r="S68" s="18"/>
      <c r="T68" s="18">
        <f t="shared" ref="T68:T90" si="14">R68*S68</f>
        <v>0</v>
      </c>
      <c r="U68" s="23"/>
      <c r="V68" s="18">
        <f t="shared" si="9"/>
        <v>0</v>
      </c>
      <c r="W68" s="18">
        <f t="shared" ref="W68:W90" si="15">U68*V68</f>
        <v>0</v>
      </c>
      <c r="X68" s="18">
        <f t="shared" ref="X68:X90" si="16">W68+T68+Q68+N68+K68+H68</f>
        <v>650000</v>
      </c>
      <c r="Y68" s="18">
        <f t="shared" ref="Y68:Y90" si="17">X68-E68</f>
        <v>650000</v>
      </c>
    </row>
    <row r="69" spans="1:25" ht="15" x14ac:dyDescent="0.2">
      <c r="A69" s="37">
        <v>6</v>
      </c>
      <c r="B69" s="38" t="s">
        <v>162</v>
      </c>
      <c r="C69" s="39" t="s">
        <v>32</v>
      </c>
      <c r="D69" s="40">
        <v>26484</v>
      </c>
      <c r="E69" s="16">
        <v>0</v>
      </c>
      <c r="F69" s="17">
        <v>25000</v>
      </c>
      <c r="G69" s="18">
        <v>26</v>
      </c>
      <c r="H69" s="18">
        <f t="shared" si="10"/>
        <v>650000</v>
      </c>
      <c r="I69" s="19">
        <v>15000</v>
      </c>
      <c r="J69" s="18"/>
      <c r="K69" s="18">
        <f t="shared" si="11"/>
        <v>0</v>
      </c>
      <c r="L69" s="20">
        <v>15000</v>
      </c>
      <c r="M69" s="18"/>
      <c r="N69" s="18">
        <f t="shared" si="12"/>
        <v>0</v>
      </c>
      <c r="O69" s="21">
        <v>250000</v>
      </c>
      <c r="P69" s="18"/>
      <c r="Q69" s="18">
        <f t="shared" si="13"/>
        <v>0</v>
      </c>
      <c r="R69" s="22">
        <v>300000</v>
      </c>
      <c r="S69" s="18"/>
      <c r="T69" s="18">
        <f t="shared" si="14"/>
        <v>0</v>
      </c>
      <c r="U69" s="23"/>
      <c r="V69" s="18">
        <f t="shared" si="9"/>
        <v>0</v>
      </c>
      <c r="W69" s="18">
        <f t="shared" si="15"/>
        <v>0</v>
      </c>
      <c r="X69" s="18">
        <f t="shared" si="16"/>
        <v>650000</v>
      </c>
      <c r="Y69" s="18">
        <f t="shared" si="17"/>
        <v>650000</v>
      </c>
    </row>
    <row r="70" spans="1:25" ht="15" x14ac:dyDescent="0.2">
      <c r="A70" s="37">
        <v>7</v>
      </c>
      <c r="B70" s="38" t="s">
        <v>163</v>
      </c>
      <c r="C70" s="39" t="s">
        <v>48</v>
      </c>
      <c r="D70" s="40">
        <v>27772</v>
      </c>
      <c r="E70" s="16">
        <v>0</v>
      </c>
      <c r="F70" s="17">
        <v>25000</v>
      </c>
      <c r="G70" s="18"/>
      <c r="H70" s="18">
        <f t="shared" si="10"/>
        <v>0</v>
      </c>
      <c r="I70" s="19">
        <v>15000</v>
      </c>
      <c r="J70" s="18"/>
      <c r="K70" s="18">
        <f t="shared" si="11"/>
        <v>0</v>
      </c>
      <c r="L70" s="20">
        <v>15000</v>
      </c>
      <c r="M70" s="18"/>
      <c r="N70" s="18">
        <f t="shared" si="12"/>
        <v>0</v>
      </c>
      <c r="O70" s="21">
        <v>250000</v>
      </c>
      <c r="P70" s="18"/>
      <c r="Q70" s="18">
        <f t="shared" si="13"/>
        <v>0</v>
      </c>
      <c r="R70" s="22">
        <v>300000</v>
      </c>
      <c r="S70" s="18">
        <v>3</v>
      </c>
      <c r="T70" s="18">
        <f t="shared" si="14"/>
        <v>900000</v>
      </c>
      <c r="U70" s="23"/>
      <c r="V70" s="18">
        <f t="shared" si="9"/>
        <v>900000</v>
      </c>
      <c r="W70" s="18">
        <f t="shared" si="15"/>
        <v>0</v>
      </c>
      <c r="X70" s="18">
        <f t="shared" si="16"/>
        <v>900000</v>
      </c>
      <c r="Y70" s="18">
        <f t="shared" si="17"/>
        <v>900000</v>
      </c>
    </row>
    <row r="71" spans="1:25" ht="15" x14ac:dyDescent="0.2">
      <c r="A71" s="37">
        <v>8</v>
      </c>
      <c r="B71" s="38" t="s">
        <v>164</v>
      </c>
      <c r="C71" s="39" t="s">
        <v>61</v>
      </c>
      <c r="D71" s="40">
        <v>23600</v>
      </c>
      <c r="E71" s="16">
        <v>0</v>
      </c>
      <c r="F71" s="17">
        <v>25000</v>
      </c>
      <c r="G71" s="18"/>
      <c r="H71" s="18">
        <f t="shared" si="10"/>
        <v>0</v>
      </c>
      <c r="I71" s="19">
        <v>15000</v>
      </c>
      <c r="J71" s="18"/>
      <c r="K71" s="18">
        <f t="shared" si="11"/>
        <v>0</v>
      </c>
      <c r="L71" s="20">
        <v>15000</v>
      </c>
      <c r="M71" s="18"/>
      <c r="N71" s="18">
        <f t="shared" si="12"/>
        <v>0</v>
      </c>
      <c r="O71" s="21">
        <v>250000</v>
      </c>
      <c r="P71" s="18">
        <v>3</v>
      </c>
      <c r="Q71" s="18">
        <f t="shared" si="13"/>
        <v>750000</v>
      </c>
      <c r="R71" s="22">
        <v>300000</v>
      </c>
      <c r="S71" s="18">
        <v>3</v>
      </c>
      <c r="T71" s="18">
        <f t="shared" si="14"/>
        <v>900000</v>
      </c>
      <c r="U71" s="23"/>
      <c r="V71" s="18">
        <f t="shared" si="9"/>
        <v>900000</v>
      </c>
      <c r="W71" s="18">
        <f t="shared" si="15"/>
        <v>0</v>
      </c>
      <c r="X71" s="18">
        <f t="shared" si="16"/>
        <v>1650000</v>
      </c>
      <c r="Y71" s="18">
        <f t="shared" si="17"/>
        <v>1650000</v>
      </c>
    </row>
    <row r="72" spans="1:25" ht="15" x14ac:dyDescent="0.2">
      <c r="A72" s="37">
        <v>9</v>
      </c>
      <c r="B72" s="38" t="s">
        <v>165</v>
      </c>
      <c r="C72" s="39" t="s">
        <v>61</v>
      </c>
      <c r="D72" s="40">
        <v>29992</v>
      </c>
      <c r="E72" s="16">
        <v>0</v>
      </c>
      <c r="F72" s="17">
        <v>25000</v>
      </c>
      <c r="G72" s="18"/>
      <c r="H72" s="18">
        <f t="shared" si="10"/>
        <v>0</v>
      </c>
      <c r="I72" s="19">
        <v>15000</v>
      </c>
      <c r="J72" s="18"/>
      <c r="K72" s="18">
        <f t="shared" si="11"/>
        <v>0</v>
      </c>
      <c r="L72" s="20">
        <v>15000</v>
      </c>
      <c r="M72" s="18"/>
      <c r="N72" s="18">
        <f t="shared" si="12"/>
        <v>0</v>
      </c>
      <c r="O72" s="21">
        <v>250000</v>
      </c>
      <c r="P72" s="18">
        <v>2</v>
      </c>
      <c r="Q72" s="18">
        <f t="shared" si="13"/>
        <v>500000</v>
      </c>
      <c r="R72" s="22">
        <v>300000</v>
      </c>
      <c r="S72" s="18">
        <v>2</v>
      </c>
      <c r="T72" s="18">
        <f t="shared" si="14"/>
        <v>600000</v>
      </c>
      <c r="U72" s="23"/>
      <c r="V72" s="18">
        <f t="shared" si="9"/>
        <v>600000</v>
      </c>
      <c r="W72" s="18">
        <f t="shared" si="15"/>
        <v>0</v>
      </c>
      <c r="X72" s="18">
        <f t="shared" si="16"/>
        <v>1100000</v>
      </c>
      <c r="Y72" s="18">
        <f t="shared" si="17"/>
        <v>1100000</v>
      </c>
    </row>
    <row r="73" spans="1:25" ht="15" x14ac:dyDescent="0.2">
      <c r="A73" s="37">
        <v>10</v>
      </c>
      <c r="B73" s="38" t="s">
        <v>166</v>
      </c>
      <c r="C73" s="39" t="s">
        <v>61</v>
      </c>
      <c r="D73" s="40">
        <v>30240</v>
      </c>
      <c r="E73" s="16">
        <v>0</v>
      </c>
      <c r="F73" s="17">
        <v>25000</v>
      </c>
      <c r="G73" s="18"/>
      <c r="H73" s="18">
        <f t="shared" si="10"/>
        <v>0</v>
      </c>
      <c r="I73" s="19">
        <v>15000</v>
      </c>
      <c r="J73" s="18"/>
      <c r="K73" s="18">
        <f t="shared" si="11"/>
        <v>0</v>
      </c>
      <c r="L73" s="20">
        <v>15000</v>
      </c>
      <c r="M73" s="18"/>
      <c r="N73" s="18">
        <f t="shared" si="12"/>
        <v>0</v>
      </c>
      <c r="O73" s="21">
        <v>250000</v>
      </c>
      <c r="P73" s="18">
        <v>2</v>
      </c>
      <c r="Q73" s="18">
        <f t="shared" si="13"/>
        <v>500000</v>
      </c>
      <c r="R73" s="22">
        <v>300000</v>
      </c>
      <c r="S73" s="18">
        <v>3</v>
      </c>
      <c r="T73" s="18">
        <f t="shared" si="14"/>
        <v>900000</v>
      </c>
      <c r="U73" s="23"/>
      <c r="V73" s="18">
        <f t="shared" si="9"/>
        <v>900000</v>
      </c>
      <c r="W73" s="18">
        <f t="shared" si="15"/>
        <v>0</v>
      </c>
      <c r="X73" s="18">
        <f t="shared" si="16"/>
        <v>1400000</v>
      </c>
      <c r="Y73" s="18">
        <f t="shared" si="17"/>
        <v>1400000</v>
      </c>
    </row>
    <row r="74" spans="1:25" ht="15" x14ac:dyDescent="0.2">
      <c r="A74" s="37">
        <v>11</v>
      </c>
      <c r="B74" s="42" t="s">
        <v>167</v>
      </c>
      <c r="C74" s="39" t="s">
        <v>61</v>
      </c>
      <c r="D74" s="40">
        <v>31041</v>
      </c>
      <c r="E74" s="16">
        <v>0</v>
      </c>
      <c r="F74" s="17">
        <v>25000</v>
      </c>
      <c r="G74" s="18"/>
      <c r="H74" s="18">
        <f t="shared" si="10"/>
        <v>0</v>
      </c>
      <c r="I74" s="19">
        <v>15000</v>
      </c>
      <c r="J74" s="18"/>
      <c r="K74" s="18">
        <f t="shared" si="11"/>
        <v>0</v>
      </c>
      <c r="L74" s="20">
        <v>15000</v>
      </c>
      <c r="M74" s="18"/>
      <c r="N74" s="18">
        <f t="shared" si="12"/>
        <v>0</v>
      </c>
      <c r="O74" s="21">
        <v>250000</v>
      </c>
      <c r="P74" s="18"/>
      <c r="Q74" s="18">
        <f t="shared" si="13"/>
        <v>0</v>
      </c>
      <c r="R74" s="22">
        <v>300000</v>
      </c>
      <c r="S74" s="18"/>
      <c r="T74" s="18">
        <f t="shared" si="14"/>
        <v>0</v>
      </c>
      <c r="U74" s="23"/>
      <c r="V74" s="18">
        <f t="shared" si="9"/>
        <v>0</v>
      </c>
      <c r="W74" s="18">
        <f t="shared" si="15"/>
        <v>0</v>
      </c>
      <c r="X74" s="18">
        <f t="shared" si="16"/>
        <v>0</v>
      </c>
      <c r="Y74" s="18">
        <f t="shared" si="17"/>
        <v>0</v>
      </c>
    </row>
    <row r="75" spans="1:25" ht="15" x14ac:dyDescent="0.2">
      <c r="A75" s="37">
        <v>12</v>
      </c>
      <c r="B75" s="38" t="s">
        <v>168</v>
      </c>
      <c r="C75" s="39" t="s">
        <v>61</v>
      </c>
      <c r="D75" s="40">
        <v>33528</v>
      </c>
      <c r="E75" s="16">
        <v>0</v>
      </c>
      <c r="F75" s="17">
        <v>25000</v>
      </c>
      <c r="G75" s="18"/>
      <c r="H75" s="18">
        <f t="shared" si="10"/>
        <v>0</v>
      </c>
      <c r="I75" s="19">
        <v>15000</v>
      </c>
      <c r="J75" s="18"/>
      <c r="K75" s="18">
        <f t="shared" si="11"/>
        <v>0</v>
      </c>
      <c r="L75" s="20">
        <v>15000</v>
      </c>
      <c r="M75" s="18"/>
      <c r="N75" s="18">
        <f t="shared" si="12"/>
        <v>0</v>
      </c>
      <c r="O75" s="21">
        <v>250000</v>
      </c>
      <c r="P75" s="18"/>
      <c r="Q75" s="18">
        <f t="shared" si="13"/>
        <v>0</v>
      </c>
      <c r="R75" s="22">
        <v>300000</v>
      </c>
      <c r="S75" s="18"/>
      <c r="T75" s="18">
        <f t="shared" si="14"/>
        <v>0</v>
      </c>
      <c r="U75" s="23"/>
      <c r="V75" s="18">
        <f t="shared" si="9"/>
        <v>0</v>
      </c>
      <c r="W75" s="18">
        <f t="shared" si="15"/>
        <v>0</v>
      </c>
      <c r="X75" s="18">
        <f t="shared" si="16"/>
        <v>0</v>
      </c>
      <c r="Y75" s="18">
        <f t="shared" si="17"/>
        <v>0</v>
      </c>
    </row>
    <row r="76" spans="1:25" ht="15" x14ac:dyDescent="0.2">
      <c r="A76" s="37">
        <v>13</v>
      </c>
      <c r="B76" s="38" t="s">
        <v>169</v>
      </c>
      <c r="C76" s="39" t="s">
        <v>61</v>
      </c>
      <c r="D76" s="40">
        <v>34026</v>
      </c>
      <c r="E76" s="16">
        <v>0</v>
      </c>
      <c r="F76" s="17">
        <v>25000</v>
      </c>
      <c r="G76" s="18"/>
      <c r="H76" s="18">
        <f t="shared" si="10"/>
        <v>0</v>
      </c>
      <c r="I76" s="19">
        <v>15000</v>
      </c>
      <c r="J76" s="18"/>
      <c r="K76" s="18">
        <f t="shared" si="11"/>
        <v>0</v>
      </c>
      <c r="L76" s="20">
        <v>15000</v>
      </c>
      <c r="M76" s="18"/>
      <c r="N76" s="18">
        <f t="shared" si="12"/>
        <v>0</v>
      </c>
      <c r="O76" s="21">
        <v>250000</v>
      </c>
      <c r="P76" s="18">
        <v>3</v>
      </c>
      <c r="Q76" s="18">
        <f t="shared" si="13"/>
        <v>750000</v>
      </c>
      <c r="R76" s="22">
        <v>300000</v>
      </c>
      <c r="S76" s="18">
        <v>3</v>
      </c>
      <c r="T76" s="18">
        <f t="shared" si="14"/>
        <v>900000</v>
      </c>
      <c r="U76" s="23"/>
      <c r="V76" s="18">
        <f t="shared" si="9"/>
        <v>900000</v>
      </c>
      <c r="W76" s="18">
        <f t="shared" si="15"/>
        <v>0</v>
      </c>
      <c r="X76" s="18">
        <f t="shared" si="16"/>
        <v>1650000</v>
      </c>
      <c r="Y76" s="18">
        <f t="shared" si="17"/>
        <v>1650000</v>
      </c>
    </row>
    <row r="77" spans="1:25" ht="15" x14ac:dyDescent="0.2">
      <c r="A77" s="37">
        <v>14</v>
      </c>
      <c r="B77" s="38" t="s">
        <v>170</v>
      </c>
      <c r="C77" s="39" t="s">
        <v>61</v>
      </c>
      <c r="D77" s="40">
        <v>33872</v>
      </c>
      <c r="E77" s="16">
        <v>0</v>
      </c>
      <c r="F77" s="17">
        <v>25000</v>
      </c>
      <c r="G77" s="18"/>
      <c r="H77" s="18">
        <f t="shared" si="10"/>
        <v>0</v>
      </c>
      <c r="I77" s="19">
        <v>15000</v>
      </c>
      <c r="J77" s="18"/>
      <c r="K77" s="18">
        <f t="shared" si="11"/>
        <v>0</v>
      </c>
      <c r="L77" s="20">
        <v>15000</v>
      </c>
      <c r="M77" s="18"/>
      <c r="N77" s="18">
        <f t="shared" si="12"/>
        <v>0</v>
      </c>
      <c r="O77" s="21">
        <v>250000</v>
      </c>
      <c r="P77" s="18"/>
      <c r="Q77" s="18">
        <f t="shared" si="13"/>
        <v>0</v>
      </c>
      <c r="R77" s="22">
        <v>300000</v>
      </c>
      <c r="S77" s="18"/>
      <c r="T77" s="18">
        <f t="shared" si="14"/>
        <v>0</v>
      </c>
      <c r="U77" s="23"/>
      <c r="V77" s="18">
        <f t="shared" si="9"/>
        <v>0</v>
      </c>
      <c r="W77" s="18">
        <f t="shared" si="15"/>
        <v>0</v>
      </c>
      <c r="X77" s="18">
        <f t="shared" si="16"/>
        <v>0</v>
      </c>
      <c r="Y77" s="18">
        <f t="shared" si="17"/>
        <v>0</v>
      </c>
    </row>
    <row r="78" spans="1:25" ht="15" x14ac:dyDescent="0.2">
      <c r="A78" s="37">
        <v>15</v>
      </c>
      <c r="B78" s="18" t="s">
        <v>171</v>
      </c>
      <c r="C78" s="18" t="s">
        <v>61</v>
      </c>
      <c r="D78" s="18">
        <v>45593</v>
      </c>
      <c r="E78" s="16">
        <v>0</v>
      </c>
      <c r="F78" s="17">
        <v>25000</v>
      </c>
      <c r="G78" s="18"/>
      <c r="H78" s="18">
        <f t="shared" si="10"/>
        <v>0</v>
      </c>
      <c r="I78" s="19">
        <v>15000</v>
      </c>
      <c r="J78" s="18"/>
      <c r="K78" s="18">
        <f t="shared" si="11"/>
        <v>0</v>
      </c>
      <c r="L78" s="20">
        <v>15000</v>
      </c>
      <c r="M78" s="18"/>
      <c r="N78" s="18">
        <f t="shared" si="12"/>
        <v>0</v>
      </c>
      <c r="O78" s="21">
        <v>250000</v>
      </c>
      <c r="P78" s="18"/>
      <c r="Q78" s="18">
        <f t="shared" si="13"/>
        <v>0</v>
      </c>
      <c r="R78" s="22">
        <v>300000</v>
      </c>
      <c r="S78" s="18"/>
      <c r="T78" s="18">
        <f t="shared" si="14"/>
        <v>0</v>
      </c>
      <c r="U78" s="23"/>
      <c r="V78" s="18">
        <f t="shared" si="9"/>
        <v>0</v>
      </c>
      <c r="W78" s="18">
        <f t="shared" si="15"/>
        <v>0</v>
      </c>
      <c r="X78" s="18">
        <f t="shared" si="16"/>
        <v>0</v>
      </c>
      <c r="Y78" s="18">
        <f t="shared" si="17"/>
        <v>0</v>
      </c>
    </row>
    <row r="79" spans="1:25" ht="15" x14ac:dyDescent="0.2">
      <c r="A79" s="37">
        <v>16</v>
      </c>
      <c r="B79" s="28" t="s">
        <v>172</v>
      </c>
      <c r="C79" s="29" t="s">
        <v>61</v>
      </c>
      <c r="D79" s="30">
        <v>45726</v>
      </c>
      <c r="E79" s="16">
        <v>0</v>
      </c>
      <c r="F79" s="17">
        <v>25000</v>
      </c>
      <c r="G79" s="18"/>
      <c r="H79" s="18">
        <f t="shared" si="10"/>
        <v>0</v>
      </c>
      <c r="I79" s="19">
        <v>15000</v>
      </c>
      <c r="J79" s="18"/>
      <c r="K79" s="18">
        <f t="shared" si="11"/>
        <v>0</v>
      </c>
      <c r="L79" s="20">
        <v>15000</v>
      </c>
      <c r="M79" s="18"/>
      <c r="N79" s="18">
        <f t="shared" si="12"/>
        <v>0</v>
      </c>
      <c r="O79" s="21">
        <v>250000</v>
      </c>
      <c r="P79" s="18">
        <v>1</v>
      </c>
      <c r="Q79" s="18">
        <f t="shared" si="13"/>
        <v>250000</v>
      </c>
      <c r="R79" s="22">
        <v>300000</v>
      </c>
      <c r="S79" s="18"/>
      <c r="T79" s="18">
        <f t="shared" si="14"/>
        <v>0</v>
      </c>
      <c r="U79" s="23"/>
      <c r="V79" s="18">
        <f t="shared" si="9"/>
        <v>0</v>
      </c>
      <c r="W79" s="18">
        <f t="shared" si="15"/>
        <v>0</v>
      </c>
      <c r="X79" s="18">
        <f t="shared" si="16"/>
        <v>250000</v>
      </c>
      <c r="Y79" s="18">
        <f t="shared" si="17"/>
        <v>250000</v>
      </c>
    </row>
    <row r="80" spans="1:25" ht="15" x14ac:dyDescent="0.2">
      <c r="A80" s="37">
        <v>17</v>
      </c>
      <c r="B80" s="28" t="s">
        <v>173</v>
      </c>
      <c r="C80" s="29" t="s">
        <v>61</v>
      </c>
      <c r="D80" s="30">
        <v>40586</v>
      </c>
      <c r="E80" s="16">
        <v>0</v>
      </c>
      <c r="F80" s="17">
        <v>25000</v>
      </c>
      <c r="G80" s="18"/>
      <c r="H80" s="18">
        <f t="shared" si="10"/>
        <v>0</v>
      </c>
      <c r="I80" s="19">
        <v>15000</v>
      </c>
      <c r="J80" s="18"/>
      <c r="K80" s="18">
        <f t="shared" si="11"/>
        <v>0</v>
      </c>
      <c r="L80" s="20">
        <v>15000</v>
      </c>
      <c r="M80" s="18"/>
      <c r="N80" s="18">
        <f t="shared" si="12"/>
        <v>0</v>
      </c>
      <c r="O80" s="21">
        <v>250000</v>
      </c>
      <c r="P80" s="18"/>
      <c r="Q80" s="18">
        <f t="shared" si="13"/>
        <v>0</v>
      </c>
      <c r="R80" s="22">
        <v>300000</v>
      </c>
      <c r="S80" s="18"/>
      <c r="T80" s="18">
        <f t="shared" si="14"/>
        <v>0</v>
      </c>
      <c r="U80" s="23"/>
      <c r="V80" s="18">
        <f t="shared" si="9"/>
        <v>0</v>
      </c>
      <c r="W80" s="18">
        <f t="shared" si="15"/>
        <v>0</v>
      </c>
      <c r="X80" s="18">
        <f t="shared" si="16"/>
        <v>0</v>
      </c>
      <c r="Y80" s="18">
        <f t="shared" si="17"/>
        <v>0</v>
      </c>
    </row>
    <row r="81" spans="1:25" ht="15" x14ac:dyDescent="0.2">
      <c r="A81" s="37">
        <v>18</v>
      </c>
      <c r="B81" s="28" t="s">
        <v>174</v>
      </c>
      <c r="C81" s="29" t="s">
        <v>105</v>
      </c>
      <c r="D81" s="30">
        <v>41750</v>
      </c>
      <c r="E81" s="16">
        <v>0</v>
      </c>
      <c r="F81" s="17">
        <v>25000</v>
      </c>
      <c r="G81" s="18"/>
      <c r="H81" s="18">
        <f t="shared" si="10"/>
        <v>0</v>
      </c>
      <c r="I81" s="19">
        <v>15000</v>
      </c>
      <c r="J81" s="18"/>
      <c r="K81" s="18">
        <f t="shared" si="11"/>
        <v>0</v>
      </c>
      <c r="L81" s="20">
        <v>15000</v>
      </c>
      <c r="M81" s="18"/>
      <c r="N81" s="18">
        <f t="shared" si="12"/>
        <v>0</v>
      </c>
      <c r="O81" s="21">
        <v>250000</v>
      </c>
      <c r="P81" s="18">
        <v>1</v>
      </c>
      <c r="Q81" s="18">
        <f t="shared" si="13"/>
        <v>250000</v>
      </c>
      <c r="R81" s="22">
        <v>300000</v>
      </c>
      <c r="S81" s="18"/>
      <c r="T81" s="18">
        <f t="shared" si="14"/>
        <v>0</v>
      </c>
      <c r="U81" s="23"/>
      <c r="V81" s="18">
        <f t="shared" si="9"/>
        <v>0</v>
      </c>
      <c r="W81" s="18">
        <f t="shared" si="15"/>
        <v>0</v>
      </c>
      <c r="X81" s="18">
        <f t="shared" si="16"/>
        <v>250000</v>
      </c>
      <c r="Y81" s="18">
        <f t="shared" si="17"/>
        <v>250000</v>
      </c>
    </row>
    <row r="82" spans="1:25" ht="15" x14ac:dyDescent="0.2">
      <c r="A82" s="37">
        <v>19</v>
      </c>
      <c r="B82" s="28" t="s">
        <v>175</v>
      </c>
      <c r="C82" s="29" t="s">
        <v>105</v>
      </c>
      <c r="D82" s="30">
        <v>31542</v>
      </c>
      <c r="E82" s="16">
        <v>0</v>
      </c>
      <c r="F82" s="17">
        <v>25000</v>
      </c>
      <c r="G82" s="18"/>
      <c r="H82" s="18">
        <f t="shared" si="10"/>
        <v>0</v>
      </c>
      <c r="I82" s="19">
        <v>15000</v>
      </c>
      <c r="J82" s="18"/>
      <c r="K82" s="18">
        <f t="shared" si="11"/>
        <v>0</v>
      </c>
      <c r="L82" s="20">
        <v>15000</v>
      </c>
      <c r="M82" s="18"/>
      <c r="N82" s="18">
        <f t="shared" si="12"/>
        <v>0</v>
      </c>
      <c r="O82" s="21">
        <v>250000</v>
      </c>
      <c r="P82" s="18">
        <v>3</v>
      </c>
      <c r="Q82" s="18">
        <f t="shared" si="13"/>
        <v>750000</v>
      </c>
      <c r="R82" s="22">
        <v>300000</v>
      </c>
      <c r="S82" s="18"/>
      <c r="T82" s="18">
        <f t="shared" si="14"/>
        <v>0</v>
      </c>
      <c r="U82" s="23"/>
      <c r="V82" s="18">
        <f t="shared" si="9"/>
        <v>0</v>
      </c>
      <c r="W82" s="18">
        <f t="shared" si="15"/>
        <v>0</v>
      </c>
      <c r="X82" s="18">
        <f t="shared" si="16"/>
        <v>750000</v>
      </c>
      <c r="Y82" s="18">
        <f t="shared" si="17"/>
        <v>750000</v>
      </c>
    </row>
    <row r="83" spans="1:25" ht="15" x14ac:dyDescent="0.2">
      <c r="A83" s="37">
        <v>20</v>
      </c>
      <c r="B83" s="28" t="s">
        <v>176</v>
      </c>
      <c r="C83" s="29" t="s">
        <v>128</v>
      </c>
      <c r="D83" s="30">
        <v>38310</v>
      </c>
      <c r="E83" s="16">
        <v>0</v>
      </c>
      <c r="F83" s="17">
        <v>25000</v>
      </c>
      <c r="G83" s="18"/>
      <c r="H83" s="18">
        <f t="shared" si="10"/>
        <v>0</v>
      </c>
      <c r="I83" s="19">
        <v>15000</v>
      </c>
      <c r="J83" s="18"/>
      <c r="K83" s="18">
        <f t="shared" si="11"/>
        <v>0</v>
      </c>
      <c r="L83" s="20">
        <v>15000</v>
      </c>
      <c r="M83" s="18"/>
      <c r="N83" s="18">
        <f t="shared" si="12"/>
        <v>0</v>
      </c>
      <c r="O83" s="21">
        <v>250000</v>
      </c>
      <c r="P83" s="18"/>
      <c r="Q83" s="18">
        <f t="shared" si="13"/>
        <v>0</v>
      </c>
      <c r="R83" s="22">
        <v>300000</v>
      </c>
      <c r="S83" s="18"/>
      <c r="T83" s="18">
        <f t="shared" si="14"/>
        <v>0</v>
      </c>
      <c r="U83" s="23"/>
      <c r="V83" s="18">
        <f t="shared" si="9"/>
        <v>0</v>
      </c>
      <c r="W83" s="18">
        <f t="shared" si="15"/>
        <v>0</v>
      </c>
      <c r="X83" s="18">
        <f t="shared" si="16"/>
        <v>0</v>
      </c>
      <c r="Y83" s="18">
        <f t="shared" si="17"/>
        <v>0</v>
      </c>
    </row>
    <row r="84" spans="1:25" ht="15" x14ac:dyDescent="0.2">
      <c r="A84" s="37">
        <v>21</v>
      </c>
      <c r="B84" s="28" t="s">
        <v>177</v>
      </c>
      <c r="C84" s="29" t="s">
        <v>128</v>
      </c>
      <c r="D84" s="30">
        <v>35766</v>
      </c>
      <c r="E84" s="16">
        <v>0</v>
      </c>
      <c r="F84" s="17">
        <v>25000</v>
      </c>
      <c r="G84" s="18"/>
      <c r="H84" s="18">
        <f t="shared" si="10"/>
        <v>0</v>
      </c>
      <c r="I84" s="19">
        <v>15000</v>
      </c>
      <c r="J84" s="18"/>
      <c r="K84" s="18">
        <f t="shared" si="11"/>
        <v>0</v>
      </c>
      <c r="L84" s="20">
        <v>15000</v>
      </c>
      <c r="M84" s="18"/>
      <c r="N84" s="18">
        <f t="shared" si="12"/>
        <v>0</v>
      </c>
      <c r="O84" s="21">
        <v>250000</v>
      </c>
      <c r="P84" s="18"/>
      <c r="Q84" s="18">
        <f t="shared" si="13"/>
        <v>0</v>
      </c>
      <c r="R84" s="22">
        <v>300000</v>
      </c>
      <c r="S84" s="18"/>
      <c r="T84" s="18">
        <f t="shared" si="14"/>
        <v>0</v>
      </c>
      <c r="U84" s="23"/>
      <c r="V84" s="18">
        <f t="shared" si="9"/>
        <v>0</v>
      </c>
      <c r="W84" s="18">
        <f t="shared" si="15"/>
        <v>0</v>
      </c>
      <c r="X84" s="18">
        <f t="shared" si="16"/>
        <v>0</v>
      </c>
      <c r="Y84" s="18">
        <f t="shared" si="17"/>
        <v>0</v>
      </c>
    </row>
    <row r="85" spans="1:25" ht="15" x14ac:dyDescent="0.2">
      <c r="A85" s="37">
        <v>22</v>
      </c>
      <c r="B85" s="28" t="s">
        <v>178</v>
      </c>
      <c r="C85" s="29" t="s">
        <v>128</v>
      </c>
      <c r="D85" s="30">
        <v>36926</v>
      </c>
      <c r="E85" s="16">
        <v>0</v>
      </c>
      <c r="F85" s="17">
        <v>25000</v>
      </c>
      <c r="G85" s="18"/>
      <c r="H85" s="18">
        <f t="shared" si="10"/>
        <v>0</v>
      </c>
      <c r="I85" s="19">
        <v>15000</v>
      </c>
      <c r="J85" s="18"/>
      <c r="K85" s="18">
        <f t="shared" si="11"/>
        <v>0</v>
      </c>
      <c r="L85" s="20">
        <v>15000</v>
      </c>
      <c r="M85" s="18"/>
      <c r="N85" s="18">
        <f t="shared" si="12"/>
        <v>0</v>
      </c>
      <c r="O85" s="21">
        <v>250000</v>
      </c>
      <c r="P85" s="18">
        <v>2</v>
      </c>
      <c r="Q85" s="18">
        <f t="shared" si="13"/>
        <v>500000</v>
      </c>
      <c r="R85" s="22">
        <v>300000</v>
      </c>
      <c r="S85" s="18">
        <v>3</v>
      </c>
      <c r="T85" s="18">
        <f t="shared" si="14"/>
        <v>900000</v>
      </c>
      <c r="U85" s="23"/>
      <c r="V85" s="18">
        <f t="shared" si="9"/>
        <v>900000</v>
      </c>
      <c r="W85" s="18">
        <f t="shared" si="15"/>
        <v>0</v>
      </c>
      <c r="X85" s="18">
        <f t="shared" si="16"/>
        <v>1400000</v>
      </c>
      <c r="Y85" s="18">
        <f t="shared" si="17"/>
        <v>1400000</v>
      </c>
    </row>
    <row r="86" spans="1:25" ht="15" x14ac:dyDescent="0.2">
      <c r="A86" s="37">
        <v>23</v>
      </c>
      <c r="B86" s="28" t="s">
        <v>179</v>
      </c>
      <c r="C86" s="29" t="s">
        <v>128</v>
      </c>
      <c r="D86" s="30">
        <v>42757</v>
      </c>
      <c r="E86" s="16">
        <v>0</v>
      </c>
      <c r="F86" s="17">
        <v>25000</v>
      </c>
      <c r="G86" s="18"/>
      <c r="H86" s="18">
        <f t="shared" si="10"/>
        <v>0</v>
      </c>
      <c r="I86" s="19">
        <v>15000</v>
      </c>
      <c r="J86" s="18"/>
      <c r="K86" s="18">
        <f t="shared" si="11"/>
        <v>0</v>
      </c>
      <c r="L86" s="20">
        <v>15000</v>
      </c>
      <c r="M86" s="18"/>
      <c r="N86" s="18">
        <f t="shared" si="12"/>
        <v>0</v>
      </c>
      <c r="O86" s="21">
        <v>250000</v>
      </c>
      <c r="P86" s="18"/>
      <c r="Q86" s="18">
        <f t="shared" si="13"/>
        <v>0</v>
      </c>
      <c r="R86" s="22">
        <v>300000</v>
      </c>
      <c r="S86" s="18">
        <v>3</v>
      </c>
      <c r="T86" s="18">
        <f t="shared" si="14"/>
        <v>900000</v>
      </c>
      <c r="U86" s="23"/>
      <c r="V86" s="18">
        <f t="shared" si="9"/>
        <v>900000</v>
      </c>
      <c r="W86" s="18">
        <f t="shared" si="15"/>
        <v>0</v>
      </c>
      <c r="X86" s="18">
        <f t="shared" si="16"/>
        <v>900000</v>
      </c>
      <c r="Y86" s="18">
        <f t="shared" si="17"/>
        <v>900000</v>
      </c>
    </row>
    <row r="87" spans="1:25" ht="15" x14ac:dyDescent="0.2">
      <c r="A87" s="37">
        <v>24</v>
      </c>
      <c r="B87" s="28" t="s">
        <v>180</v>
      </c>
      <c r="C87" s="29" t="s">
        <v>128</v>
      </c>
      <c r="D87" s="30">
        <v>34457</v>
      </c>
      <c r="E87" s="16">
        <v>0</v>
      </c>
      <c r="F87" s="17">
        <v>25000</v>
      </c>
      <c r="G87" s="18"/>
      <c r="H87" s="18">
        <f t="shared" si="10"/>
        <v>0</v>
      </c>
      <c r="I87" s="19">
        <v>15000</v>
      </c>
      <c r="J87" s="18"/>
      <c r="K87" s="18">
        <f t="shared" si="11"/>
        <v>0</v>
      </c>
      <c r="L87" s="20">
        <v>15000</v>
      </c>
      <c r="M87" s="18"/>
      <c r="N87" s="18">
        <f t="shared" si="12"/>
        <v>0</v>
      </c>
      <c r="O87" s="21">
        <v>250000</v>
      </c>
      <c r="P87" s="18"/>
      <c r="Q87" s="18">
        <f t="shared" si="13"/>
        <v>0</v>
      </c>
      <c r="R87" s="22">
        <v>300000</v>
      </c>
      <c r="S87" s="18"/>
      <c r="T87" s="18">
        <f t="shared" si="14"/>
        <v>0</v>
      </c>
      <c r="U87" s="23"/>
      <c r="V87" s="18">
        <f t="shared" si="9"/>
        <v>0</v>
      </c>
      <c r="W87" s="18">
        <f t="shared" si="15"/>
        <v>0</v>
      </c>
      <c r="X87" s="18">
        <f t="shared" si="16"/>
        <v>0</v>
      </c>
      <c r="Y87" s="18">
        <f t="shared" si="17"/>
        <v>0</v>
      </c>
    </row>
    <row r="88" spans="1:25" ht="15" x14ac:dyDescent="0.2">
      <c r="A88" s="37">
        <v>25</v>
      </c>
      <c r="B88" s="28" t="s">
        <v>181</v>
      </c>
      <c r="C88" s="29" t="s">
        <v>128</v>
      </c>
      <c r="D88" s="30">
        <v>39961</v>
      </c>
      <c r="E88" s="16">
        <v>0</v>
      </c>
      <c r="F88" s="17">
        <v>25000</v>
      </c>
      <c r="G88" s="18"/>
      <c r="H88" s="18">
        <f t="shared" si="10"/>
        <v>0</v>
      </c>
      <c r="I88" s="19">
        <v>15000</v>
      </c>
      <c r="J88" s="18"/>
      <c r="K88" s="18">
        <f t="shared" si="11"/>
        <v>0</v>
      </c>
      <c r="L88" s="20">
        <v>15000</v>
      </c>
      <c r="M88" s="18"/>
      <c r="N88" s="18">
        <f t="shared" si="12"/>
        <v>0</v>
      </c>
      <c r="O88" s="21">
        <v>250000</v>
      </c>
      <c r="P88" s="18"/>
      <c r="Q88" s="18">
        <f t="shared" si="13"/>
        <v>0</v>
      </c>
      <c r="R88" s="22">
        <v>300000</v>
      </c>
      <c r="S88" s="18">
        <v>3</v>
      </c>
      <c r="T88" s="18">
        <f t="shared" si="14"/>
        <v>900000</v>
      </c>
      <c r="U88" s="23"/>
      <c r="V88" s="18">
        <f t="shared" si="9"/>
        <v>900000</v>
      </c>
      <c r="W88" s="18">
        <f t="shared" si="15"/>
        <v>0</v>
      </c>
      <c r="X88" s="18">
        <f t="shared" si="16"/>
        <v>900000</v>
      </c>
      <c r="Y88" s="18">
        <f t="shared" si="17"/>
        <v>900000</v>
      </c>
    </row>
    <row r="89" spans="1:25" ht="15" x14ac:dyDescent="0.2">
      <c r="A89" s="37">
        <v>26</v>
      </c>
      <c r="B89" s="28" t="s">
        <v>182</v>
      </c>
      <c r="C89" s="29" t="s">
        <v>128</v>
      </c>
      <c r="D89" s="30">
        <v>51024</v>
      </c>
      <c r="E89" s="16">
        <v>0</v>
      </c>
      <c r="F89" s="17">
        <v>25000</v>
      </c>
      <c r="G89" s="18"/>
      <c r="H89" s="18">
        <f t="shared" si="10"/>
        <v>0</v>
      </c>
      <c r="I89" s="19">
        <v>15000</v>
      </c>
      <c r="J89" s="18"/>
      <c r="K89" s="18">
        <f t="shared" si="11"/>
        <v>0</v>
      </c>
      <c r="L89" s="20">
        <v>15000</v>
      </c>
      <c r="M89" s="18"/>
      <c r="N89" s="18">
        <f t="shared" si="12"/>
        <v>0</v>
      </c>
      <c r="O89" s="21">
        <v>250000</v>
      </c>
      <c r="P89" s="18"/>
      <c r="Q89" s="18">
        <f t="shared" si="13"/>
        <v>0</v>
      </c>
      <c r="R89" s="22">
        <v>300000</v>
      </c>
      <c r="S89" s="18">
        <v>1</v>
      </c>
      <c r="T89" s="18">
        <f t="shared" si="14"/>
        <v>300000</v>
      </c>
      <c r="U89" s="23"/>
      <c r="V89" s="18">
        <f t="shared" si="9"/>
        <v>300000</v>
      </c>
      <c r="W89" s="18">
        <f t="shared" si="15"/>
        <v>0</v>
      </c>
      <c r="X89" s="18">
        <f t="shared" si="16"/>
        <v>300000</v>
      </c>
      <c r="Y89" s="18">
        <f t="shared" si="17"/>
        <v>300000</v>
      </c>
    </row>
    <row r="90" spans="1:25" ht="15" x14ac:dyDescent="0.2">
      <c r="A90" s="37">
        <v>27</v>
      </c>
      <c r="B90" s="25" t="s">
        <v>183</v>
      </c>
      <c r="C90" s="26" t="s">
        <v>184</v>
      </c>
      <c r="D90" s="45">
        <v>200003</v>
      </c>
      <c r="E90" s="16">
        <v>0</v>
      </c>
      <c r="F90" s="17">
        <v>25000</v>
      </c>
      <c r="G90" s="18"/>
      <c r="H90" s="18">
        <f t="shared" si="10"/>
        <v>0</v>
      </c>
      <c r="I90" s="19">
        <v>15000</v>
      </c>
      <c r="J90" s="18"/>
      <c r="K90" s="18">
        <f t="shared" si="11"/>
        <v>0</v>
      </c>
      <c r="L90" s="20">
        <v>15000</v>
      </c>
      <c r="M90" s="18"/>
      <c r="N90" s="18">
        <f t="shared" si="12"/>
        <v>0</v>
      </c>
      <c r="O90" s="21">
        <v>250000</v>
      </c>
      <c r="P90" s="18"/>
      <c r="Q90" s="18">
        <f t="shared" si="13"/>
        <v>0</v>
      </c>
      <c r="R90" s="22">
        <v>300000</v>
      </c>
      <c r="S90" s="18"/>
      <c r="T90" s="18">
        <f t="shared" si="14"/>
        <v>0</v>
      </c>
      <c r="U90" s="23"/>
      <c r="V90" s="18">
        <f t="shared" si="9"/>
        <v>0</v>
      </c>
      <c r="W90" s="18">
        <f t="shared" si="15"/>
        <v>0</v>
      </c>
      <c r="X90" s="18">
        <f t="shared" si="16"/>
        <v>0</v>
      </c>
      <c r="Y90" s="18">
        <f t="shared" si="17"/>
        <v>0</v>
      </c>
    </row>
    <row r="91" spans="1:25" ht="39" customHeight="1" x14ac:dyDescent="0.25">
      <c r="E91" s="18">
        <f>SUM(E3:E90)</f>
        <v>0</v>
      </c>
      <c r="F91" s="17"/>
      <c r="G91" s="47">
        <f>SUM(G3:G90)</f>
        <v>572</v>
      </c>
      <c r="H91" s="18"/>
      <c r="I91" s="19"/>
      <c r="J91" s="47">
        <f>SUM(J3:J90)</f>
        <v>72</v>
      </c>
      <c r="K91" s="18"/>
      <c r="L91" s="20"/>
      <c r="M91" s="47">
        <f>SUM(M3:M90)</f>
        <v>60</v>
      </c>
      <c r="N91" s="18"/>
      <c r="O91" s="21"/>
      <c r="P91" s="47">
        <f>SUM(P3:P90)</f>
        <v>17</v>
      </c>
      <c r="Q91" s="18"/>
      <c r="R91" s="22"/>
      <c r="S91" s="47">
        <f>SUM(S3:S90)</f>
        <v>24</v>
      </c>
      <c r="T91" s="18"/>
      <c r="U91" s="23"/>
      <c r="V91" s="47">
        <f t="shared" si="9"/>
        <v>0</v>
      </c>
      <c r="W91" s="18"/>
      <c r="X91" s="18"/>
      <c r="Y91" s="48">
        <f>SUM(Y3:Y90)</f>
        <v>27730000</v>
      </c>
    </row>
  </sheetData>
  <mergeCells count="1">
    <mergeCell ref="B1:D1"/>
  </mergeCells>
  <pageMargins left="0.25" right="0.25" top="0.75" bottom="0.75" header="0.3" footer="0.3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7B1AB-301C-4160-A209-C580685F13C4}">
  <dimension ref="A1:I89"/>
  <sheetViews>
    <sheetView rightToLeft="1" topLeftCell="A61" workbookViewId="0">
      <selection sqref="A1:E89"/>
    </sheetView>
  </sheetViews>
  <sheetFormatPr defaultRowHeight="14.25" x14ac:dyDescent="0.2"/>
  <cols>
    <col min="1" max="1" width="5.625" customWidth="1"/>
    <col min="2" max="2" width="14.625" customWidth="1"/>
    <col min="5" max="5" width="27.375" customWidth="1"/>
    <col min="6" max="6" width="6.625" customWidth="1"/>
    <col min="7" max="7" width="13.5" customWidth="1"/>
  </cols>
  <sheetData>
    <row r="1" spans="1:9" ht="15" x14ac:dyDescent="0.2">
      <c r="B1" s="64" t="s">
        <v>0</v>
      </c>
      <c r="C1" s="64"/>
      <c r="D1" s="64"/>
      <c r="G1" s="64" t="s">
        <v>0</v>
      </c>
      <c r="H1" s="64"/>
      <c r="I1" s="64"/>
    </row>
    <row r="2" spans="1:9" x14ac:dyDescent="0.2">
      <c r="A2" s="2" t="s">
        <v>1</v>
      </c>
      <c r="B2" s="3" t="s">
        <v>2</v>
      </c>
      <c r="C2" s="4" t="s">
        <v>3</v>
      </c>
      <c r="D2" s="4" t="s">
        <v>4</v>
      </c>
      <c r="F2" s="2" t="s">
        <v>1</v>
      </c>
      <c r="G2" s="3" t="s">
        <v>2</v>
      </c>
      <c r="H2" s="4" t="s">
        <v>3</v>
      </c>
      <c r="I2" s="4" t="s">
        <v>4</v>
      </c>
    </row>
    <row r="3" spans="1:9" ht="15" x14ac:dyDescent="0.2">
      <c r="A3" s="13">
        <v>1</v>
      </c>
      <c r="B3" s="14" t="s">
        <v>28</v>
      </c>
      <c r="C3" s="15" t="s">
        <v>29</v>
      </c>
      <c r="D3" s="16">
        <v>90874</v>
      </c>
      <c r="F3" s="13">
        <v>45</v>
      </c>
      <c r="G3" s="28" t="s">
        <v>123</v>
      </c>
      <c r="H3" s="29" t="s">
        <v>105</v>
      </c>
      <c r="I3" s="30" t="s">
        <v>124</v>
      </c>
    </row>
    <row r="4" spans="1:9" ht="15" x14ac:dyDescent="0.2">
      <c r="A4" s="24">
        <v>2</v>
      </c>
      <c r="B4" s="25" t="s">
        <v>31</v>
      </c>
      <c r="C4" s="26" t="s">
        <v>32</v>
      </c>
      <c r="D4" s="27" t="s">
        <v>33</v>
      </c>
      <c r="F4" s="24">
        <v>46</v>
      </c>
      <c r="G4" s="28" t="s">
        <v>119</v>
      </c>
      <c r="H4" s="29" t="s">
        <v>105</v>
      </c>
      <c r="I4" s="30" t="s">
        <v>120</v>
      </c>
    </row>
    <row r="5" spans="1:9" ht="15" x14ac:dyDescent="0.2">
      <c r="A5" s="24">
        <v>3</v>
      </c>
      <c r="B5" s="25" t="s">
        <v>34</v>
      </c>
      <c r="C5" s="26" t="s">
        <v>32</v>
      </c>
      <c r="D5" s="27" t="s">
        <v>35</v>
      </c>
      <c r="F5" s="24">
        <v>47</v>
      </c>
      <c r="G5" s="28" t="s">
        <v>127</v>
      </c>
      <c r="H5" s="29" t="s">
        <v>128</v>
      </c>
      <c r="I5" s="30" t="s">
        <v>129</v>
      </c>
    </row>
    <row r="6" spans="1:9" ht="15" x14ac:dyDescent="0.2">
      <c r="A6" s="13">
        <v>4</v>
      </c>
      <c r="B6" s="28" t="s">
        <v>36</v>
      </c>
      <c r="C6" s="29" t="s">
        <v>32</v>
      </c>
      <c r="D6" s="30" t="s">
        <v>37</v>
      </c>
      <c r="F6" s="13">
        <v>48</v>
      </c>
      <c r="G6" s="28" t="s">
        <v>130</v>
      </c>
      <c r="H6" s="29" t="s">
        <v>128</v>
      </c>
      <c r="I6" s="30" t="s">
        <v>131</v>
      </c>
    </row>
    <row r="7" spans="1:9" ht="15" x14ac:dyDescent="0.2">
      <c r="A7" s="13">
        <v>5</v>
      </c>
      <c r="B7" s="28" t="s">
        <v>39</v>
      </c>
      <c r="C7" s="29" t="s">
        <v>32</v>
      </c>
      <c r="D7" s="30" t="s">
        <v>40</v>
      </c>
      <c r="F7" s="13">
        <v>49</v>
      </c>
      <c r="G7" s="28" t="s">
        <v>132</v>
      </c>
      <c r="H7" s="29" t="s">
        <v>128</v>
      </c>
      <c r="I7" s="30" t="s">
        <v>133</v>
      </c>
    </row>
    <row r="8" spans="1:9" ht="15" x14ac:dyDescent="0.2">
      <c r="A8" s="24">
        <v>6</v>
      </c>
      <c r="B8" s="28" t="s">
        <v>41</v>
      </c>
      <c r="C8" s="29" t="s">
        <v>32</v>
      </c>
      <c r="D8" s="30" t="s">
        <v>42</v>
      </c>
      <c r="F8" s="24">
        <v>50</v>
      </c>
      <c r="G8" s="28" t="s">
        <v>134</v>
      </c>
      <c r="H8" s="29" t="s">
        <v>128</v>
      </c>
      <c r="I8" s="30" t="s">
        <v>135</v>
      </c>
    </row>
    <row r="9" spans="1:9" ht="15" x14ac:dyDescent="0.2">
      <c r="A9" s="24">
        <v>7</v>
      </c>
      <c r="B9" s="28" t="s">
        <v>43</v>
      </c>
      <c r="C9" s="29" t="s">
        <v>32</v>
      </c>
      <c r="D9" s="30" t="s">
        <v>44</v>
      </c>
      <c r="F9" s="24">
        <v>51</v>
      </c>
      <c r="G9" s="28" t="s">
        <v>136</v>
      </c>
      <c r="H9" s="29" t="s">
        <v>128</v>
      </c>
      <c r="I9" s="30" t="s">
        <v>137</v>
      </c>
    </row>
    <row r="10" spans="1:9" ht="15" x14ac:dyDescent="0.2">
      <c r="A10" s="13">
        <v>8</v>
      </c>
      <c r="B10" s="28" t="s">
        <v>45</v>
      </c>
      <c r="C10" s="29" t="s">
        <v>32</v>
      </c>
      <c r="D10" s="30" t="s">
        <v>46</v>
      </c>
      <c r="F10" s="13">
        <v>52</v>
      </c>
      <c r="G10" s="28" t="s">
        <v>138</v>
      </c>
      <c r="H10" s="29" t="s">
        <v>128</v>
      </c>
      <c r="I10" s="30" t="s">
        <v>139</v>
      </c>
    </row>
    <row r="11" spans="1:9" ht="15" x14ac:dyDescent="0.2">
      <c r="A11" s="13">
        <v>9</v>
      </c>
      <c r="B11" s="28" t="s">
        <v>47</v>
      </c>
      <c r="C11" s="29" t="s">
        <v>48</v>
      </c>
      <c r="D11" s="30" t="s">
        <v>49</v>
      </c>
      <c r="F11" s="13">
        <v>53</v>
      </c>
      <c r="G11" s="28" t="s">
        <v>140</v>
      </c>
      <c r="H11" s="29" t="s">
        <v>128</v>
      </c>
      <c r="I11" s="30" t="s">
        <v>141</v>
      </c>
    </row>
    <row r="12" spans="1:9" ht="15" x14ac:dyDescent="0.2">
      <c r="A12" s="24">
        <v>10</v>
      </c>
      <c r="B12" s="28" t="s">
        <v>50</v>
      </c>
      <c r="C12" s="29" t="s">
        <v>48</v>
      </c>
      <c r="D12" s="30" t="s">
        <v>51</v>
      </c>
      <c r="F12" s="24">
        <v>54</v>
      </c>
      <c r="G12" s="28" t="s">
        <v>142</v>
      </c>
      <c r="H12" s="29" t="s">
        <v>128</v>
      </c>
      <c r="I12" s="30" t="s">
        <v>143</v>
      </c>
    </row>
    <row r="13" spans="1:9" ht="15" x14ac:dyDescent="0.2">
      <c r="A13" s="24">
        <v>11</v>
      </c>
      <c r="B13" s="28" t="s">
        <v>52</v>
      </c>
      <c r="C13" s="29" t="s">
        <v>48</v>
      </c>
      <c r="D13" s="30" t="s">
        <v>53</v>
      </c>
      <c r="F13" s="24">
        <v>55</v>
      </c>
      <c r="G13" s="28" t="s">
        <v>144</v>
      </c>
      <c r="H13" s="29" t="s">
        <v>128</v>
      </c>
      <c r="I13" s="30" t="s">
        <v>145</v>
      </c>
    </row>
    <row r="14" spans="1:9" ht="15" x14ac:dyDescent="0.2">
      <c r="A14" s="13">
        <v>12</v>
      </c>
      <c r="B14" s="28" t="s">
        <v>54</v>
      </c>
      <c r="C14" s="29" t="s">
        <v>48</v>
      </c>
      <c r="D14" s="30" t="s">
        <v>55</v>
      </c>
      <c r="F14" s="13">
        <v>56</v>
      </c>
      <c r="G14" s="28" t="s">
        <v>146</v>
      </c>
      <c r="H14" s="29" t="s">
        <v>128</v>
      </c>
      <c r="I14" s="30" t="s">
        <v>147</v>
      </c>
    </row>
    <row r="15" spans="1:9" ht="15" x14ac:dyDescent="0.2">
      <c r="A15" s="13">
        <v>13</v>
      </c>
      <c r="B15" s="28" t="s">
        <v>56</v>
      </c>
      <c r="C15" s="29" t="s">
        <v>48</v>
      </c>
      <c r="D15" s="30" t="s">
        <v>57</v>
      </c>
      <c r="F15" s="13">
        <v>57</v>
      </c>
      <c r="G15" s="28" t="s">
        <v>148</v>
      </c>
      <c r="H15" s="29" t="s">
        <v>128</v>
      </c>
      <c r="I15" s="30" t="s">
        <v>149</v>
      </c>
    </row>
    <row r="16" spans="1:9" ht="15" x14ac:dyDescent="0.2">
      <c r="A16" s="24">
        <v>14</v>
      </c>
      <c r="B16" s="28" t="s">
        <v>58</v>
      </c>
      <c r="C16" s="29" t="s">
        <v>48</v>
      </c>
      <c r="D16" s="30" t="s">
        <v>59</v>
      </c>
      <c r="F16" s="24">
        <v>58</v>
      </c>
      <c r="G16" s="28" t="s">
        <v>150</v>
      </c>
      <c r="H16" s="29" t="s">
        <v>128</v>
      </c>
      <c r="I16" s="30" t="s">
        <v>151</v>
      </c>
    </row>
    <row r="17" spans="1:9" ht="15" x14ac:dyDescent="0.2">
      <c r="A17" s="24">
        <v>15</v>
      </c>
      <c r="B17" s="28" t="s">
        <v>60</v>
      </c>
      <c r="C17" s="29" t="s">
        <v>61</v>
      </c>
      <c r="D17" s="30" t="s">
        <v>62</v>
      </c>
      <c r="F17" s="24">
        <v>59</v>
      </c>
      <c r="G17" s="28" t="s">
        <v>152</v>
      </c>
      <c r="H17" s="29" t="s">
        <v>128</v>
      </c>
      <c r="I17" s="30" t="s">
        <v>153</v>
      </c>
    </row>
    <row r="18" spans="1:9" ht="15" x14ac:dyDescent="0.2">
      <c r="A18" s="13">
        <v>16</v>
      </c>
      <c r="B18" s="28" t="s">
        <v>63</v>
      </c>
      <c r="C18" s="29" t="s">
        <v>61</v>
      </c>
      <c r="D18" s="30" t="s">
        <v>64</v>
      </c>
      <c r="F18" s="13">
        <v>60</v>
      </c>
      <c r="G18" s="28" t="s">
        <v>154</v>
      </c>
      <c r="H18" s="29" t="s">
        <v>155</v>
      </c>
      <c r="I18" s="30" t="s">
        <v>156</v>
      </c>
    </row>
    <row r="19" spans="1:9" ht="15" x14ac:dyDescent="0.2">
      <c r="A19" s="13">
        <v>17</v>
      </c>
      <c r="B19" s="28" t="s">
        <v>65</v>
      </c>
      <c r="C19" s="29" t="s">
        <v>61</v>
      </c>
      <c r="D19" s="30" t="s">
        <v>66</v>
      </c>
      <c r="F19" s="24">
        <v>61</v>
      </c>
      <c r="G19" s="38" t="s">
        <v>157</v>
      </c>
      <c r="H19" s="39" t="s">
        <v>32</v>
      </c>
      <c r="I19" s="40">
        <v>20998</v>
      </c>
    </row>
    <row r="20" spans="1:9" ht="15" x14ac:dyDescent="0.2">
      <c r="A20" s="24">
        <v>18</v>
      </c>
      <c r="B20" s="28" t="s">
        <v>67</v>
      </c>
      <c r="C20" s="29" t="s">
        <v>61</v>
      </c>
      <c r="D20" s="30" t="s">
        <v>68</v>
      </c>
      <c r="F20" s="24">
        <v>62</v>
      </c>
      <c r="G20" s="38" t="s">
        <v>158</v>
      </c>
      <c r="H20" s="39" t="s">
        <v>32</v>
      </c>
      <c r="I20" s="40">
        <v>21022</v>
      </c>
    </row>
    <row r="21" spans="1:9" ht="15" x14ac:dyDescent="0.2">
      <c r="A21" s="24">
        <v>19</v>
      </c>
      <c r="B21" s="28" t="s">
        <v>70</v>
      </c>
      <c r="C21" s="29" t="s">
        <v>61</v>
      </c>
      <c r="D21" s="30" t="s">
        <v>71</v>
      </c>
      <c r="F21" s="13">
        <v>63</v>
      </c>
      <c r="G21" s="38" t="s">
        <v>159</v>
      </c>
      <c r="H21" s="39" t="s">
        <v>32</v>
      </c>
      <c r="I21" s="40">
        <v>24077</v>
      </c>
    </row>
    <row r="22" spans="1:9" ht="15" x14ac:dyDescent="0.2">
      <c r="A22" s="13">
        <v>20</v>
      </c>
      <c r="B22" s="28" t="s">
        <v>72</v>
      </c>
      <c r="C22" s="29" t="s">
        <v>61</v>
      </c>
      <c r="D22" s="30" t="s">
        <v>73</v>
      </c>
      <c r="F22" s="13">
        <v>64</v>
      </c>
      <c r="G22" s="38" t="s">
        <v>160</v>
      </c>
      <c r="H22" s="39" t="s">
        <v>32</v>
      </c>
      <c r="I22" s="40">
        <v>23251</v>
      </c>
    </row>
    <row r="23" spans="1:9" ht="15" x14ac:dyDescent="0.2">
      <c r="A23" s="13">
        <v>21</v>
      </c>
      <c r="B23" s="28" t="s">
        <v>74</v>
      </c>
      <c r="C23" s="29" t="s">
        <v>61</v>
      </c>
      <c r="D23" s="30" t="s">
        <v>75</v>
      </c>
      <c r="F23" s="24">
        <v>65</v>
      </c>
      <c r="G23" s="38" t="s">
        <v>161</v>
      </c>
      <c r="H23" s="39" t="s">
        <v>32</v>
      </c>
      <c r="I23" s="40">
        <v>21743</v>
      </c>
    </row>
    <row r="24" spans="1:9" ht="15" x14ac:dyDescent="0.2">
      <c r="A24" s="24">
        <v>22</v>
      </c>
      <c r="B24" s="28" t="s">
        <v>76</v>
      </c>
      <c r="C24" s="29" t="s">
        <v>61</v>
      </c>
      <c r="D24" s="30" t="s">
        <v>77</v>
      </c>
      <c r="F24" s="24">
        <v>66</v>
      </c>
      <c r="G24" s="38" t="s">
        <v>162</v>
      </c>
      <c r="H24" s="39" t="s">
        <v>32</v>
      </c>
      <c r="I24" s="40">
        <v>26484</v>
      </c>
    </row>
    <row r="25" spans="1:9" ht="15" x14ac:dyDescent="0.2">
      <c r="A25" s="24">
        <v>23</v>
      </c>
      <c r="B25" s="28" t="s">
        <v>78</v>
      </c>
      <c r="C25" s="29" t="s">
        <v>61</v>
      </c>
      <c r="D25" s="30" t="s">
        <v>79</v>
      </c>
      <c r="F25" s="13">
        <v>67</v>
      </c>
      <c r="G25" s="38" t="s">
        <v>163</v>
      </c>
      <c r="H25" s="39" t="s">
        <v>48</v>
      </c>
      <c r="I25" s="40">
        <v>27772</v>
      </c>
    </row>
    <row r="26" spans="1:9" ht="15" x14ac:dyDescent="0.2">
      <c r="A26" s="13">
        <v>24</v>
      </c>
      <c r="B26" s="28" t="s">
        <v>80</v>
      </c>
      <c r="C26" s="29" t="s">
        <v>61</v>
      </c>
      <c r="D26" s="30" t="s">
        <v>81</v>
      </c>
      <c r="F26" s="24">
        <v>68</v>
      </c>
      <c r="G26" s="38" t="s">
        <v>164</v>
      </c>
      <c r="H26" s="39" t="s">
        <v>61</v>
      </c>
      <c r="I26" s="40">
        <v>23600</v>
      </c>
    </row>
    <row r="27" spans="1:9" ht="15" x14ac:dyDescent="0.2">
      <c r="A27" s="13">
        <v>25</v>
      </c>
      <c r="B27" s="28" t="s">
        <v>82</v>
      </c>
      <c r="C27" s="29" t="s">
        <v>61</v>
      </c>
      <c r="D27" s="30" t="s">
        <v>83</v>
      </c>
      <c r="F27" s="24">
        <v>69</v>
      </c>
      <c r="G27" s="38" t="s">
        <v>165</v>
      </c>
      <c r="H27" s="39" t="s">
        <v>61</v>
      </c>
      <c r="I27" s="40">
        <v>29992</v>
      </c>
    </row>
    <row r="28" spans="1:9" ht="15" x14ac:dyDescent="0.2">
      <c r="A28" s="24">
        <v>26</v>
      </c>
      <c r="B28" s="28" t="s">
        <v>84</v>
      </c>
      <c r="C28" s="29" t="s">
        <v>61</v>
      </c>
      <c r="D28" s="30" t="s">
        <v>85</v>
      </c>
      <c r="F28" s="13">
        <v>70</v>
      </c>
      <c r="G28" s="38" t="s">
        <v>166</v>
      </c>
      <c r="H28" s="39" t="s">
        <v>61</v>
      </c>
      <c r="I28" s="40">
        <v>30240</v>
      </c>
    </row>
    <row r="29" spans="1:9" ht="15" x14ac:dyDescent="0.2">
      <c r="A29" s="24">
        <v>27</v>
      </c>
      <c r="B29" s="28" t="s">
        <v>86</v>
      </c>
      <c r="C29" s="29" t="s">
        <v>61</v>
      </c>
      <c r="D29" s="30" t="s">
        <v>87</v>
      </c>
      <c r="F29" s="13">
        <v>71</v>
      </c>
      <c r="G29" s="42" t="s">
        <v>167</v>
      </c>
      <c r="H29" s="39" t="s">
        <v>61</v>
      </c>
      <c r="I29" s="40">
        <v>31041</v>
      </c>
    </row>
    <row r="30" spans="1:9" ht="15" x14ac:dyDescent="0.2">
      <c r="A30" s="13">
        <v>28</v>
      </c>
      <c r="B30" s="28" t="s">
        <v>88</v>
      </c>
      <c r="C30" s="29" t="s">
        <v>61</v>
      </c>
      <c r="D30" s="30" t="s">
        <v>89</v>
      </c>
      <c r="F30" s="24">
        <v>72</v>
      </c>
      <c r="G30" s="38" t="s">
        <v>168</v>
      </c>
      <c r="H30" s="39" t="s">
        <v>61</v>
      </c>
      <c r="I30" s="40">
        <v>33528</v>
      </c>
    </row>
    <row r="31" spans="1:9" ht="15" x14ac:dyDescent="0.2">
      <c r="A31" s="13">
        <v>29</v>
      </c>
      <c r="B31" s="28" t="s">
        <v>90</v>
      </c>
      <c r="C31" s="29" t="s">
        <v>61</v>
      </c>
      <c r="D31" s="30" t="s">
        <v>91</v>
      </c>
      <c r="F31" s="24">
        <v>73</v>
      </c>
      <c r="G31" s="38" t="s">
        <v>169</v>
      </c>
      <c r="H31" s="39" t="s">
        <v>61</v>
      </c>
      <c r="I31" s="40">
        <v>34026</v>
      </c>
    </row>
    <row r="32" spans="1:9" ht="15" x14ac:dyDescent="0.2">
      <c r="A32" s="24">
        <v>30</v>
      </c>
      <c r="B32" s="28" t="s">
        <v>92</v>
      </c>
      <c r="C32" s="29" t="s">
        <v>61</v>
      </c>
      <c r="D32" s="30" t="s">
        <v>93</v>
      </c>
      <c r="F32" s="13">
        <v>74</v>
      </c>
      <c r="G32" s="38" t="s">
        <v>170</v>
      </c>
      <c r="H32" s="39" t="s">
        <v>61</v>
      </c>
      <c r="I32" s="40">
        <v>33872</v>
      </c>
    </row>
    <row r="33" spans="1:9" ht="15" x14ac:dyDescent="0.2">
      <c r="A33" s="24">
        <v>31</v>
      </c>
      <c r="B33" s="28" t="s">
        <v>94</v>
      </c>
      <c r="C33" s="29" t="s">
        <v>61</v>
      </c>
      <c r="D33" s="30" t="s">
        <v>95</v>
      </c>
      <c r="F33" s="24">
        <v>75</v>
      </c>
      <c r="G33" s="18" t="s">
        <v>171</v>
      </c>
      <c r="H33" s="18" t="s">
        <v>61</v>
      </c>
      <c r="I33" s="18">
        <v>45593</v>
      </c>
    </row>
    <row r="34" spans="1:9" ht="15" x14ac:dyDescent="0.2">
      <c r="A34" s="13">
        <v>32</v>
      </c>
      <c r="B34" s="28" t="s">
        <v>96</v>
      </c>
      <c r="C34" s="29" t="s">
        <v>61</v>
      </c>
      <c r="D34" s="30" t="s">
        <v>97</v>
      </c>
      <c r="F34" s="24">
        <v>76</v>
      </c>
      <c r="G34" s="28" t="s">
        <v>172</v>
      </c>
      <c r="H34" s="29" t="s">
        <v>61</v>
      </c>
      <c r="I34" s="30">
        <v>45726</v>
      </c>
    </row>
    <row r="35" spans="1:9" ht="15" x14ac:dyDescent="0.2">
      <c r="A35" s="13">
        <v>33</v>
      </c>
      <c r="B35" s="28" t="s">
        <v>98</v>
      </c>
      <c r="C35" s="29" t="s">
        <v>61</v>
      </c>
      <c r="D35" s="30" t="s">
        <v>99</v>
      </c>
      <c r="F35" s="13">
        <v>77</v>
      </c>
      <c r="G35" s="28" t="s">
        <v>173</v>
      </c>
      <c r="H35" s="29" t="s">
        <v>61</v>
      </c>
      <c r="I35" s="30">
        <v>40586</v>
      </c>
    </row>
    <row r="36" spans="1:9" ht="15" x14ac:dyDescent="0.2">
      <c r="A36" s="24">
        <v>34</v>
      </c>
      <c r="B36" s="28" t="s">
        <v>100</v>
      </c>
      <c r="C36" s="29" t="s">
        <v>61</v>
      </c>
      <c r="D36" s="30" t="s">
        <v>101</v>
      </c>
      <c r="F36" s="13">
        <v>78</v>
      </c>
      <c r="G36" s="28" t="s">
        <v>174</v>
      </c>
      <c r="H36" s="29" t="s">
        <v>105</v>
      </c>
      <c r="I36" s="30">
        <v>41750</v>
      </c>
    </row>
    <row r="37" spans="1:9" ht="15" x14ac:dyDescent="0.2">
      <c r="A37" s="24">
        <v>35</v>
      </c>
      <c r="B37" s="28" t="s">
        <v>102</v>
      </c>
      <c r="C37" s="29" t="s">
        <v>61</v>
      </c>
      <c r="D37" s="30" t="s">
        <v>103</v>
      </c>
      <c r="F37" s="24">
        <v>79</v>
      </c>
      <c r="G37" s="28" t="s">
        <v>175</v>
      </c>
      <c r="H37" s="29" t="s">
        <v>105</v>
      </c>
      <c r="I37" s="30">
        <v>31542</v>
      </c>
    </row>
    <row r="38" spans="1:9" ht="15" x14ac:dyDescent="0.2">
      <c r="A38" s="13">
        <v>36</v>
      </c>
      <c r="B38" s="28" t="s">
        <v>104</v>
      </c>
      <c r="C38" s="29" t="s">
        <v>105</v>
      </c>
      <c r="D38" s="30" t="s">
        <v>106</v>
      </c>
      <c r="F38" s="24">
        <v>80</v>
      </c>
      <c r="G38" s="28" t="s">
        <v>176</v>
      </c>
      <c r="H38" s="29" t="s">
        <v>128</v>
      </c>
      <c r="I38" s="30">
        <v>38310</v>
      </c>
    </row>
    <row r="39" spans="1:9" ht="15" x14ac:dyDescent="0.2">
      <c r="A39" s="13">
        <v>37</v>
      </c>
      <c r="B39" s="28" t="s">
        <v>107</v>
      </c>
      <c r="C39" s="29" t="s">
        <v>105</v>
      </c>
      <c r="D39" s="30" t="s">
        <v>108</v>
      </c>
      <c r="F39" s="13">
        <v>81</v>
      </c>
      <c r="G39" s="28" t="s">
        <v>177</v>
      </c>
      <c r="H39" s="29" t="s">
        <v>128</v>
      </c>
      <c r="I39" s="30">
        <v>35766</v>
      </c>
    </row>
    <row r="40" spans="1:9" ht="15" x14ac:dyDescent="0.2">
      <c r="A40" s="24">
        <v>38</v>
      </c>
      <c r="B40" s="28" t="s">
        <v>109</v>
      </c>
      <c r="C40" s="29" t="s">
        <v>105</v>
      </c>
      <c r="D40" s="30" t="s">
        <v>110</v>
      </c>
      <c r="F40" s="24">
        <v>82</v>
      </c>
      <c r="G40" s="28" t="s">
        <v>178</v>
      </c>
      <c r="H40" s="29" t="s">
        <v>128</v>
      </c>
      <c r="I40" s="30">
        <v>36926</v>
      </c>
    </row>
    <row r="41" spans="1:9" ht="15" x14ac:dyDescent="0.2">
      <c r="A41" s="24">
        <v>39</v>
      </c>
      <c r="B41" s="28" t="s">
        <v>111</v>
      </c>
      <c r="C41" s="29" t="s">
        <v>105</v>
      </c>
      <c r="D41" s="30" t="s">
        <v>112</v>
      </c>
      <c r="F41" s="24">
        <v>83</v>
      </c>
      <c r="G41" s="28" t="s">
        <v>179</v>
      </c>
      <c r="H41" s="29" t="s">
        <v>128</v>
      </c>
      <c r="I41" s="30">
        <v>42757</v>
      </c>
    </row>
    <row r="42" spans="1:9" ht="15" x14ac:dyDescent="0.2">
      <c r="A42" s="13">
        <v>40</v>
      </c>
      <c r="B42" s="28" t="s">
        <v>113</v>
      </c>
      <c r="C42" s="29" t="s">
        <v>105</v>
      </c>
      <c r="D42" s="30" t="s">
        <v>114</v>
      </c>
      <c r="F42" s="13">
        <v>84</v>
      </c>
      <c r="G42" s="28" t="s">
        <v>180</v>
      </c>
      <c r="H42" s="29" t="s">
        <v>128</v>
      </c>
      <c r="I42" s="30">
        <v>34457</v>
      </c>
    </row>
    <row r="43" spans="1:9" ht="15" x14ac:dyDescent="0.2">
      <c r="A43" s="13">
        <v>41</v>
      </c>
      <c r="B43" s="28" t="s">
        <v>115</v>
      </c>
      <c r="C43" s="29" t="s">
        <v>105</v>
      </c>
      <c r="D43" s="30" t="s">
        <v>116</v>
      </c>
      <c r="F43" s="13">
        <v>85</v>
      </c>
      <c r="G43" s="28" t="s">
        <v>181</v>
      </c>
      <c r="H43" s="29" t="s">
        <v>128</v>
      </c>
      <c r="I43" s="30">
        <v>39961</v>
      </c>
    </row>
    <row r="44" spans="1:9" ht="15" x14ac:dyDescent="0.2">
      <c r="A44" s="24">
        <v>42</v>
      </c>
      <c r="B44" s="28" t="s">
        <v>117</v>
      </c>
      <c r="C44" s="29" t="s">
        <v>105</v>
      </c>
      <c r="D44" s="30" t="s">
        <v>118</v>
      </c>
      <c r="F44" s="24">
        <v>86</v>
      </c>
      <c r="G44" s="28" t="s">
        <v>182</v>
      </c>
      <c r="H44" s="29" t="s">
        <v>128</v>
      </c>
      <c r="I44" s="30">
        <v>51024</v>
      </c>
    </row>
    <row r="45" spans="1:9" ht="15" x14ac:dyDescent="0.2">
      <c r="A45" s="24">
        <v>43</v>
      </c>
      <c r="B45" s="28" t="s">
        <v>125</v>
      </c>
      <c r="C45" s="29" t="s">
        <v>105</v>
      </c>
      <c r="D45" s="30" t="s">
        <v>126</v>
      </c>
      <c r="F45" s="24">
        <v>87</v>
      </c>
      <c r="G45" s="25" t="s">
        <v>183</v>
      </c>
      <c r="H45" s="26" t="s">
        <v>184</v>
      </c>
      <c r="I45" s="45">
        <v>200003</v>
      </c>
    </row>
    <row r="46" spans="1:9" ht="15" x14ac:dyDescent="0.2">
      <c r="A46" s="13">
        <v>44</v>
      </c>
      <c r="B46" s="28" t="s">
        <v>121</v>
      </c>
      <c r="C46" s="29" t="s">
        <v>105</v>
      </c>
      <c r="D46" s="30" t="s">
        <v>122</v>
      </c>
    </row>
    <row r="47" spans="1:9" ht="15" x14ac:dyDescent="0.2">
      <c r="A47" s="13">
        <v>45</v>
      </c>
      <c r="B47" s="28" t="s">
        <v>123</v>
      </c>
      <c r="C47" s="29" t="s">
        <v>105</v>
      </c>
      <c r="D47" s="30" t="s">
        <v>124</v>
      </c>
    </row>
    <row r="48" spans="1:9" ht="15" x14ac:dyDescent="0.2">
      <c r="A48" s="24">
        <v>46</v>
      </c>
      <c r="B48" s="28" t="s">
        <v>119</v>
      </c>
      <c r="C48" s="29" t="s">
        <v>105</v>
      </c>
      <c r="D48" s="30" t="s">
        <v>120</v>
      </c>
    </row>
    <row r="49" spans="1:4" ht="15" x14ac:dyDescent="0.2">
      <c r="A49" s="24">
        <v>47</v>
      </c>
      <c r="B49" s="28" t="s">
        <v>127</v>
      </c>
      <c r="C49" s="29" t="s">
        <v>128</v>
      </c>
      <c r="D49" s="30" t="s">
        <v>129</v>
      </c>
    </row>
    <row r="50" spans="1:4" ht="15" x14ac:dyDescent="0.2">
      <c r="A50" s="13">
        <v>48</v>
      </c>
      <c r="B50" s="28" t="s">
        <v>130</v>
      </c>
      <c r="C50" s="29" t="s">
        <v>128</v>
      </c>
      <c r="D50" s="30" t="s">
        <v>131</v>
      </c>
    </row>
    <row r="51" spans="1:4" ht="15" x14ac:dyDescent="0.2">
      <c r="A51" s="13">
        <v>49</v>
      </c>
      <c r="B51" s="28" t="s">
        <v>132</v>
      </c>
      <c r="C51" s="29" t="s">
        <v>128</v>
      </c>
      <c r="D51" s="30" t="s">
        <v>133</v>
      </c>
    </row>
    <row r="52" spans="1:4" ht="15" x14ac:dyDescent="0.2">
      <c r="A52" s="24">
        <v>50</v>
      </c>
      <c r="B52" s="28" t="s">
        <v>134</v>
      </c>
      <c r="C52" s="29" t="s">
        <v>128</v>
      </c>
      <c r="D52" s="30" t="s">
        <v>135</v>
      </c>
    </row>
    <row r="53" spans="1:4" ht="15" x14ac:dyDescent="0.2">
      <c r="A53" s="24">
        <v>51</v>
      </c>
      <c r="B53" s="28" t="s">
        <v>136</v>
      </c>
      <c r="C53" s="29" t="s">
        <v>128</v>
      </c>
      <c r="D53" s="30" t="s">
        <v>137</v>
      </c>
    </row>
    <row r="54" spans="1:4" ht="15" x14ac:dyDescent="0.2">
      <c r="A54" s="13">
        <v>52</v>
      </c>
      <c r="B54" s="28" t="s">
        <v>138</v>
      </c>
      <c r="C54" s="29" t="s">
        <v>128</v>
      </c>
      <c r="D54" s="30" t="s">
        <v>139</v>
      </c>
    </row>
    <row r="55" spans="1:4" ht="15" x14ac:dyDescent="0.2">
      <c r="A55" s="13">
        <v>53</v>
      </c>
      <c r="B55" s="28" t="s">
        <v>140</v>
      </c>
      <c r="C55" s="29" t="s">
        <v>128</v>
      </c>
      <c r="D55" s="30" t="s">
        <v>141</v>
      </c>
    </row>
    <row r="56" spans="1:4" ht="15" x14ac:dyDescent="0.2">
      <c r="A56" s="24">
        <v>54</v>
      </c>
      <c r="B56" s="28" t="s">
        <v>142</v>
      </c>
      <c r="C56" s="29" t="s">
        <v>128</v>
      </c>
      <c r="D56" s="30" t="s">
        <v>143</v>
      </c>
    </row>
    <row r="57" spans="1:4" ht="15" x14ac:dyDescent="0.2">
      <c r="A57" s="24">
        <v>55</v>
      </c>
      <c r="B57" s="28" t="s">
        <v>144</v>
      </c>
      <c r="C57" s="29" t="s">
        <v>128</v>
      </c>
      <c r="D57" s="30" t="s">
        <v>145</v>
      </c>
    </row>
    <row r="58" spans="1:4" ht="15" x14ac:dyDescent="0.2">
      <c r="A58" s="13">
        <v>56</v>
      </c>
      <c r="B58" s="28" t="s">
        <v>146</v>
      </c>
      <c r="C58" s="29" t="s">
        <v>128</v>
      </c>
      <c r="D58" s="30" t="s">
        <v>147</v>
      </c>
    </row>
    <row r="59" spans="1:4" ht="15" x14ac:dyDescent="0.2">
      <c r="A59" s="13">
        <v>57</v>
      </c>
      <c r="B59" s="28" t="s">
        <v>148</v>
      </c>
      <c r="C59" s="29" t="s">
        <v>128</v>
      </c>
      <c r="D59" s="30" t="s">
        <v>149</v>
      </c>
    </row>
    <row r="60" spans="1:4" ht="15" x14ac:dyDescent="0.2">
      <c r="A60" s="24">
        <v>58</v>
      </c>
      <c r="B60" s="28" t="s">
        <v>150</v>
      </c>
      <c r="C60" s="29" t="s">
        <v>128</v>
      </c>
      <c r="D60" s="30" t="s">
        <v>151</v>
      </c>
    </row>
    <row r="61" spans="1:4" ht="15" x14ac:dyDescent="0.2">
      <c r="A61" s="24">
        <v>59</v>
      </c>
      <c r="B61" s="28" t="s">
        <v>152</v>
      </c>
      <c r="C61" s="29" t="s">
        <v>128</v>
      </c>
      <c r="D61" s="30" t="s">
        <v>153</v>
      </c>
    </row>
    <row r="62" spans="1:4" ht="15" x14ac:dyDescent="0.2">
      <c r="A62" s="13">
        <v>60</v>
      </c>
      <c r="B62" s="28" t="s">
        <v>154</v>
      </c>
      <c r="C62" s="29" t="s">
        <v>155</v>
      </c>
      <c r="D62" s="30" t="s">
        <v>156</v>
      </c>
    </row>
    <row r="63" spans="1:4" ht="15" x14ac:dyDescent="0.2">
      <c r="A63" s="24">
        <v>61</v>
      </c>
      <c r="B63" s="38" t="s">
        <v>157</v>
      </c>
      <c r="C63" s="39" t="s">
        <v>32</v>
      </c>
      <c r="D63" s="40">
        <v>20998</v>
      </c>
    </row>
    <row r="64" spans="1:4" ht="15" x14ac:dyDescent="0.2">
      <c r="A64" s="24">
        <v>62</v>
      </c>
      <c r="B64" s="38" t="s">
        <v>158</v>
      </c>
      <c r="C64" s="39" t="s">
        <v>32</v>
      </c>
      <c r="D64" s="40">
        <v>21022</v>
      </c>
    </row>
    <row r="65" spans="1:4" ht="15" x14ac:dyDescent="0.2">
      <c r="A65" s="13">
        <v>63</v>
      </c>
      <c r="B65" s="38" t="s">
        <v>159</v>
      </c>
      <c r="C65" s="39" t="s">
        <v>32</v>
      </c>
      <c r="D65" s="40">
        <v>24077</v>
      </c>
    </row>
    <row r="66" spans="1:4" ht="15" x14ac:dyDescent="0.2">
      <c r="A66" s="13">
        <v>64</v>
      </c>
      <c r="B66" s="38" t="s">
        <v>160</v>
      </c>
      <c r="C66" s="39" t="s">
        <v>32</v>
      </c>
      <c r="D66" s="40">
        <v>23251</v>
      </c>
    </row>
    <row r="67" spans="1:4" ht="15" x14ac:dyDescent="0.2">
      <c r="A67" s="24">
        <v>65</v>
      </c>
      <c r="B67" s="38" t="s">
        <v>161</v>
      </c>
      <c r="C67" s="39" t="s">
        <v>32</v>
      </c>
      <c r="D67" s="40">
        <v>21743</v>
      </c>
    </row>
    <row r="68" spans="1:4" ht="15" x14ac:dyDescent="0.2">
      <c r="A68" s="24">
        <v>66</v>
      </c>
      <c r="B68" s="38" t="s">
        <v>162</v>
      </c>
      <c r="C68" s="39" t="s">
        <v>32</v>
      </c>
      <c r="D68" s="40">
        <v>26484</v>
      </c>
    </row>
    <row r="69" spans="1:4" ht="15" x14ac:dyDescent="0.2">
      <c r="A69" s="13">
        <v>67</v>
      </c>
      <c r="B69" s="38" t="s">
        <v>163</v>
      </c>
      <c r="C69" s="39" t="s">
        <v>48</v>
      </c>
      <c r="D69" s="40">
        <v>27772</v>
      </c>
    </row>
    <row r="70" spans="1:4" ht="15" x14ac:dyDescent="0.2">
      <c r="A70" s="24">
        <v>68</v>
      </c>
      <c r="B70" s="38" t="s">
        <v>164</v>
      </c>
      <c r="C70" s="39" t="s">
        <v>61</v>
      </c>
      <c r="D70" s="40">
        <v>23600</v>
      </c>
    </row>
    <row r="71" spans="1:4" ht="15" x14ac:dyDescent="0.2">
      <c r="A71" s="24">
        <v>69</v>
      </c>
      <c r="B71" s="38" t="s">
        <v>165</v>
      </c>
      <c r="C71" s="39" t="s">
        <v>61</v>
      </c>
      <c r="D71" s="40">
        <v>29992</v>
      </c>
    </row>
    <row r="72" spans="1:4" ht="15" x14ac:dyDescent="0.2">
      <c r="A72" s="13">
        <v>70</v>
      </c>
      <c r="B72" s="38" t="s">
        <v>166</v>
      </c>
      <c r="C72" s="39" t="s">
        <v>61</v>
      </c>
      <c r="D72" s="40">
        <v>30240</v>
      </c>
    </row>
    <row r="73" spans="1:4" ht="15" x14ac:dyDescent="0.2">
      <c r="A73" s="13">
        <v>71</v>
      </c>
      <c r="B73" s="42" t="s">
        <v>167</v>
      </c>
      <c r="C73" s="39" t="s">
        <v>61</v>
      </c>
      <c r="D73" s="40">
        <v>31041</v>
      </c>
    </row>
    <row r="74" spans="1:4" ht="15" x14ac:dyDescent="0.2">
      <c r="A74" s="24">
        <v>72</v>
      </c>
      <c r="B74" s="38" t="s">
        <v>168</v>
      </c>
      <c r="C74" s="39" t="s">
        <v>61</v>
      </c>
      <c r="D74" s="40">
        <v>33528</v>
      </c>
    </row>
    <row r="75" spans="1:4" ht="15" x14ac:dyDescent="0.2">
      <c r="A75" s="24">
        <v>73</v>
      </c>
      <c r="B75" s="38" t="s">
        <v>169</v>
      </c>
      <c r="C75" s="39" t="s">
        <v>61</v>
      </c>
      <c r="D75" s="40">
        <v>34026</v>
      </c>
    </row>
    <row r="76" spans="1:4" ht="15" x14ac:dyDescent="0.2">
      <c r="A76" s="13">
        <v>74</v>
      </c>
      <c r="B76" s="38" t="s">
        <v>170</v>
      </c>
      <c r="C76" s="39" t="s">
        <v>61</v>
      </c>
      <c r="D76" s="40">
        <v>33872</v>
      </c>
    </row>
    <row r="77" spans="1:4" x14ac:dyDescent="0.2">
      <c r="A77" s="24">
        <v>75</v>
      </c>
      <c r="B77" s="18" t="s">
        <v>171</v>
      </c>
      <c r="C77" s="18" t="s">
        <v>61</v>
      </c>
      <c r="D77" s="18">
        <v>45593</v>
      </c>
    </row>
    <row r="78" spans="1:4" ht="15" x14ac:dyDescent="0.2">
      <c r="A78" s="24">
        <v>76</v>
      </c>
      <c r="B78" s="28" t="s">
        <v>172</v>
      </c>
      <c r="C78" s="29" t="s">
        <v>61</v>
      </c>
      <c r="D78" s="30">
        <v>45726</v>
      </c>
    </row>
    <row r="79" spans="1:4" ht="15" x14ac:dyDescent="0.2">
      <c r="A79" s="13">
        <v>77</v>
      </c>
      <c r="B79" s="28" t="s">
        <v>173</v>
      </c>
      <c r="C79" s="29" t="s">
        <v>61</v>
      </c>
      <c r="D79" s="30">
        <v>40586</v>
      </c>
    </row>
    <row r="80" spans="1:4" ht="15" x14ac:dyDescent="0.2">
      <c r="A80" s="13">
        <v>78</v>
      </c>
      <c r="B80" s="28" t="s">
        <v>174</v>
      </c>
      <c r="C80" s="29" t="s">
        <v>105</v>
      </c>
      <c r="D80" s="30">
        <v>41750</v>
      </c>
    </row>
    <row r="81" spans="1:4" ht="15" x14ac:dyDescent="0.2">
      <c r="A81" s="24">
        <v>79</v>
      </c>
      <c r="B81" s="28" t="s">
        <v>175</v>
      </c>
      <c r="C81" s="29" t="s">
        <v>105</v>
      </c>
      <c r="D81" s="30">
        <v>31542</v>
      </c>
    </row>
    <row r="82" spans="1:4" ht="15" x14ac:dyDescent="0.2">
      <c r="A82" s="24">
        <v>80</v>
      </c>
      <c r="B82" s="28" t="s">
        <v>176</v>
      </c>
      <c r="C82" s="29" t="s">
        <v>128</v>
      </c>
      <c r="D82" s="30">
        <v>38310</v>
      </c>
    </row>
    <row r="83" spans="1:4" ht="15" x14ac:dyDescent="0.2">
      <c r="A83" s="13">
        <v>81</v>
      </c>
      <c r="B83" s="28" t="s">
        <v>177</v>
      </c>
      <c r="C83" s="29" t="s">
        <v>128</v>
      </c>
      <c r="D83" s="30">
        <v>35766</v>
      </c>
    </row>
    <row r="84" spans="1:4" ht="15" x14ac:dyDescent="0.2">
      <c r="A84" s="24">
        <v>82</v>
      </c>
      <c r="B84" s="28" t="s">
        <v>178</v>
      </c>
      <c r="C84" s="29" t="s">
        <v>128</v>
      </c>
      <c r="D84" s="30">
        <v>36926</v>
      </c>
    </row>
    <row r="85" spans="1:4" ht="15" x14ac:dyDescent="0.2">
      <c r="A85" s="24">
        <v>83</v>
      </c>
      <c r="B85" s="28" t="s">
        <v>179</v>
      </c>
      <c r="C85" s="29" t="s">
        <v>128</v>
      </c>
      <c r="D85" s="30">
        <v>42757</v>
      </c>
    </row>
    <row r="86" spans="1:4" ht="15" x14ac:dyDescent="0.2">
      <c r="A86" s="13">
        <v>84</v>
      </c>
      <c r="B86" s="28" t="s">
        <v>180</v>
      </c>
      <c r="C86" s="29" t="s">
        <v>128</v>
      </c>
      <c r="D86" s="30">
        <v>34457</v>
      </c>
    </row>
    <row r="87" spans="1:4" ht="15" x14ac:dyDescent="0.2">
      <c r="A87" s="13">
        <v>85</v>
      </c>
      <c r="B87" s="28" t="s">
        <v>181</v>
      </c>
      <c r="C87" s="29" t="s">
        <v>128</v>
      </c>
      <c r="D87" s="30">
        <v>39961</v>
      </c>
    </row>
    <row r="88" spans="1:4" ht="15" x14ac:dyDescent="0.2">
      <c r="A88" s="24">
        <v>86</v>
      </c>
      <c r="B88" s="28" t="s">
        <v>182</v>
      </c>
      <c r="C88" s="29" t="s">
        <v>128</v>
      </c>
      <c r="D88" s="30">
        <v>51024</v>
      </c>
    </row>
    <row r="89" spans="1:4" x14ac:dyDescent="0.2">
      <c r="A89" s="24">
        <v>87</v>
      </c>
      <c r="B89" s="25" t="s">
        <v>183</v>
      </c>
      <c r="C89" s="26" t="s">
        <v>184</v>
      </c>
      <c r="D89" s="45">
        <v>200003</v>
      </c>
    </row>
  </sheetData>
  <mergeCells count="2">
    <mergeCell ref="B1:D1"/>
    <mergeCell ref="G1:I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0"/>
  <sheetViews>
    <sheetView rightToLeft="1" topLeftCell="A70" workbookViewId="0">
      <selection activeCell="B11" sqref="B11"/>
    </sheetView>
  </sheetViews>
  <sheetFormatPr defaultRowHeight="14.25" x14ac:dyDescent="0.2"/>
  <cols>
    <col min="1" max="1" width="3" bestFit="1" customWidth="1"/>
    <col min="2" max="2" width="17.25" customWidth="1"/>
  </cols>
  <sheetData>
    <row r="1" spans="1:6" ht="15" x14ac:dyDescent="0.25">
      <c r="B1" s="65" t="s">
        <v>0</v>
      </c>
      <c r="C1" s="65"/>
      <c r="D1" s="65"/>
      <c r="E1" s="1"/>
      <c r="F1" s="1"/>
    </row>
    <row r="2" spans="1:6" x14ac:dyDescent="0.2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 ht="15" x14ac:dyDescent="0.2">
      <c r="A3" s="13">
        <v>1</v>
      </c>
      <c r="B3" s="14" t="s">
        <v>28</v>
      </c>
      <c r="C3" s="15" t="s">
        <v>29</v>
      </c>
      <c r="D3" s="16">
        <v>90874</v>
      </c>
      <c r="E3" s="15" t="s">
        <v>30</v>
      </c>
      <c r="F3" s="16">
        <v>2</v>
      </c>
    </row>
    <row r="4" spans="1:6" ht="15" x14ac:dyDescent="0.2">
      <c r="A4" s="24">
        <v>2</v>
      </c>
      <c r="B4" s="25" t="s">
        <v>31</v>
      </c>
      <c r="C4" s="26" t="s">
        <v>32</v>
      </c>
      <c r="D4" s="27" t="s">
        <v>33</v>
      </c>
      <c r="E4" s="26" t="s">
        <v>30</v>
      </c>
      <c r="F4" s="27">
        <v>3</v>
      </c>
    </row>
    <row r="5" spans="1:6" ht="15" x14ac:dyDescent="0.2">
      <c r="A5" s="24">
        <v>3</v>
      </c>
      <c r="B5" s="25" t="s">
        <v>34</v>
      </c>
      <c r="C5" s="26" t="s">
        <v>32</v>
      </c>
      <c r="D5" s="27" t="s">
        <v>35</v>
      </c>
      <c r="E5" s="26" t="s">
        <v>30</v>
      </c>
      <c r="F5" s="27">
        <v>4</v>
      </c>
    </row>
    <row r="6" spans="1:6" ht="15" x14ac:dyDescent="0.2">
      <c r="A6" s="13">
        <v>4</v>
      </c>
      <c r="B6" s="28" t="s">
        <v>36</v>
      </c>
      <c r="C6" s="29" t="s">
        <v>32</v>
      </c>
      <c r="D6" s="30" t="s">
        <v>37</v>
      </c>
      <c r="E6" s="29" t="s">
        <v>38</v>
      </c>
      <c r="F6" s="30">
        <v>0</v>
      </c>
    </row>
    <row r="7" spans="1:6" ht="15" x14ac:dyDescent="0.2">
      <c r="A7" s="13">
        <v>5</v>
      </c>
      <c r="B7" s="28" t="s">
        <v>39</v>
      </c>
      <c r="C7" s="29" t="s">
        <v>32</v>
      </c>
      <c r="D7" s="30" t="s">
        <v>40</v>
      </c>
      <c r="E7" s="29" t="s">
        <v>30</v>
      </c>
      <c r="F7" s="30">
        <v>2</v>
      </c>
    </row>
    <row r="8" spans="1:6" ht="15" x14ac:dyDescent="0.2">
      <c r="A8" s="24">
        <v>6</v>
      </c>
      <c r="B8" s="28" t="s">
        <v>41</v>
      </c>
      <c r="C8" s="29" t="s">
        <v>32</v>
      </c>
      <c r="D8" s="30" t="s">
        <v>42</v>
      </c>
      <c r="E8" s="29" t="s">
        <v>30</v>
      </c>
      <c r="F8" s="30">
        <v>2</v>
      </c>
    </row>
    <row r="9" spans="1:6" ht="15" x14ac:dyDescent="0.2">
      <c r="A9" s="24">
        <v>7</v>
      </c>
      <c r="B9" s="28" t="s">
        <v>43</v>
      </c>
      <c r="C9" s="29" t="s">
        <v>32</v>
      </c>
      <c r="D9" s="30" t="s">
        <v>44</v>
      </c>
      <c r="E9" s="29" t="s">
        <v>30</v>
      </c>
      <c r="F9" s="30">
        <v>3</v>
      </c>
    </row>
    <row r="10" spans="1:6" ht="15" x14ac:dyDescent="0.2">
      <c r="A10" s="13">
        <v>8</v>
      </c>
      <c r="B10" s="28" t="s">
        <v>45</v>
      </c>
      <c r="C10" s="29" t="s">
        <v>32</v>
      </c>
      <c r="D10" s="30" t="s">
        <v>46</v>
      </c>
      <c r="E10" s="29" t="s">
        <v>30</v>
      </c>
      <c r="F10" s="30">
        <v>3</v>
      </c>
    </row>
    <row r="11" spans="1:6" ht="15" x14ac:dyDescent="0.2">
      <c r="A11" s="13">
        <v>9</v>
      </c>
      <c r="B11" s="28" t="s">
        <v>47</v>
      </c>
      <c r="C11" s="29" t="s">
        <v>48</v>
      </c>
      <c r="D11" s="30" t="s">
        <v>49</v>
      </c>
      <c r="E11" s="29" t="s">
        <v>30</v>
      </c>
      <c r="F11" s="30">
        <v>3</v>
      </c>
    </row>
    <row r="12" spans="1:6" ht="15" x14ac:dyDescent="0.2">
      <c r="A12" s="24">
        <v>10</v>
      </c>
      <c r="B12" s="28" t="s">
        <v>50</v>
      </c>
      <c r="C12" s="29" t="s">
        <v>48</v>
      </c>
      <c r="D12" s="30" t="s">
        <v>51</v>
      </c>
      <c r="E12" s="29" t="s">
        <v>30</v>
      </c>
      <c r="F12" s="30">
        <v>1</v>
      </c>
    </row>
    <row r="13" spans="1:6" ht="15" x14ac:dyDescent="0.2">
      <c r="A13" s="24">
        <v>11</v>
      </c>
      <c r="B13" s="28" t="s">
        <v>52</v>
      </c>
      <c r="C13" s="29" t="s">
        <v>48</v>
      </c>
      <c r="D13" s="30" t="s">
        <v>53</v>
      </c>
      <c r="E13" s="29" t="s">
        <v>30</v>
      </c>
      <c r="F13" s="30">
        <v>3</v>
      </c>
    </row>
    <row r="14" spans="1:6" ht="15" x14ac:dyDescent="0.2">
      <c r="A14" s="13">
        <v>12</v>
      </c>
      <c r="B14" s="28" t="s">
        <v>54</v>
      </c>
      <c r="C14" s="29" t="s">
        <v>48</v>
      </c>
      <c r="D14" s="30" t="s">
        <v>55</v>
      </c>
      <c r="E14" s="29" t="s">
        <v>30</v>
      </c>
      <c r="F14" s="30">
        <v>1</v>
      </c>
    </row>
    <row r="15" spans="1:6" ht="15" x14ac:dyDescent="0.2">
      <c r="A15" s="13">
        <v>13</v>
      </c>
      <c r="B15" s="28" t="s">
        <v>56</v>
      </c>
      <c r="C15" s="29" t="s">
        <v>48</v>
      </c>
      <c r="D15" s="30" t="s">
        <v>57</v>
      </c>
      <c r="E15" s="29" t="s">
        <v>30</v>
      </c>
      <c r="F15" s="30">
        <v>4</v>
      </c>
    </row>
    <row r="16" spans="1:6" ht="15" x14ac:dyDescent="0.2">
      <c r="A16" s="24">
        <v>14</v>
      </c>
      <c r="B16" s="28" t="s">
        <v>58</v>
      </c>
      <c r="C16" s="29" t="s">
        <v>48</v>
      </c>
      <c r="D16" s="30" t="s">
        <v>59</v>
      </c>
      <c r="E16" s="29" t="s">
        <v>30</v>
      </c>
      <c r="F16" s="30">
        <v>2</v>
      </c>
    </row>
    <row r="17" spans="1:6" ht="15" x14ac:dyDescent="0.2">
      <c r="A17" s="24">
        <v>15</v>
      </c>
      <c r="B17" s="28" t="s">
        <v>60</v>
      </c>
      <c r="C17" s="29" t="s">
        <v>61</v>
      </c>
      <c r="D17" s="30" t="s">
        <v>62</v>
      </c>
      <c r="E17" s="29" t="s">
        <v>30</v>
      </c>
      <c r="F17" s="30">
        <v>3</v>
      </c>
    </row>
    <row r="18" spans="1:6" ht="15" x14ac:dyDescent="0.2">
      <c r="A18" s="13">
        <v>16</v>
      </c>
      <c r="B18" s="28" t="s">
        <v>63</v>
      </c>
      <c r="C18" s="29" t="s">
        <v>61</v>
      </c>
      <c r="D18" s="30" t="s">
        <v>64</v>
      </c>
      <c r="E18" s="29" t="s">
        <v>30</v>
      </c>
      <c r="F18" s="30">
        <v>2</v>
      </c>
    </row>
    <row r="19" spans="1:6" ht="15" x14ac:dyDescent="0.2">
      <c r="A19" s="13">
        <v>17</v>
      </c>
      <c r="B19" s="28" t="s">
        <v>65</v>
      </c>
      <c r="C19" s="29" t="s">
        <v>61</v>
      </c>
      <c r="D19" s="30" t="s">
        <v>66</v>
      </c>
      <c r="E19" s="29" t="s">
        <v>30</v>
      </c>
      <c r="F19" s="30">
        <v>4</v>
      </c>
    </row>
    <row r="20" spans="1:6" ht="15" x14ac:dyDescent="0.2">
      <c r="A20" s="24">
        <v>18</v>
      </c>
      <c r="B20" s="28" t="s">
        <v>67</v>
      </c>
      <c r="C20" s="29" t="s">
        <v>61</v>
      </c>
      <c r="D20" s="30" t="s">
        <v>68</v>
      </c>
      <c r="E20" s="29" t="s">
        <v>69</v>
      </c>
      <c r="F20" s="30">
        <v>2</v>
      </c>
    </row>
    <row r="21" spans="1:6" ht="15" x14ac:dyDescent="0.2">
      <c r="A21" s="24">
        <v>19</v>
      </c>
      <c r="B21" s="28" t="s">
        <v>70</v>
      </c>
      <c r="C21" s="29" t="s">
        <v>61</v>
      </c>
      <c r="D21" s="30" t="s">
        <v>71</v>
      </c>
      <c r="E21" s="29" t="s">
        <v>30</v>
      </c>
      <c r="F21" s="30">
        <v>2</v>
      </c>
    </row>
    <row r="22" spans="1:6" ht="15" x14ac:dyDescent="0.2">
      <c r="A22" s="13">
        <v>20</v>
      </c>
      <c r="B22" s="28" t="s">
        <v>72</v>
      </c>
      <c r="C22" s="29" t="s">
        <v>61</v>
      </c>
      <c r="D22" s="30" t="s">
        <v>73</v>
      </c>
      <c r="E22" s="29" t="s">
        <v>38</v>
      </c>
      <c r="F22" s="30">
        <v>0</v>
      </c>
    </row>
    <row r="23" spans="1:6" ht="15" x14ac:dyDescent="0.2">
      <c r="A23" s="13">
        <v>21</v>
      </c>
      <c r="B23" s="28" t="s">
        <v>74</v>
      </c>
      <c r="C23" s="29" t="s">
        <v>61</v>
      </c>
      <c r="D23" s="30" t="s">
        <v>75</v>
      </c>
      <c r="E23" s="29" t="s">
        <v>30</v>
      </c>
      <c r="F23" s="30">
        <v>2</v>
      </c>
    </row>
    <row r="24" spans="1:6" ht="15" x14ac:dyDescent="0.2">
      <c r="A24" s="24">
        <v>22</v>
      </c>
      <c r="B24" s="28" t="s">
        <v>76</v>
      </c>
      <c r="C24" s="29" t="s">
        <v>61</v>
      </c>
      <c r="D24" s="30" t="s">
        <v>77</v>
      </c>
      <c r="E24" s="29" t="s">
        <v>30</v>
      </c>
      <c r="F24" s="30">
        <v>2</v>
      </c>
    </row>
    <row r="25" spans="1:6" ht="15" x14ac:dyDescent="0.2">
      <c r="A25" s="24">
        <v>23</v>
      </c>
      <c r="B25" s="28" t="s">
        <v>78</v>
      </c>
      <c r="C25" s="29" t="s">
        <v>61</v>
      </c>
      <c r="D25" s="30" t="s">
        <v>79</v>
      </c>
      <c r="E25" s="29" t="s">
        <v>30</v>
      </c>
      <c r="F25" s="30">
        <v>2</v>
      </c>
    </row>
    <row r="26" spans="1:6" ht="15" x14ac:dyDescent="0.2">
      <c r="A26" s="13">
        <v>24</v>
      </c>
      <c r="B26" s="28" t="s">
        <v>80</v>
      </c>
      <c r="C26" s="29" t="s">
        <v>61</v>
      </c>
      <c r="D26" s="30" t="s">
        <v>81</v>
      </c>
      <c r="E26" s="29" t="s">
        <v>69</v>
      </c>
      <c r="F26" s="30">
        <v>2</v>
      </c>
    </row>
    <row r="27" spans="1:6" ht="15" x14ac:dyDescent="0.2">
      <c r="A27" s="13">
        <v>25</v>
      </c>
      <c r="B27" s="28" t="s">
        <v>82</v>
      </c>
      <c r="C27" s="29" t="s">
        <v>61</v>
      </c>
      <c r="D27" s="30" t="s">
        <v>83</v>
      </c>
      <c r="E27" s="29" t="s">
        <v>30</v>
      </c>
      <c r="F27" s="30">
        <v>1</v>
      </c>
    </row>
    <row r="28" spans="1:6" ht="15" x14ac:dyDescent="0.2">
      <c r="A28" s="24">
        <v>26</v>
      </c>
      <c r="B28" s="28" t="s">
        <v>84</v>
      </c>
      <c r="C28" s="29" t="s">
        <v>61</v>
      </c>
      <c r="D28" s="30" t="s">
        <v>85</v>
      </c>
      <c r="E28" s="29" t="s">
        <v>30</v>
      </c>
      <c r="F28" s="30">
        <v>3</v>
      </c>
    </row>
    <row r="29" spans="1:6" ht="15" x14ac:dyDescent="0.2">
      <c r="A29" s="24">
        <v>27</v>
      </c>
      <c r="B29" s="28" t="s">
        <v>86</v>
      </c>
      <c r="C29" s="29" t="s">
        <v>61</v>
      </c>
      <c r="D29" s="30" t="s">
        <v>87</v>
      </c>
      <c r="E29" s="29" t="s">
        <v>30</v>
      </c>
      <c r="F29" s="30">
        <v>3</v>
      </c>
    </row>
    <row r="30" spans="1:6" ht="15" x14ac:dyDescent="0.2">
      <c r="A30" s="13">
        <v>28</v>
      </c>
      <c r="B30" s="28" t="s">
        <v>88</v>
      </c>
      <c r="C30" s="29" t="s">
        <v>61</v>
      </c>
      <c r="D30" s="30" t="s">
        <v>89</v>
      </c>
      <c r="E30" s="29" t="s">
        <v>38</v>
      </c>
      <c r="F30" s="30">
        <v>0</v>
      </c>
    </row>
    <row r="31" spans="1:6" ht="15" x14ac:dyDescent="0.2">
      <c r="A31" s="13">
        <v>29</v>
      </c>
      <c r="B31" s="28" t="s">
        <v>90</v>
      </c>
      <c r="C31" s="29" t="s">
        <v>61</v>
      </c>
      <c r="D31" s="30" t="s">
        <v>91</v>
      </c>
      <c r="E31" s="29" t="s">
        <v>30</v>
      </c>
      <c r="F31" s="30">
        <v>1</v>
      </c>
    </row>
    <row r="32" spans="1:6" ht="15" x14ac:dyDescent="0.2">
      <c r="A32" s="24">
        <v>30</v>
      </c>
      <c r="B32" s="28" t="s">
        <v>92</v>
      </c>
      <c r="C32" s="29" t="s">
        <v>61</v>
      </c>
      <c r="D32" s="30" t="s">
        <v>93</v>
      </c>
      <c r="E32" s="29" t="s">
        <v>30</v>
      </c>
      <c r="F32" s="30">
        <v>1</v>
      </c>
    </row>
    <row r="33" spans="1:6" ht="15" x14ac:dyDescent="0.2">
      <c r="A33" s="24">
        <v>31</v>
      </c>
      <c r="B33" s="28" t="s">
        <v>94</v>
      </c>
      <c r="C33" s="29" t="s">
        <v>61</v>
      </c>
      <c r="D33" s="30" t="s">
        <v>95</v>
      </c>
      <c r="E33" s="29" t="s">
        <v>30</v>
      </c>
      <c r="F33" s="30">
        <v>3</v>
      </c>
    </row>
    <row r="34" spans="1:6" ht="15" x14ac:dyDescent="0.2">
      <c r="A34" s="13">
        <v>32</v>
      </c>
      <c r="B34" s="28" t="s">
        <v>96</v>
      </c>
      <c r="C34" s="29" t="s">
        <v>61</v>
      </c>
      <c r="D34" s="30" t="s">
        <v>97</v>
      </c>
      <c r="E34" s="29" t="s">
        <v>30</v>
      </c>
      <c r="F34" s="30">
        <v>2</v>
      </c>
    </row>
    <row r="35" spans="1:6" ht="15" x14ac:dyDescent="0.2">
      <c r="A35" s="13">
        <v>33</v>
      </c>
      <c r="B35" s="28" t="s">
        <v>98</v>
      </c>
      <c r="C35" s="29" t="s">
        <v>61</v>
      </c>
      <c r="D35" s="30" t="s">
        <v>99</v>
      </c>
      <c r="E35" s="29" t="s">
        <v>30</v>
      </c>
      <c r="F35" s="30">
        <v>2</v>
      </c>
    </row>
    <row r="36" spans="1:6" ht="15" x14ac:dyDescent="0.2">
      <c r="A36" s="24">
        <v>34</v>
      </c>
      <c r="B36" s="28" t="s">
        <v>100</v>
      </c>
      <c r="C36" s="29" t="s">
        <v>61</v>
      </c>
      <c r="D36" s="30" t="s">
        <v>101</v>
      </c>
      <c r="E36" s="29" t="s">
        <v>30</v>
      </c>
      <c r="F36" s="30">
        <v>2</v>
      </c>
    </row>
    <row r="37" spans="1:6" ht="15" x14ac:dyDescent="0.2">
      <c r="A37" s="24">
        <v>35</v>
      </c>
      <c r="B37" s="28" t="s">
        <v>102</v>
      </c>
      <c r="C37" s="29" t="s">
        <v>61</v>
      </c>
      <c r="D37" s="30" t="s">
        <v>103</v>
      </c>
      <c r="E37" s="29" t="s">
        <v>30</v>
      </c>
      <c r="F37" s="30">
        <v>2</v>
      </c>
    </row>
    <row r="38" spans="1:6" ht="15" x14ac:dyDescent="0.2">
      <c r="A38" s="13">
        <v>36</v>
      </c>
      <c r="B38" s="28" t="s">
        <v>104</v>
      </c>
      <c r="C38" s="29" t="s">
        <v>105</v>
      </c>
      <c r="D38" s="30" t="s">
        <v>106</v>
      </c>
      <c r="E38" s="29" t="s">
        <v>30</v>
      </c>
      <c r="F38" s="30">
        <v>2</v>
      </c>
    </row>
    <row r="39" spans="1:6" ht="15" x14ac:dyDescent="0.2">
      <c r="A39" s="13">
        <v>37</v>
      </c>
      <c r="B39" s="28" t="s">
        <v>107</v>
      </c>
      <c r="C39" s="29" t="s">
        <v>105</v>
      </c>
      <c r="D39" s="30" t="s">
        <v>108</v>
      </c>
      <c r="E39" s="29" t="s">
        <v>30</v>
      </c>
      <c r="F39" s="30">
        <v>2</v>
      </c>
    </row>
    <row r="40" spans="1:6" ht="15" x14ac:dyDescent="0.2">
      <c r="A40" s="24">
        <v>38</v>
      </c>
      <c r="B40" s="28" t="s">
        <v>109</v>
      </c>
      <c r="C40" s="29" t="s">
        <v>105</v>
      </c>
      <c r="D40" s="30" t="s">
        <v>110</v>
      </c>
      <c r="E40" s="29" t="s">
        <v>30</v>
      </c>
      <c r="F40" s="30">
        <v>1</v>
      </c>
    </row>
    <row r="41" spans="1:6" ht="15" x14ac:dyDescent="0.2">
      <c r="A41" s="24">
        <v>39</v>
      </c>
      <c r="B41" s="28" t="s">
        <v>111</v>
      </c>
      <c r="C41" s="29" t="s">
        <v>105</v>
      </c>
      <c r="D41" s="30" t="s">
        <v>112</v>
      </c>
      <c r="E41" s="29" t="s">
        <v>30</v>
      </c>
      <c r="F41" s="30">
        <v>2</v>
      </c>
    </row>
    <row r="42" spans="1:6" ht="15" x14ac:dyDescent="0.2">
      <c r="A42" s="13">
        <v>40</v>
      </c>
      <c r="B42" s="28" t="s">
        <v>113</v>
      </c>
      <c r="C42" s="29" t="s">
        <v>105</v>
      </c>
      <c r="D42" s="30" t="s">
        <v>114</v>
      </c>
      <c r="E42" s="29" t="s">
        <v>38</v>
      </c>
      <c r="F42" s="30">
        <v>0</v>
      </c>
    </row>
    <row r="43" spans="1:6" ht="15" x14ac:dyDescent="0.2">
      <c r="A43" s="13">
        <v>41</v>
      </c>
      <c r="B43" s="28" t="s">
        <v>115</v>
      </c>
      <c r="C43" s="29" t="s">
        <v>105</v>
      </c>
      <c r="D43" s="30" t="s">
        <v>116</v>
      </c>
      <c r="E43" s="29" t="s">
        <v>30</v>
      </c>
      <c r="F43" s="30">
        <v>1</v>
      </c>
    </row>
    <row r="44" spans="1:6" ht="15" x14ac:dyDescent="0.2">
      <c r="A44" s="24">
        <v>42</v>
      </c>
      <c r="B44" s="28" t="s">
        <v>117</v>
      </c>
      <c r="C44" s="29" t="s">
        <v>105</v>
      </c>
      <c r="D44" s="30" t="s">
        <v>118</v>
      </c>
      <c r="E44" s="29" t="s">
        <v>30</v>
      </c>
      <c r="F44" s="30">
        <v>1</v>
      </c>
    </row>
    <row r="45" spans="1:6" ht="15" x14ac:dyDescent="0.2">
      <c r="A45" s="24">
        <v>43</v>
      </c>
      <c r="B45" s="28" t="s">
        <v>119</v>
      </c>
      <c r="C45" s="29" t="s">
        <v>105</v>
      </c>
      <c r="D45" s="30" t="s">
        <v>120</v>
      </c>
      <c r="E45" s="29" t="s">
        <v>30</v>
      </c>
      <c r="F45" s="30">
        <v>3</v>
      </c>
    </row>
    <row r="46" spans="1:6" ht="15" x14ac:dyDescent="0.2">
      <c r="A46" s="13">
        <v>44</v>
      </c>
      <c r="B46" s="28" t="s">
        <v>121</v>
      </c>
      <c r="C46" s="29" t="s">
        <v>105</v>
      </c>
      <c r="D46" s="30" t="s">
        <v>122</v>
      </c>
      <c r="E46" s="29" t="s">
        <v>30</v>
      </c>
      <c r="F46" s="30">
        <v>3</v>
      </c>
    </row>
    <row r="47" spans="1:6" ht="15" x14ac:dyDescent="0.2">
      <c r="A47" s="13">
        <v>45</v>
      </c>
      <c r="B47" s="28" t="s">
        <v>123</v>
      </c>
      <c r="C47" s="29" t="s">
        <v>105</v>
      </c>
      <c r="D47" s="30" t="s">
        <v>124</v>
      </c>
      <c r="E47" s="29" t="s">
        <v>38</v>
      </c>
      <c r="F47" s="30">
        <v>0</v>
      </c>
    </row>
    <row r="48" spans="1:6" ht="15" x14ac:dyDescent="0.2">
      <c r="A48" s="24">
        <v>46</v>
      </c>
      <c r="B48" s="28" t="s">
        <v>125</v>
      </c>
      <c r="C48" s="29" t="s">
        <v>105</v>
      </c>
      <c r="D48" s="30" t="s">
        <v>126</v>
      </c>
      <c r="E48" s="29" t="s">
        <v>30</v>
      </c>
      <c r="F48" s="30">
        <v>1</v>
      </c>
    </row>
    <row r="49" spans="1:6" ht="15" x14ac:dyDescent="0.2">
      <c r="A49" s="24">
        <v>47</v>
      </c>
      <c r="B49" s="28" t="s">
        <v>127</v>
      </c>
      <c r="C49" s="29" t="s">
        <v>128</v>
      </c>
      <c r="D49" s="30" t="s">
        <v>129</v>
      </c>
      <c r="E49" s="29" t="s">
        <v>30</v>
      </c>
      <c r="F49" s="30">
        <v>2</v>
      </c>
    </row>
    <row r="50" spans="1:6" ht="15" x14ac:dyDescent="0.2">
      <c r="A50" s="13">
        <v>48</v>
      </c>
      <c r="B50" s="28" t="s">
        <v>130</v>
      </c>
      <c r="C50" s="29" t="s">
        <v>128</v>
      </c>
      <c r="D50" s="30" t="s">
        <v>131</v>
      </c>
      <c r="E50" s="29" t="s">
        <v>38</v>
      </c>
      <c r="F50" s="30">
        <v>0</v>
      </c>
    </row>
    <row r="51" spans="1:6" ht="15" x14ac:dyDescent="0.2">
      <c r="A51" s="13">
        <v>49</v>
      </c>
      <c r="B51" s="28" t="s">
        <v>132</v>
      </c>
      <c r="C51" s="29" t="s">
        <v>128</v>
      </c>
      <c r="D51" s="30" t="s">
        <v>133</v>
      </c>
      <c r="E51" s="29" t="s">
        <v>38</v>
      </c>
      <c r="F51" s="30">
        <v>0</v>
      </c>
    </row>
    <row r="52" spans="1:6" ht="15" x14ac:dyDescent="0.2">
      <c r="A52" s="24">
        <v>50</v>
      </c>
      <c r="B52" s="28" t="s">
        <v>134</v>
      </c>
      <c r="C52" s="29" t="s">
        <v>128</v>
      </c>
      <c r="D52" s="30" t="s">
        <v>135</v>
      </c>
      <c r="E52" s="29" t="s">
        <v>69</v>
      </c>
      <c r="F52" s="30">
        <v>1</v>
      </c>
    </row>
    <row r="53" spans="1:6" ht="15" x14ac:dyDescent="0.2">
      <c r="A53" s="24">
        <v>51</v>
      </c>
      <c r="B53" s="28" t="s">
        <v>136</v>
      </c>
      <c r="C53" s="29" t="s">
        <v>128</v>
      </c>
      <c r="D53" s="30" t="s">
        <v>137</v>
      </c>
      <c r="E53" s="29" t="s">
        <v>30</v>
      </c>
      <c r="F53" s="30">
        <v>3</v>
      </c>
    </row>
    <row r="54" spans="1:6" ht="15" x14ac:dyDescent="0.2">
      <c r="A54" s="13">
        <v>52</v>
      </c>
      <c r="B54" s="28" t="s">
        <v>138</v>
      </c>
      <c r="C54" s="29" t="s">
        <v>128</v>
      </c>
      <c r="D54" s="30" t="s">
        <v>139</v>
      </c>
      <c r="E54" s="29" t="s">
        <v>30</v>
      </c>
      <c r="F54" s="30">
        <v>1</v>
      </c>
    </row>
    <row r="55" spans="1:6" ht="15" x14ac:dyDescent="0.2">
      <c r="A55" s="13">
        <v>53</v>
      </c>
      <c r="B55" s="28" t="s">
        <v>140</v>
      </c>
      <c r="C55" s="29" t="s">
        <v>128</v>
      </c>
      <c r="D55" s="30" t="s">
        <v>141</v>
      </c>
      <c r="E55" s="29" t="s">
        <v>30</v>
      </c>
      <c r="F55" s="30">
        <v>3</v>
      </c>
    </row>
    <row r="56" spans="1:6" ht="15" x14ac:dyDescent="0.2">
      <c r="A56" s="24">
        <v>54</v>
      </c>
      <c r="B56" s="28" t="s">
        <v>142</v>
      </c>
      <c r="C56" s="29" t="s">
        <v>128</v>
      </c>
      <c r="D56" s="30" t="s">
        <v>143</v>
      </c>
      <c r="E56" s="29" t="s">
        <v>30</v>
      </c>
      <c r="F56" s="30">
        <v>0</v>
      </c>
    </row>
    <row r="57" spans="1:6" ht="15" x14ac:dyDescent="0.2">
      <c r="A57" s="24">
        <v>55</v>
      </c>
      <c r="B57" s="28" t="s">
        <v>144</v>
      </c>
      <c r="C57" s="29" t="s">
        <v>128</v>
      </c>
      <c r="D57" s="30" t="s">
        <v>145</v>
      </c>
      <c r="E57" s="29" t="s">
        <v>30</v>
      </c>
      <c r="F57" s="30">
        <v>3</v>
      </c>
    </row>
    <row r="58" spans="1:6" ht="15" x14ac:dyDescent="0.2">
      <c r="A58" s="13">
        <v>56</v>
      </c>
      <c r="B58" s="28" t="s">
        <v>146</v>
      </c>
      <c r="C58" s="29" t="s">
        <v>128</v>
      </c>
      <c r="D58" s="30" t="s">
        <v>147</v>
      </c>
      <c r="E58" s="29" t="s">
        <v>30</v>
      </c>
      <c r="F58" s="30">
        <v>1</v>
      </c>
    </row>
    <row r="59" spans="1:6" ht="15" x14ac:dyDescent="0.2">
      <c r="A59" s="13">
        <v>57</v>
      </c>
      <c r="B59" s="28" t="s">
        <v>148</v>
      </c>
      <c r="C59" s="29" t="s">
        <v>128</v>
      </c>
      <c r="D59" s="30" t="s">
        <v>149</v>
      </c>
      <c r="E59" s="29" t="s">
        <v>30</v>
      </c>
      <c r="F59" s="30">
        <v>2</v>
      </c>
    </row>
    <row r="60" spans="1:6" ht="15" x14ac:dyDescent="0.2">
      <c r="A60" s="24">
        <v>58</v>
      </c>
      <c r="B60" s="28" t="s">
        <v>150</v>
      </c>
      <c r="C60" s="29" t="s">
        <v>128</v>
      </c>
      <c r="D60" s="30" t="s">
        <v>151</v>
      </c>
      <c r="E60" s="29" t="s">
        <v>30</v>
      </c>
      <c r="F60" s="30">
        <v>1</v>
      </c>
    </row>
    <row r="61" spans="1:6" ht="15" x14ac:dyDescent="0.2">
      <c r="A61" s="24">
        <v>59</v>
      </c>
      <c r="B61" s="28" t="s">
        <v>152</v>
      </c>
      <c r="C61" s="29" t="s">
        <v>128</v>
      </c>
      <c r="D61" s="30" t="s">
        <v>153</v>
      </c>
      <c r="E61" s="29" t="s">
        <v>30</v>
      </c>
      <c r="F61" s="30">
        <v>2</v>
      </c>
    </row>
    <row r="62" spans="1:6" ht="15" x14ac:dyDescent="0.2">
      <c r="A62" s="13">
        <v>60</v>
      </c>
      <c r="B62" s="28" t="s">
        <v>154</v>
      </c>
      <c r="C62" s="29" t="s">
        <v>155</v>
      </c>
      <c r="D62" s="30" t="s">
        <v>156</v>
      </c>
      <c r="E62" s="29" t="s">
        <v>30</v>
      </c>
      <c r="F62" s="30">
        <v>1</v>
      </c>
    </row>
    <row r="63" spans="1:6" ht="15" x14ac:dyDescent="0.2">
      <c r="A63" s="31"/>
      <c r="B63" s="32"/>
      <c r="C63" s="33"/>
      <c r="D63" s="34"/>
      <c r="E63" s="33"/>
      <c r="F63" s="34"/>
    </row>
    <row r="64" spans="1:6" ht="15" x14ac:dyDescent="0.2">
      <c r="A64" s="37">
        <v>1</v>
      </c>
      <c r="B64" s="38" t="s">
        <v>157</v>
      </c>
      <c r="C64" s="39" t="s">
        <v>32</v>
      </c>
      <c r="D64" s="40">
        <v>20998</v>
      </c>
      <c r="E64" s="40"/>
      <c r="F64" s="41"/>
    </row>
    <row r="65" spans="1:6" ht="15" x14ac:dyDescent="0.2">
      <c r="A65" s="37">
        <v>2</v>
      </c>
      <c r="B65" s="38" t="s">
        <v>158</v>
      </c>
      <c r="C65" s="39" t="s">
        <v>32</v>
      </c>
      <c r="D65" s="40">
        <v>21022</v>
      </c>
      <c r="E65" s="40"/>
      <c r="F65" s="41"/>
    </row>
    <row r="66" spans="1:6" ht="15" x14ac:dyDescent="0.2">
      <c r="A66" s="37">
        <v>3</v>
      </c>
      <c r="B66" s="38" t="s">
        <v>159</v>
      </c>
      <c r="C66" s="39" t="s">
        <v>32</v>
      </c>
      <c r="D66" s="40">
        <v>24077</v>
      </c>
      <c r="E66" s="40"/>
      <c r="F66" s="41"/>
    </row>
    <row r="67" spans="1:6" ht="15" x14ac:dyDescent="0.2">
      <c r="A67" s="37">
        <v>4</v>
      </c>
      <c r="B67" s="38" t="s">
        <v>160</v>
      </c>
      <c r="C67" s="39" t="s">
        <v>32</v>
      </c>
      <c r="D67" s="40">
        <v>23251</v>
      </c>
      <c r="E67" s="40"/>
      <c r="F67" s="41"/>
    </row>
    <row r="68" spans="1:6" ht="15" x14ac:dyDescent="0.2">
      <c r="A68" s="37">
        <v>5</v>
      </c>
      <c r="B68" s="38" t="s">
        <v>161</v>
      </c>
      <c r="C68" s="39" t="s">
        <v>32</v>
      </c>
      <c r="D68" s="40">
        <v>21743</v>
      </c>
      <c r="E68" s="40"/>
      <c r="F68" s="41"/>
    </row>
    <row r="69" spans="1:6" ht="15" x14ac:dyDescent="0.2">
      <c r="A69" s="37">
        <v>6</v>
      </c>
      <c r="B69" s="38" t="s">
        <v>162</v>
      </c>
      <c r="C69" s="39" t="s">
        <v>32</v>
      </c>
      <c r="D69" s="40">
        <v>26484</v>
      </c>
      <c r="E69" s="40"/>
      <c r="F69" s="41"/>
    </row>
    <row r="70" spans="1:6" ht="15" x14ac:dyDescent="0.2">
      <c r="A70" s="37">
        <v>7</v>
      </c>
      <c r="B70" s="38" t="s">
        <v>163</v>
      </c>
      <c r="C70" s="39" t="s">
        <v>48</v>
      </c>
      <c r="D70" s="40">
        <v>27772</v>
      </c>
      <c r="E70" s="40" t="s">
        <v>30</v>
      </c>
      <c r="F70" s="41">
        <v>3</v>
      </c>
    </row>
    <row r="71" spans="1:6" ht="15" x14ac:dyDescent="0.2">
      <c r="A71" s="37">
        <v>8</v>
      </c>
      <c r="B71" s="38" t="s">
        <v>164</v>
      </c>
      <c r="C71" s="39" t="s">
        <v>61</v>
      </c>
      <c r="D71" s="40">
        <v>23600</v>
      </c>
      <c r="E71" s="40"/>
      <c r="F71" s="41"/>
    </row>
    <row r="72" spans="1:6" ht="15" x14ac:dyDescent="0.2">
      <c r="A72" s="37">
        <v>9</v>
      </c>
      <c r="B72" s="38" t="s">
        <v>165</v>
      </c>
      <c r="C72" s="39" t="s">
        <v>61</v>
      </c>
      <c r="D72" s="40">
        <v>29992</v>
      </c>
      <c r="E72" s="40"/>
      <c r="F72" s="41"/>
    </row>
    <row r="73" spans="1:6" ht="15" x14ac:dyDescent="0.2">
      <c r="A73" s="37">
        <v>10</v>
      </c>
      <c r="B73" s="38" t="s">
        <v>166</v>
      </c>
      <c r="C73" s="39" t="s">
        <v>61</v>
      </c>
      <c r="D73" s="40">
        <v>30240</v>
      </c>
      <c r="E73" s="40"/>
      <c r="F73" s="41"/>
    </row>
    <row r="74" spans="1:6" ht="15" x14ac:dyDescent="0.2">
      <c r="A74" s="37">
        <v>11</v>
      </c>
      <c r="B74" s="42" t="s">
        <v>167</v>
      </c>
      <c r="C74" s="39" t="s">
        <v>61</v>
      </c>
      <c r="D74" s="40">
        <v>31041</v>
      </c>
      <c r="E74" s="40"/>
      <c r="F74" s="41"/>
    </row>
    <row r="75" spans="1:6" ht="15" x14ac:dyDescent="0.2">
      <c r="A75" s="37">
        <v>12</v>
      </c>
      <c r="B75" s="38" t="s">
        <v>168</v>
      </c>
      <c r="C75" s="39" t="s">
        <v>61</v>
      </c>
      <c r="D75" s="40">
        <v>33528</v>
      </c>
      <c r="E75" s="40"/>
      <c r="F75" s="41"/>
    </row>
    <row r="76" spans="1:6" ht="15" x14ac:dyDescent="0.2">
      <c r="A76" s="37">
        <v>13</v>
      </c>
      <c r="B76" s="38" t="s">
        <v>169</v>
      </c>
      <c r="C76" s="39" t="s">
        <v>61</v>
      </c>
      <c r="D76" s="40">
        <v>34026</v>
      </c>
      <c r="E76" s="40"/>
      <c r="F76" s="41"/>
    </row>
    <row r="77" spans="1:6" ht="15" x14ac:dyDescent="0.2">
      <c r="A77" s="37">
        <v>14</v>
      </c>
      <c r="B77" s="38" t="s">
        <v>170</v>
      </c>
      <c r="C77" s="39" t="s">
        <v>61</v>
      </c>
      <c r="D77" s="40">
        <v>33872</v>
      </c>
      <c r="E77" s="40"/>
      <c r="F77" s="41"/>
    </row>
    <row r="78" spans="1:6" x14ac:dyDescent="0.2">
      <c r="A78" s="37">
        <v>15</v>
      </c>
      <c r="B78" s="18" t="s">
        <v>171</v>
      </c>
      <c r="C78" s="18" t="s">
        <v>61</v>
      </c>
      <c r="D78" s="18">
        <v>45593</v>
      </c>
      <c r="E78" s="18" t="s">
        <v>30</v>
      </c>
      <c r="F78" s="43">
        <v>1</v>
      </c>
    </row>
    <row r="79" spans="1:6" ht="15" x14ac:dyDescent="0.2">
      <c r="A79" s="37">
        <v>16</v>
      </c>
      <c r="B79" s="28" t="s">
        <v>172</v>
      </c>
      <c r="C79" s="29" t="s">
        <v>61</v>
      </c>
      <c r="D79" s="30">
        <v>45726</v>
      </c>
      <c r="E79" s="29" t="s">
        <v>30</v>
      </c>
      <c r="F79" s="44">
        <v>1</v>
      </c>
    </row>
    <row r="80" spans="1:6" ht="15" x14ac:dyDescent="0.2">
      <c r="A80" s="37">
        <v>17</v>
      </c>
      <c r="B80" s="28" t="s">
        <v>173</v>
      </c>
      <c r="C80" s="29" t="s">
        <v>61</v>
      </c>
      <c r="D80" s="30">
        <v>40586</v>
      </c>
      <c r="E80" s="29" t="s">
        <v>38</v>
      </c>
      <c r="F80" s="44">
        <v>0</v>
      </c>
    </row>
    <row r="81" spans="1:6" ht="15" x14ac:dyDescent="0.2">
      <c r="A81" s="37">
        <v>18</v>
      </c>
      <c r="B81" s="28" t="s">
        <v>174</v>
      </c>
      <c r="C81" s="29" t="s">
        <v>105</v>
      </c>
      <c r="D81" s="30">
        <v>41750</v>
      </c>
      <c r="E81" s="29" t="s">
        <v>30</v>
      </c>
      <c r="F81" s="44">
        <v>1</v>
      </c>
    </row>
    <row r="82" spans="1:6" ht="15" x14ac:dyDescent="0.2">
      <c r="A82" s="37">
        <v>19</v>
      </c>
      <c r="B82" s="28" t="s">
        <v>175</v>
      </c>
      <c r="C82" s="29" t="s">
        <v>105</v>
      </c>
      <c r="D82" s="30">
        <v>31542</v>
      </c>
      <c r="E82" s="29" t="s">
        <v>30</v>
      </c>
      <c r="F82" s="44">
        <v>1</v>
      </c>
    </row>
    <row r="83" spans="1:6" ht="15" x14ac:dyDescent="0.2">
      <c r="A83" s="37">
        <v>20</v>
      </c>
      <c r="B83" s="28" t="s">
        <v>176</v>
      </c>
      <c r="C83" s="29" t="s">
        <v>128</v>
      </c>
      <c r="D83" s="30">
        <v>38310</v>
      </c>
      <c r="E83" s="29"/>
      <c r="F83" s="44"/>
    </row>
    <row r="84" spans="1:6" ht="15" x14ac:dyDescent="0.2">
      <c r="A84" s="37">
        <v>21</v>
      </c>
      <c r="B84" s="28" t="s">
        <v>177</v>
      </c>
      <c r="C84" s="29" t="s">
        <v>128</v>
      </c>
      <c r="D84" s="30">
        <v>35766</v>
      </c>
      <c r="E84" s="29"/>
      <c r="F84" s="44"/>
    </row>
    <row r="85" spans="1:6" ht="15" x14ac:dyDescent="0.2">
      <c r="A85" s="37">
        <v>22</v>
      </c>
      <c r="B85" s="28" t="s">
        <v>178</v>
      </c>
      <c r="C85" s="29" t="s">
        <v>128</v>
      </c>
      <c r="D85" s="30">
        <v>36926</v>
      </c>
      <c r="E85" s="29"/>
      <c r="F85" s="44"/>
    </row>
    <row r="86" spans="1:6" ht="15" x14ac:dyDescent="0.2">
      <c r="A86" s="37">
        <v>23</v>
      </c>
      <c r="B86" s="28" t="s">
        <v>179</v>
      </c>
      <c r="C86" s="29" t="s">
        <v>128</v>
      </c>
      <c r="D86" s="30">
        <v>42757</v>
      </c>
      <c r="E86" s="29"/>
      <c r="F86" s="44"/>
    </row>
    <row r="87" spans="1:6" ht="15" x14ac:dyDescent="0.2">
      <c r="A87" s="37">
        <v>24</v>
      </c>
      <c r="B87" s="28" t="s">
        <v>180</v>
      </c>
      <c r="C87" s="29" t="s">
        <v>128</v>
      </c>
      <c r="D87" s="30">
        <v>34457</v>
      </c>
      <c r="E87" s="29"/>
      <c r="F87" s="44"/>
    </row>
    <row r="88" spans="1:6" ht="15" x14ac:dyDescent="0.2">
      <c r="A88" s="37">
        <v>25</v>
      </c>
      <c r="B88" s="28" t="s">
        <v>181</v>
      </c>
      <c r="C88" s="29" t="s">
        <v>128</v>
      </c>
      <c r="D88" s="30">
        <v>39961</v>
      </c>
      <c r="E88" s="29"/>
      <c r="F88" s="44"/>
    </row>
    <row r="89" spans="1:6" ht="15" x14ac:dyDescent="0.2">
      <c r="A89" s="37">
        <v>26</v>
      </c>
      <c r="B89" s="28" t="s">
        <v>182</v>
      </c>
      <c r="C89" s="29" t="s">
        <v>128</v>
      </c>
      <c r="D89" s="30">
        <v>51024</v>
      </c>
      <c r="E89" s="29" t="s">
        <v>38</v>
      </c>
      <c r="F89" s="44">
        <v>0</v>
      </c>
    </row>
    <row r="90" spans="1:6" x14ac:dyDescent="0.2">
      <c r="A90" s="37">
        <v>27</v>
      </c>
      <c r="B90" s="25" t="s">
        <v>183</v>
      </c>
      <c r="C90" s="26" t="s">
        <v>184</v>
      </c>
      <c r="D90" s="45">
        <v>200003</v>
      </c>
      <c r="E90" s="46" t="s">
        <v>30</v>
      </c>
      <c r="F90" s="43">
        <v>2</v>
      </c>
    </row>
  </sheetData>
  <sheetProtection algorithmName="SHA-512" hashValue="halAuKTC0xRMwQW18WsYlbX0kjoaachrl/dQZi5xa1nSTyYKFf06cXrAMVxvEpy3XxI+uzRbMT2bxe01qdcK0w==" saltValue="dMz2PeSsNxa68fCemPESxw==" spinCount="100000" sheet="1" objects="1" scenarios="1"/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36DB8-8C52-479A-93CA-6CDCD6B2C3D5}">
  <dimension ref="A1:AR106"/>
  <sheetViews>
    <sheetView rightToLeft="1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A18" sqref="A18:XFD18"/>
    </sheetView>
  </sheetViews>
  <sheetFormatPr defaultRowHeight="14.25" x14ac:dyDescent="0.2"/>
  <cols>
    <col min="1" max="1" width="2.875" bestFit="1" customWidth="1"/>
    <col min="3" max="3" width="7.375" bestFit="1" customWidth="1"/>
    <col min="4" max="4" width="5.875" bestFit="1" customWidth="1"/>
    <col min="5" max="5" width="8.875" bestFit="1" customWidth="1"/>
    <col min="6" max="6" width="2" customWidth="1"/>
    <col min="7" max="7" width="3.875" customWidth="1"/>
    <col min="8" max="8" width="9.375" customWidth="1"/>
    <col min="9" max="9" width="2.5" customWidth="1"/>
    <col min="10" max="10" width="3.5" customWidth="1"/>
    <col min="12" max="12" width="2.25" customWidth="1"/>
    <col min="13" max="13" width="4" customWidth="1"/>
    <col min="14" max="14" width="8.875" customWidth="1"/>
    <col min="15" max="15" width="2.375" customWidth="1"/>
    <col min="16" max="16" width="3.125" customWidth="1"/>
    <col min="17" max="17" width="8.125" customWidth="1"/>
    <col min="18" max="18" width="2.5" customWidth="1"/>
    <col min="19" max="19" width="3" customWidth="1"/>
    <col min="20" max="20" width="8.625" customWidth="1"/>
    <col min="21" max="21" width="2.375" customWidth="1"/>
    <col min="22" max="22" width="2.625" customWidth="1"/>
    <col min="23" max="23" width="7.625" customWidth="1"/>
    <col min="24" max="24" width="2.125" customWidth="1"/>
    <col min="25" max="25" width="3.375" customWidth="1"/>
    <col min="26" max="26" width="6.875" customWidth="1"/>
    <col min="27" max="27" width="2.125" customWidth="1"/>
    <col min="28" max="28" width="2.75" customWidth="1"/>
    <col min="29" max="29" width="7.125" customWidth="1"/>
    <col min="32" max="32" width="4.25" customWidth="1"/>
    <col min="33" max="33" width="2" customWidth="1"/>
    <col min="34" max="34" width="3.375" customWidth="1"/>
    <col min="36" max="36" width="2.375" customWidth="1"/>
    <col min="37" max="37" width="3.375" customWidth="1"/>
  </cols>
  <sheetData>
    <row r="1" spans="1:44" ht="15" x14ac:dyDescent="0.25">
      <c r="B1" s="64" t="s">
        <v>0</v>
      </c>
      <c r="C1" s="64"/>
      <c r="D1" s="64"/>
      <c r="E1" s="1"/>
    </row>
    <row r="2" spans="1:44" ht="101.25" x14ac:dyDescent="0.2">
      <c r="A2" s="2" t="s">
        <v>1</v>
      </c>
      <c r="B2" s="3" t="s">
        <v>2</v>
      </c>
      <c r="C2" s="4" t="s">
        <v>3</v>
      </c>
      <c r="D2" s="4" t="s">
        <v>4</v>
      </c>
      <c r="E2" s="4" t="s">
        <v>7</v>
      </c>
      <c r="F2" s="5" t="s">
        <v>8</v>
      </c>
      <c r="G2" s="6" t="s">
        <v>9</v>
      </c>
      <c r="H2" s="6" t="s">
        <v>10</v>
      </c>
      <c r="I2" s="7" t="s">
        <v>11</v>
      </c>
      <c r="J2" s="6" t="s">
        <v>12</v>
      </c>
      <c r="K2" s="6" t="s">
        <v>13</v>
      </c>
      <c r="L2" s="8" t="s">
        <v>14</v>
      </c>
      <c r="M2" s="6" t="s">
        <v>15</v>
      </c>
      <c r="N2" s="6" t="s">
        <v>16</v>
      </c>
      <c r="O2" s="9" t="s">
        <v>17</v>
      </c>
      <c r="P2" s="6" t="s">
        <v>18</v>
      </c>
      <c r="Q2" s="6" t="s">
        <v>19</v>
      </c>
      <c r="R2" s="10" t="s">
        <v>20</v>
      </c>
      <c r="S2" s="6" t="s">
        <v>21</v>
      </c>
      <c r="T2" s="11" t="s">
        <v>22</v>
      </c>
      <c r="U2" s="12" t="s">
        <v>23</v>
      </c>
      <c r="V2" s="6" t="s">
        <v>24</v>
      </c>
      <c r="W2" s="6" t="s">
        <v>25</v>
      </c>
      <c r="X2" s="6" t="s">
        <v>185</v>
      </c>
      <c r="Y2" s="6" t="s">
        <v>186</v>
      </c>
      <c r="Z2" s="6" t="s">
        <v>187</v>
      </c>
      <c r="AA2" s="6" t="s">
        <v>188</v>
      </c>
      <c r="AB2" s="6" t="s">
        <v>189</v>
      </c>
      <c r="AC2" s="6" t="s">
        <v>190</v>
      </c>
      <c r="AD2" s="6" t="s">
        <v>26</v>
      </c>
      <c r="AE2" s="6" t="s">
        <v>27</v>
      </c>
      <c r="AG2" s="6" t="s">
        <v>191</v>
      </c>
      <c r="AH2" s="6" t="s">
        <v>192</v>
      </c>
      <c r="AI2" s="6" t="s">
        <v>193</v>
      </c>
      <c r="AJ2" s="6" t="s">
        <v>197</v>
      </c>
      <c r="AK2" s="6" t="s">
        <v>198</v>
      </c>
      <c r="AL2" s="6" t="s">
        <v>199</v>
      </c>
      <c r="AP2" s="55" t="s">
        <v>194</v>
      </c>
      <c r="AQ2" s="55" t="s">
        <v>195</v>
      </c>
      <c r="AR2" s="55" t="s">
        <v>196</v>
      </c>
    </row>
    <row r="3" spans="1:44" ht="15" x14ac:dyDescent="0.2">
      <c r="A3" s="13">
        <v>1</v>
      </c>
      <c r="B3" s="14" t="s">
        <v>28</v>
      </c>
      <c r="C3" s="15" t="s">
        <v>29</v>
      </c>
      <c r="D3" s="16">
        <v>90874</v>
      </c>
      <c r="E3" s="16">
        <v>265000</v>
      </c>
      <c r="F3" s="17">
        <v>25000</v>
      </c>
      <c r="G3" s="18"/>
      <c r="H3" s="18">
        <f>F3*G3</f>
        <v>0</v>
      </c>
      <c r="I3" s="19">
        <v>15000</v>
      </c>
      <c r="J3" s="18">
        <v>4</v>
      </c>
      <c r="K3" s="18">
        <f>I3*J3</f>
        <v>60000</v>
      </c>
      <c r="L3" s="20">
        <v>15000</v>
      </c>
      <c r="M3" s="18">
        <v>3</v>
      </c>
      <c r="N3" s="18">
        <f>L3*M3</f>
        <v>45000</v>
      </c>
      <c r="O3" s="21">
        <v>250000</v>
      </c>
      <c r="P3" s="18"/>
      <c r="Q3" s="18">
        <f>O3*P3</f>
        <v>0</v>
      </c>
      <c r="R3" s="22">
        <v>300000</v>
      </c>
      <c r="S3" s="18"/>
      <c r="T3" s="18">
        <f>R3*S3</f>
        <v>0</v>
      </c>
      <c r="U3" s="23"/>
      <c r="V3" s="18">
        <f t="shared" ref="V3:V24" si="0">SUM(T3:U3)</f>
        <v>0</v>
      </c>
      <c r="W3" s="18">
        <f>U3*V3</f>
        <v>0</v>
      </c>
      <c r="X3" s="52">
        <v>15000</v>
      </c>
      <c r="Y3" s="51"/>
      <c r="Z3" s="51">
        <f>X3*Y3</f>
        <v>0</v>
      </c>
      <c r="AA3" s="52">
        <v>600000</v>
      </c>
      <c r="AB3" s="51"/>
      <c r="AC3" s="51">
        <f>AA3*AB3</f>
        <v>0</v>
      </c>
      <c r="AD3" s="18">
        <f>AC3+Z3+W3+T3+Q3+N3+K3+H3+AI3+AL3</f>
        <v>265000</v>
      </c>
      <c r="AE3" s="18">
        <f t="shared" ref="AE3:AE24" si="1">E3-AD3</f>
        <v>0</v>
      </c>
      <c r="AG3" s="47">
        <v>20000</v>
      </c>
      <c r="AH3" s="18">
        <v>7</v>
      </c>
      <c r="AI3" s="18">
        <f>AG3*AH3</f>
        <v>140000</v>
      </c>
      <c r="AJ3" s="47">
        <v>20000</v>
      </c>
      <c r="AK3" s="18">
        <v>1</v>
      </c>
      <c r="AL3" s="18">
        <f>AJ3*AK3</f>
        <v>20000</v>
      </c>
    </row>
    <row r="4" spans="1:44" ht="15" x14ac:dyDescent="0.2">
      <c r="A4" s="24">
        <v>2</v>
      </c>
      <c r="B4" s="25" t="s">
        <v>31</v>
      </c>
      <c r="C4" s="26" t="s">
        <v>32</v>
      </c>
      <c r="D4" s="27" t="s">
        <v>33</v>
      </c>
      <c r="E4" s="16">
        <v>245000</v>
      </c>
      <c r="F4" s="17">
        <v>25000</v>
      </c>
      <c r="G4" s="18"/>
      <c r="H4" s="18">
        <f t="shared" ref="H4:H24" si="2">F4*G4</f>
        <v>0</v>
      </c>
      <c r="I4" s="19">
        <v>15000</v>
      </c>
      <c r="J4" s="18">
        <v>4</v>
      </c>
      <c r="K4" s="18">
        <f t="shared" ref="K4:K24" si="3">I4*J4</f>
        <v>60000</v>
      </c>
      <c r="L4" s="20">
        <v>15000</v>
      </c>
      <c r="M4" s="18">
        <v>3</v>
      </c>
      <c r="N4" s="18">
        <f t="shared" ref="N4:N24" si="4">L4*M4</f>
        <v>45000</v>
      </c>
      <c r="O4" s="21">
        <v>250000</v>
      </c>
      <c r="P4" s="18"/>
      <c r="Q4" s="18">
        <f t="shared" ref="Q4:Q24" si="5">O4*P4</f>
        <v>0</v>
      </c>
      <c r="R4" s="22">
        <v>300000</v>
      </c>
      <c r="S4" s="18"/>
      <c r="T4" s="18">
        <f t="shared" ref="T4:T24" si="6">R4*S4</f>
        <v>0</v>
      </c>
      <c r="U4" s="23"/>
      <c r="V4" s="18">
        <f t="shared" si="0"/>
        <v>0</v>
      </c>
      <c r="W4" s="18">
        <f t="shared" ref="W4:W24" si="7">U4*V4</f>
        <v>0</v>
      </c>
      <c r="X4" s="52">
        <v>15000</v>
      </c>
      <c r="Y4" s="51"/>
      <c r="Z4" s="51">
        <f t="shared" ref="Z4:Z24" si="8">X4*Y4</f>
        <v>0</v>
      </c>
      <c r="AA4" s="52">
        <v>600000</v>
      </c>
      <c r="AB4" s="51"/>
      <c r="AC4" s="51">
        <f t="shared" ref="AC4:AC24" si="9">AA4*AB4</f>
        <v>0</v>
      </c>
      <c r="AD4" s="18">
        <f t="shared" ref="AD4:AD24" si="10">AC4+Z4+W4+T4+Q4+N4+K4+H4+AI4+AL4</f>
        <v>245000</v>
      </c>
      <c r="AE4" s="18">
        <f t="shared" si="1"/>
        <v>0</v>
      </c>
      <c r="AG4" s="47">
        <v>20000</v>
      </c>
      <c r="AH4" s="18">
        <v>7</v>
      </c>
      <c r="AI4" s="18">
        <f t="shared" ref="AI4:AI24" si="11">AG4*AH4</f>
        <v>140000</v>
      </c>
      <c r="AJ4" s="47">
        <v>20000</v>
      </c>
      <c r="AK4" s="18"/>
      <c r="AL4" s="18">
        <f t="shared" ref="AL4:AL24" si="12">AJ4*AK4</f>
        <v>0</v>
      </c>
    </row>
    <row r="5" spans="1:44" ht="15" x14ac:dyDescent="0.2">
      <c r="A5" s="24">
        <v>3</v>
      </c>
      <c r="B5" s="25" t="s">
        <v>34</v>
      </c>
      <c r="C5" s="26" t="s">
        <v>32</v>
      </c>
      <c r="D5" s="27" t="s">
        <v>35</v>
      </c>
      <c r="E5" s="16">
        <v>185000</v>
      </c>
      <c r="F5" s="17">
        <v>25000</v>
      </c>
      <c r="G5" s="18"/>
      <c r="H5" s="18">
        <f t="shared" si="2"/>
        <v>0</v>
      </c>
      <c r="I5" s="19">
        <v>15000</v>
      </c>
      <c r="J5" s="18">
        <v>4</v>
      </c>
      <c r="K5" s="18">
        <f t="shared" si="3"/>
        <v>60000</v>
      </c>
      <c r="L5" s="20">
        <v>15000</v>
      </c>
      <c r="M5" s="18">
        <v>3</v>
      </c>
      <c r="N5" s="18">
        <f t="shared" si="4"/>
        <v>45000</v>
      </c>
      <c r="O5" s="21">
        <v>250000</v>
      </c>
      <c r="P5" s="18"/>
      <c r="Q5" s="18">
        <f t="shared" si="5"/>
        <v>0</v>
      </c>
      <c r="R5" s="22">
        <v>300000</v>
      </c>
      <c r="S5" s="18"/>
      <c r="T5" s="18">
        <f t="shared" si="6"/>
        <v>0</v>
      </c>
      <c r="U5" s="23"/>
      <c r="V5" s="18">
        <f t="shared" si="0"/>
        <v>0</v>
      </c>
      <c r="W5" s="18">
        <f t="shared" si="7"/>
        <v>0</v>
      </c>
      <c r="X5" s="52">
        <v>15000</v>
      </c>
      <c r="Y5" s="51"/>
      <c r="Z5" s="51">
        <f t="shared" si="8"/>
        <v>0</v>
      </c>
      <c r="AA5" s="52">
        <v>600000</v>
      </c>
      <c r="AB5" s="51"/>
      <c r="AC5" s="51">
        <f t="shared" si="9"/>
        <v>0</v>
      </c>
      <c r="AD5" s="18">
        <f t="shared" si="10"/>
        <v>185000</v>
      </c>
      <c r="AE5" s="18">
        <f t="shared" si="1"/>
        <v>0</v>
      </c>
      <c r="AG5" s="47">
        <v>20000</v>
      </c>
      <c r="AH5" s="18">
        <v>3</v>
      </c>
      <c r="AI5" s="18">
        <f t="shared" si="11"/>
        <v>60000</v>
      </c>
      <c r="AJ5" s="47">
        <v>20000</v>
      </c>
      <c r="AK5" s="18">
        <v>1</v>
      </c>
      <c r="AL5" s="18">
        <f t="shared" si="12"/>
        <v>20000</v>
      </c>
    </row>
    <row r="6" spans="1:44" ht="15" x14ac:dyDescent="0.2">
      <c r="A6" s="13">
        <v>4</v>
      </c>
      <c r="B6" s="28" t="s">
        <v>36</v>
      </c>
      <c r="C6" s="29" t="s">
        <v>32</v>
      </c>
      <c r="D6" s="30" t="s">
        <v>37</v>
      </c>
      <c r="E6" s="16">
        <v>1000000</v>
      </c>
      <c r="F6" s="17">
        <v>25000</v>
      </c>
      <c r="G6" s="18"/>
      <c r="H6" s="18">
        <f t="shared" si="2"/>
        <v>0</v>
      </c>
      <c r="I6" s="19">
        <v>15000</v>
      </c>
      <c r="J6" s="18">
        <v>4</v>
      </c>
      <c r="K6" s="18">
        <f t="shared" si="3"/>
        <v>60000</v>
      </c>
      <c r="L6" s="20">
        <v>15000</v>
      </c>
      <c r="M6" s="18">
        <v>3</v>
      </c>
      <c r="N6" s="18">
        <f t="shared" si="4"/>
        <v>45000</v>
      </c>
      <c r="O6" s="21">
        <v>250000</v>
      </c>
      <c r="P6" s="18"/>
      <c r="Q6" s="18">
        <f t="shared" si="5"/>
        <v>0</v>
      </c>
      <c r="R6" s="22">
        <v>300000</v>
      </c>
      <c r="S6" s="18"/>
      <c r="T6" s="18">
        <f t="shared" si="6"/>
        <v>0</v>
      </c>
      <c r="U6" s="23"/>
      <c r="V6" s="18">
        <f t="shared" si="0"/>
        <v>0</v>
      </c>
      <c r="W6" s="18">
        <f t="shared" si="7"/>
        <v>0</v>
      </c>
      <c r="X6" s="52">
        <v>15000</v>
      </c>
      <c r="Y6" s="51"/>
      <c r="Z6" s="51">
        <f t="shared" si="8"/>
        <v>0</v>
      </c>
      <c r="AA6" s="52">
        <v>600000</v>
      </c>
      <c r="AB6" s="51"/>
      <c r="AC6" s="51">
        <f t="shared" si="9"/>
        <v>0</v>
      </c>
      <c r="AD6" s="18">
        <f t="shared" si="10"/>
        <v>265000</v>
      </c>
      <c r="AE6" s="18">
        <f t="shared" si="1"/>
        <v>735000</v>
      </c>
      <c r="AG6" s="47">
        <v>20000</v>
      </c>
      <c r="AH6" s="18">
        <v>7</v>
      </c>
      <c r="AI6" s="18">
        <f t="shared" si="11"/>
        <v>140000</v>
      </c>
      <c r="AJ6" s="47">
        <v>20000</v>
      </c>
      <c r="AK6" s="18">
        <v>1</v>
      </c>
      <c r="AL6" s="18">
        <f t="shared" si="12"/>
        <v>20000</v>
      </c>
    </row>
    <row r="7" spans="1:44" ht="15" x14ac:dyDescent="0.2">
      <c r="A7" s="13">
        <v>5</v>
      </c>
      <c r="B7" s="28" t="s">
        <v>39</v>
      </c>
      <c r="C7" s="29" t="s">
        <v>32</v>
      </c>
      <c r="D7" s="30" t="s">
        <v>40</v>
      </c>
      <c r="E7" s="16">
        <v>500000</v>
      </c>
      <c r="F7" s="17">
        <v>25000</v>
      </c>
      <c r="G7" s="18"/>
      <c r="H7" s="18">
        <f t="shared" si="2"/>
        <v>0</v>
      </c>
      <c r="I7" s="19">
        <v>15000</v>
      </c>
      <c r="J7" s="18">
        <v>4</v>
      </c>
      <c r="K7" s="18">
        <f t="shared" si="3"/>
        <v>60000</v>
      </c>
      <c r="L7" s="20">
        <v>15000</v>
      </c>
      <c r="M7" s="18"/>
      <c r="N7" s="18">
        <f t="shared" si="4"/>
        <v>0</v>
      </c>
      <c r="O7" s="21">
        <v>250000</v>
      </c>
      <c r="P7" s="18"/>
      <c r="Q7" s="18">
        <f t="shared" si="5"/>
        <v>0</v>
      </c>
      <c r="R7" s="22">
        <v>300000</v>
      </c>
      <c r="S7" s="18"/>
      <c r="T7" s="18">
        <f t="shared" si="6"/>
        <v>0</v>
      </c>
      <c r="U7" s="23"/>
      <c r="V7" s="18">
        <f t="shared" si="0"/>
        <v>0</v>
      </c>
      <c r="W7" s="18">
        <f t="shared" si="7"/>
        <v>0</v>
      </c>
      <c r="X7" s="52">
        <v>15000</v>
      </c>
      <c r="Y7" s="51"/>
      <c r="Z7" s="51">
        <f t="shared" si="8"/>
        <v>0</v>
      </c>
      <c r="AA7" s="52">
        <v>600000</v>
      </c>
      <c r="AB7" s="51"/>
      <c r="AC7" s="51">
        <f t="shared" si="9"/>
        <v>0</v>
      </c>
      <c r="AD7" s="18">
        <f t="shared" si="10"/>
        <v>60000</v>
      </c>
      <c r="AE7" s="18">
        <f t="shared" si="1"/>
        <v>440000</v>
      </c>
      <c r="AG7" s="47">
        <v>20000</v>
      </c>
      <c r="AH7" s="18"/>
      <c r="AI7" s="18">
        <f t="shared" si="11"/>
        <v>0</v>
      </c>
      <c r="AJ7" s="47">
        <v>20000</v>
      </c>
      <c r="AK7" s="18"/>
      <c r="AL7" s="18">
        <f t="shared" si="12"/>
        <v>0</v>
      </c>
    </row>
    <row r="8" spans="1:44" ht="15" x14ac:dyDescent="0.2">
      <c r="A8" s="24">
        <v>6</v>
      </c>
      <c r="B8" s="28" t="s">
        <v>41</v>
      </c>
      <c r="C8" s="29" t="s">
        <v>32</v>
      </c>
      <c r="D8" s="30" t="s">
        <v>42</v>
      </c>
      <c r="E8" s="16">
        <v>1000000</v>
      </c>
      <c r="F8" s="17">
        <v>25000</v>
      </c>
      <c r="G8" s="18"/>
      <c r="H8" s="18">
        <f t="shared" si="2"/>
        <v>0</v>
      </c>
      <c r="I8" s="19">
        <v>15000</v>
      </c>
      <c r="J8" s="18">
        <v>4</v>
      </c>
      <c r="K8" s="18">
        <f t="shared" si="3"/>
        <v>60000</v>
      </c>
      <c r="L8" s="20">
        <v>15000</v>
      </c>
      <c r="M8" s="18"/>
      <c r="N8" s="18">
        <f t="shared" si="4"/>
        <v>0</v>
      </c>
      <c r="O8" s="21">
        <v>250000</v>
      </c>
      <c r="P8" s="18"/>
      <c r="Q8" s="18">
        <f t="shared" si="5"/>
        <v>0</v>
      </c>
      <c r="R8" s="22">
        <v>300000</v>
      </c>
      <c r="S8" s="18"/>
      <c r="T8" s="18">
        <f t="shared" si="6"/>
        <v>0</v>
      </c>
      <c r="U8" s="23"/>
      <c r="V8" s="18">
        <f t="shared" si="0"/>
        <v>0</v>
      </c>
      <c r="W8" s="18">
        <f t="shared" si="7"/>
        <v>0</v>
      </c>
      <c r="X8" s="52">
        <v>15000</v>
      </c>
      <c r="Y8" s="51"/>
      <c r="Z8" s="51">
        <f t="shared" si="8"/>
        <v>0</v>
      </c>
      <c r="AA8" s="52">
        <v>600000</v>
      </c>
      <c r="AB8" s="51"/>
      <c r="AC8" s="51">
        <f t="shared" si="9"/>
        <v>0</v>
      </c>
      <c r="AD8" s="18">
        <f t="shared" si="10"/>
        <v>80000</v>
      </c>
      <c r="AE8" s="18">
        <f t="shared" si="1"/>
        <v>920000</v>
      </c>
      <c r="AG8" s="47">
        <v>20000</v>
      </c>
      <c r="AH8" s="18"/>
      <c r="AI8" s="18">
        <f t="shared" si="11"/>
        <v>0</v>
      </c>
      <c r="AJ8" s="47">
        <v>20000</v>
      </c>
      <c r="AK8" s="18">
        <v>1</v>
      </c>
      <c r="AL8" s="18">
        <f t="shared" si="12"/>
        <v>20000</v>
      </c>
    </row>
    <row r="9" spans="1:44" ht="15" x14ac:dyDescent="0.2">
      <c r="A9" s="24">
        <v>7</v>
      </c>
      <c r="B9" s="28" t="s">
        <v>43</v>
      </c>
      <c r="C9" s="29" t="s">
        <v>32</v>
      </c>
      <c r="D9" s="30" t="s">
        <v>44</v>
      </c>
      <c r="E9" s="16">
        <v>700000</v>
      </c>
      <c r="F9" s="17">
        <v>25000</v>
      </c>
      <c r="G9" s="18"/>
      <c r="H9" s="18">
        <f t="shared" si="2"/>
        <v>0</v>
      </c>
      <c r="I9" s="19">
        <v>15000</v>
      </c>
      <c r="J9" s="18">
        <v>4</v>
      </c>
      <c r="K9" s="18">
        <f t="shared" si="3"/>
        <v>60000</v>
      </c>
      <c r="L9" s="20">
        <v>15000</v>
      </c>
      <c r="M9" s="18">
        <v>3</v>
      </c>
      <c r="N9" s="18">
        <f t="shared" si="4"/>
        <v>45000</v>
      </c>
      <c r="O9" s="21">
        <v>250000</v>
      </c>
      <c r="P9" s="18">
        <v>1</v>
      </c>
      <c r="Q9" s="18">
        <f t="shared" si="5"/>
        <v>250000</v>
      </c>
      <c r="R9" s="22">
        <v>300000</v>
      </c>
      <c r="S9" s="18"/>
      <c r="T9" s="18">
        <f t="shared" si="6"/>
        <v>0</v>
      </c>
      <c r="U9" s="23"/>
      <c r="V9" s="18">
        <f t="shared" si="0"/>
        <v>0</v>
      </c>
      <c r="W9" s="18">
        <f t="shared" si="7"/>
        <v>0</v>
      </c>
      <c r="X9" s="52">
        <v>15000</v>
      </c>
      <c r="Y9" s="51"/>
      <c r="Z9" s="51">
        <f t="shared" si="8"/>
        <v>0</v>
      </c>
      <c r="AA9" s="52">
        <v>600000</v>
      </c>
      <c r="AB9" s="51"/>
      <c r="AC9" s="51">
        <f t="shared" si="9"/>
        <v>0</v>
      </c>
      <c r="AD9" s="18">
        <f t="shared" si="10"/>
        <v>515000</v>
      </c>
      <c r="AE9" s="18">
        <f t="shared" si="1"/>
        <v>185000</v>
      </c>
      <c r="AG9" s="47">
        <v>20000</v>
      </c>
      <c r="AH9" s="18">
        <v>7</v>
      </c>
      <c r="AI9" s="18">
        <f t="shared" si="11"/>
        <v>140000</v>
      </c>
      <c r="AJ9" s="47">
        <v>20000</v>
      </c>
      <c r="AK9" s="18">
        <v>1</v>
      </c>
      <c r="AL9" s="18">
        <f t="shared" si="12"/>
        <v>20000</v>
      </c>
    </row>
    <row r="10" spans="1:44" ht="15" x14ac:dyDescent="0.2">
      <c r="A10" s="13">
        <v>8</v>
      </c>
      <c r="B10" s="28" t="s">
        <v>45</v>
      </c>
      <c r="C10" s="29" t="s">
        <v>32</v>
      </c>
      <c r="D10" s="30" t="s">
        <v>46</v>
      </c>
      <c r="E10" s="16">
        <v>1000000</v>
      </c>
      <c r="F10" s="17">
        <v>25000</v>
      </c>
      <c r="G10" s="18"/>
      <c r="H10" s="18">
        <f t="shared" si="2"/>
        <v>0</v>
      </c>
      <c r="I10" s="19">
        <v>15000</v>
      </c>
      <c r="J10" s="18"/>
      <c r="K10" s="18">
        <f t="shared" si="3"/>
        <v>0</v>
      </c>
      <c r="L10" s="20">
        <v>15000</v>
      </c>
      <c r="M10" s="18"/>
      <c r="N10" s="18">
        <f t="shared" si="4"/>
        <v>0</v>
      </c>
      <c r="O10" s="21">
        <v>250000</v>
      </c>
      <c r="P10" s="18"/>
      <c r="Q10" s="18">
        <f t="shared" si="5"/>
        <v>0</v>
      </c>
      <c r="R10" s="22">
        <v>300000</v>
      </c>
      <c r="S10" s="18"/>
      <c r="T10" s="18">
        <f t="shared" si="6"/>
        <v>0</v>
      </c>
      <c r="U10" s="23"/>
      <c r="V10" s="18">
        <f t="shared" si="0"/>
        <v>0</v>
      </c>
      <c r="W10" s="18">
        <f t="shared" si="7"/>
        <v>0</v>
      </c>
      <c r="X10" s="52">
        <v>15000</v>
      </c>
      <c r="Y10" s="51"/>
      <c r="Z10" s="51">
        <f t="shared" si="8"/>
        <v>0</v>
      </c>
      <c r="AA10" s="52">
        <v>600000</v>
      </c>
      <c r="AB10" s="51"/>
      <c r="AC10" s="51">
        <f t="shared" si="9"/>
        <v>0</v>
      </c>
      <c r="AD10" s="18">
        <f t="shared" si="10"/>
        <v>160000</v>
      </c>
      <c r="AE10" s="18">
        <f t="shared" si="1"/>
        <v>840000</v>
      </c>
      <c r="AG10" s="47">
        <v>20000</v>
      </c>
      <c r="AH10" s="18">
        <v>7</v>
      </c>
      <c r="AI10" s="18">
        <f t="shared" si="11"/>
        <v>140000</v>
      </c>
      <c r="AJ10" s="47">
        <v>20000</v>
      </c>
      <c r="AK10" s="18">
        <v>1</v>
      </c>
      <c r="AL10" s="18">
        <f t="shared" si="12"/>
        <v>20000</v>
      </c>
    </row>
    <row r="11" spans="1:44" ht="15" x14ac:dyDescent="0.2">
      <c r="A11" s="13">
        <v>9</v>
      </c>
      <c r="B11" s="28" t="s">
        <v>47</v>
      </c>
      <c r="C11" s="29" t="s">
        <v>48</v>
      </c>
      <c r="D11" s="30" t="s">
        <v>49</v>
      </c>
      <c r="E11" s="16">
        <v>1000000</v>
      </c>
      <c r="F11" s="17">
        <v>25000</v>
      </c>
      <c r="G11" s="18"/>
      <c r="H11" s="18">
        <f t="shared" si="2"/>
        <v>0</v>
      </c>
      <c r="I11" s="19">
        <v>15000</v>
      </c>
      <c r="J11" s="18">
        <v>4</v>
      </c>
      <c r="K11" s="18">
        <f t="shared" si="3"/>
        <v>60000</v>
      </c>
      <c r="L11" s="20">
        <v>15000</v>
      </c>
      <c r="M11" s="18"/>
      <c r="N11" s="18">
        <f t="shared" si="4"/>
        <v>0</v>
      </c>
      <c r="O11" s="21">
        <v>250000</v>
      </c>
      <c r="P11" s="18"/>
      <c r="Q11" s="18">
        <f t="shared" si="5"/>
        <v>0</v>
      </c>
      <c r="R11" s="22">
        <v>300000</v>
      </c>
      <c r="S11" s="18"/>
      <c r="T11" s="18">
        <f t="shared" si="6"/>
        <v>0</v>
      </c>
      <c r="U11" s="23"/>
      <c r="V11" s="18">
        <f t="shared" si="0"/>
        <v>0</v>
      </c>
      <c r="W11" s="18">
        <f t="shared" si="7"/>
        <v>0</v>
      </c>
      <c r="X11" s="52">
        <v>15000</v>
      </c>
      <c r="Y11" s="51"/>
      <c r="Z11" s="51">
        <f t="shared" si="8"/>
        <v>0</v>
      </c>
      <c r="AA11" s="52">
        <v>600000</v>
      </c>
      <c r="AB11" s="51"/>
      <c r="AC11" s="51">
        <f t="shared" si="9"/>
        <v>0</v>
      </c>
      <c r="AD11" s="18">
        <f t="shared" si="10"/>
        <v>60000</v>
      </c>
      <c r="AE11" s="18">
        <f t="shared" si="1"/>
        <v>940000</v>
      </c>
      <c r="AG11" s="47">
        <v>20000</v>
      </c>
      <c r="AH11" s="18"/>
      <c r="AI11" s="18">
        <f t="shared" si="11"/>
        <v>0</v>
      </c>
      <c r="AJ11" s="47">
        <v>20000</v>
      </c>
      <c r="AK11" s="18"/>
      <c r="AL11" s="18">
        <f t="shared" si="12"/>
        <v>0</v>
      </c>
    </row>
    <row r="12" spans="1:44" ht="15" x14ac:dyDescent="0.2">
      <c r="A12" s="24">
        <v>10</v>
      </c>
      <c r="B12" s="28" t="s">
        <v>50</v>
      </c>
      <c r="C12" s="29" t="s">
        <v>48</v>
      </c>
      <c r="D12" s="30" t="s">
        <v>51</v>
      </c>
      <c r="E12" s="16">
        <v>1000000</v>
      </c>
      <c r="F12" s="17">
        <v>25000</v>
      </c>
      <c r="G12" s="18"/>
      <c r="H12" s="18">
        <f t="shared" si="2"/>
        <v>0</v>
      </c>
      <c r="I12" s="19">
        <v>15000</v>
      </c>
      <c r="J12" s="18">
        <v>4</v>
      </c>
      <c r="K12" s="18">
        <f t="shared" si="3"/>
        <v>60000</v>
      </c>
      <c r="L12" s="20">
        <v>15000</v>
      </c>
      <c r="M12" s="18">
        <v>3</v>
      </c>
      <c r="N12" s="18">
        <f t="shared" si="4"/>
        <v>45000</v>
      </c>
      <c r="O12" s="21">
        <v>250000</v>
      </c>
      <c r="P12" s="18"/>
      <c r="Q12" s="18">
        <f t="shared" si="5"/>
        <v>0</v>
      </c>
      <c r="R12" s="22">
        <v>300000</v>
      </c>
      <c r="S12" s="18"/>
      <c r="T12" s="18">
        <f t="shared" si="6"/>
        <v>0</v>
      </c>
      <c r="U12" s="23"/>
      <c r="V12" s="18">
        <f t="shared" si="0"/>
        <v>0</v>
      </c>
      <c r="W12" s="18">
        <f t="shared" si="7"/>
        <v>0</v>
      </c>
      <c r="X12" s="52">
        <v>15000</v>
      </c>
      <c r="Y12" s="51"/>
      <c r="Z12" s="51">
        <f t="shared" si="8"/>
        <v>0</v>
      </c>
      <c r="AA12" s="52">
        <v>600000</v>
      </c>
      <c r="AB12" s="51"/>
      <c r="AC12" s="51">
        <f t="shared" si="9"/>
        <v>0</v>
      </c>
      <c r="AD12" s="18">
        <f t="shared" si="10"/>
        <v>265000</v>
      </c>
      <c r="AE12" s="18">
        <f t="shared" si="1"/>
        <v>735000</v>
      </c>
      <c r="AG12" s="47">
        <v>20000</v>
      </c>
      <c r="AH12" s="18">
        <v>7</v>
      </c>
      <c r="AI12" s="18">
        <f t="shared" si="11"/>
        <v>140000</v>
      </c>
      <c r="AJ12" s="47">
        <v>20000</v>
      </c>
      <c r="AK12" s="18">
        <v>1</v>
      </c>
      <c r="AL12" s="18">
        <f t="shared" si="12"/>
        <v>20000</v>
      </c>
    </row>
    <row r="13" spans="1:44" ht="15" x14ac:dyDescent="0.2">
      <c r="A13" s="24">
        <v>11</v>
      </c>
      <c r="B13" s="28" t="s">
        <v>52</v>
      </c>
      <c r="C13" s="29" t="s">
        <v>48</v>
      </c>
      <c r="D13" s="30" t="s">
        <v>53</v>
      </c>
      <c r="E13" s="16">
        <v>185000</v>
      </c>
      <c r="F13" s="17">
        <v>25000</v>
      </c>
      <c r="G13" s="18"/>
      <c r="H13" s="18">
        <f t="shared" si="2"/>
        <v>0</v>
      </c>
      <c r="I13" s="19">
        <v>15000</v>
      </c>
      <c r="J13" s="18">
        <v>4</v>
      </c>
      <c r="K13" s="18">
        <f t="shared" si="3"/>
        <v>60000</v>
      </c>
      <c r="L13" s="20">
        <v>15000</v>
      </c>
      <c r="M13" s="18">
        <v>3</v>
      </c>
      <c r="N13" s="18">
        <f t="shared" si="4"/>
        <v>45000</v>
      </c>
      <c r="O13" s="21">
        <v>250000</v>
      </c>
      <c r="P13" s="18"/>
      <c r="Q13" s="18">
        <f t="shared" si="5"/>
        <v>0</v>
      </c>
      <c r="R13" s="22">
        <v>300000</v>
      </c>
      <c r="S13" s="18"/>
      <c r="T13" s="18">
        <f t="shared" si="6"/>
        <v>0</v>
      </c>
      <c r="U13" s="23"/>
      <c r="V13" s="18">
        <f t="shared" si="0"/>
        <v>0</v>
      </c>
      <c r="W13" s="18">
        <f t="shared" si="7"/>
        <v>0</v>
      </c>
      <c r="X13" s="52">
        <v>15000</v>
      </c>
      <c r="Y13" s="51"/>
      <c r="Z13" s="51">
        <f t="shared" si="8"/>
        <v>0</v>
      </c>
      <c r="AA13" s="52">
        <v>600000</v>
      </c>
      <c r="AB13" s="51"/>
      <c r="AC13" s="51">
        <f t="shared" si="9"/>
        <v>0</v>
      </c>
      <c r="AD13" s="18">
        <f t="shared" si="10"/>
        <v>185000</v>
      </c>
      <c r="AE13" s="18">
        <f t="shared" si="1"/>
        <v>0</v>
      </c>
      <c r="AG13" s="47">
        <v>20000</v>
      </c>
      <c r="AH13" s="18">
        <v>3</v>
      </c>
      <c r="AI13" s="18">
        <f t="shared" si="11"/>
        <v>60000</v>
      </c>
      <c r="AJ13" s="47">
        <v>20000</v>
      </c>
      <c r="AK13" s="18">
        <v>1</v>
      </c>
      <c r="AL13" s="18">
        <f t="shared" si="12"/>
        <v>20000</v>
      </c>
    </row>
    <row r="14" spans="1:44" ht="15" x14ac:dyDescent="0.2">
      <c r="A14" s="13">
        <v>12</v>
      </c>
      <c r="B14" s="28" t="s">
        <v>54</v>
      </c>
      <c r="C14" s="29" t="s">
        <v>48</v>
      </c>
      <c r="D14" s="30" t="s">
        <v>55</v>
      </c>
      <c r="E14" s="16">
        <v>0</v>
      </c>
      <c r="F14" s="17">
        <v>25000</v>
      </c>
      <c r="G14" s="18"/>
      <c r="H14" s="18">
        <f t="shared" si="2"/>
        <v>0</v>
      </c>
      <c r="I14" s="19">
        <v>15000</v>
      </c>
      <c r="J14" s="18"/>
      <c r="K14" s="18">
        <f t="shared" si="3"/>
        <v>0</v>
      </c>
      <c r="L14" s="20">
        <v>15000</v>
      </c>
      <c r="M14" s="18"/>
      <c r="N14" s="18">
        <f t="shared" si="4"/>
        <v>0</v>
      </c>
      <c r="O14" s="21">
        <v>250000</v>
      </c>
      <c r="P14" s="18"/>
      <c r="Q14" s="18">
        <f t="shared" si="5"/>
        <v>0</v>
      </c>
      <c r="R14" s="22">
        <v>300000</v>
      </c>
      <c r="S14" s="18"/>
      <c r="T14" s="18">
        <f t="shared" si="6"/>
        <v>0</v>
      </c>
      <c r="U14" s="23"/>
      <c r="V14" s="18">
        <f t="shared" si="0"/>
        <v>0</v>
      </c>
      <c r="W14" s="18">
        <f t="shared" si="7"/>
        <v>0</v>
      </c>
      <c r="X14" s="52">
        <v>15000</v>
      </c>
      <c r="Y14" s="51"/>
      <c r="Z14" s="51">
        <f t="shared" si="8"/>
        <v>0</v>
      </c>
      <c r="AA14" s="52">
        <v>600000</v>
      </c>
      <c r="AB14" s="51"/>
      <c r="AC14" s="51">
        <f t="shared" si="9"/>
        <v>0</v>
      </c>
      <c r="AD14" s="18">
        <f t="shared" si="10"/>
        <v>0</v>
      </c>
      <c r="AE14" s="18">
        <f t="shared" si="1"/>
        <v>0</v>
      </c>
      <c r="AG14" s="47">
        <v>20000</v>
      </c>
      <c r="AH14" s="18"/>
      <c r="AI14" s="18">
        <f t="shared" si="11"/>
        <v>0</v>
      </c>
      <c r="AJ14" s="47">
        <v>20000</v>
      </c>
      <c r="AK14" s="18"/>
      <c r="AL14" s="18">
        <f t="shared" si="12"/>
        <v>0</v>
      </c>
    </row>
    <row r="15" spans="1:44" ht="15" x14ac:dyDescent="0.2">
      <c r="A15" s="13">
        <v>13</v>
      </c>
      <c r="B15" s="28" t="s">
        <v>56</v>
      </c>
      <c r="C15" s="29" t="s">
        <v>48</v>
      </c>
      <c r="D15" s="30" t="s">
        <v>57</v>
      </c>
      <c r="E15" s="16">
        <v>1000000</v>
      </c>
      <c r="F15" s="17">
        <v>25000</v>
      </c>
      <c r="G15" s="18"/>
      <c r="H15" s="18">
        <f t="shared" si="2"/>
        <v>0</v>
      </c>
      <c r="I15" s="19">
        <v>15000</v>
      </c>
      <c r="J15" s="18">
        <v>4</v>
      </c>
      <c r="K15" s="18">
        <f t="shared" si="3"/>
        <v>60000</v>
      </c>
      <c r="L15" s="20">
        <v>15000</v>
      </c>
      <c r="M15" s="18">
        <v>3</v>
      </c>
      <c r="N15" s="18">
        <f t="shared" si="4"/>
        <v>45000</v>
      </c>
      <c r="O15" s="21">
        <v>250000</v>
      </c>
      <c r="P15" s="18"/>
      <c r="Q15" s="18">
        <f t="shared" si="5"/>
        <v>0</v>
      </c>
      <c r="R15" s="22">
        <v>300000</v>
      </c>
      <c r="S15" s="18"/>
      <c r="T15" s="18">
        <f t="shared" si="6"/>
        <v>0</v>
      </c>
      <c r="U15" s="23"/>
      <c r="V15" s="18">
        <f t="shared" si="0"/>
        <v>0</v>
      </c>
      <c r="W15" s="18">
        <f t="shared" si="7"/>
        <v>0</v>
      </c>
      <c r="X15" s="52">
        <v>15000</v>
      </c>
      <c r="Y15" s="51"/>
      <c r="Z15" s="51">
        <f t="shared" si="8"/>
        <v>0</v>
      </c>
      <c r="AA15" s="52">
        <v>600000</v>
      </c>
      <c r="AB15" s="51"/>
      <c r="AC15" s="51">
        <f t="shared" si="9"/>
        <v>0</v>
      </c>
      <c r="AD15" s="18">
        <f t="shared" si="10"/>
        <v>265000</v>
      </c>
      <c r="AE15" s="18">
        <f t="shared" si="1"/>
        <v>735000</v>
      </c>
      <c r="AG15" s="47">
        <v>20000</v>
      </c>
      <c r="AH15" s="18">
        <v>7</v>
      </c>
      <c r="AI15" s="18">
        <f t="shared" si="11"/>
        <v>140000</v>
      </c>
      <c r="AJ15" s="47">
        <v>20000</v>
      </c>
      <c r="AK15" s="18">
        <v>1</v>
      </c>
      <c r="AL15" s="18">
        <f t="shared" si="12"/>
        <v>20000</v>
      </c>
    </row>
    <row r="16" spans="1:44" ht="15" x14ac:dyDescent="0.2">
      <c r="A16" s="24">
        <v>14</v>
      </c>
      <c r="B16" s="28" t="s">
        <v>58</v>
      </c>
      <c r="C16" s="29" t="s">
        <v>48</v>
      </c>
      <c r="D16" s="30" t="s">
        <v>59</v>
      </c>
      <c r="E16" s="16">
        <v>1000000</v>
      </c>
      <c r="F16" s="17">
        <v>25000</v>
      </c>
      <c r="G16" s="18"/>
      <c r="H16" s="18">
        <f t="shared" si="2"/>
        <v>0</v>
      </c>
      <c r="I16" s="19">
        <v>15000</v>
      </c>
      <c r="J16" s="18">
        <v>4</v>
      </c>
      <c r="K16" s="18">
        <f t="shared" si="3"/>
        <v>60000</v>
      </c>
      <c r="L16" s="20">
        <v>15000</v>
      </c>
      <c r="M16" s="18">
        <v>3</v>
      </c>
      <c r="N16" s="18">
        <f t="shared" si="4"/>
        <v>45000</v>
      </c>
      <c r="O16" s="21">
        <v>250000</v>
      </c>
      <c r="P16" s="18"/>
      <c r="Q16" s="18">
        <f t="shared" si="5"/>
        <v>0</v>
      </c>
      <c r="R16" s="22">
        <v>300000</v>
      </c>
      <c r="S16" s="18"/>
      <c r="T16" s="18">
        <f t="shared" si="6"/>
        <v>0</v>
      </c>
      <c r="U16" s="23"/>
      <c r="V16" s="18">
        <f t="shared" si="0"/>
        <v>0</v>
      </c>
      <c r="W16" s="18">
        <f t="shared" si="7"/>
        <v>0</v>
      </c>
      <c r="X16" s="52">
        <v>15000</v>
      </c>
      <c r="Y16" s="51"/>
      <c r="Z16" s="51">
        <f t="shared" si="8"/>
        <v>0</v>
      </c>
      <c r="AA16" s="52">
        <v>600000</v>
      </c>
      <c r="AB16" s="51"/>
      <c r="AC16" s="51">
        <f t="shared" si="9"/>
        <v>0</v>
      </c>
      <c r="AD16" s="18">
        <f t="shared" si="10"/>
        <v>185000</v>
      </c>
      <c r="AE16" s="18">
        <f t="shared" si="1"/>
        <v>815000</v>
      </c>
      <c r="AG16" s="47">
        <v>20000</v>
      </c>
      <c r="AH16" s="18">
        <v>3</v>
      </c>
      <c r="AI16" s="18">
        <f t="shared" si="11"/>
        <v>60000</v>
      </c>
      <c r="AJ16" s="47">
        <v>20000</v>
      </c>
      <c r="AK16" s="18">
        <v>1</v>
      </c>
      <c r="AL16" s="18">
        <f t="shared" si="12"/>
        <v>20000</v>
      </c>
    </row>
    <row r="17" spans="1:38" ht="15" x14ac:dyDescent="0.2">
      <c r="A17" s="24">
        <v>15</v>
      </c>
      <c r="B17" s="28" t="s">
        <v>60</v>
      </c>
      <c r="C17" s="29" t="s">
        <v>61</v>
      </c>
      <c r="D17" s="30" t="s">
        <v>62</v>
      </c>
      <c r="E17" s="16">
        <v>125000</v>
      </c>
      <c r="F17" s="17">
        <v>25000</v>
      </c>
      <c r="G17" s="18"/>
      <c r="H17" s="18">
        <f t="shared" si="2"/>
        <v>0</v>
      </c>
      <c r="I17" s="19">
        <v>15000</v>
      </c>
      <c r="J17" s="18">
        <v>4</v>
      </c>
      <c r="K17" s="18">
        <f t="shared" si="3"/>
        <v>60000</v>
      </c>
      <c r="L17" s="20">
        <v>15000</v>
      </c>
      <c r="M17" s="18">
        <v>3</v>
      </c>
      <c r="N17" s="18">
        <f t="shared" si="4"/>
        <v>45000</v>
      </c>
      <c r="O17" s="21">
        <v>250000</v>
      </c>
      <c r="P17" s="18"/>
      <c r="Q17" s="18">
        <f t="shared" si="5"/>
        <v>0</v>
      </c>
      <c r="R17" s="22">
        <v>300000</v>
      </c>
      <c r="S17" s="18"/>
      <c r="T17" s="18">
        <f t="shared" si="6"/>
        <v>0</v>
      </c>
      <c r="U17" s="23"/>
      <c r="V17" s="18">
        <f t="shared" si="0"/>
        <v>0</v>
      </c>
      <c r="W17" s="18">
        <f t="shared" si="7"/>
        <v>0</v>
      </c>
      <c r="X17" s="52">
        <v>15000</v>
      </c>
      <c r="Y17" s="51"/>
      <c r="Z17" s="51">
        <f t="shared" si="8"/>
        <v>0</v>
      </c>
      <c r="AA17" s="52">
        <v>600000</v>
      </c>
      <c r="AB17" s="51"/>
      <c r="AC17" s="51">
        <f t="shared" si="9"/>
        <v>0</v>
      </c>
      <c r="AD17" s="18">
        <f t="shared" si="10"/>
        <v>125000</v>
      </c>
      <c r="AE17" s="18">
        <f t="shared" si="1"/>
        <v>0</v>
      </c>
      <c r="AG17" s="47">
        <v>20000</v>
      </c>
      <c r="AH17" s="18"/>
      <c r="AI17" s="18">
        <f t="shared" si="11"/>
        <v>0</v>
      </c>
      <c r="AJ17" s="47">
        <v>20000</v>
      </c>
      <c r="AK17" s="18">
        <v>1</v>
      </c>
      <c r="AL17" s="18">
        <f t="shared" si="12"/>
        <v>20000</v>
      </c>
    </row>
    <row r="18" spans="1:38" ht="15" x14ac:dyDescent="0.2">
      <c r="A18" s="13">
        <v>16</v>
      </c>
      <c r="B18" s="28" t="s">
        <v>63</v>
      </c>
      <c r="C18" s="29" t="s">
        <v>61</v>
      </c>
      <c r="D18" s="30" t="s">
        <v>64</v>
      </c>
      <c r="E18" s="16">
        <v>1000000</v>
      </c>
      <c r="F18" s="17">
        <v>25000</v>
      </c>
      <c r="G18" s="18"/>
      <c r="H18" s="18">
        <f t="shared" si="2"/>
        <v>0</v>
      </c>
      <c r="I18" s="19">
        <v>15000</v>
      </c>
      <c r="J18" s="18">
        <v>4</v>
      </c>
      <c r="K18" s="18">
        <f t="shared" si="3"/>
        <v>60000</v>
      </c>
      <c r="L18" s="20">
        <v>15000</v>
      </c>
      <c r="M18" s="18"/>
      <c r="N18" s="18">
        <f t="shared" si="4"/>
        <v>0</v>
      </c>
      <c r="O18" s="21">
        <v>250000</v>
      </c>
      <c r="P18" s="18"/>
      <c r="Q18" s="18">
        <f t="shared" si="5"/>
        <v>0</v>
      </c>
      <c r="R18" s="22">
        <v>300000</v>
      </c>
      <c r="S18" s="18"/>
      <c r="T18" s="18">
        <f t="shared" si="6"/>
        <v>0</v>
      </c>
      <c r="U18" s="23"/>
      <c r="V18" s="18">
        <f t="shared" si="0"/>
        <v>0</v>
      </c>
      <c r="W18" s="18">
        <f t="shared" si="7"/>
        <v>0</v>
      </c>
      <c r="X18" s="52">
        <v>15000</v>
      </c>
      <c r="Y18" s="51"/>
      <c r="Z18" s="51">
        <f t="shared" si="8"/>
        <v>0</v>
      </c>
      <c r="AA18" s="52">
        <v>600000</v>
      </c>
      <c r="AB18" s="51"/>
      <c r="AC18" s="51">
        <f t="shared" si="9"/>
        <v>0</v>
      </c>
      <c r="AD18" s="18">
        <f t="shared" si="10"/>
        <v>140000</v>
      </c>
      <c r="AE18" s="18">
        <f t="shared" si="1"/>
        <v>860000</v>
      </c>
      <c r="AG18" s="47">
        <v>20000</v>
      </c>
      <c r="AH18" s="18">
        <v>4</v>
      </c>
      <c r="AI18" s="18">
        <f t="shared" si="11"/>
        <v>80000</v>
      </c>
      <c r="AJ18" s="47">
        <v>20000</v>
      </c>
      <c r="AK18" s="18"/>
      <c r="AL18" s="18">
        <f t="shared" si="12"/>
        <v>0</v>
      </c>
    </row>
    <row r="19" spans="1:38" ht="15" x14ac:dyDescent="0.2">
      <c r="A19" s="13">
        <v>17</v>
      </c>
      <c r="B19" s="28" t="s">
        <v>65</v>
      </c>
      <c r="C19" s="29" t="s">
        <v>61</v>
      </c>
      <c r="D19" s="30" t="s">
        <v>66</v>
      </c>
      <c r="E19" s="16">
        <v>1000000</v>
      </c>
      <c r="F19" s="17">
        <v>25000</v>
      </c>
      <c r="G19" s="18"/>
      <c r="H19" s="18">
        <f t="shared" si="2"/>
        <v>0</v>
      </c>
      <c r="I19" s="19">
        <v>15000</v>
      </c>
      <c r="J19" s="18">
        <v>4</v>
      </c>
      <c r="K19" s="18">
        <f t="shared" si="3"/>
        <v>60000</v>
      </c>
      <c r="L19" s="20">
        <v>15000</v>
      </c>
      <c r="M19" s="18">
        <v>3</v>
      </c>
      <c r="N19" s="18">
        <f t="shared" si="4"/>
        <v>45000</v>
      </c>
      <c r="O19" s="21">
        <v>250000</v>
      </c>
      <c r="P19" s="18"/>
      <c r="Q19" s="18">
        <f t="shared" si="5"/>
        <v>0</v>
      </c>
      <c r="R19" s="22">
        <v>300000</v>
      </c>
      <c r="S19" s="18"/>
      <c r="T19" s="18">
        <f t="shared" si="6"/>
        <v>0</v>
      </c>
      <c r="U19" s="23"/>
      <c r="V19" s="18">
        <f t="shared" si="0"/>
        <v>0</v>
      </c>
      <c r="W19" s="18">
        <f t="shared" si="7"/>
        <v>0</v>
      </c>
      <c r="X19" s="52">
        <v>15000</v>
      </c>
      <c r="Y19" s="51"/>
      <c r="Z19" s="51">
        <f t="shared" si="8"/>
        <v>0</v>
      </c>
      <c r="AA19" s="52">
        <v>600000</v>
      </c>
      <c r="AB19" s="51"/>
      <c r="AC19" s="51">
        <f t="shared" si="9"/>
        <v>0</v>
      </c>
      <c r="AD19" s="18">
        <f t="shared" si="10"/>
        <v>265000</v>
      </c>
      <c r="AE19" s="18">
        <f t="shared" si="1"/>
        <v>735000</v>
      </c>
      <c r="AG19" s="47">
        <v>20000</v>
      </c>
      <c r="AH19" s="18">
        <v>7</v>
      </c>
      <c r="AI19" s="18">
        <f t="shared" si="11"/>
        <v>140000</v>
      </c>
      <c r="AJ19" s="47">
        <v>20000</v>
      </c>
      <c r="AK19" s="18">
        <v>1</v>
      </c>
      <c r="AL19" s="18">
        <f t="shared" si="12"/>
        <v>20000</v>
      </c>
    </row>
    <row r="20" spans="1:38" ht="15" x14ac:dyDescent="0.2">
      <c r="A20" s="24">
        <v>18</v>
      </c>
      <c r="B20" s="28" t="s">
        <v>67</v>
      </c>
      <c r="C20" s="29" t="s">
        <v>61</v>
      </c>
      <c r="D20" s="30" t="s">
        <v>68</v>
      </c>
      <c r="E20" s="16">
        <v>1000000</v>
      </c>
      <c r="F20" s="17">
        <v>25000</v>
      </c>
      <c r="G20" s="18"/>
      <c r="H20" s="18">
        <f t="shared" si="2"/>
        <v>0</v>
      </c>
      <c r="I20" s="19">
        <v>15000</v>
      </c>
      <c r="J20" s="18">
        <v>4</v>
      </c>
      <c r="K20" s="18">
        <f t="shared" si="3"/>
        <v>60000</v>
      </c>
      <c r="L20" s="20">
        <v>15000</v>
      </c>
      <c r="M20" s="18">
        <v>3</v>
      </c>
      <c r="N20" s="18">
        <f t="shared" si="4"/>
        <v>45000</v>
      </c>
      <c r="O20" s="21">
        <v>250000</v>
      </c>
      <c r="P20" s="18"/>
      <c r="Q20" s="18">
        <f t="shared" si="5"/>
        <v>0</v>
      </c>
      <c r="R20" s="22">
        <v>300000</v>
      </c>
      <c r="S20" s="18"/>
      <c r="T20" s="18">
        <f t="shared" si="6"/>
        <v>0</v>
      </c>
      <c r="U20" s="23"/>
      <c r="V20" s="18">
        <f t="shared" si="0"/>
        <v>0</v>
      </c>
      <c r="W20" s="18">
        <f t="shared" si="7"/>
        <v>0</v>
      </c>
      <c r="X20" s="52">
        <v>15000</v>
      </c>
      <c r="Y20" s="51"/>
      <c r="Z20" s="51">
        <f t="shared" si="8"/>
        <v>0</v>
      </c>
      <c r="AA20" s="52">
        <v>600000</v>
      </c>
      <c r="AB20" s="51"/>
      <c r="AC20" s="51">
        <f t="shared" si="9"/>
        <v>0</v>
      </c>
      <c r="AD20" s="18">
        <f t="shared" si="10"/>
        <v>265000</v>
      </c>
      <c r="AE20" s="18">
        <f t="shared" si="1"/>
        <v>735000</v>
      </c>
      <c r="AG20" s="47">
        <v>20000</v>
      </c>
      <c r="AH20" s="18">
        <v>7</v>
      </c>
      <c r="AI20" s="18">
        <f t="shared" si="11"/>
        <v>140000</v>
      </c>
      <c r="AJ20" s="47">
        <v>20000</v>
      </c>
      <c r="AK20" s="18">
        <v>1</v>
      </c>
      <c r="AL20" s="18">
        <f t="shared" si="12"/>
        <v>20000</v>
      </c>
    </row>
    <row r="21" spans="1:38" ht="15" x14ac:dyDescent="0.2">
      <c r="A21" s="24">
        <v>19</v>
      </c>
      <c r="B21" s="28" t="s">
        <v>70</v>
      </c>
      <c r="C21" s="29" t="s">
        <v>61</v>
      </c>
      <c r="D21" s="30" t="s">
        <v>71</v>
      </c>
      <c r="E21" s="16">
        <v>1000000</v>
      </c>
      <c r="F21" s="17">
        <v>25000</v>
      </c>
      <c r="G21" s="18"/>
      <c r="H21" s="18">
        <f t="shared" si="2"/>
        <v>0</v>
      </c>
      <c r="I21" s="19">
        <v>15000</v>
      </c>
      <c r="J21" s="18">
        <v>4</v>
      </c>
      <c r="K21" s="18">
        <f t="shared" si="3"/>
        <v>60000</v>
      </c>
      <c r="L21" s="20">
        <v>15000</v>
      </c>
      <c r="M21" s="18">
        <v>3</v>
      </c>
      <c r="N21" s="18">
        <f t="shared" si="4"/>
        <v>45000</v>
      </c>
      <c r="O21" s="21">
        <v>250000</v>
      </c>
      <c r="P21" s="18"/>
      <c r="Q21" s="18">
        <f t="shared" si="5"/>
        <v>0</v>
      </c>
      <c r="R21" s="22">
        <v>300000</v>
      </c>
      <c r="S21" s="18"/>
      <c r="T21" s="18">
        <f t="shared" si="6"/>
        <v>0</v>
      </c>
      <c r="U21" s="23"/>
      <c r="V21" s="18">
        <f t="shared" si="0"/>
        <v>0</v>
      </c>
      <c r="W21" s="18">
        <f t="shared" si="7"/>
        <v>0</v>
      </c>
      <c r="X21" s="52">
        <v>15000</v>
      </c>
      <c r="Y21" s="51"/>
      <c r="Z21" s="51">
        <f t="shared" si="8"/>
        <v>0</v>
      </c>
      <c r="AA21" s="52">
        <v>600000</v>
      </c>
      <c r="AB21" s="51"/>
      <c r="AC21" s="51">
        <f t="shared" si="9"/>
        <v>0</v>
      </c>
      <c r="AD21" s="18">
        <f t="shared" si="10"/>
        <v>185000</v>
      </c>
      <c r="AE21" s="18">
        <f t="shared" si="1"/>
        <v>815000</v>
      </c>
      <c r="AG21" s="47">
        <v>20000</v>
      </c>
      <c r="AH21" s="18">
        <v>3</v>
      </c>
      <c r="AI21" s="18">
        <f t="shared" si="11"/>
        <v>60000</v>
      </c>
      <c r="AJ21" s="47">
        <v>20000</v>
      </c>
      <c r="AK21" s="18">
        <v>1</v>
      </c>
      <c r="AL21" s="18">
        <f t="shared" si="12"/>
        <v>20000</v>
      </c>
    </row>
    <row r="22" spans="1:38" ht="15" x14ac:dyDescent="0.2">
      <c r="A22" s="13">
        <v>20</v>
      </c>
      <c r="B22" s="28" t="s">
        <v>72</v>
      </c>
      <c r="C22" s="29" t="s">
        <v>61</v>
      </c>
      <c r="D22" s="30" t="s">
        <v>73</v>
      </c>
      <c r="E22" s="16">
        <v>265000</v>
      </c>
      <c r="F22" s="17">
        <v>25000</v>
      </c>
      <c r="G22" s="18"/>
      <c r="H22" s="18">
        <f t="shared" si="2"/>
        <v>0</v>
      </c>
      <c r="I22" s="19">
        <v>15000</v>
      </c>
      <c r="J22" s="18">
        <v>4</v>
      </c>
      <c r="K22" s="18">
        <f t="shared" si="3"/>
        <v>60000</v>
      </c>
      <c r="L22" s="20">
        <v>15000</v>
      </c>
      <c r="M22" s="18">
        <v>3</v>
      </c>
      <c r="N22" s="18">
        <f t="shared" si="4"/>
        <v>45000</v>
      </c>
      <c r="O22" s="21">
        <v>250000</v>
      </c>
      <c r="P22" s="18"/>
      <c r="Q22" s="18">
        <f t="shared" si="5"/>
        <v>0</v>
      </c>
      <c r="R22" s="22">
        <v>300000</v>
      </c>
      <c r="S22" s="18"/>
      <c r="T22" s="18">
        <f t="shared" si="6"/>
        <v>0</v>
      </c>
      <c r="U22" s="23"/>
      <c r="V22" s="18">
        <f t="shared" si="0"/>
        <v>0</v>
      </c>
      <c r="W22" s="18">
        <f t="shared" si="7"/>
        <v>0</v>
      </c>
      <c r="X22" s="52">
        <v>15000</v>
      </c>
      <c r="Y22" s="51"/>
      <c r="Z22" s="51">
        <f t="shared" si="8"/>
        <v>0</v>
      </c>
      <c r="AA22" s="52">
        <v>600000</v>
      </c>
      <c r="AB22" s="51"/>
      <c r="AC22" s="51">
        <f t="shared" si="9"/>
        <v>0</v>
      </c>
      <c r="AD22" s="18">
        <f t="shared" si="10"/>
        <v>265000</v>
      </c>
      <c r="AE22" s="18">
        <f t="shared" si="1"/>
        <v>0</v>
      </c>
      <c r="AG22" s="47">
        <v>20000</v>
      </c>
      <c r="AH22" s="18">
        <v>7</v>
      </c>
      <c r="AI22" s="18">
        <f t="shared" si="11"/>
        <v>140000</v>
      </c>
      <c r="AJ22" s="47">
        <v>20000</v>
      </c>
      <c r="AK22" s="18">
        <v>1</v>
      </c>
      <c r="AL22" s="18">
        <f t="shared" si="12"/>
        <v>20000</v>
      </c>
    </row>
    <row r="23" spans="1:38" ht="15" x14ac:dyDescent="0.2">
      <c r="A23" s="13">
        <v>21</v>
      </c>
      <c r="B23" s="28" t="s">
        <v>74</v>
      </c>
      <c r="C23" s="29" t="s">
        <v>61</v>
      </c>
      <c r="D23" s="30" t="s">
        <v>75</v>
      </c>
      <c r="E23" s="16">
        <v>200000</v>
      </c>
      <c r="F23" s="17">
        <v>25000</v>
      </c>
      <c r="G23" s="18"/>
      <c r="H23" s="18">
        <f t="shared" si="2"/>
        <v>0</v>
      </c>
      <c r="I23" s="19">
        <v>15000</v>
      </c>
      <c r="J23" s="18">
        <v>4</v>
      </c>
      <c r="K23" s="18">
        <f t="shared" si="3"/>
        <v>60000</v>
      </c>
      <c r="L23" s="20">
        <v>15000</v>
      </c>
      <c r="M23" s="18">
        <v>3</v>
      </c>
      <c r="N23" s="18">
        <f t="shared" si="4"/>
        <v>45000</v>
      </c>
      <c r="O23" s="21">
        <v>250000</v>
      </c>
      <c r="P23" s="18"/>
      <c r="Q23" s="18">
        <f t="shared" si="5"/>
        <v>0</v>
      </c>
      <c r="R23" s="22">
        <v>300000</v>
      </c>
      <c r="S23" s="18"/>
      <c r="T23" s="18">
        <f t="shared" si="6"/>
        <v>0</v>
      </c>
      <c r="U23" s="23"/>
      <c r="V23" s="18">
        <f t="shared" si="0"/>
        <v>0</v>
      </c>
      <c r="W23" s="18">
        <f t="shared" si="7"/>
        <v>0</v>
      </c>
      <c r="X23" s="52">
        <v>15000</v>
      </c>
      <c r="Y23" s="51"/>
      <c r="Z23" s="51">
        <f t="shared" si="8"/>
        <v>0</v>
      </c>
      <c r="AA23" s="52">
        <v>600000</v>
      </c>
      <c r="AB23" s="51"/>
      <c r="AC23" s="51">
        <f t="shared" si="9"/>
        <v>0</v>
      </c>
      <c r="AD23" s="18">
        <f t="shared" si="10"/>
        <v>265000</v>
      </c>
      <c r="AE23" s="18">
        <f t="shared" si="1"/>
        <v>-65000</v>
      </c>
      <c r="AG23" s="47">
        <v>20000</v>
      </c>
      <c r="AH23" s="18">
        <v>7</v>
      </c>
      <c r="AI23" s="18">
        <f t="shared" si="11"/>
        <v>140000</v>
      </c>
      <c r="AJ23" s="47">
        <v>20000</v>
      </c>
      <c r="AK23" s="18">
        <v>1</v>
      </c>
      <c r="AL23" s="18">
        <f t="shared" si="12"/>
        <v>20000</v>
      </c>
    </row>
    <row r="24" spans="1:38" ht="15" x14ac:dyDescent="0.2">
      <c r="A24" s="24">
        <v>22</v>
      </c>
      <c r="B24" s="28" t="s">
        <v>76</v>
      </c>
      <c r="C24" s="29" t="s">
        <v>61</v>
      </c>
      <c r="D24" s="30" t="s">
        <v>77</v>
      </c>
      <c r="E24" s="16">
        <v>1000000</v>
      </c>
      <c r="F24" s="17">
        <v>25000</v>
      </c>
      <c r="G24" s="18"/>
      <c r="H24" s="18">
        <f t="shared" si="2"/>
        <v>0</v>
      </c>
      <c r="I24" s="19">
        <v>15000</v>
      </c>
      <c r="J24" s="18">
        <v>4</v>
      </c>
      <c r="K24" s="18">
        <f t="shared" si="3"/>
        <v>60000</v>
      </c>
      <c r="L24" s="20">
        <v>15000</v>
      </c>
      <c r="M24" s="18">
        <v>3</v>
      </c>
      <c r="N24" s="18">
        <f t="shared" si="4"/>
        <v>45000</v>
      </c>
      <c r="O24" s="21">
        <v>250000</v>
      </c>
      <c r="P24" s="18"/>
      <c r="Q24" s="18">
        <f t="shared" si="5"/>
        <v>0</v>
      </c>
      <c r="R24" s="22">
        <v>300000</v>
      </c>
      <c r="S24" s="18"/>
      <c r="T24" s="18">
        <f t="shared" si="6"/>
        <v>0</v>
      </c>
      <c r="U24" s="23"/>
      <c r="V24" s="18">
        <f t="shared" si="0"/>
        <v>0</v>
      </c>
      <c r="W24" s="18">
        <f t="shared" si="7"/>
        <v>0</v>
      </c>
      <c r="X24" s="52">
        <v>15000</v>
      </c>
      <c r="Y24" s="51"/>
      <c r="Z24" s="51">
        <f t="shared" si="8"/>
        <v>0</v>
      </c>
      <c r="AA24" s="52">
        <v>600000</v>
      </c>
      <c r="AB24" s="51"/>
      <c r="AC24" s="51">
        <f t="shared" si="9"/>
        <v>0</v>
      </c>
      <c r="AD24" s="18">
        <f t="shared" si="10"/>
        <v>185000</v>
      </c>
      <c r="AE24" s="18">
        <f t="shared" si="1"/>
        <v>815000</v>
      </c>
      <c r="AG24" s="47">
        <v>20000</v>
      </c>
      <c r="AH24" s="18">
        <v>3</v>
      </c>
      <c r="AI24" s="18">
        <f t="shared" si="11"/>
        <v>60000</v>
      </c>
      <c r="AJ24" s="47">
        <v>20000</v>
      </c>
      <c r="AK24" s="18">
        <v>1</v>
      </c>
      <c r="AL24" s="18">
        <f t="shared" si="12"/>
        <v>20000</v>
      </c>
    </row>
    <row r="25" spans="1:38" x14ac:dyDescent="0.2">
      <c r="E25">
        <f>SUM(E3:E24)</f>
        <v>14670000</v>
      </c>
      <c r="J25">
        <f>SUM(J3:J24)</f>
        <v>80</v>
      </c>
      <c r="M25">
        <f>SUM(M3:M24)</f>
        <v>48</v>
      </c>
      <c r="P25">
        <f>SUM(P3:P24)</f>
        <v>1</v>
      </c>
      <c r="AD25" s="18">
        <f>SUM(AD3:AD24)</f>
        <v>4430000</v>
      </c>
      <c r="AE25" s="50">
        <f>SUM(AE3:AE24)</f>
        <v>10240000</v>
      </c>
      <c r="AH25" s="56">
        <f>SUM(AH3:AH24)</f>
        <v>96</v>
      </c>
      <c r="AK25">
        <f>SUM(AK3:AK24)</f>
        <v>17</v>
      </c>
    </row>
    <row r="28" spans="1:38" ht="15" x14ac:dyDescent="0.2">
      <c r="A28" s="24">
        <v>23</v>
      </c>
      <c r="B28" s="28" t="s">
        <v>78</v>
      </c>
      <c r="C28" s="29" t="s">
        <v>61</v>
      </c>
      <c r="D28" s="30" t="s">
        <v>79</v>
      </c>
      <c r="E28" s="16">
        <v>1000000</v>
      </c>
      <c r="F28" s="17">
        <v>25000</v>
      </c>
      <c r="G28" s="18"/>
      <c r="H28" s="18">
        <f t="shared" ref="H28:H49" si="13">F28*G28</f>
        <v>0</v>
      </c>
      <c r="I28" s="19">
        <v>15000</v>
      </c>
      <c r="J28" s="18">
        <v>4</v>
      </c>
      <c r="K28" s="18">
        <f t="shared" ref="K28:K49" si="14">I28*J28</f>
        <v>60000</v>
      </c>
      <c r="L28" s="20">
        <v>15000</v>
      </c>
      <c r="M28" s="18">
        <v>3</v>
      </c>
      <c r="N28" s="18">
        <f t="shared" ref="N28:N49" si="15">L28*M28</f>
        <v>45000</v>
      </c>
      <c r="O28" s="21">
        <v>250000</v>
      </c>
      <c r="P28" s="18"/>
      <c r="Q28" s="18">
        <f t="shared" ref="Q28:Q49" si="16">O28*P28</f>
        <v>0</v>
      </c>
      <c r="R28" s="22">
        <v>300000</v>
      </c>
      <c r="S28" s="18"/>
      <c r="T28" s="18">
        <f t="shared" ref="T28:T49" si="17">R28*S28</f>
        <v>0</v>
      </c>
      <c r="U28" s="23"/>
      <c r="V28" s="18">
        <f t="shared" ref="V28:V49" si="18">SUM(T28:U28)</f>
        <v>0</v>
      </c>
      <c r="W28" s="18">
        <f t="shared" ref="W28:W49" si="19">U28*V28</f>
        <v>0</v>
      </c>
      <c r="X28" s="51">
        <v>15000</v>
      </c>
      <c r="Y28" s="51"/>
      <c r="Z28" s="51">
        <f>X28*Y28</f>
        <v>0</v>
      </c>
      <c r="AA28" s="51">
        <v>600000</v>
      </c>
      <c r="AB28" s="51"/>
      <c r="AC28" s="51">
        <f>AA28*AB28</f>
        <v>0</v>
      </c>
      <c r="AD28" s="18">
        <f>AC28+Z28+W28+T28+Q28+N28+K28+H28</f>
        <v>105000</v>
      </c>
      <c r="AE28" s="18">
        <f t="shared" ref="AE28:AE49" si="20">E28-AD28</f>
        <v>895000</v>
      </c>
    </row>
    <row r="29" spans="1:38" ht="15" x14ac:dyDescent="0.2">
      <c r="A29" s="13">
        <v>24</v>
      </c>
      <c r="B29" s="28" t="s">
        <v>80</v>
      </c>
      <c r="C29" s="29" t="s">
        <v>61</v>
      </c>
      <c r="D29" s="30" t="s">
        <v>81</v>
      </c>
      <c r="E29" s="16">
        <v>1000000</v>
      </c>
      <c r="F29" s="17">
        <v>25000</v>
      </c>
      <c r="G29" s="18"/>
      <c r="H29" s="18">
        <f t="shared" si="13"/>
        <v>0</v>
      </c>
      <c r="I29" s="19">
        <v>15000</v>
      </c>
      <c r="J29" s="18">
        <v>4</v>
      </c>
      <c r="K29" s="18">
        <f t="shared" si="14"/>
        <v>60000</v>
      </c>
      <c r="L29" s="20">
        <v>15000</v>
      </c>
      <c r="M29" s="18">
        <v>3</v>
      </c>
      <c r="N29" s="18">
        <f t="shared" si="15"/>
        <v>45000</v>
      </c>
      <c r="O29" s="21">
        <v>250000</v>
      </c>
      <c r="P29" s="18"/>
      <c r="Q29" s="18">
        <f t="shared" si="16"/>
        <v>0</v>
      </c>
      <c r="R29" s="22">
        <v>300000</v>
      </c>
      <c r="S29" s="18"/>
      <c r="T29" s="18">
        <f t="shared" si="17"/>
        <v>0</v>
      </c>
      <c r="U29" s="23"/>
      <c r="V29" s="18">
        <f t="shared" si="18"/>
        <v>0</v>
      </c>
      <c r="W29" s="18">
        <f t="shared" si="19"/>
        <v>0</v>
      </c>
      <c r="X29" s="51">
        <v>15000</v>
      </c>
      <c r="Y29" s="51"/>
      <c r="Z29" s="51">
        <f t="shared" ref="Z29:Z49" si="21">X29*Y29</f>
        <v>0</v>
      </c>
      <c r="AA29" s="51">
        <v>600000</v>
      </c>
      <c r="AB29" s="51"/>
      <c r="AC29" s="51">
        <f t="shared" ref="AC29:AC49" si="22">AA29*AB29</f>
        <v>0</v>
      </c>
      <c r="AD29" s="18">
        <f t="shared" ref="AD29:AD49" si="23">W29+T29+Q29+N29+K29+H29+Z29+AC29</f>
        <v>105000</v>
      </c>
      <c r="AE29" s="18">
        <f t="shared" si="20"/>
        <v>895000</v>
      </c>
    </row>
    <row r="30" spans="1:38" ht="15" x14ac:dyDescent="0.2">
      <c r="A30" s="13">
        <v>25</v>
      </c>
      <c r="B30" s="28" t="s">
        <v>82</v>
      </c>
      <c r="C30" s="29" t="s">
        <v>61</v>
      </c>
      <c r="D30" s="30" t="s">
        <v>83</v>
      </c>
      <c r="E30" s="16">
        <v>1000000</v>
      </c>
      <c r="F30" s="17">
        <v>25000</v>
      </c>
      <c r="G30" s="18"/>
      <c r="H30" s="18">
        <f t="shared" si="13"/>
        <v>0</v>
      </c>
      <c r="I30" s="19">
        <v>15000</v>
      </c>
      <c r="J30" s="18">
        <v>4</v>
      </c>
      <c r="K30" s="18">
        <f t="shared" si="14"/>
        <v>60000</v>
      </c>
      <c r="L30" s="20">
        <v>15000</v>
      </c>
      <c r="M30" s="18">
        <v>3</v>
      </c>
      <c r="N30" s="18">
        <f t="shared" si="15"/>
        <v>45000</v>
      </c>
      <c r="O30" s="21">
        <v>250000</v>
      </c>
      <c r="P30" s="18"/>
      <c r="Q30" s="18">
        <f t="shared" si="16"/>
        <v>0</v>
      </c>
      <c r="R30" s="22">
        <v>300000</v>
      </c>
      <c r="S30" s="18"/>
      <c r="T30" s="18">
        <f t="shared" si="17"/>
        <v>0</v>
      </c>
      <c r="U30" s="23"/>
      <c r="V30" s="18">
        <f t="shared" si="18"/>
        <v>0</v>
      </c>
      <c r="W30" s="18">
        <f t="shared" si="19"/>
        <v>0</v>
      </c>
      <c r="X30" s="51">
        <v>15000</v>
      </c>
      <c r="Y30" s="51"/>
      <c r="Z30" s="51">
        <f t="shared" si="21"/>
        <v>0</v>
      </c>
      <c r="AA30" s="51">
        <v>600000</v>
      </c>
      <c r="AB30" s="51"/>
      <c r="AC30" s="51">
        <f t="shared" si="22"/>
        <v>0</v>
      </c>
      <c r="AD30" s="18">
        <f t="shared" si="23"/>
        <v>105000</v>
      </c>
      <c r="AE30" s="18">
        <f t="shared" si="20"/>
        <v>895000</v>
      </c>
    </row>
    <row r="31" spans="1:38" ht="15" x14ac:dyDescent="0.2">
      <c r="A31" s="24">
        <v>26</v>
      </c>
      <c r="B31" s="28" t="s">
        <v>84</v>
      </c>
      <c r="C31" s="29" t="s">
        <v>61</v>
      </c>
      <c r="D31" s="30" t="s">
        <v>85</v>
      </c>
      <c r="E31" s="16">
        <v>1000000</v>
      </c>
      <c r="F31" s="17">
        <v>25000</v>
      </c>
      <c r="G31" s="18"/>
      <c r="H31" s="18">
        <f t="shared" si="13"/>
        <v>0</v>
      </c>
      <c r="I31" s="19">
        <v>15000</v>
      </c>
      <c r="J31" s="18">
        <v>4</v>
      </c>
      <c r="K31" s="18">
        <f t="shared" si="14"/>
        <v>60000</v>
      </c>
      <c r="L31" s="20">
        <v>15000</v>
      </c>
      <c r="M31" s="18">
        <v>3</v>
      </c>
      <c r="N31" s="18">
        <f t="shared" si="15"/>
        <v>45000</v>
      </c>
      <c r="O31" s="21">
        <v>250000</v>
      </c>
      <c r="P31" s="18"/>
      <c r="Q31" s="18">
        <f t="shared" si="16"/>
        <v>0</v>
      </c>
      <c r="R31" s="22">
        <v>300000</v>
      </c>
      <c r="S31" s="18"/>
      <c r="T31" s="18">
        <f t="shared" si="17"/>
        <v>0</v>
      </c>
      <c r="U31" s="23"/>
      <c r="V31" s="18">
        <f t="shared" si="18"/>
        <v>0</v>
      </c>
      <c r="W31" s="18">
        <f t="shared" si="19"/>
        <v>0</v>
      </c>
      <c r="X31" s="51">
        <v>15000</v>
      </c>
      <c r="Y31" s="51"/>
      <c r="Z31" s="51">
        <f t="shared" si="21"/>
        <v>0</v>
      </c>
      <c r="AA31" s="51">
        <v>600000</v>
      </c>
      <c r="AB31" s="51"/>
      <c r="AC31" s="51">
        <f t="shared" si="22"/>
        <v>0</v>
      </c>
      <c r="AD31" s="18">
        <f t="shared" si="23"/>
        <v>105000</v>
      </c>
      <c r="AE31" s="18">
        <f t="shared" si="20"/>
        <v>895000</v>
      </c>
    </row>
    <row r="32" spans="1:38" ht="15" x14ac:dyDescent="0.2">
      <c r="A32" s="24">
        <v>27</v>
      </c>
      <c r="B32" s="28" t="s">
        <v>86</v>
      </c>
      <c r="C32" s="29" t="s">
        <v>61</v>
      </c>
      <c r="D32" s="30" t="s">
        <v>87</v>
      </c>
      <c r="E32" s="16">
        <v>400000</v>
      </c>
      <c r="F32" s="17">
        <v>25000</v>
      </c>
      <c r="G32" s="18"/>
      <c r="H32" s="18">
        <f t="shared" si="13"/>
        <v>0</v>
      </c>
      <c r="I32" s="19">
        <v>15000</v>
      </c>
      <c r="J32" s="18">
        <v>4</v>
      </c>
      <c r="K32" s="18">
        <f t="shared" si="14"/>
        <v>60000</v>
      </c>
      <c r="L32" s="20">
        <v>15000</v>
      </c>
      <c r="M32" s="18">
        <v>3</v>
      </c>
      <c r="N32" s="18">
        <f t="shared" si="15"/>
        <v>45000</v>
      </c>
      <c r="O32" s="21">
        <v>250000</v>
      </c>
      <c r="P32" s="18"/>
      <c r="Q32" s="18">
        <f t="shared" si="16"/>
        <v>0</v>
      </c>
      <c r="R32" s="22">
        <v>300000</v>
      </c>
      <c r="S32" s="18"/>
      <c r="T32" s="18">
        <f t="shared" si="17"/>
        <v>0</v>
      </c>
      <c r="U32" s="23"/>
      <c r="V32" s="18">
        <f t="shared" si="18"/>
        <v>0</v>
      </c>
      <c r="W32" s="18">
        <f t="shared" si="19"/>
        <v>0</v>
      </c>
      <c r="X32" s="51">
        <v>15000</v>
      </c>
      <c r="Y32" s="51"/>
      <c r="Z32" s="51">
        <f t="shared" si="21"/>
        <v>0</v>
      </c>
      <c r="AA32" s="51">
        <v>600000</v>
      </c>
      <c r="AB32" s="51"/>
      <c r="AC32" s="51">
        <f t="shared" si="22"/>
        <v>0</v>
      </c>
      <c r="AD32" s="18">
        <f t="shared" si="23"/>
        <v>105000</v>
      </c>
      <c r="AE32" s="18">
        <f t="shared" si="20"/>
        <v>295000</v>
      </c>
    </row>
    <row r="33" spans="1:31" ht="15" x14ac:dyDescent="0.2">
      <c r="A33" s="13">
        <v>28</v>
      </c>
      <c r="B33" s="28" t="s">
        <v>88</v>
      </c>
      <c r="C33" s="29" t="s">
        <v>61</v>
      </c>
      <c r="D33" s="30" t="s">
        <v>89</v>
      </c>
      <c r="E33" s="16">
        <v>105000</v>
      </c>
      <c r="F33" s="17">
        <v>25000</v>
      </c>
      <c r="G33" s="18"/>
      <c r="H33" s="18">
        <f t="shared" si="13"/>
        <v>0</v>
      </c>
      <c r="I33" s="19">
        <v>15000</v>
      </c>
      <c r="J33" s="18">
        <v>4</v>
      </c>
      <c r="K33" s="18">
        <f t="shared" si="14"/>
        <v>60000</v>
      </c>
      <c r="L33" s="20">
        <v>15000</v>
      </c>
      <c r="M33" s="18">
        <v>3</v>
      </c>
      <c r="N33" s="18">
        <f t="shared" si="15"/>
        <v>45000</v>
      </c>
      <c r="O33" s="21">
        <v>250000</v>
      </c>
      <c r="P33" s="18"/>
      <c r="Q33" s="18">
        <f t="shared" si="16"/>
        <v>0</v>
      </c>
      <c r="R33" s="22">
        <v>300000</v>
      </c>
      <c r="S33" s="18"/>
      <c r="T33" s="18">
        <f t="shared" si="17"/>
        <v>0</v>
      </c>
      <c r="U33" s="23"/>
      <c r="V33" s="18">
        <f t="shared" si="18"/>
        <v>0</v>
      </c>
      <c r="W33" s="18">
        <f t="shared" si="19"/>
        <v>0</v>
      </c>
      <c r="X33" s="51">
        <v>15000</v>
      </c>
      <c r="Y33" s="51"/>
      <c r="Z33" s="51">
        <f t="shared" si="21"/>
        <v>0</v>
      </c>
      <c r="AA33" s="51">
        <v>600000</v>
      </c>
      <c r="AB33" s="51"/>
      <c r="AC33" s="51">
        <f t="shared" si="22"/>
        <v>0</v>
      </c>
      <c r="AD33" s="18">
        <f t="shared" si="23"/>
        <v>105000</v>
      </c>
      <c r="AE33" s="18">
        <f t="shared" si="20"/>
        <v>0</v>
      </c>
    </row>
    <row r="34" spans="1:31" ht="15" x14ac:dyDescent="0.2">
      <c r="A34" s="13">
        <v>29</v>
      </c>
      <c r="B34" s="28" t="s">
        <v>90</v>
      </c>
      <c r="C34" s="29" t="s">
        <v>61</v>
      </c>
      <c r="D34" s="30" t="s">
        <v>91</v>
      </c>
      <c r="E34" s="16">
        <v>45000</v>
      </c>
      <c r="F34" s="17">
        <v>25000</v>
      </c>
      <c r="G34" s="18"/>
      <c r="H34" s="18">
        <f t="shared" si="13"/>
        <v>0</v>
      </c>
      <c r="I34" s="19">
        <v>15000</v>
      </c>
      <c r="J34" s="18">
        <v>0</v>
      </c>
      <c r="K34" s="18">
        <f t="shared" si="14"/>
        <v>0</v>
      </c>
      <c r="L34" s="20">
        <v>15000</v>
      </c>
      <c r="M34" s="18">
        <v>3</v>
      </c>
      <c r="N34" s="18">
        <f t="shared" si="15"/>
        <v>45000</v>
      </c>
      <c r="O34" s="21">
        <v>250000</v>
      </c>
      <c r="P34" s="18"/>
      <c r="Q34" s="18">
        <f t="shared" si="16"/>
        <v>0</v>
      </c>
      <c r="R34" s="22">
        <v>300000</v>
      </c>
      <c r="S34" s="18"/>
      <c r="T34" s="18">
        <f t="shared" si="17"/>
        <v>0</v>
      </c>
      <c r="U34" s="23"/>
      <c r="V34" s="18">
        <f t="shared" si="18"/>
        <v>0</v>
      </c>
      <c r="W34" s="18">
        <f t="shared" si="19"/>
        <v>0</v>
      </c>
      <c r="X34" s="51">
        <v>15000</v>
      </c>
      <c r="Y34" s="51"/>
      <c r="Z34" s="51">
        <f t="shared" si="21"/>
        <v>0</v>
      </c>
      <c r="AA34" s="51">
        <v>600000</v>
      </c>
      <c r="AB34" s="51"/>
      <c r="AC34" s="51">
        <f t="shared" si="22"/>
        <v>0</v>
      </c>
      <c r="AD34" s="18">
        <f t="shared" si="23"/>
        <v>45000</v>
      </c>
      <c r="AE34" s="18">
        <f t="shared" si="20"/>
        <v>0</v>
      </c>
    </row>
    <row r="35" spans="1:31" ht="15" x14ac:dyDescent="0.2">
      <c r="A35" s="24">
        <v>30</v>
      </c>
      <c r="B35" s="28" t="s">
        <v>92</v>
      </c>
      <c r="C35" s="29" t="s">
        <v>61</v>
      </c>
      <c r="D35" s="30" t="s">
        <v>93</v>
      </c>
      <c r="E35" s="16">
        <v>0</v>
      </c>
      <c r="F35" s="17">
        <v>25000</v>
      </c>
      <c r="G35" s="18"/>
      <c r="H35" s="18">
        <f t="shared" si="13"/>
        <v>0</v>
      </c>
      <c r="I35" s="19">
        <v>15000</v>
      </c>
      <c r="J35" s="18">
        <v>0</v>
      </c>
      <c r="K35" s="18">
        <f t="shared" si="14"/>
        <v>0</v>
      </c>
      <c r="L35" s="20">
        <v>15000</v>
      </c>
      <c r="M35" s="18">
        <v>0</v>
      </c>
      <c r="N35" s="18">
        <f t="shared" si="15"/>
        <v>0</v>
      </c>
      <c r="O35" s="21">
        <v>250000</v>
      </c>
      <c r="P35" s="18"/>
      <c r="Q35" s="18">
        <f t="shared" si="16"/>
        <v>0</v>
      </c>
      <c r="R35" s="22">
        <v>300000</v>
      </c>
      <c r="S35" s="18"/>
      <c r="T35" s="18">
        <f t="shared" si="17"/>
        <v>0</v>
      </c>
      <c r="U35" s="23"/>
      <c r="V35" s="18">
        <f t="shared" si="18"/>
        <v>0</v>
      </c>
      <c r="W35" s="18">
        <f t="shared" si="19"/>
        <v>0</v>
      </c>
      <c r="X35" s="51">
        <v>15000</v>
      </c>
      <c r="Y35" s="51"/>
      <c r="Z35" s="51">
        <f t="shared" si="21"/>
        <v>0</v>
      </c>
      <c r="AA35" s="51">
        <v>600000</v>
      </c>
      <c r="AB35" s="51"/>
      <c r="AC35" s="51">
        <f t="shared" si="22"/>
        <v>0</v>
      </c>
      <c r="AD35" s="18">
        <f t="shared" si="23"/>
        <v>0</v>
      </c>
      <c r="AE35" s="18">
        <f t="shared" si="20"/>
        <v>0</v>
      </c>
    </row>
    <row r="36" spans="1:31" ht="15" x14ac:dyDescent="0.2">
      <c r="A36" s="24">
        <v>31</v>
      </c>
      <c r="B36" s="28" t="s">
        <v>94</v>
      </c>
      <c r="C36" s="29" t="s">
        <v>61</v>
      </c>
      <c r="D36" s="30" t="s">
        <v>95</v>
      </c>
      <c r="E36" s="16">
        <v>200000</v>
      </c>
      <c r="F36" s="17">
        <v>25000</v>
      </c>
      <c r="G36" s="18"/>
      <c r="H36" s="18">
        <f t="shared" si="13"/>
        <v>0</v>
      </c>
      <c r="I36" s="19">
        <v>15000</v>
      </c>
      <c r="J36" s="18">
        <v>4</v>
      </c>
      <c r="K36" s="18">
        <f t="shared" si="14"/>
        <v>60000</v>
      </c>
      <c r="L36" s="20">
        <v>15000</v>
      </c>
      <c r="M36" s="18">
        <v>3</v>
      </c>
      <c r="N36" s="18">
        <f t="shared" si="15"/>
        <v>45000</v>
      </c>
      <c r="O36" s="21">
        <v>250000</v>
      </c>
      <c r="P36" s="18"/>
      <c r="Q36" s="18">
        <f t="shared" si="16"/>
        <v>0</v>
      </c>
      <c r="R36" s="22">
        <v>300000</v>
      </c>
      <c r="S36" s="18"/>
      <c r="T36" s="18">
        <f t="shared" si="17"/>
        <v>0</v>
      </c>
      <c r="U36" s="23"/>
      <c r="V36" s="18">
        <f t="shared" si="18"/>
        <v>0</v>
      </c>
      <c r="W36" s="18">
        <f t="shared" si="19"/>
        <v>0</v>
      </c>
      <c r="X36" s="51">
        <v>15000</v>
      </c>
      <c r="Y36" s="51"/>
      <c r="Z36" s="51">
        <f t="shared" si="21"/>
        <v>0</v>
      </c>
      <c r="AA36" s="51">
        <v>600000</v>
      </c>
      <c r="AB36" s="51"/>
      <c r="AC36" s="51">
        <f t="shared" si="22"/>
        <v>0</v>
      </c>
      <c r="AD36" s="18">
        <f t="shared" si="23"/>
        <v>105000</v>
      </c>
      <c r="AE36" s="18">
        <f t="shared" si="20"/>
        <v>95000</v>
      </c>
    </row>
    <row r="37" spans="1:31" ht="15" x14ac:dyDescent="0.2">
      <c r="A37" s="13">
        <v>32</v>
      </c>
      <c r="B37" s="28" t="s">
        <v>96</v>
      </c>
      <c r="C37" s="29" t="s">
        <v>61</v>
      </c>
      <c r="D37" s="30" t="s">
        <v>97</v>
      </c>
      <c r="E37" s="16">
        <v>1000000</v>
      </c>
      <c r="F37" s="17">
        <v>25000</v>
      </c>
      <c r="G37" s="18"/>
      <c r="H37" s="18">
        <f t="shared" si="13"/>
        <v>0</v>
      </c>
      <c r="I37" s="19">
        <v>15000</v>
      </c>
      <c r="J37" s="18">
        <v>4</v>
      </c>
      <c r="K37" s="18">
        <f t="shared" si="14"/>
        <v>60000</v>
      </c>
      <c r="L37" s="20">
        <v>15000</v>
      </c>
      <c r="M37" s="18">
        <v>3</v>
      </c>
      <c r="N37" s="18">
        <f t="shared" si="15"/>
        <v>45000</v>
      </c>
      <c r="O37" s="21">
        <v>250000</v>
      </c>
      <c r="P37" s="18"/>
      <c r="Q37" s="18">
        <f t="shared" si="16"/>
        <v>0</v>
      </c>
      <c r="R37" s="22">
        <v>300000</v>
      </c>
      <c r="S37" s="18"/>
      <c r="T37" s="18">
        <f t="shared" si="17"/>
        <v>0</v>
      </c>
      <c r="U37" s="23"/>
      <c r="V37" s="18">
        <f t="shared" si="18"/>
        <v>0</v>
      </c>
      <c r="W37" s="18">
        <f t="shared" si="19"/>
        <v>0</v>
      </c>
      <c r="X37" s="51">
        <v>15000</v>
      </c>
      <c r="Y37" s="51"/>
      <c r="Z37" s="51">
        <f t="shared" si="21"/>
        <v>0</v>
      </c>
      <c r="AA37" s="51">
        <v>600000</v>
      </c>
      <c r="AB37" s="51"/>
      <c r="AC37" s="51">
        <f t="shared" si="22"/>
        <v>0</v>
      </c>
      <c r="AD37" s="18">
        <f t="shared" si="23"/>
        <v>105000</v>
      </c>
      <c r="AE37" s="18">
        <f t="shared" si="20"/>
        <v>895000</v>
      </c>
    </row>
    <row r="38" spans="1:31" ht="15" x14ac:dyDescent="0.2">
      <c r="A38" s="13">
        <v>33</v>
      </c>
      <c r="B38" s="28" t="s">
        <v>98</v>
      </c>
      <c r="C38" s="29" t="s">
        <v>61</v>
      </c>
      <c r="D38" s="30" t="s">
        <v>99</v>
      </c>
      <c r="E38" s="16">
        <v>0</v>
      </c>
      <c r="F38" s="17">
        <v>25000</v>
      </c>
      <c r="G38" s="18"/>
      <c r="H38" s="18">
        <f t="shared" si="13"/>
        <v>0</v>
      </c>
      <c r="I38" s="19">
        <v>15000</v>
      </c>
      <c r="J38" s="18">
        <v>0</v>
      </c>
      <c r="K38" s="18">
        <f t="shared" si="14"/>
        <v>0</v>
      </c>
      <c r="L38" s="20">
        <v>15000</v>
      </c>
      <c r="M38" s="18">
        <v>0</v>
      </c>
      <c r="N38" s="18">
        <f t="shared" si="15"/>
        <v>0</v>
      </c>
      <c r="O38" s="21">
        <v>250000</v>
      </c>
      <c r="P38" s="18"/>
      <c r="Q38" s="18">
        <f t="shared" si="16"/>
        <v>0</v>
      </c>
      <c r="R38" s="22">
        <v>300000</v>
      </c>
      <c r="S38" s="18"/>
      <c r="T38" s="18">
        <f t="shared" si="17"/>
        <v>0</v>
      </c>
      <c r="U38" s="23"/>
      <c r="V38" s="18">
        <f t="shared" si="18"/>
        <v>0</v>
      </c>
      <c r="W38" s="18">
        <f t="shared" si="19"/>
        <v>0</v>
      </c>
      <c r="X38" s="51">
        <v>15000</v>
      </c>
      <c r="Y38" s="51"/>
      <c r="Z38" s="51">
        <f t="shared" si="21"/>
        <v>0</v>
      </c>
      <c r="AA38" s="51">
        <v>600000</v>
      </c>
      <c r="AB38" s="51"/>
      <c r="AC38" s="51">
        <f t="shared" si="22"/>
        <v>0</v>
      </c>
      <c r="AD38" s="18">
        <f t="shared" si="23"/>
        <v>0</v>
      </c>
      <c r="AE38" s="18">
        <f t="shared" si="20"/>
        <v>0</v>
      </c>
    </row>
    <row r="39" spans="1:31" ht="15" x14ac:dyDescent="0.2">
      <c r="A39" s="24">
        <v>34</v>
      </c>
      <c r="B39" s="28" t="s">
        <v>100</v>
      </c>
      <c r="C39" s="29" t="s">
        <v>61</v>
      </c>
      <c r="D39" s="30" t="s">
        <v>101</v>
      </c>
      <c r="E39" s="16">
        <v>1000000</v>
      </c>
      <c r="F39" s="17">
        <v>25000</v>
      </c>
      <c r="G39" s="18"/>
      <c r="H39" s="18">
        <f t="shared" si="13"/>
        <v>0</v>
      </c>
      <c r="I39" s="19">
        <v>15000</v>
      </c>
      <c r="J39" s="18">
        <v>4</v>
      </c>
      <c r="K39" s="18">
        <f t="shared" si="14"/>
        <v>60000</v>
      </c>
      <c r="L39" s="20">
        <v>15000</v>
      </c>
      <c r="M39" s="18">
        <v>3</v>
      </c>
      <c r="N39" s="18">
        <f t="shared" si="15"/>
        <v>45000</v>
      </c>
      <c r="O39" s="21">
        <v>250000</v>
      </c>
      <c r="P39" s="18"/>
      <c r="Q39" s="18">
        <f t="shared" si="16"/>
        <v>0</v>
      </c>
      <c r="R39" s="22">
        <v>300000</v>
      </c>
      <c r="S39" s="18"/>
      <c r="T39" s="18">
        <f t="shared" si="17"/>
        <v>0</v>
      </c>
      <c r="U39" s="23"/>
      <c r="V39" s="18">
        <f t="shared" si="18"/>
        <v>0</v>
      </c>
      <c r="W39" s="18">
        <f t="shared" si="19"/>
        <v>0</v>
      </c>
      <c r="X39" s="51">
        <v>15000</v>
      </c>
      <c r="Y39" s="51"/>
      <c r="Z39" s="51">
        <f t="shared" si="21"/>
        <v>0</v>
      </c>
      <c r="AA39" s="51">
        <v>600000</v>
      </c>
      <c r="AB39" s="51"/>
      <c r="AC39" s="51">
        <f t="shared" si="22"/>
        <v>0</v>
      </c>
      <c r="AD39" s="18">
        <f t="shared" si="23"/>
        <v>105000</v>
      </c>
      <c r="AE39" s="18">
        <f t="shared" si="20"/>
        <v>895000</v>
      </c>
    </row>
    <row r="40" spans="1:31" ht="15" x14ac:dyDescent="0.2">
      <c r="A40" s="24">
        <v>35</v>
      </c>
      <c r="B40" s="28" t="s">
        <v>102</v>
      </c>
      <c r="C40" s="29" t="s">
        <v>61</v>
      </c>
      <c r="D40" s="30" t="s">
        <v>103</v>
      </c>
      <c r="E40" s="16">
        <v>1000000</v>
      </c>
      <c r="F40" s="17">
        <v>25000</v>
      </c>
      <c r="G40" s="18"/>
      <c r="H40" s="18">
        <f t="shared" si="13"/>
        <v>0</v>
      </c>
      <c r="I40" s="19">
        <v>15000</v>
      </c>
      <c r="J40" s="18">
        <v>4</v>
      </c>
      <c r="K40" s="18">
        <f t="shared" si="14"/>
        <v>60000</v>
      </c>
      <c r="L40" s="20">
        <v>15000</v>
      </c>
      <c r="M40" s="18">
        <v>3</v>
      </c>
      <c r="N40" s="18">
        <f t="shared" si="15"/>
        <v>45000</v>
      </c>
      <c r="O40" s="21">
        <v>250000</v>
      </c>
      <c r="P40" s="18"/>
      <c r="Q40" s="18">
        <f t="shared" si="16"/>
        <v>0</v>
      </c>
      <c r="R40" s="22">
        <v>300000</v>
      </c>
      <c r="S40" s="18"/>
      <c r="T40" s="18">
        <f t="shared" si="17"/>
        <v>0</v>
      </c>
      <c r="U40" s="23"/>
      <c r="V40" s="18">
        <f t="shared" si="18"/>
        <v>0</v>
      </c>
      <c r="W40" s="18">
        <f t="shared" si="19"/>
        <v>0</v>
      </c>
      <c r="X40" s="51">
        <v>15000</v>
      </c>
      <c r="Y40" s="51"/>
      <c r="Z40" s="51">
        <f t="shared" si="21"/>
        <v>0</v>
      </c>
      <c r="AA40" s="51">
        <v>600000</v>
      </c>
      <c r="AB40" s="51"/>
      <c r="AC40" s="51">
        <f t="shared" si="22"/>
        <v>0</v>
      </c>
      <c r="AD40" s="18">
        <f t="shared" si="23"/>
        <v>105000</v>
      </c>
      <c r="AE40" s="18">
        <f t="shared" si="20"/>
        <v>895000</v>
      </c>
    </row>
    <row r="41" spans="1:31" ht="15" x14ac:dyDescent="0.2">
      <c r="A41" s="13">
        <v>36</v>
      </c>
      <c r="B41" s="28" t="s">
        <v>104</v>
      </c>
      <c r="C41" s="29" t="s">
        <v>105</v>
      </c>
      <c r="D41" s="30" t="s">
        <v>106</v>
      </c>
      <c r="E41" s="16">
        <v>105000</v>
      </c>
      <c r="F41" s="17">
        <v>25000</v>
      </c>
      <c r="G41" s="18"/>
      <c r="H41" s="18">
        <f t="shared" si="13"/>
        <v>0</v>
      </c>
      <c r="I41" s="19">
        <v>15000</v>
      </c>
      <c r="J41" s="18">
        <v>4</v>
      </c>
      <c r="K41" s="18">
        <f t="shared" si="14"/>
        <v>60000</v>
      </c>
      <c r="L41" s="20">
        <v>15000</v>
      </c>
      <c r="M41" s="18">
        <v>3</v>
      </c>
      <c r="N41" s="18">
        <f t="shared" si="15"/>
        <v>45000</v>
      </c>
      <c r="O41" s="21">
        <v>250000</v>
      </c>
      <c r="P41" s="18"/>
      <c r="Q41" s="18">
        <f t="shared" si="16"/>
        <v>0</v>
      </c>
      <c r="R41" s="22">
        <v>300000</v>
      </c>
      <c r="S41" s="18"/>
      <c r="T41" s="18">
        <f t="shared" si="17"/>
        <v>0</v>
      </c>
      <c r="U41" s="23"/>
      <c r="V41" s="18">
        <f t="shared" si="18"/>
        <v>0</v>
      </c>
      <c r="W41" s="18">
        <f t="shared" si="19"/>
        <v>0</v>
      </c>
      <c r="X41" s="51">
        <v>15000</v>
      </c>
      <c r="Y41" s="51"/>
      <c r="Z41" s="51">
        <f t="shared" si="21"/>
        <v>0</v>
      </c>
      <c r="AA41" s="51">
        <v>600000</v>
      </c>
      <c r="AB41" s="51"/>
      <c r="AC41" s="51">
        <f t="shared" si="22"/>
        <v>0</v>
      </c>
      <c r="AD41" s="18">
        <f t="shared" si="23"/>
        <v>105000</v>
      </c>
      <c r="AE41" s="18">
        <f t="shared" si="20"/>
        <v>0</v>
      </c>
    </row>
    <row r="42" spans="1:31" ht="15" x14ac:dyDescent="0.2">
      <c r="A42" s="13">
        <v>37</v>
      </c>
      <c r="B42" s="28" t="s">
        <v>107</v>
      </c>
      <c r="C42" s="29" t="s">
        <v>105</v>
      </c>
      <c r="D42" s="30" t="s">
        <v>108</v>
      </c>
      <c r="E42" s="16">
        <v>1000000</v>
      </c>
      <c r="F42" s="17">
        <v>25000</v>
      </c>
      <c r="G42" s="18"/>
      <c r="H42" s="18">
        <f t="shared" si="13"/>
        <v>0</v>
      </c>
      <c r="I42" s="19">
        <v>15000</v>
      </c>
      <c r="J42" s="18">
        <v>4</v>
      </c>
      <c r="K42" s="18">
        <f t="shared" si="14"/>
        <v>60000</v>
      </c>
      <c r="L42" s="20">
        <v>15000</v>
      </c>
      <c r="M42" s="18">
        <v>3</v>
      </c>
      <c r="N42" s="18">
        <f t="shared" si="15"/>
        <v>45000</v>
      </c>
      <c r="O42" s="21">
        <v>250000</v>
      </c>
      <c r="P42" s="18"/>
      <c r="Q42" s="18">
        <f t="shared" si="16"/>
        <v>0</v>
      </c>
      <c r="R42" s="22">
        <v>300000</v>
      </c>
      <c r="S42" s="18"/>
      <c r="T42" s="18">
        <f t="shared" si="17"/>
        <v>0</v>
      </c>
      <c r="U42" s="23"/>
      <c r="V42" s="18">
        <f t="shared" si="18"/>
        <v>0</v>
      </c>
      <c r="W42" s="18">
        <f t="shared" si="19"/>
        <v>0</v>
      </c>
      <c r="X42" s="51">
        <v>15000</v>
      </c>
      <c r="Y42" s="51"/>
      <c r="Z42" s="51">
        <f t="shared" si="21"/>
        <v>0</v>
      </c>
      <c r="AA42" s="51">
        <v>600000</v>
      </c>
      <c r="AB42" s="51"/>
      <c r="AC42" s="51">
        <f t="shared" si="22"/>
        <v>0</v>
      </c>
      <c r="AD42" s="18">
        <f t="shared" si="23"/>
        <v>105000</v>
      </c>
      <c r="AE42" s="18">
        <f t="shared" si="20"/>
        <v>895000</v>
      </c>
    </row>
    <row r="43" spans="1:31" ht="15" x14ac:dyDescent="0.2">
      <c r="A43" s="24">
        <v>38</v>
      </c>
      <c r="B43" s="28" t="s">
        <v>109</v>
      </c>
      <c r="C43" s="29" t="s">
        <v>105</v>
      </c>
      <c r="D43" s="30" t="s">
        <v>110</v>
      </c>
      <c r="E43" s="16">
        <v>1000000</v>
      </c>
      <c r="F43" s="17">
        <v>25000</v>
      </c>
      <c r="G43" s="18"/>
      <c r="H43" s="18">
        <f t="shared" si="13"/>
        <v>0</v>
      </c>
      <c r="I43" s="19">
        <v>15000</v>
      </c>
      <c r="J43" s="18">
        <v>4</v>
      </c>
      <c r="K43" s="18">
        <f t="shared" si="14"/>
        <v>60000</v>
      </c>
      <c r="L43" s="20">
        <v>15000</v>
      </c>
      <c r="M43" s="18">
        <v>3</v>
      </c>
      <c r="N43" s="18">
        <f t="shared" si="15"/>
        <v>45000</v>
      </c>
      <c r="O43" s="21">
        <v>250000</v>
      </c>
      <c r="P43" s="18"/>
      <c r="Q43" s="18">
        <f t="shared" si="16"/>
        <v>0</v>
      </c>
      <c r="R43" s="22">
        <v>300000</v>
      </c>
      <c r="S43" s="18"/>
      <c r="T43" s="18">
        <f t="shared" si="17"/>
        <v>0</v>
      </c>
      <c r="U43" s="23"/>
      <c r="V43" s="18">
        <f t="shared" si="18"/>
        <v>0</v>
      </c>
      <c r="W43" s="18">
        <f t="shared" si="19"/>
        <v>0</v>
      </c>
      <c r="X43" s="51">
        <v>15000</v>
      </c>
      <c r="Y43" s="51"/>
      <c r="Z43" s="51">
        <f t="shared" si="21"/>
        <v>0</v>
      </c>
      <c r="AA43" s="51">
        <v>600000</v>
      </c>
      <c r="AB43" s="51"/>
      <c r="AC43" s="51">
        <f t="shared" si="22"/>
        <v>0</v>
      </c>
      <c r="AD43" s="18">
        <f t="shared" si="23"/>
        <v>105000</v>
      </c>
      <c r="AE43" s="18">
        <f t="shared" si="20"/>
        <v>895000</v>
      </c>
    </row>
    <row r="44" spans="1:31" ht="15" x14ac:dyDescent="0.2">
      <c r="A44" s="24">
        <v>39</v>
      </c>
      <c r="B44" s="28" t="s">
        <v>111</v>
      </c>
      <c r="C44" s="29" t="s">
        <v>105</v>
      </c>
      <c r="D44" s="30" t="s">
        <v>112</v>
      </c>
      <c r="E44" s="16">
        <v>1000000</v>
      </c>
      <c r="F44" s="17">
        <v>25000</v>
      </c>
      <c r="G44" s="18"/>
      <c r="H44" s="18">
        <f t="shared" si="13"/>
        <v>0</v>
      </c>
      <c r="I44" s="19">
        <v>15000</v>
      </c>
      <c r="J44" s="18">
        <v>4</v>
      </c>
      <c r="K44" s="18">
        <f t="shared" si="14"/>
        <v>60000</v>
      </c>
      <c r="L44" s="20">
        <v>15000</v>
      </c>
      <c r="M44" s="18">
        <v>3</v>
      </c>
      <c r="N44" s="18">
        <f t="shared" si="15"/>
        <v>45000</v>
      </c>
      <c r="O44" s="21">
        <v>250000</v>
      </c>
      <c r="P44" s="18"/>
      <c r="Q44" s="18">
        <f t="shared" si="16"/>
        <v>0</v>
      </c>
      <c r="R44" s="22">
        <v>300000</v>
      </c>
      <c r="S44" s="18"/>
      <c r="T44" s="18">
        <f t="shared" si="17"/>
        <v>0</v>
      </c>
      <c r="U44" s="23"/>
      <c r="V44" s="18">
        <f t="shared" si="18"/>
        <v>0</v>
      </c>
      <c r="W44" s="18">
        <f t="shared" si="19"/>
        <v>0</v>
      </c>
      <c r="X44" s="51">
        <v>15000</v>
      </c>
      <c r="Y44" s="51"/>
      <c r="Z44" s="51">
        <f t="shared" si="21"/>
        <v>0</v>
      </c>
      <c r="AA44" s="51">
        <v>600000</v>
      </c>
      <c r="AB44" s="51"/>
      <c r="AC44" s="51">
        <f t="shared" si="22"/>
        <v>0</v>
      </c>
      <c r="AD44" s="18">
        <f t="shared" si="23"/>
        <v>105000</v>
      </c>
      <c r="AE44" s="18">
        <f t="shared" si="20"/>
        <v>895000</v>
      </c>
    </row>
    <row r="45" spans="1:31" ht="15" x14ac:dyDescent="0.2">
      <c r="A45" s="13">
        <v>40</v>
      </c>
      <c r="B45" s="28" t="s">
        <v>113</v>
      </c>
      <c r="C45" s="29" t="s">
        <v>105</v>
      </c>
      <c r="D45" s="30" t="s">
        <v>114</v>
      </c>
      <c r="E45" s="16">
        <v>1000000</v>
      </c>
      <c r="F45" s="17">
        <v>25000</v>
      </c>
      <c r="G45" s="18"/>
      <c r="H45" s="18">
        <f t="shared" si="13"/>
        <v>0</v>
      </c>
      <c r="I45" s="19">
        <v>15000</v>
      </c>
      <c r="J45" s="18">
        <v>4</v>
      </c>
      <c r="K45" s="18">
        <f t="shared" si="14"/>
        <v>60000</v>
      </c>
      <c r="L45" s="20">
        <v>15000</v>
      </c>
      <c r="M45" s="18">
        <v>3</v>
      </c>
      <c r="N45" s="18">
        <f t="shared" si="15"/>
        <v>45000</v>
      </c>
      <c r="O45" s="21">
        <v>250000</v>
      </c>
      <c r="P45" s="18"/>
      <c r="Q45" s="18">
        <f t="shared" si="16"/>
        <v>0</v>
      </c>
      <c r="R45" s="22">
        <v>300000</v>
      </c>
      <c r="S45" s="18"/>
      <c r="T45" s="18">
        <f t="shared" si="17"/>
        <v>0</v>
      </c>
      <c r="U45" s="23"/>
      <c r="V45" s="18">
        <f t="shared" si="18"/>
        <v>0</v>
      </c>
      <c r="W45" s="18">
        <f t="shared" si="19"/>
        <v>0</v>
      </c>
      <c r="X45" s="51">
        <v>15000</v>
      </c>
      <c r="Y45" s="51"/>
      <c r="Z45" s="51">
        <f t="shared" si="21"/>
        <v>0</v>
      </c>
      <c r="AA45" s="51">
        <v>600000</v>
      </c>
      <c r="AB45" s="51"/>
      <c r="AC45" s="51">
        <f t="shared" si="22"/>
        <v>0</v>
      </c>
      <c r="AD45" s="18">
        <f t="shared" si="23"/>
        <v>105000</v>
      </c>
      <c r="AE45" s="18">
        <f t="shared" si="20"/>
        <v>895000</v>
      </c>
    </row>
    <row r="46" spans="1:31" ht="15" x14ac:dyDescent="0.2">
      <c r="A46" s="13">
        <v>41</v>
      </c>
      <c r="B46" s="28" t="s">
        <v>115</v>
      </c>
      <c r="C46" s="29" t="s">
        <v>105</v>
      </c>
      <c r="D46" s="30" t="s">
        <v>116</v>
      </c>
      <c r="E46" s="16">
        <v>200000</v>
      </c>
      <c r="F46" s="17">
        <v>25000</v>
      </c>
      <c r="G46" s="18"/>
      <c r="H46" s="18">
        <f t="shared" si="13"/>
        <v>0</v>
      </c>
      <c r="I46" s="19">
        <v>15000</v>
      </c>
      <c r="J46" s="18">
        <v>4</v>
      </c>
      <c r="K46" s="18">
        <f t="shared" si="14"/>
        <v>60000</v>
      </c>
      <c r="L46" s="20">
        <v>15000</v>
      </c>
      <c r="M46" s="18">
        <v>3</v>
      </c>
      <c r="N46" s="18">
        <f t="shared" si="15"/>
        <v>45000</v>
      </c>
      <c r="O46" s="21">
        <v>250000</v>
      </c>
      <c r="P46" s="18"/>
      <c r="Q46" s="18">
        <f t="shared" si="16"/>
        <v>0</v>
      </c>
      <c r="R46" s="22">
        <v>300000</v>
      </c>
      <c r="S46" s="18"/>
      <c r="T46" s="18">
        <f t="shared" si="17"/>
        <v>0</v>
      </c>
      <c r="U46" s="23"/>
      <c r="V46" s="18">
        <f t="shared" si="18"/>
        <v>0</v>
      </c>
      <c r="W46" s="18">
        <f t="shared" si="19"/>
        <v>0</v>
      </c>
      <c r="X46" s="51">
        <v>15000</v>
      </c>
      <c r="Y46" s="51"/>
      <c r="Z46" s="51">
        <f t="shared" si="21"/>
        <v>0</v>
      </c>
      <c r="AA46" s="51">
        <v>600000</v>
      </c>
      <c r="AB46" s="51"/>
      <c r="AC46" s="51">
        <f t="shared" si="22"/>
        <v>0</v>
      </c>
      <c r="AD46" s="18">
        <f t="shared" si="23"/>
        <v>105000</v>
      </c>
      <c r="AE46" s="18">
        <f t="shared" si="20"/>
        <v>95000</v>
      </c>
    </row>
    <row r="47" spans="1:31" ht="15" x14ac:dyDescent="0.2">
      <c r="A47" s="24">
        <v>42</v>
      </c>
      <c r="B47" s="28" t="s">
        <v>117</v>
      </c>
      <c r="C47" s="29" t="s">
        <v>105</v>
      </c>
      <c r="D47" s="30" t="s">
        <v>118</v>
      </c>
      <c r="E47" s="16">
        <v>1000000</v>
      </c>
      <c r="F47" s="17">
        <v>25000</v>
      </c>
      <c r="G47" s="18"/>
      <c r="H47" s="18">
        <f t="shared" si="13"/>
        <v>0</v>
      </c>
      <c r="I47" s="19">
        <v>15000</v>
      </c>
      <c r="J47" s="18">
        <v>0</v>
      </c>
      <c r="K47" s="18">
        <f t="shared" si="14"/>
        <v>0</v>
      </c>
      <c r="L47" s="20">
        <v>15000</v>
      </c>
      <c r="M47" s="18">
        <v>3</v>
      </c>
      <c r="N47" s="18">
        <f t="shared" si="15"/>
        <v>45000</v>
      </c>
      <c r="O47" s="21">
        <v>250000</v>
      </c>
      <c r="P47" s="18"/>
      <c r="Q47" s="18">
        <f t="shared" si="16"/>
        <v>0</v>
      </c>
      <c r="R47" s="22">
        <v>300000</v>
      </c>
      <c r="S47" s="18"/>
      <c r="T47" s="18">
        <f t="shared" si="17"/>
        <v>0</v>
      </c>
      <c r="U47" s="23"/>
      <c r="V47" s="18">
        <f t="shared" si="18"/>
        <v>0</v>
      </c>
      <c r="W47" s="18">
        <f t="shared" si="19"/>
        <v>0</v>
      </c>
      <c r="X47" s="51">
        <v>15000</v>
      </c>
      <c r="Y47" s="51"/>
      <c r="Z47" s="51">
        <f t="shared" si="21"/>
        <v>0</v>
      </c>
      <c r="AA47" s="51">
        <v>600000</v>
      </c>
      <c r="AB47" s="51"/>
      <c r="AC47" s="51">
        <f t="shared" si="22"/>
        <v>0</v>
      </c>
      <c r="AD47" s="18">
        <f t="shared" si="23"/>
        <v>45000</v>
      </c>
      <c r="AE47" s="18">
        <f t="shared" si="20"/>
        <v>955000</v>
      </c>
    </row>
    <row r="48" spans="1:31" ht="15" x14ac:dyDescent="0.2">
      <c r="A48" s="24">
        <v>43</v>
      </c>
      <c r="B48" s="28" t="s">
        <v>119</v>
      </c>
      <c r="C48" s="29" t="s">
        <v>105</v>
      </c>
      <c r="D48" s="30" t="s">
        <v>120</v>
      </c>
      <c r="E48" s="16">
        <v>1000000</v>
      </c>
      <c r="F48" s="17">
        <v>25000</v>
      </c>
      <c r="G48" s="18"/>
      <c r="H48" s="18">
        <f t="shared" si="13"/>
        <v>0</v>
      </c>
      <c r="I48" s="19">
        <v>15000</v>
      </c>
      <c r="J48" s="18">
        <v>4</v>
      </c>
      <c r="K48" s="18">
        <f t="shared" si="14"/>
        <v>60000</v>
      </c>
      <c r="L48" s="20">
        <v>15000</v>
      </c>
      <c r="M48" s="18">
        <v>3</v>
      </c>
      <c r="N48" s="18">
        <f t="shared" si="15"/>
        <v>45000</v>
      </c>
      <c r="O48" s="21">
        <v>250000</v>
      </c>
      <c r="P48" s="18"/>
      <c r="Q48" s="18">
        <f t="shared" si="16"/>
        <v>0</v>
      </c>
      <c r="R48" s="22">
        <v>300000</v>
      </c>
      <c r="S48" s="18"/>
      <c r="T48" s="18">
        <f t="shared" si="17"/>
        <v>0</v>
      </c>
      <c r="U48" s="23"/>
      <c r="V48" s="18">
        <f t="shared" si="18"/>
        <v>0</v>
      </c>
      <c r="W48" s="18">
        <f t="shared" si="19"/>
        <v>0</v>
      </c>
      <c r="X48" s="51">
        <v>15000</v>
      </c>
      <c r="Y48" s="51"/>
      <c r="Z48" s="51">
        <f t="shared" si="21"/>
        <v>0</v>
      </c>
      <c r="AA48" s="51">
        <v>600000</v>
      </c>
      <c r="AB48" s="51"/>
      <c r="AC48" s="51">
        <f t="shared" si="22"/>
        <v>0</v>
      </c>
      <c r="AD48" s="18">
        <f t="shared" si="23"/>
        <v>105000</v>
      </c>
      <c r="AE48" s="18">
        <f t="shared" si="20"/>
        <v>895000</v>
      </c>
    </row>
    <row r="49" spans="1:31" ht="15" x14ac:dyDescent="0.2">
      <c r="A49" s="13">
        <v>44</v>
      </c>
      <c r="B49" s="28" t="s">
        <v>121</v>
      </c>
      <c r="C49" s="29" t="s">
        <v>105</v>
      </c>
      <c r="D49" s="30" t="s">
        <v>122</v>
      </c>
      <c r="E49" s="16">
        <v>105000</v>
      </c>
      <c r="F49" s="17">
        <v>25000</v>
      </c>
      <c r="G49" s="18"/>
      <c r="H49" s="18">
        <f t="shared" si="13"/>
        <v>0</v>
      </c>
      <c r="I49" s="19">
        <v>15000</v>
      </c>
      <c r="J49" s="18">
        <v>4</v>
      </c>
      <c r="K49" s="18">
        <f t="shared" si="14"/>
        <v>60000</v>
      </c>
      <c r="L49" s="20">
        <v>15000</v>
      </c>
      <c r="M49" s="18">
        <v>3</v>
      </c>
      <c r="N49" s="18">
        <f t="shared" si="15"/>
        <v>45000</v>
      </c>
      <c r="O49" s="21">
        <v>250000</v>
      </c>
      <c r="P49" s="18"/>
      <c r="Q49" s="18">
        <f t="shared" si="16"/>
        <v>0</v>
      </c>
      <c r="R49" s="22">
        <v>300000</v>
      </c>
      <c r="S49" s="18"/>
      <c r="T49" s="18">
        <f t="shared" si="17"/>
        <v>0</v>
      </c>
      <c r="U49" s="23"/>
      <c r="V49" s="18">
        <f t="shared" si="18"/>
        <v>0</v>
      </c>
      <c r="W49" s="18">
        <f t="shared" si="19"/>
        <v>0</v>
      </c>
      <c r="X49" s="51">
        <v>15000</v>
      </c>
      <c r="Y49" s="51"/>
      <c r="Z49" s="51">
        <f t="shared" si="21"/>
        <v>0</v>
      </c>
      <c r="AA49" s="51">
        <v>600000</v>
      </c>
      <c r="AB49" s="51"/>
      <c r="AC49" s="51">
        <f t="shared" si="22"/>
        <v>0</v>
      </c>
      <c r="AD49" s="18">
        <f t="shared" si="23"/>
        <v>105000</v>
      </c>
      <c r="AE49" s="18">
        <f t="shared" si="20"/>
        <v>0</v>
      </c>
    </row>
    <row r="50" spans="1:31" x14ac:dyDescent="0.2">
      <c r="E50">
        <f>SUM(E28:E49)</f>
        <v>14160000</v>
      </c>
      <c r="J50">
        <f>SUM(J30:J49)</f>
        <v>64</v>
      </c>
      <c r="M50">
        <f>SUM(M30:M49)</f>
        <v>54</v>
      </c>
      <c r="AD50" s="50">
        <f>SUM(AD28:AD49)</f>
        <v>1980000</v>
      </c>
      <c r="AE50" s="50">
        <f>SUM(AE28:AE49)</f>
        <v>12180000</v>
      </c>
    </row>
    <row r="53" spans="1:31" ht="15" x14ac:dyDescent="0.2">
      <c r="A53" s="13">
        <v>45</v>
      </c>
      <c r="B53" s="28" t="s">
        <v>123</v>
      </c>
      <c r="C53" s="29" t="s">
        <v>105</v>
      </c>
      <c r="D53" s="30" t="s">
        <v>124</v>
      </c>
      <c r="E53" s="16">
        <v>1000000</v>
      </c>
      <c r="F53" s="17">
        <v>25000</v>
      </c>
      <c r="G53" s="18">
        <v>26</v>
      </c>
      <c r="H53" s="18">
        <f t="shared" ref="H53:H75" si="24">F53*G53</f>
        <v>650000</v>
      </c>
      <c r="I53" s="19">
        <v>15000</v>
      </c>
      <c r="J53" s="18"/>
      <c r="K53" s="18">
        <f t="shared" ref="K53:K75" si="25">I53*J53</f>
        <v>0</v>
      </c>
      <c r="L53" s="20">
        <v>15000</v>
      </c>
      <c r="M53" s="18"/>
      <c r="N53" s="18">
        <f t="shared" ref="N53:N75" si="26">L53*M53</f>
        <v>0</v>
      </c>
      <c r="O53" s="21">
        <v>250000</v>
      </c>
      <c r="P53" s="18"/>
      <c r="Q53" s="18">
        <f t="shared" ref="Q53:Q75" si="27">O53*P53</f>
        <v>0</v>
      </c>
      <c r="R53" s="22">
        <v>300000</v>
      </c>
      <c r="S53" s="18"/>
      <c r="T53" s="18">
        <f t="shared" ref="T53:T75" si="28">R53*S53</f>
        <v>0</v>
      </c>
      <c r="U53" s="23"/>
      <c r="V53" s="18">
        <f t="shared" ref="V53:V72" si="29">SUM(T53:U53)</f>
        <v>0</v>
      </c>
      <c r="W53" s="18">
        <f t="shared" ref="W53:W75" si="30">U53*V53</f>
        <v>0</v>
      </c>
      <c r="X53" s="51">
        <v>15000</v>
      </c>
      <c r="Y53" s="51"/>
      <c r="Z53" s="51">
        <f>X53*Y53</f>
        <v>0</v>
      </c>
      <c r="AA53" s="51">
        <v>600000</v>
      </c>
      <c r="AB53" s="51"/>
      <c r="AC53" s="51">
        <f>AA53*AB53</f>
        <v>0</v>
      </c>
      <c r="AD53" s="18">
        <f>AC53+Z53+W53+T53+Q53+N53+K53+H53</f>
        <v>650000</v>
      </c>
      <c r="AE53" s="18">
        <f t="shared" ref="AE53:AE75" si="31">E53-AD53</f>
        <v>350000</v>
      </c>
    </row>
    <row r="54" spans="1:31" ht="15" x14ac:dyDescent="0.2">
      <c r="A54" s="24">
        <v>46</v>
      </c>
      <c r="B54" s="28" t="s">
        <v>125</v>
      </c>
      <c r="C54" s="29" t="s">
        <v>105</v>
      </c>
      <c r="D54" s="30" t="s">
        <v>126</v>
      </c>
      <c r="E54" s="16">
        <v>1000000</v>
      </c>
      <c r="F54" s="17">
        <v>25000</v>
      </c>
      <c r="G54" s="18">
        <v>26</v>
      </c>
      <c r="H54" s="18">
        <f t="shared" si="24"/>
        <v>650000</v>
      </c>
      <c r="I54" s="19">
        <v>15000</v>
      </c>
      <c r="J54" s="18"/>
      <c r="K54" s="18">
        <f t="shared" si="25"/>
        <v>0</v>
      </c>
      <c r="L54" s="20">
        <v>15000</v>
      </c>
      <c r="M54" s="18"/>
      <c r="N54" s="18">
        <f t="shared" si="26"/>
        <v>0</v>
      </c>
      <c r="O54" s="21">
        <v>250000</v>
      </c>
      <c r="P54" s="18"/>
      <c r="Q54" s="18">
        <f t="shared" si="27"/>
        <v>0</v>
      </c>
      <c r="R54" s="22">
        <v>300000</v>
      </c>
      <c r="S54" s="18"/>
      <c r="T54" s="18">
        <f t="shared" si="28"/>
        <v>0</v>
      </c>
      <c r="U54" s="23"/>
      <c r="V54" s="18">
        <f t="shared" si="29"/>
        <v>0</v>
      </c>
      <c r="W54" s="18">
        <f t="shared" si="30"/>
        <v>0</v>
      </c>
      <c r="X54" s="51">
        <v>15000</v>
      </c>
      <c r="Y54" s="51"/>
      <c r="Z54" s="51">
        <f t="shared" ref="Z54:Z75" si="32">X54*Y54</f>
        <v>0</v>
      </c>
      <c r="AA54" s="51">
        <v>600000</v>
      </c>
      <c r="AB54" s="51"/>
      <c r="AC54" s="51">
        <f t="shared" ref="AC54:AC75" si="33">AA54*AB54</f>
        <v>0</v>
      </c>
      <c r="AD54" s="18">
        <f t="shared" ref="AD54:AD75" si="34">AC54+Z54+W54+T54+Q54+N54+K54+H54</f>
        <v>650000</v>
      </c>
      <c r="AE54" s="18">
        <f t="shared" si="31"/>
        <v>350000</v>
      </c>
    </row>
    <row r="55" spans="1:31" ht="15" x14ac:dyDescent="0.2">
      <c r="A55" s="24">
        <v>47</v>
      </c>
      <c r="B55" s="28" t="s">
        <v>127</v>
      </c>
      <c r="C55" s="29" t="s">
        <v>128</v>
      </c>
      <c r="D55" s="30" t="s">
        <v>129</v>
      </c>
      <c r="E55" s="16">
        <v>1000000</v>
      </c>
      <c r="F55" s="17">
        <v>25000</v>
      </c>
      <c r="G55" s="18">
        <v>26</v>
      </c>
      <c r="H55" s="18">
        <f t="shared" si="24"/>
        <v>650000</v>
      </c>
      <c r="I55" s="19">
        <v>15000</v>
      </c>
      <c r="J55" s="18"/>
      <c r="K55" s="18">
        <f t="shared" si="25"/>
        <v>0</v>
      </c>
      <c r="L55" s="20">
        <v>15000</v>
      </c>
      <c r="M55" s="18"/>
      <c r="N55" s="18">
        <f t="shared" si="26"/>
        <v>0</v>
      </c>
      <c r="O55" s="21">
        <v>250000</v>
      </c>
      <c r="P55" s="18"/>
      <c r="Q55" s="18">
        <f t="shared" si="27"/>
        <v>0</v>
      </c>
      <c r="R55" s="22">
        <v>300000</v>
      </c>
      <c r="S55" s="18"/>
      <c r="T55" s="18">
        <f t="shared" si="28"/>
        <v>0</v>
      </c>
      <c r="U55" s="23"/>
      <c r="V55" s="18">
        <f t="shared" si="29"/>
        <v>0</v>
      </c>
      <c r="W55" s="18">
        <f t="shared" si="30"/>
        <v>0</v>
      </c>
      <c r="X55" s="51">
        <v>15000</v>
      </c>
      <c r="Y55" s="51"/>
      <c r="Z55" s="51">
        <f t="shared" si="32"/>
        <v>0</v>
      </c>
      <c r="AA55" s="51">
        <v>600000</v>
      </c>
      <c r="AB55" s="51"/>
      <c r="AC55" s="51">
        <f t="shared" si="33"/>
        <v>0</v>
      </c>
      <c r="AD55" s="18">
        <f t="shared" si="34"/>
        <v>650000</v>
      </c>
      <c r="AE55" s="18">
        <f t="shared" si="31"/>
        <v>350000</v>
      </c>
    </row>
    <row r="56" spans="1:31" ht="15" x14ac:dyDescent="0.2">
      <c r="A56" s="13">
        <v>48</v>
      </c>
      <c r="B56" s="28" t="s">
        <v>130</v>
      </c>
      <c r="C56" s="29" t="s">
        <v>128</v>
      </c>
      <c r="D56" s="30" t="s">
        <v>131</v>
      </c>
      <c r="E56" s="16">
        <v>650000</v>
      </c>
      <c r="F56" s="17">
        <v>25000</v>
      </c>
      <c r="G56" s="18">
        <v>26</v>
      </c>
      <c r="H56" s="18">
        <f t="shared" si="24"/>
        <v>650000</v>
      </c>
      <c r="I56" s="19">
        <v>15000</v>
      </c>
      <c r="J56" s="18"/>
      <c r="K56" s="18">
        <f t="shared" si="25"/>
        <v>0</v>
      </c>
      <c r="L56" s="20">
        <v>15000</v>
      </c>
      <c r="M56" s="18"/>
      <c r="N56" s="18">
        <f t="shared" si="26"/>
        <v>0</v>
      </c>
      <c r="O56" s="21">
        <v>250000</v>
      </c>
      <c r="P56" s="18"/>
      <c r="Q56" s="18">
        <f t="shared" si="27"/>
        <v>0</v>
      </c>
      <c r="R56" s="22">
        <v>300000</v>
      </c>
      <c r="S56" s="18"/>
      <c r="T56" s="18">
        <f t="shared" si="28"/>
        <v>0</v>
      </c>
      <c r="U56" s="23"/>
      <c r="V56" s="18">
        <f t="shared" si="29"/>
        <v>0</v>
      </c>
      <c r="W56" s="18">
        <f t="shared" si="30"/>
        <v>0</v>
      </c>
      <c r="X56" s="51">
        <v>15000</v>
      </c>
      <c r="Y56" s="51"/>
      <c r="Z56" s="51">
        <f t="shared" si="32"/>
        <v>0</v>
      </c>
      <c r="AA56" s="51">
        <v>600000</v>
      </c>
      <c r="AB56" s="51"/>
      <c r="AC56" s="51">
        <f t="shared" si="33"/>
        <v>0</v>
      </c>
      <c r="AD56" s="18">
        <f t="shared" si="34"/>
        <v>650000</v>
      </c>
      <c r="AE56" s="18">
        <f t="shared" si="31"/>
        <v>0</v>
      </c>
    </row>
    <row r="57" spans="1:31" ht="15" x14ac:dyDescent="0.2">
      <c r="A57" s="13">
        <v>49</v>
      </c>
      <c r="B57" s="28" t="s">
        <v>132</v>
      </c>
      <c r="C57" s="29" t="s">
        <v>128</v>
      </c>
      <c r="D57" s="30" t="s">
        <v>133</v>
      </c>
      <c r="E57" s="16">
        <v>650000</v>
      </c>
      <c r="F57" s="17">
        <v>25000</v>
      </c>
      <c r="G57" s="18">
        <v>26</v>
      </c>
      <c r="H57" s="18">
        <f t="shared" si="24"/>
        <v>650000</v>
      </c>
      <c r="I57" s="19">
        <v>15000</v>
      </c>
      <c r="J57" s="18"/>
      <c r="K57" s="18">
        <f t="shared" si="25"/>
        <v>0</v>
      </c>
      <c r="L57" s="20">
        <v>15000</v>
      </c>
      <c r="M57" s="18"/>
      <c r="N57" s="18">
        <f t="shared" si="26"/>
        <v>0</v>
      </c>
      <c r="O57" s="21">
        <v>250000</v>
      </c>
      <c r="P57" s="18"/>
      <c r="Q57" s="18">
        <f t="shared" si="27"/>
        <v>0</v>
      </c>
      <c r="R57" s="22">
        <v>300000</v>
      </c>
      <c r="S57" s="18"/>
      <c r="T57" s="18">
        <f t="shared" si="28"/>
        <v>0</v>
      </c>
      <c r="U57" s="23"/>
      <c r="V57" s="18">
        <f t="shared" si="29"/>
        <v>0</v>
      </c>
      <c r="W57" s="18">
        <f t="shared" si="30"/>
        <v>0</v>
      </c>
      <c r="X57" s="51">
        <v>15000</v>
      </c>
      <c r="Y57" s="51"/>
      <c r="Z57" s="51">
        <f t="shared" si="32"/>
        <v>0</v>
      </c>
      <c r="AA57" s="51">
        <v>600000</v>
      </c>
      <c r="AB57" s="51"/>
      <c r="AC57" s="51">
        <f t="shared" si="33"/>
        <v>0</v>
      </c>
      <c r="AD57" s="18">
        <f t="shared" si="34"/>
        <v>650000</v>
      </c>
      <c r="AE57" s="18">
        <f t="shared" si="31"/>
        <v>0</v>
      </c>
    </row>
    <row r="58" spans="1:31" ht="15" x14ac:dyDescent="0.2">
      <c r="A58" s="24">
        <v>50</v>
      </c>
      <c r="B58" s="28" t="s">
        <v>134</v>
      </c>
      <c r="C58" s="29" t="s">
        <v>128</v>
      </c>
      <c r="D58" s="30" t="s">
        <v>135</v>
      </c>
      <c r="E58" s="16">
        <v>1000000</v>
      </c>
      <c r="F58" s="17">
        <v>25000</v>
      </c>
      <c r="G58" s="18">
        <v>26</v>
      </c>
      <c r="H58" s="18">
        <f t="shared" si="24"/>
        <v>650000</v>
      </c>
      <c r="I58" s="19">
        <v>15000</v>
      </c>
      <c r="J58" s="18"/>
      <c r="K58" s="18">
        <f t="shared" si="25"/>
        <v>0</v>
      </c>
      <c r="L58" s="20">
        <v>15000</v>
      </c>
      <c r="M58" s="18"/>
      <c r="N58" s="18">
        <f t="shared" si="26"/>
        <v>0</v>
      </c>
      <c r="O58" s="21">
        <v>250000</v>
      </c>
      <c r="P58" s="18"/>
      <c r="Q58" s="18">
        <f t="shared" si="27"/>
        <v>0</v>
      </c>
      <c r="R58" s="22">
        <v>300000</v>
      </c>
      <c r="S58" s="18"/>
      <c r="T58" s="18">
        <f t="shared" si="28"/>
        <v>0</v>
      </c>
      <c r="U58" s="23"/>
      <c r="V58" s="18">
        <f t="shared" si="29"/>
        <v>0</v>
      </c>
      <c r="W58" s="18">
        <f t="shared" si="30"/>
        <v>0</v>
      </c>
      <c r="X58" s="51">
        <v>15000</v>
      </c>
      <c r="Y58" s="51"/>
      <c r="Z58" s="51">
        <f t="shared" si="32"/>
        <v>0</v>
      </c>
      <c r="AA58" s="51">
        <v>600000</v>
      </c>
      <c r="AB58" s="51"/>
      <c r="AC58" s="51">
        <f t="shared" si="33"/>
        <v>0</v>
      </c>
      <c r="AD58" s="18">
        <f t="shared" si="34"/>
        <v>650000</v>
      </c>
      <c r="AE58" s="18">
        <f t="shared" si="31"/>
        <v>350000</v>
      </c>
    </row>
    <row r="59" spans="1:31" ht="15" x14ac:dyDescent="0.2">
      <c r="A59" s="24">
        <v>51</v>
      </c>
      <c r="B59" s="28" t="s">
        <v>136</v>
      </c>
      <c r="C59" s="29" t="s">
        <v>128</v>
      </c>
      <c r="D59" s="30" t="s">
        <v>137</v>
      </c>
      <c r="E59" s="16">
        <v>1000000</v>
      </c>
      <c r="F59" s="17">
        <v>25000</v>
      </c>
      <c r="G59" s="18">
        <v>26</v>
      </c>
      <c r="H59" s="18">
        <f t="shared" si="24"/>
        <v>650000</v>
      </c>
      <c r="I59" s="19">
        <v>15000</v>
      </c>
      <c r="J59" s="18"/>
      <c r="K59" s="18">
        <f t="shared" si="25"/>
        <v>0</v>
      </c>
      <c r="L59" s="20">
        <v>15000</v>
      </c>
      <c r="M59" s="18"/>
      <c r="N59" s="18">
        <f t="shared" si="26"/>
        <v>0</v>
      </c>
      <c r="O59" s="21">
        <v>250000</v>
      </c>
      <c r="P59" s="18"/>
      <c r="Q59" s="18">
        <f t="shared" si="27"/>
        <v>0</v>
      </c>
      <c r="R59" s="22">
        <v>300000</v>
      </c>
      <c r="S59" s="18"/>
      <c r="T59" s="18">
        <f t="shared" si="28"/>
        <v>0</v>
      </c>
      <c r="U59" s="23"/>
      <c r="V59" s="18">
        <f t="shared" si="29"/>
        <v>0</v>
      </c>
      <c r="W59" s="18">
        <f t="shared" si="30"/>
        <v>0</v>
      </c>
      <c r="X59" s="51">
        <v>15000</v>
      </c>
      <c r="Y59" s="51"/>
      <c r="Z59" s="51">
        <f t="shared" si="32"/>
        <v>0</v>
      </c>
      <c r="AA59" s="51">
        <v>600000</v>
      </c>
      <c r="AB59" s="51"/>
      <c r="AC59" s="51">
        <f t="shared" si="33"/>
        <v>0</v>
      </c>
      <c r="AD59" s="18">
        <f t="shared" si="34"/>
        <v>650000</v>
      </c>
      <c r="AE59" s="18">
        <f t="shared" si="31"/>
        <v>350000</v>
      </c>
    </row>
    <row r="60" spans="1:31" ht="15" x14ac:dyDescent="0.2">
      <c r="A60" s="13">
        <v>52</v>
      </c>
      <c r="B60" s="28" t="s">
        <v>138</v>
      </c>
      <c r="C60" s="29" t="s">
        <v>128</v>
      </c>
      <c r="D60" s="30" t="s">
        <v>139</v>
      </c>
      <c r="E60" s="16">
        <v>1000000</v>
      </c>
      <c r="F60" s="17">
        <v>25000</v>
      </c>
      <c r="G60" s="18">
        <v>26</v>
      </c>
      <c r="H60" s="18">
        <f t="shared" si="24"/>
        <v>650000</v>
      </c>
      <c r="I60" s="19">
        <v>15000</v>
      </c>
      <c r="J60" s="18"/>
      <c r="K60" s="18">
        <f t="shared" si="25"/>
        <v>0</v>
      </c>
      <c r="L60" s="20">
        <v>15000</v>
      </c>
      <c r="M60" s="18"/>
      <c r="N60" s="18">
        <f t="shared" si="26"/>
        <v>0</v>
      </c>
      <c r="O60" s="21">
        <v>250000</v>
      </c>
      <c r="P60" s="18"/>
      <c r="Q60" s="18">
        <f t="shared" si="27"/>
        <v>0</v>
      </c>
      <c r="R60" s="22">
        <v>300000</v>
      </c>
      <c r="S60" s="18"/>
      <c r="T60" s="18">
        <f t="shared" si="28"/>
        <v>0</v>
      </c>
      <c r="U60" s="23"/>
      <c r="V60" s="18">
        <f t="shared" si="29"/>
        <v>0</v>
      </c>
      <c r="W60" s="18">
        <f t="shared" si="30"/>
        <v>0</v>
      </c>
      <c r="X60" s="51">
        <v>15000</v>
      </c>
      <c r="Y60" s="51"/>
      <c r="Z60" s="51">
        <f t="shared" si="32"/>
        <v>0</v>
      </c>
      <c r="AA60" s="51">
        <v>600000</v>
      </c>
      <c r="AB60" s="51"/>
      <c r="AC60" s="51">
        <f t="shared" si="33"/>
        <v>0</v>
      </c>
      <c r="AD60" s="18">
        <f t="shared" si="34"/>
        <v>650000</v>
      </c>
      <c r="AE60" s="18">
        <f t="shared" si="31"/>
        <v>350000</v>
      </c>
    </row>
    <row r="61" spans="1:31" ht="15" x14ac:dyDescent="0.2">
      <c r="A61" s="13">
        <v>53</v>
      </c>
      <c r="B61" s="28" t="s">
        <v>140</v>
      </c>
      <c r="C61" s="29" t="s">
        <v>128</v>
      </c>
      <c r="D61" s="30" t="s">
        <v>141</v>
      </c>
      <c r="E61" s="16">
        <v>1000000</v>
      </c>
      <c r="F61" s="17">
        <v>25000</v>
      </c>
      <c r="G61" s="18">
        <v>26</v>
      </c>
      <c r="H61" s="18">
        <f t="shared" si="24"/>
        <v>650000</v>
      </c>
      <c r="I61" s="19">
        <v>15000</v>
      </c>
      <c r="J61" s="18"/>
      <c r="K61" s="18">
        <f t="shared" si="25"/>
        <v>0</v>
      </c>
      <c r="L61" s="20">
        <v>15000</v>
      </c>
      <c r="M61" s="18"/>
      <c r="N61" s="18">
        <f t="shared" si="26"/>
        <v>0</v>
      </c>
      <c r="O61" s="21">
        <v>250000</v>
      </c>
      <c r="P61" s="18"/>
      <c r="Q61" s="18">
        <f t="shared" si="27"/>
        <v>0</v>
      </c>
      <c r="R61" s="22">
        <v>300000</v>
      </c>
      <c r="S61" s="18"/>
      <c r="T61" s="18">
        <f t="shared" si="28"/>
        <v>0</v>
      </c>
      <c r="U61" s="23"/>
      <c r="V61" s="18">
        <f t="shared" si="29"/>
        <v>0</v>
      </c>
      <c r="W61" s="18">
        <f t="shared" si="30"/>
        <v>0</v>
      </c>
      <c r="X61" s="51">
        <v>15000</v>
      </c>
      <c r="Y61" s="51"/>
      <c r="Z61" s="51">
        <f t="shared" si="32"/>
        <v>0</v>
      </c>
      <c r="AA61" s="51">
        <v>600000</v>
      </c>
      <c r="AB61" s="51"/>
      <c r="AC61" s="51">
        <f t="shared" si="33"/>
        <v>0</v>
      </c>
      <c r="AD61" s="18">
        <f t="shared" si="34"/>
        <v>650000</v>
      </c>
      <c r="AE61" s="18">
        <f t="shared" si="31"/>
        <v>350000</v>
      </c>
    </row>
    <row r="62" spans="1:31" ht="15" x14ac:dyDescent="0.2">
      <c r="A62" s="24">
        <v>54</v>
      </c>
      <c r="B62" s="28" t="s">
        <v>142</v>
      </c>
      <c r="C62" s="29" t="s">
        <v>128</v>
      </c>
      <c r="D62" s="30" t="s">
        <v>143</v>
      </c>
      <c r="E62" s="16">
        <v>1000000</v>
      </c>
      <c r="F62" s="17">
        <v>25000</v>
      </c>
      <c r="G62" s="18">
        <v>26</v>
      </c>
      <c r="H62" s="18">
        <f t="shared" si="24"/>
        <v>650000</v>
      </c>
      <c r="I62" s="19">
        <v>15000</v>
      </c>
      <c r="J62" s="18"/>
      <c r="K62" s="18">
        <f t="shared" si="25"/>
        <v>0</v>
      </c>
      <c r="L62" s="20">
        <v>15000</v>
      </c>
      <c r="M62" s="18"/>
      <c r="N62" s="18">
        <f t="shared" si="26"/>
        <v>0</v>
      </c>
      <c r="O62" s="21">
        <v>250000</v>
      </c>
      <c r="P62" s="18"/>
      <c r="Q62" s="18">
        <f t="shared" si="27"/>
        <v>0</v>
      </c>
      <c r="R62" s="22">
        <v>300000</v>
      </c>
      <c r="S62" s="18"/>
      <c r="T62" s="18">
        <f t="shared" si="28"/>
        <v>0</v>
      </c>
      <c r="U62" s="23"/>
      <c r="V62" s="18">
        <f t="shared" si="29"/>
        <v>0</v>
      </c>
      <c r="W62" s="18">
        <f t="shared" si="30"/>
        <v>0</v>
      </c>
      <c r="X62" s="51">
        <v>15000</v>
      </c>
      <c r="Y62" s="51"/>
      <c r="Z62" s="51">
        <f t="shared" si="32"/>
        <v>0</v>
      </c>
      <c r="AA62" s="51">
        <v>600000</v>
      </c>
      <c r="AB62" s="51"/>
      <c r="AC62" s="51">
        <f t="shared" si="33"/>
        <v>0</v>
      </c>
      <c r="AD62" s="18">
        <f t="shared" si="34"/>
        <v>650000</v>
      </c>
      <c r="AE62" s="18">
        <f t="shared" si="31"/>
        <v>350000</v>
      </c>
    </row>
    <row r="63" spans="1:31" ht="15" x14ac:dyDescent="0.2">
      <c r="A63" s="24">
        <v>55</v>
      </c>
      <c r="B63" s="28" t="s">
        <v>144</v>
      </c>
      <c r="C63" s="29" t="s">
        <v>128</v>
      </c>
      <c r="D63" s="30" t="s">
        <v>145</v>
      </c>
      <c r="E63" s="16">
        <v>1000000</v>
      </c>
      <c r="F63" s="17">
        <v>25000</v>
      </c>
      <c r="G63" s="18">
        <v>26</v>
      </c>
      <c r="H63" s="18">
        <f t="shared" si="24"/>
        <v>650000</v>
      </c>
      <c r="I63" s="19">
        <v>15000</v>
      </c>
      <c r="J63" s="18"/>
      <c r="K63" s="18">
        <f t="shared" si="25"/>
        <v>0</v>
      </c>
      <c r="L63" s="20">
        <v>15000</v>
      </c>
      <c r="M63" s="18"/>
      <c r="N63" s="18">
        <f t="shared" si="26"/>
        <v>0</v>
      </c>
      <c r="O63" s="21">
        <v>250000</v>
      </c>
      <c r="P63" s="18"/>
      <c r="Q63" s="18">
        <f t="shared" si="27"/>
        <v>0</v>
      </c>
      <c r="R63" s="22">
        <v>300000</v>
      </c>
      <c r="S63" s="18"/>
      <c r="T63" s="18">
        <f t="shared" si="28"/>
        <v>0</v>
      </c>
      <c r="U63" s="23"/>
      <c r="V63" s="18">
        <f t="shared" si="29"/>
        <v>0</v>
      </c>
      <c r="W63" s="18">
        <f t="shared" si="30"/>
        <v>0</v>
      </c>
      <c r="X63" s="51">
        <v>15000</v>
      </c>
      <c r="Y63" s="51"/>
      <c r="Z63" s="51">
        <f t="shared" si="32"/>
        <v>0</v>
      </c>
      <c r="AA63" s="51">
        <v>600000</v>
      </c>
      <c r="AB63" s="51"/>
      <c r="AC63" s="51">
        <f t="shared" si="33"/>
        <v>0</v>
      </c>
      <c r="AD63" s="18">
        <f t="shared" si="34"/>
        <v>650000</v>
      </c>
      <c r="AE63" s="18">
        <f t="shared" si="31"/>
        <v>350000</v>
      </c>
    </row>
    <row r="64" spans="1:31" ht="15" x14ac:dyDescent="0.2">
      <c r="A64" s="13">
        <v>56</v>
      </c>
      <c r="B64" s="28" t="s">
        <v>146</v>
      </c>
      <c r="C64" s="29" t="s">
        <v>128</v>
      </c>
      <c r="D64" s="30" t="s">
        <v>147</v>
      </c>
      <c r="E64" s="16">
        <v>1000000</v>
      </c>
      <c r="F64" s="17">
        <v>25000</v>
      </c>
      <c r="G64" s="18">
        <v>26</v>
      </c>
      <c r="H64" s="18">
        <f t="shared" si="24"/>
        <v>650000</v>
      </c>
      <c r="I64" s="19">
        <v>15000</v>
      </c>
      <c r="J64" s="18"/>
      <c r="K64" s="18">
        <f t="shared" si="25"/>
        <v>0</v>
      </c>
      <c r="L64" s="20">
        <v>15000</v>
      </c>
      <c r="M64" s="18"/>
      <c r="N64" s="18">
        <f t="shared" si="26"/>
        <v>0</v>
      </c>
      <c r="O64" s="21">
        <v>250000</v>
      </c>
      <c r="P64" s="18"/>
      <c r="Q64" s="18">
        <f t="shared" si="27"/>
        <v>0</v>
      </c>
      <c r="R64" s="22">
        <v>300000</v>
      </c>
      <c r="S64" s="18"/>
      <c r="T64" s="18">
        <f t="shared" si="28"/>
        <v>0</v>
      </c>
      <c r="U64" s="23"/>
      <c r="V64" s="18">
        <f t="shared" si="29"/>
        <v>0</v>
      </c>
      <c r="W64" s="18">
        <f t="shared" si="30"/>
        <v>0</v>
      </c>
      <c r="X64" s="51">
        <v>15000</v>
      </c>
      <c r="Y64" s="51"/>
      <c r="Z64" s="51">
        <f t="shared" si="32"/>
        <v>0</v>
      </c>
      <c r="AA64" s="51">
        <v>600000</v>
      </c>
      <c r="AB64" s="51"/>
      <c r="AC64" s="51">
        <f t="shared" si="33"/>
        <v>0</v>
      </c>
      <c r="AD64" s="18">
        <f t="shared" si="34"/>
        <v>650000</v>
      </c>
      <c r="AE64" s="18">
        <f t="shared" si="31"/>
        <v>350000</v>
      </c>
    </row>
    <row r="65" spans="1:31" ht="15" x14ac:dyDescent="0.2">
      <c r="A65" s="13">
        <v>57</v>
      </c>
      <c r="B65" s="28" t="s">
        <v>148</v>
      </c>
      <c r="C65" s="29" t="s">
        <v>128</v>
      </c>
      <c r="D65" s="30" t="s">
        <v>149</v>
      </c>
      <c r="E65" s="16">
        <v>650000</v>
      </c>
      <c r="F65" s="17">
        <v>25000</v>
      </c>
      <c r="G65" s="18">
        <v>26</v>
      </c>
      <c r="H65" s="18">
        <f t="shared" si="24"/>
        <v>650000</v>
      </c>
      <c r="I65" s="19">
        <v>15000</v>
      </c>
      <c r="J65" s="18"/>
      <c r="K65" s="18">
        <f t="shared" si="25"/>
        <v>0</v>
      </c>
      <c r="L65" s="20">
        <v>15000</v>
      </c>
      <c r="M65" s="18"/>
      <c r="N65" s="18">
        <f t="shared" si="26"/>
        <v>0</v>
      </c>
      <c r="O65" s="21">
        <v>250000</v>
      </c>
      <c r="P65" s="18"/>
      <c r="Q65" s="18">
        <f t="shared" si="27"/>
        <v>0</v>
      </c>
      <c r="R65" s="22">
        <v>300000</v>
      </c>
      <c r="S65" s="18"/>
      <c r="T65" s="18">
        <f t="shared" si="28"/>
        <v>0</v>
      </c>
      <c r="U65" s="23"/>
      <c r="V65" s="18">
        <f t="shared" si="29"/>
        <v>0</v>
      </c>
      <c r="W65" s="18">
        <f t="shared" si="30"/>
        <v>0</v>
      </c>
      <c r="X65" s="51">
        <v>15000</v>
      </c>
      <c r="Y65" s="51"/>
      <c r="Z65" s="51">
        <f t="shared" si="32"/>
        <v>0</v>
      </c>
      <c r="AA65" s="51">
        <v>600000</v>
      </c>
      <c r="AB65" s="51"/>
      <c r="AC65" s="51">
        <f t="shared" si="33"/>
        <v>0</v>
      </c>
      <c r="AD65" s="18">
        <f t="shared" si="34"/>
        <v>650000</v>
      </c>
      <c r="AE65" s="18">
        <f t="shared" si="31"/>
        <v>0</v>
      </c>
    </row>
    <row r="66" spans="1:31" ht="15" x14ac:dyDescent="0.2">
      <c r="A66" s="24">
        <v>58</v>
      </c>
      <c r="B66" s="28" t="s">
        <v>150</v>
      </c>
      <c r="C66" s="29" t="s">
        <v>128</v>
      </c>
      <c r="D66" s="30" t="s">
        <v>151</v>
      </c>
      <c r="E66" s="16">
        <v>1000000</v>
      </c>
      <c r="F66" s="17">
        <v>25000</v>
      </c>
      <c r="G66" s="18">
        <v>26</v>
      </c>
      <c r="H66" s="18">
        <f t="shared" si="24"/>
        <v>650000</v>
      </c>
      <c r="I66" s="19">
        <v>15000</v>
      </c>
      <c r="J66" s="18"/>
      <c r="K66" s="18">
        <f t="shared" si="25"/>
        <v>0</v>
      </c>
      <c r="L66" s="20">
        <v>15000</v>
      </c>
      <c r="M66" s="18"/>
      <c r="N66" s="18">
        <f t="shared" si="26"/>
        <v>0</v>
      </c>
      <c r="O66" s="21">
        <v>250000</v>
      </c>
      <c r="P66" s="18"/>
      <c r="Q66" s="18">
        <f t="shared" si="27"/>
        <v>0</v>
      </c>
      <c r="R66" s="22">
        <v>300000</v>
      </c>
      <c r="S66" s="18"/>
      <c r="T66" s="18">
        <f t="shared" si="28"/>
        <v>0</v>
      </c>
      <c r="U66" s="23"/>
      <c r="V66" s="18">
        <f t="shared" si="29"/>
        <v>0</v>
      </c>
      <c r="W66" s="18">
        <f t="shared" si="30"/>
        <v>0</v>
      </c>
      <c r="X66" s="51">
        <v>15000</v>
      </c>
      <c r="Y66" s="51"/>
      <c r="Z66" s="51">
        <f t="shared" si="32"/>
        <v>0</v>
      </c>
      <c r="AA66" s="51">
        <v>600000</v>
      </c>
      <c r="AB66" s="51"/>
      <c r="AC66" s="51">
        <f t="shared" si="33"/>
        <v>0</v>
      </c>
      <c r="AD66" s="18">
        <f t="shared" si="34"/>
        <v>650000</v>
      </c>
      <c r="AE66" s="18">
        <f t="shared" si="31"/>
        <v>350000</v>
      </c>
    </row>
    <row r="67" spans="1:31" ht="15" x14ac:dyDescent="0.2">
      <c r="A67" s="24">
        <v>59</v>
      </c>
      <c r="B67" s="28" t="s">
        <v>152</v>
      </c>
      <c r="C67" s="29" t="s">
        <v>128</v>
      </c>
      <c r="D67" s="30" t="s">
        <v>153</v>
      </c>
      <c r="E67" s="16">
        <v>1000000</v>
      </c>
      <c r="F67" s="17">
        <v>25000</v>
      </c>
      <c r="G67" s="18">
        <v>26</v>
      </c>
      <c r="H67" s="18">
        <f t="shared" si="24"/>
        <v>650000</v>
      </c>
      <c r="I67" s="19">
        <v>15000</v>
      </c>
      <c r="J67" s="18"/>
      <c r="K67" s="18">
        <f t="shared" si="25"/>
        <v>0</v>
      </c>
      <c r="L67" s="20">
        <v>15000</v>
      </c>
      <c r="M67" s="18"/>
      <c r="N67" s="18">
        <f t="shared" si="26"/>
        <v>0</v>
      </c>
      <c r="O67" s="21">
        <v>250000</v>
      </c>
      <c r="P67" s="18"/>
      <c r="Q67" s="18">
        <f t="shared" si="27"/>
        <v>0</v>
      </c>
      <c r="R67" s="22">
        <v>300000</v>
      </c>
      <c r="S67" s="18"/>
      <c r="T67" s="18">
        <f t="shared" si="28"/>
        <v>0</v>
      </c>
      <c r="U67" s="23"/>
      <c r="V67" s="18">
        <f t="shared" si="29"/>
        <v>0</v>
      </c>
      <c r="W67" s="18">
        <f t="shared" si="30"/>
        <v>0</v>
      </c>
      <c r="X67" s="51">
        <v>15000</v>
      </c>
      <c r="Y67" s="51"/>
      <c r="Z67" s="51">
        <f t="shared" si="32"/>
        <v>0</v>
      </c>
      <c r="AA67" s="51">
        <v>600000</v>
      </c>
      <c r="AB67" s="51"/>
      <c r="AC67" s="51">
        <f t="shared" si="33"/>
        <v>0</v>
      </c>
      <c r="AD67" s="18">
        <f t="shared" si="34"/>
        <v>650000</v>
      </c>
      <c r="AE67" s="18">
        <f t="shared" si="31"/>
        <v>350000</v>
      </c>
    </row>
    <row r="68" spans="1:31" ht="15" x14ac:dyDescent="0.2">
      <c r="A68" s="13">
        <v>60</v>
      </c>
      <c r="B68" s="28" t="s">
        <v>154</v>
      </c>
      <c r="C68" s="29" t="s">
        <v>155</v>
      </c>
      <c r="D68" s="30" t="s">
        <v>156</v>
      </c>
      <c r="E68" s="16">
        <v>650000</v>
      </c>
      <c r="F68" s="17">
        <v>25000</v>
      </c>
      <c r="G68" s="18">
        <v>26</v>
      </c>
      <c r="H68" s="18">
        <f t="shared" si="24"/>
        <v>650000</v>
      </c>
      <c r="I68" s="19">
        <v>15000</v>
      </c>
      <c r="J68" s="18"/>
      <c r="K68" s="18">
        <f t="shared" si="25"/>
        <v>0</v>
      </c>
      <c r="L68" s="20">
        <v>15000</v>
      </c>
      <c r="M68" s="18"/>
      <c r="N68" s="18">
        <f t="shared" si="26"/>
        <v>0</v>
      </c>
      <c r="O68" s="21">
        <v>250000</v>
      </c>
      <c r="P68" s="18"/>
      <c r="Q68" s="18">
        <f t="shared" si="27"/>
        <v>0</v>
      </c>
      <c r="R68" s="22">
        <v>300000</v>
      </c>
      <c r="S68" s="18"/>
      <c r="T68" s="18">
        <f t="shared" si="28"/>
        <v>0</v>
      </c>
      <c r="U68" s="23"/>
      <c r="V68" s="18">
        <f t="shared" si="29"/>
        <v>0</v>
      </c>
      <c r="W68" s="18">
        <f t="shared" si="30"/>
        <v>0</v>
      </c>
      <c r="X68" s="51">
        <v>15000</v>
      </c>
      <c r="Y68" s="51"/>
      <c r="Z68" s="51">
        <f t="shared" si="32"/>
        <v>0</v>
      </c>
      <c r="AA68" s="51">
        <v>600000</v>
      </c>
      <c r="AB68" s="51"/>
      <c r="AC68" s="51">
        <f t="shared" si="33"/>
        <v>0</v>
      </c>
      <c r="AD68" s="18">
        <f t="shared" si="34"/>
        <v>650000</v>
      </c>
      <c r="AE68" s="18">
        <f t="shared" si="31"/>
        <v>0</v>
      </c>
    </row>
    <row r="69" spans="1:31" ht="15" x14ac:dyDescent="0.2">
      <c r="A69" s="31"/>
      <c r="B69" s="32"/>
      <c r="C69" s="33"/>
      <c r="D69" s="34"/>
      <c r="E69" s="35">
        <v>0</v>
      </c>
      <c r="F69" s="17"/>
      <c r="G69" s="36"/>
      <c r="H69" s="18">
        <f t="shared" si="24"/>
        <v>0</v>
      </c>
      <c r="I69" s="19"/>
      <c r="J69" s="36"/>
      <c r="K69" s="18">
        <f t="shared" si="25"/>
        <v>0</v>
      </c>
      <c r="L69" s="20"/>
      <c r="M69" s="36"/>
      <c r="N69" s="18">
        <f t="shared" si="26"/>
        <v>0</v>
      </c>
      <c r="O69" s="21"/>
      <c r="P69" s="36"/>
      <c r="Q69" s="36">
        <f t="shared" si="27"/>
        <v>0</v>
      </c>
      <c r="R69" s="22"/>
      <c r="S69" s="36"/>
      <c r="T69" s="36">
        <f t="shared" si="28"/>
        <v>0</v>
      </c>
      <c r="U69" s="23"/>
      <c r="V69" s="36">
        <f t="shared" si="29"/>
        <v>0</v>
      </c>
      <c r="W69" s="36">
        <f t="shared" si="30"/>
        <v>0</v>
      </c>
      <c r="X69" s="51">
        <v>15000</v>
      </c>
      <c r="Y69" s="51"/>
      <c r="Z69" s="51">
        <f t="shared" si="32"/>
        <v>0</v>
      </c>
      <c r="AA69" s="51">
        <v>600000</v>
      </c>
      <c r="AB69" s="51"/>
      <c r="AC69" s="51">
        <f t="shared" si="33"/>
        <v>0</v>
      </c>
      <c r="AD69" s="18">
        <f t="shared" si="34"/>
        <v>0</v>
      </c>
      <c r="AE69" s="18">
        <f t="shared" si="31"/>
        <v>0</v>
      </c>
    </row>
    <row r="70" spans="1:31" ht="15" x14ac:dyDescent="0.2">
      <c r="A70" s="37">
        <v>1</v>
      </c>
      <c r="B70" s="38" t="s">
        <v>157</v>
      </c>
      <c r="C70" s="39" t="s">
        <v>32</v>
      </c>
      <c r="D70" s="40">
        <v>20998</v>
      </c>
      <c r="E70" s="16">
        <v>1000000</v>
      </c>
      <c r="F70" s="17">
        <v>25000</v>
      </c>
      <c r="G70" s="18">
        <v>26</v>
      </c>
      <c r="H70" s="18">
        <f t="shared" si="24"/>
        <v>650000</v>
      </c>
      <c r="I70" s="19">
        <v>15000</v>
      </c>
      <c r="J70" s="18"/>
      <c r="K70" s="18">
        <f t="shared" si="25"/>
        <v>0</v>
      </c>
      <c r="L70" s="20">
        <v>15000</v>
      </c>
      <c r="M70" s="18"/>
      <c r="N70" s="18">
        <f t="shared" si="26"/>
        <v>0</v>
      </c>
      <c r="O70" s="21">
        <v>250000</v>
      </c>
      <c r="P70" s="18"/>
      <c r="Q70" s="18">
        <f t="shared" si="27"/>
        <v>0</v>
      </c>
      <c r="R70" s="22">
        <v>300000</v>
      </c>
      <c r="S70" s="18"/>
      <c r="T70" s="18">
        <f t="shared" si="28"/>
        <v>0</v>
      </c>
      <c r="U70" s="23"/>
      <c r="V70" s="18">
        <f t="shared" si="29"/>
        <v>0</v>
      </c>
      <c r="W70" s="18">
        <f t="shared" si="30"/>
        <v>0</v>
      </c>
      <c r="X70" s="51">
        <v>15000</v>
      </c>
      <c r="Y70" s="51"/>
      <c r="Z70" s="51">
        <f t="shared" si="32"/>
        <v>0</v>
      </c>
      <c r="AA70" s="51">
        <v>600000</v>
      </c>
      <c r="AB70" s="51"/>
      <c r="AC70" s="51">
        <f t="shared" si="33"/>
        <v>0</v>
      </c>
      <c r="AD70" s="18">
        <f t="shared" si="34"/>
        <v>650000</v>
      </c>
      <c r="AE70" s="18">
        <f t="shared" si="31"/>
        <v>350000</v>
      </c>
    </row>
    <row r="71" spans="1:31" ht="15" x14ac:dyDescent="0.2">
      <c r="A71" s="37">
        <v>2</v>
      </c>
      <c r="B71" s="38" t="s">
        <v>158</v>
      </c>
      <c r="C71" s="39" t="s">
        <v>32</v>
      </c>
      <c r="D71" s="40">
        <v>21022</v>
      </c>
      <c r="E71" s="16">
        <v>1000000</v>
      </c>
      <c r="F71" s="17">
        <v>25000</v>
      </c>
      <c r="G71" s="18">
        <v>26</v>
      </c>
      <c r="H71" s="18">
        <f t="shared" si="24"/>
        <v>650000</v>
      </c>
      <c r="I71" s="19">
        <v>15000</v>
      </c>
      <c r="J71" s="18"/>
      <c r="K71" s="18">
        <f t="shared" si="25"/>
        <v>0</v>
      </c>
      <c r="L71" s="20">
        <v>15000</v>
      </c>
      <c r="M71" s="18"/>
      <c r="N71" s="18">
        <f t="shared" si="26"/>
        <v>0</v>
      </c>
      <c r="O71" s="21">
        <v>250000</v>
      </c>
      <c r="P71" s="18"/>
      <c r="Q71" s="18">
        <f t="shared" si="27"/>
        <v>0</v>
      </c>
      <c r="R71" s="22">
        <v>300000</v>
      </c>
      <c r="S71" s="18"/>
      <c r="T71" s="18">
        <f t="shared" si="28"/>
        <v>0</v>
      </c>
      <c r="U71" s="23"/>
      <c r="V71" s="18">
        <f t="shared" si="29"/>
        <v>0</v>
      </c>
      <c r="W71" s="18">
        <f t="shared" si="30"/>
        <v>0</v>
      </c>
      <c r="X71" s="51">
        <v>15000</v>
      </c>
      <c r="Y71" s="51"/>
      <c r="Z71" s="51">
        <f t="shared" si="32"/>
        <v>0</v>
      </c>
      <c r="AA71" s="51">
        <v>600000</v>
      </c>
      <c r="AB71" s="51"/>
      <c r="AC71" s="51">
        <f t="shared" si="33"/>
        <v>0</v>
      </c>
      <c r="AD71" s="18">
        <f t="shared" si="34"/>
        <v>650000</v>
      </c>
      <c r="AE71" s="18">
        <f t="shared" si="31"/>
        <v>350000</v>
      </c>
    </row>
    <row r="72" spans="1:31" ht="15" x14ac:dyDescent="0.2">
      <c r="A72" s="37">
        <v>3</v>
      </c>
      <c r="B72" s="38" t="s">
        <v>159</v>
      </c>
      <c r="C72" s="39" t="s">
        <v>32</v>
      </c>
      <c r="D72" s="40">
        <v>24077</v>
      </c>
      <c r="E72" s="16">
        <v>650000</v>
      </c>
      <c r="F72" s="17">
        <v>25000</v>
      </c>
      <c r="G72" s="18">
        <v>26</v>
      </c>
      <c r="H72" s="18">
        <f t="shared" si="24"/>
        <v>650000</v>
      </c>
      <c r="I72" s="19">
        <v>15000</v>
      </c>
      <c r="J72" s="18"/>
      <c r="K72" s="18">
        <f t="shared" si="25"/>
        <v>0</v>
      </c>
      <c r="L72" s="20">
        <v>15000</v>
      </c>
      <c r="M72" s="18"/>
      <c r="N72" s="18">
        <f t="shared" si="26"/>
        <v>0</v>
      </c>
      <c r="O72" s="21">
        <v>250000</v>
      </c>
      <c r="P72" s="18"/>
      <c r="Q72" s="18">
        <f t="shared" si="27"/>
        <v>0</v>
      </c>
      <c r="R72" s="22">
        <v>300000</v>
      </c>
      <c r="S72" s="18"/>
      <c r="T72" s="18">
        <f t="shared" si="28"/>
        <v>0</v>
      </c>
      <c r="U72" s="23"/>
      <c r="V72" s="18">
        <f t="shared" si="29"/>
        <v>0</v>
      </c>
      <c r="W72" s="18">
        <f t="shared" si="30"/>
        <v>0</v>
      </c>
      <c r="X72" s="51">
        <v>15000</v>
      </c>
      <c r="Y72" s="51"/>
      <c r="Z72" s="51">
        <f t="shared" si="32"/>
        <v>0</v>
      </c>
      <c r="AA72" s="51">
        <v>600000</v>
      </c>
      <c r="AB72" s="51"/>
      <c r="AC72" s="51">
        <f t="shared" si="33"/>
        <v>0</v>
      </c>
      <c r="AD72" s="18">
        <f t="shared" si="34"/>
        <v>650000</v>
      </c>
      <c r="AE72" s="18">
        <f t="shared" si="31"/>
        <v>0</v>
      </c>
    </row>
    <row r="73" spans="1:31" ht="15" x14ac:dyDescent="0.2">
      <c r="A73" s="37">
        <v>4</v>
      </c>
      <c r="B73" s="38" t="s">
        <v>160</v>
      </c>
      <c r="C73" s="39" t="s">
        <v>32</v>
      </c>
      <c r="D73" s="40">
        <v>23251</v>
      </c>
      <c r="E73" s="16">
        <v>650000</v>
      </c>
      <c r="F73" s="17">
        <v>25000</v>
      </c>
      <c r="G73" s="18">
        <v>26</v>
      </c>
      <c r="H73" s="18">
        <f t="shared" si="24"/>
        <v>650000</v>
      </c>
      <c r="I73" s="19">
        <v>15000</v>
      </c>
      <c r="J73" s="18"/>
      <c r="K73" s="18">
        <f t="shared" si="25"/>
        <v>0</v>
      </c>
      <c r="L73" s="20">
        <v>15000</v>
      </c>
      <c r="M73" s="18"/>
      <c r="N73" s="18">
        <f t="shared" si="26"/>
        <v>0</v>
      </c>
      <c r="O73" s="21">
        <v>250000</v>
      </c>
      <c r="P73" s="18"/>
      <c r="Q73" s="18">
        <f t="shared" si="27"/>
        <v>0</v>
      </c>
      <c r="R73" s="22">
        <v>300000</v>
      </c>
      <c r="S73" s="18"/>
      <c r="T73" s="18">
        <f t="shared" si="28"/>
        <v>0</v>
      </c>
      <c r="U73" s="23"/>
      <c r="V73" s="18">
        <f t="shared" ref="V73:V75" si="35">SUM(T73:U73)</f>
        <v>0</v>
      </c>
      <c r="W73" s="18">
        <f t="shared" si="30"/>
        <v>0</v>
      </c>
      <c r="X73" s="51">
        <v>15000</v>
      </c>
      <c r="Y73" s="51"/>
      <c r="Z73" s="51">
        <f t="shared" si="32"/>
        <v>0</v>
      </c>
      <c r="AA73" s="51">
        <v>600000</v>
      </c>
      <c r="AB73" s="51"/>
      <c r="AC73" s="51">
        <f t="shared" si="33"/>
        <v>0</v>
      </c>
      <c r="AD73" s="18">
        <f t="shared" si="34"/>
        <v>650000</v>
      </c>
      <c r="AE73" s="18">
        <f t="shared" si="31"/>
        <v>0</v>
      </c>
    </row>
    <row r="74" spans="1:31" ht="15" x14ac:dyDescent="0.2">
      <c r="A74" s="37">
        <v>5</v>
      </c>
      <c r="B74" s="42" t="s">
        <v>161</v>
      </c>
      <c r="C74" s="39" t="s">
        <v>32</v>
      </c>
      <c r="D74" s="40">
        <v>21743</v>
      </c>
      <c r="E74" s="16">
        <v>1000000</v>
      </c>
      <c r="F74" s="17">
        <v>25000</v>
      </c>
      <c r="G74" s="18">
        <v>26</v>
      </c>
      <c r="H74" s="18">
        <f t="shared" si="24"/>
        <v>650000</v>
      </c>
      <c r="I74" s="19">
        <v>15000</v>
      </c>
      <c r="J74" s="18"/>
      <c r="K74" s="18">
        <f t="shared" si="25"/>
        <v>0</v>
      </c>
      <c r="L74" s="20">
        <v>15000</v>
      </c>
      <c r="M74" s="18"/>
      <c r="N74" s="18">
        <f t="shared" si="26"/>
        <v>0</v>
      </c>
      <c r="O74" s="21">
        <v>250000</v>
      </c>
      <c r="P74" s="18"/>
      <c r="Q74" s="18">
        <f t="shared" si="27"/>
        <v>0</v>
      </c>
      <c r="R74" s="22">
        <v>300000</v>
      </c>
      <c r="S74" s="18"/>
      <c r="T74" s="18">
        <f t="shared" si="28"/>
        <v>0</v>
      </c>
      <c r="U74" s="23"/>
      <c r="V74" s="18">
        <f t="shared" si="35"/>
        <v>0</v>
      </c>
      <c r="W74" s="18">
        <f t="shared" si="30"/>
        <v>0</v>
      </c>
      <c r="X74" s="51">
        <v>15000</v>
      </c>
      <c r="Y74" s="51"/>
      <c r="Z74" s="51">
        <f t="shared" si="32"/>
        <v>0</v>
      </c>
      <c r="AA74" s="51">
        <v>600000</v>
      </c>
      <c r="AB74" s="51"/>
      <c r="AC74" s="51">
        <f t="shared" si="33"/>
        <v>0</v>
      </c>
      <c r="AD74" s="18">
        <f t="shared" si="34"/>
        <v>650000</v>
      </c>
      <c r="AE74" s="18">
        <f t="shared" si="31"/>
        <v>350000</v>
      </c>
    </row>
    <row r="75" spans="1:31" ht="15" x14ac:dyDescent="0.2">
      <c r="A75" s="37">
        <v>6</v>
      </c>
      <c r="B75" s="38" t="s">
        <v>162</v>
      </c>
      <c r="C75" s="39" t="s">
        <v>32</v>
      </c>
      <c r="D75" s="40">
        <v>26484</v>
      </c>
      <c r="E75" s="16">
        <v>650000</v>
      </c>
      <c r="F75" s="17">
        <v>25000</v>
      </c>
      <c r="G75" s="18">
        <v>26</v>
      </c>
      <c r="H75" s="18">
        <f t="shared" si="24"/>
        <v>650000</v>
      </c>
      <c r="I75" s="19">
        <v>15000</v>
      </c>
      <c r="J75" s="18"/>
      <c r="K75" s="18">
        <f t="shared" si="25"/>
        <v>0</v>
      </c>
      <c r="L75" s="20">
        <v>15000</v>
      </c>
      <c r="M75" s="18"/>
      <c r="N75" s="18">
        <f t="shared" si="26"/>
        <v>0</v>
      </c>
      <c r="O75" s="21">
        <v>250000</v>
      </c>
      <c r="P75" s="18"/>
      <c r="Q75" s="18">
        <f t="shared" si="27"/>
        <v>0</v>
      </c>
      <c r="R75" s="22">
        <v>300000</v>
      </c>
      <c r="S75" s="18"/>
      <c r="T75" s="18">
        <f t="shared" si="28"/>
        <v>0</v>
      </c>
      <c r="U75" s="23"/>
      <c r="V75" s="18">
        <f t="shared" si="35"/>
        <v>0</v>
      </c>
      <c r="W75" s="18">
        <f t="shared" si="30"/>
        <v>0</v>
      </c>
      <c r="X75" s="51">
        <v>15000</v>
      </c>
      <c r="Y75" s="51"/>
      <c r="Z75" s="51">
        <f t="shared" si="32"/>
        <v>0</v>
      </c>
      <c r="AA75" s="51">
        <v>600000</v>
      </c>
      <c r="AB75" s="51"/>
      <c r="AC75" s="51">
        <f t="shared" si="33"/>
        <v>0</v>
      </c>
      <c r="AD75" s="18">
        <f t="shared" si="34"/>
        <v>650000</v>
      </c>
      <c r="AE75" s="18">
        <f t="shared" si="31"/>
        <v>0</v>
      </c>
    </row>
    <row r="76" spans="1:31" x14ac:dyDescent="0.2">
      <c r="E76">
        <f>SUM(E53:E75)</f>
        <v>19550000</v>
      </c>
      <c r="G76">
        <f>SUM(G53:G75)</f>
        <v>572</v>
      </c>
      <c r="H76" s="50">
        <f>SUM(H53:H75)</f>
        <v>14300000</v>
      </c>
      <c r="AD76" s="50">
        <f>SUM(AD53:AD75)</f>
        <v>14300000</v>
      </c>
      <c r="AE76" s="50">
        <f>SUM(AE53:AE75)</f>
        <v>5250000</v>
      </c>
    </row>
    <row r="79" spans="1:31" ht="15" x14ac:dyDescent="0.2">
      <c r="A79" s="37">
        <v>7</v>
      </c>
      <c r="B79" s="38" t="s">
        <v>163</v>
      </c>
      <c r="C79" s="39" t="s">
        <v>48</v>
      </c>
      <c r="D79" s="40">
        <v>27772</v>
      </c>
      <c r="E79" s="16">
        <v>900000</v>
      </c>
      <c r="F79" s="17">
        <v>25000</v>
      </c>
      <c r="G79" s="18"/>
      <c r="H79" s="18">
        <f t="shared" ref="H79:H99" si="36">F79*G79</f>
        <v>0</v>
      </c>
      <c r="I79" s="19">
        <v>15000</v>
      </c>
      <c r="J79" s="18"/>
      <c r="K79" s="18">
        <f t="shared" ref="K79:K99" si="37">I79*J79</f>
        <v>0</v>
      </c>
      <c r="L79" s="20">
        <v>15000</v>
      </c>
      <c r="M79" s="18"/>
      <c r="N79" s="18">
        <f t="shared" ref="N79:N99" si="38">L79*M79</f>
        <v>0</v>
      </c>
      <c r="O79" s="21">
        <v>250000</v>
      </c>
      <c r="P79" s="18"/>
      <c r="Q79" s="18">
        <f t="shared" ref="Q79:Q99" si="39">O79*P79</f>
        <v>0</v>
      </c>
      <c r="R79" s="22">
        <v>300000</v>
      </c>
      <c r="S79" s="18">
        <v>3</v>
      </c>
      <c r="T79" s="18">
        <f t="shared" ref="T79:T99" si="40">R79*S79</f>
        <v>900000</v>
      </c>
      <c r="U79" s="23">
        <v>150000</v>
      </c>
      <c r="V79" s="18"/>
      <c r="W79" s="18">
        <f t="shared" ref="W79:W99" si="41">U79*V79</f>
        <v>0</v>
      </c>
      <c r="X79" s="52">
        <v>15000</v>
      </c>
      <c r="Y79" s="51"/>
      <c r="Z79" s="51">
        <f t="shared" ref="Z79:Z97" si="42">Y79*X79</f>
        <v>0</v>
      </c>
      <c r="AA79" s="52">
        <v>600000</v>
      </c>
      <c r="AB79" s="51"/>
      <c r="AC79" s="51">
        <f t="shared" ref="AC79:AC98" si="43">AB79*AA79</f>
        <v>0</v>
      </c>
      <c r="AD79" s="18">
        <f>AC79+Z79+W79+T79+Q79+N79+K79+H79</f>
        <v>900000</v>
      </c>
      <c r="AE79" s="18">
        <f>E79-AD79</f>
        <v>0</v>
      </c>
    </row>
    <row r="80" spans="1:31" ht="15" x14ac:dyDescent="0.2">
      <c r="A80" s="37">
        <v>8</v>
      </c>
      <c r="B80" s="38" t="s">
        <v>164</v>
      </c>
      <c r="C80" s="39" t="s">
        <v>61</v>
      </c>
      <c r="D80" s="40">
        <v>23600</v>
      </c>
      <c r="E80" s="54">
        <v>2840000</v>
      </c>
      <c r="F80" s="17">
        <v>25000</v>
      </c>
      <c r="G80" s="18">
        <v>26</v>
      </c>
      <c r="H80" s="18">
        <f t="shared" si="36"/>
        <v>650000</v>
      </c>
      <c r="I80" s="19">
        <v>15000</v>
      </c>
      <c r="J80" s="18"/>
      <c r="K80" s="18">
        <f t="shared" si="37"/>
        <v>0</v>
      </c>
      <c r="L80" s="20">
        <v>15000</v>
      </c>
      <c r="M80" s="18"/>
      <c r="N80" s="18">
        <f t="shared" si="38"/>
        <v>0</v>
      </c>
      <c r="O80" s="21">
        <v>250000</v>
      </c>
      <c r="P80" s="18">
        <v>3</v>
      </c>
      <c r="Q80" s="18">
        <f t="shared" si="39"/>
        <v>750000</v>
      </c>
      <c r="R80" s="22">
        <v>300000</v>
      </c>
      <c r="S80" s="18">
        <v>3</v>
      </c>
      <c r="T80" s="18">
        <f t="shared" si="40"/>
        <v>900000</v>
      </c>
      <c r="U80" s="23">
        <v>150000</v>
      </c>
      <c r="V80" s="18">
        <v>3</v>
      </c>
      <c r="W80" s="18">
        <f t="shared" si="41"/>
        <v>450000</v>
      </c>
      <c r="X80" s="52">
        <v>15000</v>
      </c>
      <c r="Y80" s="51">
        <v>6</v>
      </c>
      <c r="Z80" s="51">
        <f t="shared" si="42"/>
        <v>90000</v>
      </c>
      <c r="AA80" s="52">
        <v>600000</v>
      </c>
      <c r="AB80" s="51"/>
      <c r="AC80" s="51">
        <f t="shared" si="43"/>
        <v>0</v>
      </c>
      <c r="AD80" s="18">
        <f t="shared" ref="AD80:AD81" si="44">AC80+Z80+W80+T80+Q80+N80+K80+H80</f>
        <v>2840000</v>
      </c>
      <c r="AE80" s="18">
        <f t="shared" ref="AE80:AE99" si="45">E80-AD80</f>
        <v>0</v>
      </c>
    </row>
    <row r="81" spans="1:31" ht="15" x14ac:dyDescent="0.2">
      <c r="A81" s="37">
        <v>9</v>
      </c>
      <c r="B81" s="38" t="s">
        <v>165</v>
      </c>
      <c r="C81" s="39" t="s">
        <v>61</v>
      </c>
      <c r="D81" s="40">
        <v>29992</v>
      </c>
      <c r="E81" s="16">
        <v>2740000</v>
      </c>
      <c r="F81" s="17">
        <v>25000</v>
      </c>
      <c r="G81" s="18">
        <v>26</v>
      </c>
      <c r="H81" s="18">
        <f t="shared" si="36"/>
        <v>650000</v>
      </c>
      <c r="I81" s="19">
        <v>15000</v>
      </c>
      <c r="J81" s="18"/>
      <c r="K81" s="18">
        <f t="shared" si="37"/>
        <v>0</v>
      </c>
      <c r="L81" s="20">
        <v>15000</v>
      </c>
      <c r="M81" s="18"/>
      <c r="N81" s="18">
        <f t="shared" si="38"/>
        <v>0</v>
      </c>
      <c r="O81" s="21">
        <v>250000</v>
      </c>
      <c r="P81" s="18">
        <v>2</v>
      </c>
      <c r="Q81" s="18">
        <f t="shared" si="39"/>
        <v>500000</v>
      </c>
      <c r="R81" s="22">
        <v>300000</v>
      </c>
      <c r="S81" s="18">
        <v>2</v>
      </c>
      <c r="T81" s="18">
        <f t="shared" si="40"/>
        <v>600000</v>
      </c>
      <c r="U81" s="23">
        <v>150000</v>
      </c>
      <c r="V81" s="18">
        <v>2</v>
      </c>
      <c r="W81" s="18">
        <f t="shared" si="41"/>
        <v>300000</v>
      </c>
      <c r="X81" s="52">
        <v>15000</v>
      </c>
      <c r="Y81" s="51">
        <v>6</v>
      </c>
      <c r="Z81" s="51">
        <f t="shared" si="42"/>
        <v>90000</v>
      </c>
      <c r="AA81" s="52">
        <v>600000</v>
      </c>
      <c r="AB81" s="51">
        <v>1</v>
      </c>
      <c r="AC81" s="51">
        <f t="shared" si="43"/>
        <v>600000</v>
      </c>
      <c r="AD81" s="18">
        <f t="shared" si="44"/>
        <v>2740000</v>
      </c>
      <c r="AE81" s="18">
        <f t="shared" si="45"/>
        <v>0</v>
      </c>
    </row>
    <row r="82" spans="1:31" ht="15" x14ac:dyDescent="0.2">
      <c r="A82" s="37">
        <v>10</v>
      </c>
      <c r="B82" s="42" t="s">
        <v>166</v>
      </c>
      <c r="C82" s="39" t="s">
        <v>61</v>
      </c>
      <c r="D82" s="40">
        <v>30240</v>
      </c>
      <c r="E82" s="16">
        <v>3190000</v>
      </c>
      <c r="F82" s="17">
        <v>25000</v>
      </c>
      <c r="G82" s="18">
        <v>26</v>
      </c>
      <c r="H82" s="18">
        <f t="shared" si="36"/>
        <v>650000</v>
      </c>
      <c r="I82" s="19">
        <v>15000</v>
      </c>
      <c r="J82" s="18"/>
      <c r="K82" s="18">
        <f t="shared" si="37"/>
        <v>0</v>
      </c>
      <c r="L82" s="20">
        <v>15000</v>
      </c>
      <c r="M82" s="18"/>
      <c r="N82" s="18">
        <f t="shared" si="38"/>
        <v>0</v>
      </c>
      <c r="O82" s="21">
        <v>250000</v>
      </c>
      <c r="P82" s="18">
        <v>2</v>
      </c>
      <c r="Q82" s="18">
        <f t="shared" si="39"/>
        <v>500000</v>
      </c>
      <c r="R82" s="22">
        <v>300000</v>
      </c>
      <c r="S82" s="18">
        <v>3</v>
      </c>
      <c r="T82" s="18">
        <f t="shared" si="40"/>
        <v>900000</v>
      </c>
      <c r="U82" s="23">
        <v>150000</v>
      </c>
      <c r="V82" s="18">
        <v>3</v>
      </c>
      <c r="W82" s="18">
        <f t="shared" si="41"/>
        <v>450000</v>
      </c>
      <c r="X82" s="52">
        <v>15000</v>
      </c>
      <c r="Y82" s="51">
        <v>6</v>
      </c>
      <c r="Z82" s="51">
        <f t="shared" si="42"/>
        <v>90000</v>
      </c>
      <c r="AA82" s="52">
        <v>600000</v>
      </c>
      <c r="AB82" s="51">
        <v>1</v>
      </c>
      <c r="AC82" s="51">
        <f t="shared" si="43"/>
        <v>600000</v>
      </c>
      <c r="AD82" s="18">
        <f>AC82+Z82+W82+T82+Q82+N82+K82+H82</f>
        <v>3190000</v>
      </c>
      <c r="AE82" s="18">
        <f t="shared" si="45"/>
        <v>0</v>
      </c>
    </row>
    <row r="83" spans="1:31" ht="24" x14ac:dyDescent="0.2">
      <c r="A83" s="37">
        <v>11</v>
      </c>
      <c r="B83" s="42" t="s">
        <v>167</v>
      </c>
      <c r="C83" s="39" t="s">
        <v>61</v>
      </c>
      <c r="D83" s="40">
        <v>31041</v>
      </c>
      <c r="E83" s="16">
        <v>0</v>
      </c>
      <c r="F83" s="17">
        <v>25000</v>
      </c>
      <c r="G83" s="18"/>
      <c r="H83" s="18">
        <f t="shared" si="36"/>
        <v>0</v>
      </c>
      <c r="I83" s="19">
        <v>15000</v>
      </c>
      <c r="J83" s="18"/>
      <c r="K83" s="18">
        <f t="shared" si="37"/>
        <v>0</v>
      </c>
      <c r="L83" s="20">
        <v>15000</v>
      </c>
      <c r="M83" s="18"/>
      <c r="N83" s="18">
        <f t="shared" si="38"/>
        <v>0</v>
      </c>
      <c r="O83" s="21">
        <v>250000</v>
      </c>
      <c r="P83" s="18"/>
      <c r="Q83" s="18">
        <f t="shared" si="39"/>
        <v>0</v>
      </c>
      <c r="R83" s="22">
        <v>300000</v>
      </c>
      <c r="S83" s="18"/>
      <c r="T83" s="18">
        <f t="shared" si="40"/>
        <v>0</v>
      </c>
      <c r="U83" s="23">
        <v>150000</v>
      </c>
      <c r="V83" s="18"/>
      <c r="W83" s="18">
        <f t="shared" si="41"/>
        <v>0</v>
      </c>
      <c r="X83" s="52">
        <v>15000</v>
      </c>
      <c r="Y83" s="51"/>
      <c r="Z83" s="51">
        <f t="shared" si="42"/>
        <v>0</v>
      </c>
      <c r="AA83" s="52">
        <v>600000</v>
      </c>
      <c r="AB83" s="51"/>
      <c r="AC83" s="51">
        <f t="shared" si="43"/>
        <v>0</v>
      </c>
      <c r="AD83" s="18">
        <f t="shared" ref="AD83:AD99" si="46">AC83+Z83+W83+T83+Q83+N83+K83+H83</f>
        <v>0</v>
      </c>
      <c r="AE83" s="18">
        <f t="shared" si="45"/>
        <v>0</v>
      </c>
    </row>
    <row r="84" spans="1:31" ht="15" x14ac:dyDescent="0.2">
      <c r="A84" s="37">
        <v>12</v>
      </c>
      <c r="B84" s="38" t="s">
        <v>168</v>
      </c>
      <c r="C84" s="39" t="s">
        <v>61</v>
      </c>
      <c r="D84" s="40">
        <v>33528</v>
      </c>
      <c r="E84" s="16">
        <v>740000</v>
      </c>
      <c r="F84" s="17">
        <v>25000</v>
      </c>
      <c r="G84" s="18">
        <v>26</v>
      </c>
      <c r="H84" s="18">
        <f t="shared" si="36"/>
        <v>650000</v>
      </c>
      <c r="I84" s="19">
        <v>15000</v>
      </c>
      <c r="J84" s="18"/>
      <c r="K84" s="18">
        <f t="shared" si="37"/>
        <v>0</v>
      </c>
      <c r="L84" s="20">
        <v>15000</v>
      </c>
      <c r="M84" s="18"/>
      <c r="N84" s="18">
        <f t="shared" si="38"/>
        <v>0</v>
      </c>
      <c r="O84" s="21">
        <v>250000</v>
      </c>
      <c r="P84" s="18"/>
      <c r="Q84" s="18">
        <f t="shared" si="39"/>
        <v>0</v>
      </c>
      <c r="R84" s="22">
        <v>300000</v>
      </c>
      <c r="S84" s="18"/>
      <c r="T84" s="18">
        <f t="shared" si="40"/>
        <v>0</v>
      </c>
      <c r="U84" s="23">
        <v>150000</v>
      </c>
      <c r="V84" s="18"/>
      <c r="W84" s="18">
        <f t="shared" si="41"/>
        <v>0</v>
      </c>
      <c r="X84" s="52">
        <v>15000</v>
      </c>
      <c r="Y84" s="51">
        <v>6</v>
      </c>
      <c r="Z84" s="51">
        <f t="shared" si="42"/>
        <v>90000</v>
      </c>
      <c r="AA84" s="52">
        <v>600000</v>
      </c>
      <c r="AB84" s="51"/>
      <c r="AC84" s="51">
        <f t="shared" si="43"/>
        <v>0</v>
      </c>
      <c r="AD84" s="18">
        <f t="shared" si="46"/>
        <v>740000</v>
      </c>
      <c r="AE84" s="18">
        <f t="shared" si="45"/>
        <v>0</v>
      </c>
    </row>
    <row r="85" spans="1:31" ht="15" x14ac:dyDescent="0.2">
      <c r="A85" s="37">
        <v>13</v>
      </c>
      <c r="B85" s="42" t="s">
        <v>169</v>
      </c>
      <c r="C85" s="39" t="s">
        <v>61</v>
      </c>
      <c r="D85" s="40">
        <v>34026</v>
      </c>
      <c r="E85" s="16">
        <v>2840000</v>
      </c>
      <c r="F85" s="17">
        <v>25000</v>
      </c>
      <c r="G85" s="18">
        <v>26</v>
      </c>
      <c r="H85" s="18">
        <f t="shared" si="36"/>
        <v>650000</v>
      </c>
      <c r="I85" s="19">
        <v>15000</v>
      </c>
      <c r="J85" s="18"/>
      <c r="K85" s="18">
        <f t="shared" si="37"/>
        <v>0</v>
      </c>
      <c r="L85" s="20">
        <v>15000</v>
      </c>
      <c r="M85" s="18"/>
      <c r="N85" s="18">
        <f t="shared" si="38"/>
        <v>0</v>
      </c>
      <c r="O85" s="21">
        <v>250000</v>
      </c>
      <c r="P85" s="18">
        <v>3</v>
      </c>
      <c r="Q85" s="18">
        <f t="shared" si="39"/>
        <v>750000</v>
      </c>
      <c r="R85" s="22">
        <v>300000</v>
      </c>
      <c r="S85" s="18">
        <v>3</v>
      </c>
      <c r="T85" s="18">
        <f t="shared" si="40"/>
        <v>900000</v>
      </c>
      <c r="U85" s="23">
        <v>150000</v>
      </c>
      <c r="V85" s="18">
        <v>3</v>
      </c>
      <c r="W85" s="18">
        <f t="shared" si="41"/>
        <v>450000</v>
      </c>
      <c r="X85" s="52">
        <v>15000</v>
      </c>
      <c r="Y85" s="51">
        <v>6</v>
      </c>
      <c r="Z85" s="51">
        <f t="shared" si="42"/>
        <v>90000</v>
      </c>
      <c r="AA85" s="52">
        <v>600000</v>
      </c>
      <c r="AB85" s="51"/>
      <c r="AC85" s="51">
        <f t="shared" si="43"/>
        <v>0</v>
      </c>
      <c r="AD85" s="18">
        <f t="shared" si="46"/>
        <v>2840000</v>
      </c>
      <c r="AE85" s="18">
        <f t="shared" si="45"/>
        <v>0</v>
      </c>
    </row>
    <row r="86" spans="1:31" ht="15" x14ac:dyDescent="0.2">
      <c r="A86" s="37">
        <v>14</v>
      </c>
      <c r="B86" s="38" t="s">
        <v>170</v>
      </c>
      <c r="C86" s="39" t="s">
        <v>61</v>
      </c>
      <c r="D86" s="40">
        <v>33872</v>
      </c>
      <c r="E86" s="16">
        <v>1190000</v>
      </c>
      <c r="F86" s="17">
        <v>25000</v>
      </c>
      <c r="G86" s="18">
        <v>26</v>
      </c>
      <c r="H86" s="18">
        <f t="shared" si="36"/>
        <v>650000</v>
      </c>
      <c r="I86" s="19">
        <v>15000</v>
      </c>
      <c r="J86" s="18"/>
      <c r="K86" s="18">
        <f t="shared" si="37"/>
        <v>0</v>
      </c>
      <c r="L86" s="20">
        <v>15000</v>
      </c>
      <c r="M86" s="18"/>
      <c r="N86" s="18">
        <f t="shared" si="38"/>
        <v>0</v>
      </c>
      <c r="O86" s="21">
        <v>250000</v>
      </c>
      <c r="P86" s="18"/>
      <c r="Q86" s="18">
        <f t="shared" si="39"/>
        <v>0</v>
      </c>
      <c r="R86" s="22">
        <v>300000</v>
      </c>
      <c r="S86" s="18"/>
      <c r="T86" s="18">
        <f t="shared" si="40"/>
        <v>0</v>
      </c>
      <c r="U86" s="23">
        <v>150000</v>
      </c>
      <c r="V86" s="18">
        <v>3</v>
      </c>
      <c r="W86" s="18">
        <f t="shared" si="41"/>
        <v>450000</v>
      </c>
      <c r="X86" s="52">
        <v>15000</v>
      </c>
      <c r="Y86" s="51">
        <v>6</v>
      </c>
      <c r="Z86" s="51">
        <f t="shared" si="42"/>
        <v>90000</v>
      </c>
      <c r="AA86" s="52">
        <v>600000</v>
      </c>
      <c r="AB86" s="51"/>
      <c r="AC86" s="51">
        <f t="shared" si="43"/>
        <v>0</v>
      </c>
      <c r="AD86" s="18">
        <f t="shared" si="46"/>
        <v>1190000</v>
      </c>
      <c r="AE86" s="18">
        <f t="shared" si="45"/>
        <v>0</v>
      </c>
    </row>
    <row r="87" spans="1:31" ht="15" x14ac:dyDescent="0.2">
      <c r="A87" s="37">
        <v>15</v>
      </c>
      <c r="B87" s="18" t="s">
        <v>171</v>
      </c>
      <c r="C87" s="18" t="s">
        <v>61</v>
      </c>
      <c r="D87" s="18">
        <v>45593</v>
      </c>
      <c r="E87" s="54">
        <v>740000</v>
      </c>
      <c r="F87" s="17">
        <v>25000</v>
      </c>
      <c r="G87" s="18">
        <v>26</v>
      </c>
      <c r="H87" s="18">
        <f t="shared" si="36"/>
        <v>650000</v>
      </c>
      <c r="I87" s="19">
        <v>15000</v>
      </c>
      <c r="J87" s="18"/>
      <c r="K87" s="18">
        <f t="shared" si="37"/>
        <v>0</v>
      </c>
      <c r="L87" s="20">
        <v>15000</v>
      </c>
      <c r="M87" s="18"/>
      <c r="N87" s="18">
        <f t="shared" si="38"/>
        <v>0</v>
      </c>
      <c r="O87" s="21">
        <v>250000</v>
      </c>
      <c r="P87" s="18"/>
      <c r="Q87" s="18">
        <f t="shared" si="39"/>
        <v>0</v>
      </c>
      <c r="R87" s="22">
        <v>300000</v>
      </c>
      <c r="S87" s="18"/>
      <c r="T87" s="18">
        <f t="shared" si="40"/>
        <v>0</v>
      </c>
      <c r="U87" s="23">
        <v>150000</v>
      </c>
      <c r="V87" s="18"/>
      <c r="W87" s="18">
        <f t="shared" si="41"/>
        <v>0</v>
      </c>
      <c r="X87" s="52">
        <v>15000</v>
      </c>
      <c r="Y87" s="51">
        <v>6</v>
      </c>
      <c r="Z87" s="51">
        <f t="shared" si="42"/>
        <v>90000</v>
      </c>
      <c r="AA87" s="52">
        <v>600000</v>
      </c>
      <c r="AB87" s="51"/>
      <c r="AC87" s="51">
        <f t="shared" si="43"/>
        <v>0</v>
      </c>
      <c r="AD87" s="18">
        <f t="shared" si="46"/>
        <v>740000</v>
      </c>
      <c r="AE87" s="18">
        <f t="shared" si="45"/>
        <v>0</v>
      </c>
    </row>
    <row r="88" spans="1:31" ht="15" x14ac:dyDescent="0.2">
      <c r="A88" s="37">
        <v>16</v>
      </c>
      <c r="B88" s="28" t="s">
        <v>172</v>
      </c>
      <c r="C88" s="29" t="s">
        <v>61</v>
      </c>
      <c r="D88" s="30">
        <v>45726</v>
      </c>
      <c r="E88" s="16">
        <v>990000</v>
      </c>
      <c r="F88" s="17">
        <v>25000</v>
      </c>
      <c r="G88" s="18">
        <v>26</v>
      </c>
      <c r="H88" s="18">
        <f t="shared" si="36"/>
        <v>650000</v>
      </c>
      <c r="I88" s="19">
        <v>15000</v>
      </c>
      <c r="J88" s="18"/>
      <c r="K88" s="18">
        <f t="shared" si="37"/>
        <v>0</v>
      </c>
      <c r="L88" s="20">
        <v>15000</v>
      </c>
      <c r="M88" s="18"/>
      <c r="N88" s="18">
        <f t="shared" si="38"/>
        <v>0</v>
      </c>
      <c r="O88" s="21">
        <v>250000</v>
      </c>
      <c r="P88" s="18">
        <v>1</v>
      </c>
      <c r="Q88" s="18">
        <f t="shared" si="39"/>
        <v>250000</v>
      </c>
      <c r="R88" s="22">
        <v>300000</v>
      </c>
      <c r="S88" s="18"/>
      <c r="T88" s="18">
        <f t="shared" si="40"/>
        <v>0</v>
      </c>
      <c r="U88" s="23">
        <v>150000</v>
      </c>
      <c r="V88" s="18"/>
      <c r="W88" s="18">
        <f t="shared" si="41"/>
        <v>0</v>
      </c>
      <c r="X88" s="52">
        <v>15000</v>
      </c>
      <c r="Y88" s="51">
        <v>6</v>
      </c>
      <c r="Z88" s="51">
        <f t="shared" si="42"/>
        <v>90000</v>
      </c>
      <c r="AA88" s="52">
        <v>600000</v>
      </c>
      <c r="AB88" s="51"/>
      <c r="AC88" s="51">
        <f t="shared" si="43"/>
        <v>0</v>
      </c>
      <c r="AD88" s="18">
        <f t="shared" si="46"/>
        <v>990000</v>
      </c>
      <c r="AE88" s="18">
        <f t="shared" si="45"/>
        <v>0</v>
      </c>
    </row>
    <row r="89" spans="1:31" ht="24" x14ac:dyDescent="0.2">
      <c r="A89" s="37">
        <v>17</v>
      </c>
      <c r="B89" s="28" t="s">
        <v>173</v>
      </c>
      <c r="C89" s="29" t="s">
        <v>61</v>
      </c>
      <c r="D89" s="30">
        <v>40586</v>
      </c>
      <c r="E89" s="16">
        <v>740000</v>
      </c>
      <c r="F89" s="17">
        <v>25000</v>
      </c>
      <c r="G89" s="18">
        <v>26</v>
      </c>
      <c r="H89" s="18">
        <f t="shared" si="36"/>
        <v>650000</v>
      </c>
      <c r="I89" s="19">
        <v>15000</v>
      </c>
      <c r="J89" s="18"/>
      <c r="K89" s="18">
        <f t="shared" si="37"/>
        <v>0</v>
      </c>
      <c r="L89" s="20">
        <v>15000</v>
      </c>
      <c r="M89" s="18"/>
      <c r="N89" s="18">
        <f t="shared" si="38"/>
        <v>0</v>
      </c>
      <c r="O89" s="21">
        <v>250000</v>
      </c>
      <c r="P89" s="18"/>
      <c r="Q89" s="18">
        <f t="shared" si="39"/>
        <v>0</v>
      </c>
      <c r="R89" s="22">
        <v>300000</v>
      </c>
      <c r="S89" s="18"/>
      <c r="T89" s="18">
        <f t="shared" si="40"/>
        <v>0</v>
      </c>
      <c r="U89" s="23">
        <v>150000</v>
      </c>
      <c r="V89" s="18"/>
      <c r="W89" s="18">
        <f t="shared" si="41"/>
        <v>0</v>
      </c>
      <c r="X89" s="52">
        <v>15000</v>
      </c>
      <c r="Y89" s="51">
        <v>6</v>
      </c>
      <c r="Z89" s="51">
        <f t="shared" si="42"/>
        <v>90000</v>
      </c>
      <c r="AA89" s="52">
        <v>600000</v>
      </c>
      <c r="AB89" s="51"/>
      <c r="AC89" s="51">
        <f t="shared" si="43"/>
        <v>0</v>
      </c>
      <c r="AD89" s="18">
        <f t="shared" si="46"/>
        <v>740000</v>
      </c>
      <c r="AE89" s="18">
        <f t="shared" si="45"/>
        <v>0</v>
      </c>
    </row>
    <row r="90" spans="1:31" ht="15" x14ac:dyDescent="0.2">
      <c r="A90" s="37">
        <v>18</v>
      </c>
      <c r="B90" s="28" t="s">
        <v>174</v>
      </c>
      <c r="C90" s="29" t="s">
        <v>105</v>
      </c>
      <c r="D90" s="30">
        <v>41750</v>
      </c>
      <c r="E90" s="16">
        <v>1000000</v>
      </c>
      <c r="F90" s="17">
        <v>25000</v>
      </c>
      <c r="G90" s="18">
        <v>26</v>
      </c>
      <c r="H90" s="18">
        <f t="shared" si="36"/>
        <v>650000</v>
      </c>
      <c r="I90" s="19">
        <v>15000</v>
      </c>
      <c r="J90" s="18"/>
      <c r="K90" s="18">
        <f t="shared" si="37"/>
        <v>0</v>
      </c>
      <c r="L90" s="20">
        <v>15000</v>
      </c>
      <c r="M90" s="18"/>
      <c r="N90" s="18">
        <f t="shared" si="38"/>
        <v>0</v>
      </c>
      <c r="O90" s="21">
        <v>250000</v>
      </c>
      <c r="P90" s="18">
        <v>1</v>
      </c>
      <c r="Q90" s="18">
        <f t="shared" si="39"/>
        <v>250000</v>
      </c>
      <c r="R90" s="22">
        <v>300000</v>
      </c>
      <c r="S90" s="18"/>
      <c r="T90" s="18">
        <f t="shared" si="40"/>
        <v>0</v>
      </c>
      <c r="U90" s="23">
        <v>150000</v>
      </c>
      <c r="V90" s="18"/>
      <c r="W90" s="18">
        <f t="shared" si="41"/>
        <v>0</v>
      </c>
      <c r="X90" s="52">
        <v>15000</v>
      </c>
      <c r="Y90" s="51">
        <v>6</v>
      </c>
      <c r="Z90" s="51">
        <f t="shared" si="42"/>
        <v>90000</v>
      </c>
      <c r="AA90" s="52">
        <v>600000</v>
      </c>
      <c r="AB90" s="51"/>
      <c r="AC90" s="51">
        <f t="shared" si="43"/>
        <v>0</v>
      </c>
      <c r="AD90" s="18">
        <f t="shared" si="46"/>
        <v>990000</v>
      </c>
      <c r="AE90" s="18">
        <f t="shared" si="45"/>
        <v>10000</v>
      </c>
    </row>
    <row r="91" spans="1:31" ht="15" x14ac:dyDescent="0.2">
      <c r="A91" s="37">
        <v>19</v>
      </c>
      <c r="B91" s="28" t="s">
        <v>175</v>
      </c>
      <c r="C91" s="29" t="s">
        <v>105</v>
      </c>
      <c r="D91" s="30">
        <v>31542</v>
      </c>
      <c r="E91" s="16">
        <v>2340000</v>
      </c>
      <c r="F91" s="17">
        <v>25000</v>
      </c>
      <c r="G91" s="18">
        <v>26</v>
      </c>
      <c r="H91" s="18">
        <f t="shared" si="36"/>
        <v>650000</v>
      </c>
      <c r="I91" s="19">
        <v>15000</v>
      </c>
      <c r="J91" s="18"/>
      <c r="K91" s="18">
        <f t="shared" si="37"/>
        <v>0</v>
      </c>
      <c r="L91" s="20">
        <v>15000</v>
      </c>
      <c r="M91" s="18"/>
      <c r="N91" s="18">
        <f t="shared" si="38"/>
        <v>0</v>
      </c>
      <c r="O91" s="21">
        <v>250000</v>
      </c>
      <c r="P91" s="18">
        <v>4</v>
      </c>
      <c r="Q91" s="18">
        <f t="shared" si="39"/>
        <v>1000000</v>
      </c>
      <c r="R91" s="22">
        <v>300000</v>
      </c>
      <c r="S91" s="18"/>
      <c r="T91" s="18">
        <f t="shared" si="40"/>
        <v>0</v>
      </c>
      <c r="U91" s="23">
        <v>150000</v>
      </c>
      <c r="V91" s="18"/>
      <c r="W91" s="18">
        <f t="shared" si="41"/>
        <v>0</v>
      </c>
      <c r="X91" s="52">
        <v>15000</v>
      </c>
      <c r="Y91" s="51">
        <v>6</v>
      </c>
      <c r="Z91" s="51">
        <f t="shared" si="42"/>
        <v>90000</v>
      </c>
      <c r="AA91" s="52">
        <v>600000</v>
      </c>
      <c r="AB91" s="51">
        <v>1</v>
      </c>
      <c r="AC91" s="51">
        <f t="shared" si="43"/>
        <v>600000</v>
      </c>
      <c r="AD91" s="18">
        <f t="shared" si="46"/>
        <v>2340000</v>
      </c>
      <c r="AE91" s="18">
        <f t="shared" si="45"/>
        <v>0</v>
      </c>
    </row>
    <row r="92" spans="1:31" ht="15" x14ac:dyDescent="0.2">
      <c r="A92" s="37">
        <v>20</v>
      </c>
      <c r="B92" s="28" t="s">
        <v>176</v>
      </c>
      <c r="C92" s="29" t="s">
        <v>128</v>
      </c>
      <c r="D92" s="30">
        <v>38310</v>
      </c>
      <c r="E92" s="16">
        <v>740000</v>
      </c>
      <c r="F92" s="17">
        <v>25000</v>
      </c>
      <c r="G92" s="18">
        <v>26</v>
      </c>
      <c r="H92" s="18">
        <f t="shared" si="36"/>
        <v>650000</v>
      </c>
      <c r="I92" s="19">
        <v>15000</v>
      </c>
      <c r="J92" s="18"/>
      <c r="K92" s="18">
        <f t="shared" si="37"/>
        <v>0</v>
      </c>
      <c r="L92" s="20">
        <v>15000</v>
      </c>
      <c r="M92" s="18"/>
      <c r="N92" s="18">
        <f t="shared" si="38"/>
        <v>0</v>
      </c>
      <c r="O92" s="21">
        <v>250000</v>
      </c>
      <c r="P92" s="18"/>
      <c r="Q92" s="18">
        <f t="shared" si="39"/>
        <v>0</v>
      </c>
      <c r="R92" s="22">
        <v>300000</v>
      </c>
      <c r="S92" s="18"/>
      <c r="T92" s="18">
        <f t="shared" si="40"/>
        <v>0</v>
      </c>
      <c r="U92" s="23">
        <v>150000</v>
      </c>
      <c r="V92" s="18"/>
      <c r="W92" s="18">
        <f t="shared" si="41"/>
        <v>0</v>
      </c>
      <c r="X92" s="52">
        <v>15000</v>
      </c>
      <c r="Y92" s="51">
        <v>6</v>
      </c>
      <c r="Z92" s="51">
        <f t="shared" si="42"/>
        <v>90000</v>
      </c>
      <c r="AA92" s="52">
        <v>600000</v>
      </c>
      <c r="AB92" s="51"/>
      <c r="AC92" s="51">
        <f t="shared" si="43"/>
        <v>0</v>
      </c>
      <c r="AD92" s="18">
        <f t="shared" si="46"/>
        <v>740000</v>
      </c>
      <c r="AE92" s="18">
        <f t="shared" si="45"/>
        <v>0</v>
      </c>
    </row>
    <row r="93" spans="1:31" ht="15" x14ac:dyDescent="0.2">
      <c r="A93" s="37">
        <v>21</v>
      </c>
      <c r="B93" s="28" t="s">
        <v>177</v>
      </c>
      <c r="C93" s="29" t="s">
        <v>128</v>
      </c>
      <c r="D93" s="30">
        <v>35766</v>
      </c>
      <c r="E93" s="16">
        <v>740000</v>
      </c>
      <c r="F93" s="17">
        <v>25000</v>
      </c>
      <c r="G93" s="18">
        <v>26</v>
      </c>
      <c r="H93" s="18">
        <f t="shared" si="36"/>
        <v>650000</v>
      </c>
      <c r="I93" s="19">
        <v>15000</v>
      </c>
      <c r="J93" s="18"/>
      <c r="K93" s="18">
        <f t="shared" si="37"/>
        <v>0</v>
      </c>
      <c r="L93" s="20">
        <v>15000</v>
      </c>
      <c r="M93" s="18"/>
      <c r="N93" s="18">
        <f t="shared" si="38"/>
        <v>0</v>
      </c>
      <c r="O93" s="21">
        <v>250000</v>
      </c>
      <c r="P93" s="18"/>
      <c r="Q93" s="18">
        <f t="shared" si="39"/>
        <v>0</v>
      </c>
      <c r="R93" s="22">
        <v>300000</v>
      </c>
      <c r="S93" s="18"/>
      <c r="T93" s="18">
        <f t="shared" si="40"/>
        <v>0</v>
      </c>
      <c r="U93" s="23">
        <v>150000</v>
      </c>
      <c r="V93" s="18"/>
      <c r="W93" s="18">
        <f t="shared" si="41"/>
        <v>0</v>
      </c>
      <c r="X93" s="52">
        <v>15000</v>
      </c>
      <c r="Y93" s="51">
        <v>6</v>
      </c>
      <c r="Z93" s="51">
        <f t="shared" si="42"/>
        <v>90000</v>
      </c>
      <c r="AA93" s="52">
        <v>600000</v>
      </c>
      <c r="AB93" s="51"/>
      <c r="AC93" s="51">
        <f t="shared" si="43"/>
        <v>0</v>
      </c>
      <c r="AD93" s="18">
        <f t="shared" si="46"/>
        <v>740000</v>
      </c>
      <c r="AE93" s="18">
        <f t="shared" si="45"/>
        <v>0</v>
      </c>
    </row>
    <row r="94" spans="1:31" ht="15" x14ac:dyDescent="0.2">
      <c r="A94" s="37">
        <v>22</v>
      </c>
      <c r="B94" s="28" t="s">
        <v>178</v>
      </c>
      <c r="C94" s="29" t="s">
        <v>128</v>
      </c>
      <c r="D94" s="30">
        <v>36926</v>
      </c>
      <c r="E94" s="16">
        <v>2590000</v>
      </c>
      <c r="F94" s="17">
        <v>25000</v>
      </c>
      <c r="G94" s="18">
        <v>26</v>
      </c>
      <c r="H94" s="18">
        <f t="shared" si="36"/>
        <v>650000</v>
      </c>
      <c r="I94" s="19">
        <v>15000</v>
      </c>
      <c r="J94" s="18"/>
      <c r="K94" s="18">
        <f t="shared" si="37"/>
        <v>0</v>
      </c>
      <c r="L94" s="20">
        <v>15000</v>
      </c>
      <c r="M94" s="18"/>
      <c r="N94" s="18">
        <f t="shared" si="38"/>
        <v>0</v>
      </c>
      <c r="O94" s="21">
        <v>250000</v>
      </c>
      <c r="P94" s="18">
        <v>2</v>
      </c>
      <c r="Q94" s="18">
        <f t="shared" si="39"/>
        <v>500000</v>
      </c>
      <c r="R94" s="22">
        <v>300000</v>
      </c>
      <c r="S94" s="18">
        <v>3</v>
      </c>
      <c r="T94" s="18">
        <f t="shared" si="40"/>
        <v>900000</v>
      </c>
      <c r="U94" s="23">
        <v>150000</v>
      </c>
      <c r="V94" s="18">
        <v>3</v>
      </c>
      <c r="W94" s="18">
        <f t="shared" si="41"/>
        <v>450000</v>
      </c>
      <c r="X94" s="52">
        <v>15000</v>
      </c>
      <c r="Y94" s="51">
        <v>6</v>
      </c>
      <c r="Z94" s="51">
        <f t="shared" si="42"/>
        <v>90000</v>
      </c>
      <c r="AA94" s="52">
        <v>600000</v>
      </c>
      <c r="AB94" s="51"/>
      <c r="AC94" s="51">
        <f t="shared" si="43"/>
        <v>0</v>
      </c>
      <c r="AD94" s="18">
        <f t="shared" si="46"/>
        <v>2590000</v>
      </c>
      <c r="AE94" s="18">
        <f t="shared" si="45"/>
        <v>0</v>
      </c>
    </row>
    <row r="95" spans="1:31" ht="15" x14ac:dyDescent="0.2">
      <c r="A95" s="37">
        <v>23</v>
      </c>
      <c r="B95" s="28" t="s">
        <v>179</v>
      </c>
      <c r="C95" s="29" t="s">
        <v>128</v>
      </c>
      <c r="D95" s="30">
        <v>42757</v>
      </c>
      <c r="E95" s="16">
        <v>1640000</v>
      </c>
      <c r="F95" s="17">
        <v>25000</v>
      </c>
      <c r="G95" s="18">
        <v>26</v>
      </c>
      <c r="H95" s="18">
        <f t="shared" si="36"/>
        <v>650000</v>
      </c>
      <c r="I95" s="19">
        <v>15000</v>
      </c>
      <c r="J95" s="18"/>
      <c r="K95" s="18">
        <f t="shared" si="37"/>
        <v>0</v>
      </c>
      <c r="L95" s="20">
        <v>15000</v>
      </c>
      <c r="M95" s="18"/>
      <c r="N95" s="18">
        <f t="shared" si="38"/>
        <v>0</v>
      </c>
      <c r="O95" s="21">
        <v>250000</v>
      </c>
      <c r="P95" s="18"/>
      <c r="Q95" s="18">
        <f t="shared" si="39"/>
        <v>0</v>
      </c>
      <c r="R95" s="22">
        <v>300000</v>
      </c>
      <c r="S95" s="18">
        <v>3</v>
      </c>
      <c r="T95" s="18">
        <f t="shared" si="40"/>
        <v>900000</v>
      </c>
      <c r="U95" s="23">
        <v>150000</v>
      </c>
      <c r="V95" s="18"/>
      <c r="W95" s="18">
        <f t="shared" si="41"/>
        <v>0</v>
      </c>
      <c r="X95" s="52">
        <v>15000</v>
      </c>
      <c r="Y95" s="51">
        <v>6</v>
      </c>
      <c r="Z95" s="51">
        <f t="shared" si="42"/>
        <v>90000</v>
      </c>
      <c r="AA95" s="52">
        <v>600000</v>
      </c>
      <c r="AB95" s="51"/>
      <c r="AC95" s="51">
        <f t="shared" si="43"/>
        <v>0</v>
      </c>
      <c r="AD95" s="18">
        <f t="shared" si="46"/>
        <v>1640000</v>
      </c>
      <c r="AE95" s="18">
        <f t="shared" si="45"/>
        <v>0</v>
      </c>
    </row>
    <row r="96" spans="1:31" ht="15" x14ac:dyDescent="0.2">
      <c r="A96" s="37">
        <v>24</v>
      </c>
      <c r="B96" s="28" t="s">
        <v>180</v>
      </c>
      <c r="C96" s="29" t="s">
        <v>128</v>
      </c>
      <c r="D96" s="30">
        <v>34457</v>
      </c>
      <c r="E96" s="16">
        <v>90000</v>
      </c>
      <c r="F96" s="17">
        <v>25000</v>
      </c>
      <c r="G96" s="18"/>
      <c r="H96" s="18">
        <f t="shared" si="36"/>
        <v>0</v>
      </c>
      <c r="I96" s="19">
        <v>15000</v>
      </c>
      <c r="J96" s="18"/>
      <c r="K96" s="18">
        <f t="shared" si="37"/>
        <v>0</v>
      </c>
      <c r="L96" s="20">
        <v>15000</v>
      </c>
      <c r="M96" s="18"/>
      <c r="N96" s="18">
        <f t="shared" si="38"/>
        <v>0</v>
      </c>
      <c r="O96" s="21">
        <v>250000</v>
      </c>
      <c r="P96" s="18"/>
      <c r="Q96" s="18">
        <f t="shared" si="39"/>
        <v>0</v>
      </c>
      <c r="R96" s="22">
        <v>300000</v>
      </c>
      <c r="S96" s="18"/>
      <c r="T96" s="18">
        <f t="shared" si="40"/>
        <v>0</v>
      </c>
      <c r="U96" s="23">
        <v>150000</v>
      </c>
      <c r="V96" s="18"/>
      <c r="W96" s="18">
        <f t="shared" si="41"/>
        <v>0</v>
      </c>
      <c r="X96" s="52">
        <v>15000</v>
      </c>
      <c r="Y96" s="51">
        <v>6</v>
      </c>
      <c r="Z96" s="51">
        <f t="shared" si="42"/>
        <v>90000</v>
      </c>
      <c r="AA96" s="52">
        <v>600000</v>
      </c>
      <c r="AB96" s="51"/>
      <c r="AC96" s="51">
        <f t="shared" si="43"/>
        <v>0</v>
      </c>
      <c r="AD96" s="18">
        <f t="shared" si="46"/>
        <v>90000</v>
      </c>
      <c r="AE96" s="18">
        <f t="shared" si="45"/>
        <v>0</v>
      </c>
    </row>
    <row r="97" spans="1:31" ht="15" x14ac:dyDescent="0.2">
      <c r="A97" s="37">
        <v>25</v>
      </c>
      <c r="B97" s="53" t="s">
        <v>181</v>
      </c>
      <c r="C97" s="29" t="s">
        <v>128</v>
      </c>
      <c r="D97" s="30">
        <v>39961</v>
      </c>
      <c r="E97" s="16">
        <v>1595000</v>
      </c>
      <c r="F97" s="17">
        <v>25000</v>
      </c>
      <c r="G97" s="18">
        <v>26</v>
      </c>
      <c r="H97" s="18">
        <f t="shared" si="36"/>
        <v>650000</v>
      </c>
      <c r="I97" s="19">
        <v>15000</v>
      </c>
      <c r="J97" s="18"/>
      <c r="K97" s="18">
        <f t="shared" si="37"/>
        <v>0</v>
      </c>
      <c r="L97" s="20">
        <v>15000</v>
      </c>
      <c r="M97" s="18"/>
      <c r="N97" s="18">
        <f t="shared" si="38"/>
        <v>0</v>
      </c>
      <c r="O97" s="21">
        <v>250000</v>
      </c>
      <c r="P97" s="18"/>
      <c r="Q97" s="18">
        <f t="shared" si="39"/>
        <v>0</v>
      </c>
      <c r="R97" s="22">
        <v>300000</v>
      </c>
      <c r="S97" s="18">
        <v>3</v>
      </c>
      <c r="T97" s="18">
        <f t="shared" si="40"/>
        <v>900000</v>
      </c>
      <c r="U97" s="23">
        <v>150000</v>
      </c>
      <c r="V97" s="18"/>
      <c r="W97" s="18">
        <f t="shared" si="41"/>
        <v>0</v>
      </c>
      <c r="X97" s="52">
        <v>15000</v>
      </c>
      <c r="Y97" s="51">
        <v>3</v>
      </c>
      <c r="Z97" s="51">
        <f t="shared" si="42"/>
        <v>45000</v>
      </c>
      <c r="AA97" s="52">
        <v>600000</v>
      </c>
      <c r="AB97" s="51"/>
      <c r="AC97" s="51">
        <f t="shared" si="43"/>
        <v>0</v>
      </c>
      <c r="AD97" s="18">
        <f t="shared" si="46"/>
        <v>1595000</v>
      </c>
      <c r="AE97" s="18">
        <f t="shared" si="45"/>
        <v>0</v>
      </c>
    </row>
    <row r="98" spans="1:31" ht="15" x14ac:dyDescent="0.2">
      <c r="A98" s="37">
        <v>26</v>
      </c>
      <c r="B98" s="28" t="s">
        <v>182</v>
      </c>
      <c r="C98" s="29" t="s">
        <v>128</v>
      </c>
      <c r="D98" s="30">
        <v>51024</v>
      </c>
      <c r="E98" s="16">
        <v>1040000</v>
      </c>
      <c r="F98" s="17">
        <v>25000</v>
      </c>
      <c r="G98" s="18">
        <v>26</v>
      </c>
      <c r="H98" s="18">
        <f t="shared" si="36"/>
        <v>650000</v>
      </c>
      <c r="I98" s="19">
        <v>15000</v>
      </c>
      <c r="J98" s="18"/>
      <c r="K98" s="18">
        <f t="shared" si="37"/>
        <v>0</v>
      </c>
      <c r="L98" s="20">
        <v>15000</v>
      </c>
      <c r="M98" s="18"/>
      <c r="N98" s="18">
        <f t="shared" si="38"/>
        <v>0</v>
      </c>
      <c r="O98" s="21">
        <v>250000</v>
      </c>
      <c r="P98" s="18"/>
      <c r="Q98" s="18">
        <f t="shared" si="39"/>
        <v>0</v>
      </c>
      <c r="R98" s="22">
        <v>300000</v>
      </c>
      <c r="S98" s="18">
        <v>1</v>
      </c>
      <c r="T98" s="18">
        <f t="shared" si="40"/>
        <v>300000</v>
      </c>
      <c r="U98" s="23">
        <v>150000</v>
      </c>
      <c r="V98" s="18"/>
      <c r="W98" s="18">
        <f t="shared" si="41"/>
        <v>0</v>
      </c>
      <c r="X98" s="52">
        <v>15000</v>
      </c>
      <c r="Y98" s="51">
        <v>6</v>
      </c>
      <c r="Z98" s="51">
        <f>Y98*X98</f>
        <v>90000</v>
      </c>
      <c r="AA98" s="52">
        <v>600000</v>
      </c>
      <c r="AB98" s="51"/>
      <c r="AC98" s="51">
        <f t="shared" si="43"/>
        <v>0</v>
      </c>
      <c r="AD98" s="18">
        <f t="shared" si="46"/>
        <v>1040000</v>
      </c>
      <c r="AE98" s="18">
        <f t="shared" si="45"/>
        <v>0</v>
      </c>
    </row>
    <row r="99" spans="1:31" ht="15" x14ac:dyDescent="0.2">
      <c r="A99" s="37">
        <v>27</v>
      </c>
      <c r="B99" s="53" t="s">
        <v>183</v>
      </c>
      <c r="C99" s="26" t="s">
        <v>184</v>
      </c>
      <c r="D99" s="45">
        <v>200003</v>
      </c>
      <c r="E99" s="16">
        <v>1340000</v>
      </c>
      <c r="F99" s="17">
        <v>25000</v>
      </c>
      <c r="G99" s="18">
        <v>26</v>
      </c>
      <c r="H99" s="18">
        <f t="shared" si="36"/>
        <v>650000</v>
      </c>
      <c r="I99" s="19">
        <v>15000</v>
      </c>
      <c r="J99" s="18"/>
      <c r="K99" s="18">
        <f t="shared" si="37"/>
        <v>0</v>
      </c>
      <c r="L99" s="20">
        <v>15000</v>
      </c>
      <c r="M99" s="18"/>
      <c r="N99" s="18">
        <f t="shared" si="38"/>
        <v>0</v>
      </c>
      <c r="O99" s="21">
        <v>250000</v>
      </c>
      <c r="P99" s="18">
        <v>0</v>
      </c>
      <c r="Q99" s="18">
        <f t="shared" si="39"/>
        <v>0</v>
      </c>
      <c r="R99" s="22">
        <v>300000</v>
      </c>
      <c r="S99" s="18">
        <v>0</v>
      </c>
      <c r="T99" s="18">
        <f t="shared" si="40"/>
        <v>0</v>
      </c>
      <c r="U99" s="23">
        <v>150000</v>
      </c>
      <c r="V99" s="18"/>
      <c r="W99" s="18">
        <f t="shared" si="41"/>
        <v>0</v>
      </c>
      <c r="X99" s="52">
        <v>15000</v>
      </c>
      <c r="Y99" s="51">
        <v>6</v>
      </c>
      <c r="Z99" s="51">
        <v>90000</v>
      </c>
      <c r="AA99" s="52">
        <v>600000</v>
      </c>
      <c r="AB99" s="51">
        <v>1</v>
      </c>
      <c r="AC99" s="51">
        <f>AB99*AA99</f>
        <v>600000</v>
      </c>
      <c r="AD99" s="18">
        <f t="shared" si="46"/>
        <v>1340000</v>
      </c>
      <c r="AE99" s="18">
        <f t="shared" si="45"/>
        <v>0</v>
      </c>
    </row>
    <row r="100" spans="1:31" ht="15" x14ac:dyDescent="0.25">
      <c r="E100" s="49">
        <f>SUM(E79:E99)</f>
        <v>30025000</v>
      </c>
      <c r="G100">
        <f>SUM(G79:G99)</f>
        <v>468</v>
      </c>
      <c r="P100">
        <f>SUM(P79:P99)</f>
        <v>18</v>
      </c>
      <c r="S100">
        <f>SUM(S79:S99)</f>
        <v>24</v>
      </c>
      <c r="V100">
        <f>SUM(V79:V99)</f>
        <v>17</v>
      </c>
      <c r="Y100">
        <f>SUM(Y79:Y99)</f>
        <v>111</v>
      </c>
      <c r="AB100">
        <f>SUM(AB79:AB99)</f>
        <v>4</v>
      </c>
      <c r="AD100" s="50">
        <f>SUM(AD79:AD99)</f>
        <v>30015000</v>
      </c>
      <c r="AE100" s="50">
        <f>SUM(AE79:AE99)</f>
        <v>10000</v>
      </c>
    </row>
    <row r="101" spans="1:31" ht="15" x14ac:dyDescent="0.25">
      <c r="E101" s="49"/>
    </row>
    <row r="102" spans="1:31" ht="15" x14ac:dyDescent="0.25">
      <c r="E102" s="49">
        <f>E25+E50+E76+E100</f>
        <v>78405000</v>
      </c>
      <c r="AE102">
        <f>AE100+AE76+AE50+AE25</f>
        <v>27680000</v>
      </c>
    </row>
    <row r="103" spans="1:31" x14ac:dyDescent="0.2">
      <c r="AD103">
        <f>AD100+AD76+AD50+AD25</f>
        <v>50725000</v>
      </c>
    </row>
    <row r="106" spans="1:31" x14ac:dyDescent="0.2">
      <c r="AE106">
        <f>AD103-AE102</f>
        <v>23045000</v>
      </c>
    </row>
  </sheetData>
  <mergeCells count="1">
    <mergeCell ref="B1:D1"/>
  </mergeCells>
  <pageMargins left="0.23622047244094491" right="0.39370078740157483" top="0.74803149606299213" bottom="0.74803149606299213" header="0.31496062992125984" footer="0.31496062992125984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517F9-8D27-4725-B314-B4C5BD0C3C71}">
  <sheetPr>
    <pageSetUpPr fitToPage="1"/>
  </sheetPr>
  <dimension ref="A1:M103"/>
  <sheetViews>
    <sheetView rightToLeft="1" topLeftCell="A79" workbookViewId="0">
      <selection activeCell="G96" sqref="G96"/>
    </sheetView>
  </sheetViews>
  <sheetFormatPr defaultRowHeight="14.25" x14ac:dyDescent="0.2"/>
  <cols>
    <col min="1" max="1" width="3.75" customWidth="1"/>
  </cols>
  <sheetData>
    <row r="1" spans="1:8" ht="15" x14ac:dyDescent="0.2">
      <c r="B1" s="64" t="s">
        <v>0</v>
      </c>
      <c r="C1" s="64"/>
      <c r="D1" s="64"/>
    </row>
    <row r="2" spans="1:8" x14ac:dyDescent="0.2">
      <c r="A2" s="2" t="s">
        <v>1</v>
      </c>
      <c r="B2" s="3" t="s">
        <v>2</v>
      </c>
      <c r="C2" s="4" t="s">
        <v>3</v>
      </c>
      <c r="D2" s="4" t="s">
        <v>4</v>
      </c>
      <c r="F2" s="18" t="s">
        <v>27</v>
      </c>
      <c r="G2" s="18" t="s">
        <v>200</v>
      </c>
      <c r="H2" s="18" t="s">
        <v>201</v>
      </c>
    </row>
    <row r="3" spans="1:8" ht="15" x14ac:dyDescent="0.2">
      <c r="A3" s="13">
        <v>1</v>
      </c>
      <c r="B3" s="14" t="s">
        <v>28</v>
      </c>
      <c r="C3" s="15" t="s">
        <v>29</v>
      </c>
      <c r="D3" s="16">
        <v>90874</v>
      </c>
      <c r="E3" s="18">
        <f>Sheet3!E3</f>
        <v>265000</v>
      </c>
      <c r="F3" s="18">
        <f>Sheet3!AE3</f>
        <v>0</v>
      </c>
      <c r="G3" s="18"/>
      <c r="H3" s="18">
        <f>G3+F3</f>
        <v>0</v>
      </c>
    </row>
    <row r="4" spans="1:8" ht="15" x14ac:dyDescent="0.2">
      <c r="A4" s="24">
        <v>2</v>
      </c>
      <c r="B4" s="25" t="s">
        <v>31</v>
      </c>
      <c r="C4" s="26" t="s">
        <v>32</v>
      </c>
      <c r="D4" s="27" t="s">
        <v>33</v>
      </c>
      <c r="E4" s="18">
        <f>Sheet3!E4</f>
        <v>245000</v>
      </c>
      <c r="F4" s="18">
        <f>Sheet3!AE4</f>
        <v>0</v>
      </c>
      <c r="G4" s="18"/>
      <c r="H4" s="18">
        <f t="shared" ref="H4:H24" si="0">G4+F4</f>
        <v>0</v>
      </c>
    </row>
    <row r="5" spans="1:8" ht="15" x14ac:dyDescent="0.2">
      <c r="A5" s="24">
        <v>3</v>
      </c>
      <c r="B5" s="25" t="s">
        <v>34</v>
      </c>
      <c r="C5" s="26" t="s">
        <v>32</v>
      </c>
      <c r="D5" s="27" t="s">
        <v>35</v>
      </c>
      <c r="E5" s="18">
        <f>Sheet3!E5</f>
        <v>185000</v>
      </c>
      <c r="F5" s="18">
        <f>Sheet3!AE5</f>
        <v>0</v>
      </c>
      <c r="G5" s="23">
        <v>500000</v>
      </c>
      <c r="H5" s="18">
        <f t="shared" si="0"/>
        <v>500000</v>
      </c>
    </row>
    <row r="6" spans="1:8" ht="15" x14ac:dyDescent="0.2">
      <c r="A6" s="13">
        <v>4</v>
      </c>
      <c r="B6" s="28" t="s">
        <v>36</v>
      </c>
      <c r="C6" s="29" t="s">
        <v>32</v>
      </c>
      <c r="D6" s="30" t="s">
        <v>37</v>
      </c>
      <c r="E6" s="18">
        <f>Sheet3!E6</f>
        <v>1000000</v>
      </c>
      <c r="F6" s="18">
        <f>Sheet3!AE6</f>
        <v>735000</v>
      </c>
      <c r="G6" s="23">
        <v>800000</v>
      </c>
      <c r="H6" s="18">
        <f t="shared" si="0"/>
        <v>1535000</v>
      </c>
    </row>
    <row r="7" spans="1:8" ht="15" x14ac:dyDescent="0.2">
      <c r="A7" s="13">
        <v>5</v>
      </c>
      <c r="B7" s="28" t="s">
        <v>39</v>
      </c>
      <c r="C7" s="29" t="s">
        <v>32</v>
      </c>
      <c r="D7" s="30" t="s">
        <v>40</v>
      </c>
      <c r="E7" s="18">
        <f>Sheet3!E7</f>
        <v>500000</v>
      </c>
      <c r="F7" s="18">
        <f>Sheet3!AE7</f>
        <v>440000</v>
      </c>
      <c r="G7" s="23">
        <v>60000</v>
      </c>
      <c r="H7" s="18">
        <f t="shared" si="0"/>
        <v>500000</v>
      </c>
    </row>
    <row r="8" spans="1:8" ht="15" x14ac:dyDescent="0.2">
      <c r="A8" s="24">
        <v>6</v>
      </c>
      <c r="B8" s="28" t="s">
        <v>41</v>
      </c>
      <c r="C8" s="29" t="s">
        <v>32</v>
      </c>
      <c r="D8" s="30" t="s">
        <v>42</v>
      </c>
      <c r="E8" s="18">
        <f>Sheet3!E8</f>
        <v>1000000</v>
      </c>
      <c r="F8" s="18">
        <f>Sheet3!AE8</f>
        <v>920000</v>
      </c>
      <c r="G8" s="23">
        <v>200000</v>
      </c>
      <c r="H8" s="18">
        <f t="shared" si="0"/>
        <v>1120000</v>
      </c>
    </row>
    <row r="9" spans="1:8" ht="15" x14ac:dyDescent="0.2">
      <c r="A9" s="24">
        <v>7</v>
      </c>
      <c r="B9" s="28" t="s">
        <v>43</v>
      </c>
      <c r="C9" s="29" t="s">
        <v>32</v>
      </c>
      <c r="D9" s="30" t="s">
        <v>44</v>
      </c>
      <c r="E9" s="18">
        <f>Sheet3!E9</f>
        <v>700000</v>
      </c>
      <c r="F9" s="18">
        <f>Sheet3!AE9</f>
        <v>185000</v>
      </c>
      <c r="G9" s="23">
        <v>600000</v>
      </c>
      <c r="H9" s="18">
        <f t="shared" si="0"/>
        <v>785000</v>
      </c>
    </row>
    <row r="10" spans="1:8" ht="15" x14ac:dyDescent="0.2">
      <c r="A10" s="13">
        <v>8</v>
      </c>
      <c r="B10" s="28" t="s">
        <v>45</v>
      </c>
      <c r="C10" s="29" t="s">
        <v>32</v>
      </c>
      <c r="D10" s="30" t="s">
        <v>46</v>
      </c>
      <c r="E10" s="18">
        <f>Sheet3!E10</f>
        <v>1000000</v>
      </c>
      <c r="F10" s="18">
        <f>Sheet3!AE10</f>
        <v>840000</v>
      </c>
      <c r="G10" s="18"/>
      <c r="H10" s="18">
        <f t="shared" si="0"/>
        <v>840000</v>
      </c>
    </row>
    <row r="11" spans="1:8" ht="15" x14ac:dyDescent="0.2">
      <c r="A11" s="13">
        <v>9</v>
      </c>
      <c r="B11" s="28" t="s">
        <v>47</v>
      </c>
      <c r="C11" s="29" t="s">
        <v>48</v>
      </c>
      <c r="D11" s="30" t="s">
        <v>49</v>
      </c>
      <c r="E11" s="18">
        <f>Sheet3!E11</f>
        <v>1000000</v>
      </c>
      <c r="F11" s="18">
        <f>Sheet3!AE11</f>
        <v>940000</v>
      </c>
      <c r="G11" s="23">
        <v>860000</v>
      </c>
      <c r="H11" s="18">
        <f t="shared" si="0"/>
        <v>1800000</v>
      </c>
    </row>
    <row r="12" spans="1:8" ht="15" x14ac:dyDescent="0.2">
      <c r="A12" s="24">
        <v>10</v>
      </c>
      <c r="B12" s="28" t="s">
        <v>50</v>
      </c>
      <c r="C12" s="29" t="s">
        <v>48</v>
      </c>
      <c r="D12" s="30" t="s">
        <v>51</v>
      </c>
      <c r="E12" s="18">
        <f>Sheet3!E12</f>
        <v>1000000</v>
      </c>
      <c r="F12" s="18">
        <f>Sheet3!AE12</f>
        <v>735000</v>
      </c>
      <c r="G12" s="23">
        <v>800000</v>
      </c>
      <c r="H12" s="18">
        <f t="shared" si="0"/>
        <v>1535000</v>
      </c>
    </row>
    <row r="13" spans="1:8" ht="15" x14ac:dyDescent="0.2">
      <c r="A13" s="24">
        <v>11</v>
      </c>
      <c r="B13" s="28" t="s">
        <v>52</v>
      </c>
      <c r="C13" s="29" t="s">
        <v>48</v>
      </c>
      <c r="D13" s="30" t="s">
        <v>53</v>
      </c>
      <c r="E13" s="18">
        <f>Sheet3!E13</f>
        <v>185000</v>
      </c>
      <c r="F13" s="18">
        <f>Sheet3!AE13</f>
        <v>0</v>
      </c>
      <c r="G13" s="23">
        <v>800000</v>
      </c>
      <c r="H13" s="18">
        <f t="shared" si="0"/>
        <v>800000</v>
      </c>
    </row>
    <row r="14" spans="1:8" ht="15" x14ac:dyDescent="0.2">
      <c r="A14" s="13">
        <v>12</v>
      </c>
      <c r="B14" s="28" t="s">
        <v>54</v>
      </c>
      <c r="C14" s="29" t="s">
        <v>48</v>
      </c>
      <c r="D14" s="30" t="s">
        <v>55</v>
      </c>
      <c r="E14" s="18">
        <f>Sheet3!E14</f>
        <v>0</v>
      </c>
      <c r="F14" s="18">
        <f>Sheet3!AE14</f>
        <v>0</v>
      </c>
      <c r="G14" s="23">
        <v>500000</v>
      </c>
      <c r="H14" s="18">
        <f t="shared" si="0"/>
        <v>500000</v>
      </c>
    </row>
    <row r="15" spans="1:8" ht="15" x14ac:dyDescent="0.2">
      <c r="A15" s="13">
        <v>13</v>
      </c>
      <c r="B15" s="28" t="s">
        <v>56</v>
      </c>
      <c r="C15" s="29" t="s">
        <v>48</v>
      </c>
      <c r="D15" s="30" t="s">
        <v>57</v>
      </c>
      <c r="E15" s="18">
        <f>Sheet3!E15</f>
        <v>1000000</v>
      </c>
      <c r="F15" s="18">
        <f>Sheet3!AE15</f>
        <v>735000</v>
      </c>
      <c r="G15" s="18"/>
      <c r="H15" s="18">
        <f t="shared" si="0"/>
        <v>735000</v>
      </c>
    </row>
    <row r="16" spans="1:8" ht="15" x14ac:dyDescent="0.2">
      <c r="A16" s="24">
        <v>14</v>
      </c>
      <c r="B16" s="28" t="s">
        <v>58</v>
      </c>
      <c r="C16" s="29" t="s">
        <v>48</v>
      </c>
      <c r="D16" s="30" t="s">
        <v>59</v>
      </c>
      <c r="E16" s="18">
        <f>Sheet3!E16</f>
        <v>1000000</v>
      </c>
      <c r="F16" s="18">
        <f>Sheet3!AE16</f>
        <v>815000</v>
      </c>
      <c r="G16" s="23">
        <v>1000000</v>
      </c>
      <c r="H16" s="18">
        <f t="shared" si="0"/>
        <v>1815000</v>
      </c>
    </row>
    <row r="17" spans="1:8" ht="15" x14ac:dyDescent="0.2">
      <c r="A17" s="24">
        <v>15</v>
      </c>
      <c r="B17" s="28" t="s">
        <v>60</v>
      </c>
      <c r="C17" s="29" t="s">
        <v>61</v>
      </c>
      <c r="D17" s="30" t="s">
        <v>62</v>
      </c>
      <c r="E17" s="18">
        <f>Sheet3!E17</f>
        <v>125000</v>
      </c>
      <c r="F17" s="18">
        <f>Sheet3!AE17</f>
        <v>0</v>
      </c>
      <c r="G17" s="18"/>
      <c r="H17" s="18">
        <f t="shared" si="0"/>
        <v>0</v>
      </c>
    </row>
    <row r="18" spans="1:8" ht="15" x14ac:dyDescent="0.2">
      <c r="A18" s="13">
        <v>16</v>
      </c>
      <c r="B18" s="28" t="s">
        <v>63</v>
      </c>
      <c r="C18" s="29" t="s">
        <v>61</v>
      </c>
      <c r="D18" s="30" t="s">
        <v>64</v>
      </c>
      <c r="E18" s="18">
        <f>Sheet3!E18</f>
        <v>1000000</v>
      </c>
      <c r="F18" s="18">
        <f>Sheet3!AE18</f>
        <v>860000</v>
      </c>
      <c r="G18" s="23">
        <v>800000</v>
      </c>
      <c r="H18" s="18">
        <f t="shared" si="0"/>
        <v>1660000</v>
      </c>
    </row>
    <row r="19" spans="1:8" ht="15" x14ac:dyDescent="0.2">
      <c r="A19" s="13">
        <v>17</v>
      </c>
      <c r="B19" s="28" t="s">
        <v>65</v>
      </c>
      <c r="C19" s="29" t="s">
        <v>61</v>
      </c>
      <c r="D19" s="30" t="s">
        <v>66</v>
      </c>
      <c r="E19" s="18">
        <f>Sheet3!E19</f>
        <v>1000000</v>
      </c>
      <c r="F19" s="18">
        <f>Sheet3!AE19</f>
        <v>735000</v>
      </c>
      <c r="G19" s="23">
        <v>800000</v>
      </c>
      <c r="H19" s="18">
        <f t="shared" si="0"/>
        <v>1535000</v>
      </c>
    </row>
    <row r="20" spans="1:8" ht="15" x14ac:dyDescent="0.2">
      <c r="A20" s="24">
        <v>18</v>
      </c>
      <c r="B20" s="28" t="s">
        <v>67</v>
      </c>
      <c r="C20" s="29" t="s">
        <v>61</v>
      </c>
      <c r="D20" s="30" t="s">
        <v>68</v>
      </c>
      <c r="E20" s="18">
        <f>Sheet3!E20</f>
        <v>1000000</v>
      </c>
      <c r="F20" s="18">
        <f>Sheet3!AE20</f>
        <v>735000</v>
      </c>
      <c r="G20" s="18"/>
      <c r="H20" s="18">
        <f t="shared" si="0"/>
        <v>735000</v>
      </c>
    </row>
    <row r="21" spans="1:8" ht="15" x14ac:dyDescent="0.2">
      <c r="A21" s="24">
        <v>19</v>
      </c>
      <c r="B21" s="28" t="s">
        <v>70</v>
      </c>
      <c r="C21" s="29" t="s">
        <v>61</v>
      </c>
      <c r="D21" s="30" t="s">
        <v>71</v>
      </c>
      <c r="E21" s="18">
        <f>Sheet3!E21</f>
        <v>1000000</v>
      </c>
      <c r="F21" s="18">
        <f>Sheet3!AE21</f>
        <v>815000</v>
      </c>
      <c r="G21" s="62">
        <v>-800000</v>
      </c>
      <c r="H21" s="18">
        <f t="shared" si="0"/>
        <v>15000</v>
      </c>
    </row>
    <row r="22" spans="1:8" ht="15" x14ac:dyDescent="0.2">
      <c r="A22" s="13">
        <v>20</v>
      </c>
      <c r="B22" s="28" t="s">
        <v>72</v>
      </c>
      <c r="C22" s="29" t="s">
        <v>61</v>
      </c>
      <c r="D22" s="30" t="s">
        <v>73</v>
      </c>
      <c r="E22" s="18">
        <f>Sheet3!E22</f>
        <v>265000</v>
      </c>
      <c r="F22" s="18">
        <f>Sheet3!AE22</f>
        <v>0</v>
      </c>
      <c r="G22" s="23">
        <v>1200000</v>
      </c>
      <c r="H22" s="18">
        <f t="shared" si="0"/>
        <v>1200000</v>
      </c>
    </row>
    <row r="23" spans="1:8" ht="15" x14ac:dyDescent="0.2">
      <c r="A23" s="13">
        <v>21</v>
      </c>
      <c r="B23" s="28" t="s">
        <v>74</v>
      </c>
      <c r="C23" s="29" t="s">
        <v>61</v>
      </c>
      <c r="D23" s="30" t="s">
        <v>75</v>
      </c>
      <c r="E23" s="18">
        <f>Sheet3!E23</f>
        <v>200000</v>
      </c>
      <c r="F23" s="18">
        <f>Sheet3!AE23</f>
        <v>-65000</v>
      </c>
      <c r="G23" s="23">
        <v>580000</v>
      </c>
      <c r="H23" s="18">
        <f t="shared" si="0"/>
        <v>515000</v>
      </c>
    </row>
    <row r="24" spans="1:8" ht="15" x14ac:dyDescent="0.2">
      <c r="A24" s="24">
        <v>22</v>
      </c>
      <c r="B24" s="28" t="s">
        <v>76</v>
      </c>
      <c r="C24" s="29" t="s">
        <v>61</v>
      </c>
      <c r="D24" s="30" t="s">
        <v>77</v>
      </c>
      <c r="E24" s="18">
        <f>Sheet3!E24</f>
        <v>1000000</v>
      </c>
      <c r="F24" s="18">
        <f>Sheet3!AE24</f>
        <v>815000</v>
      </c>
      <c r="G24" s="23">
        <v>800000</v>
      </c>
      <c r="H24" s="18">
        <f t="shared" si="0"/>
        <v>1615000</v>
      </c>
    </row>
    <row r="25" spans="1:8" ht="15" x14ac:dyDescent="0.25">
      <c r="F25" s="57">
        <f>SUM(F3:F24)</f>
        <v>10240000</v>
      </c>
      <c r="G25" s="58">
        <f>SUM(G3:G24)</f>
        <v>9500000</v>
      </c>
      <c r="H25" s="57">
        <f>SUM(H3:H24)</f>
        <v>19740000</v>
      </c>
    </row>
    <row r="28" spans="1:8" ht="15" x14ac:dyDescent="0.2">
      <c r="A28" s="24">
        <v>23</v>
      </c>
      <c r="B28" s="28" t="s">
        <v>78</v>
      </c>
      <c r="C28" s="29" t="s">
        <v>61</v>
      </c>
      <c r="D28" s="30" t="s">
        <v>79</v>
      </c>
      <c r="E28" s="18">
        <f>Sheet3!E28</f>
        <v>1000000</v>
      </c>
      <c r="F28" s="18">
        <f>Sheet3!AE28</f>
        <v>895000</v>
      </c>
      <c r="G28" s="18"/>
      <c r="H28" s="18">
        <f>G28+F28</f>
        <v>895000</v>
      </c>
    </row>
    <row r="29" spans="1:8" ht="15" x14ac:dyDescent="0.2">
      <c r="A29" s="13">
        <v>24</v>
      </c>
      <c r="B29" s="28" t="s">
        <v>80</v>
      </c>
      <c r="C29" s="29" t="s">
        <v>61</v>
      </c>
      <c r="D29" s="30" t="s">
        <v>81</v>
      </c>
      <c r="E29" s="18">
        <f>Sheet3!E29</f>
        <v>1000000</v>
      </c>
      <c r="F29" s="18">
        <f>Sheet3!AE29</f>
        <v>895000</v>
      </c>
      <c r="G29" s="23">
        <v>800000</v>
      </c>
      <c r="H29" s="18">
        <f t="shared" ref="H29:H49" si="1">G29+F29</f>
        <v>1695000</v>
      </c>
    </row>
    <row r="30" spans="1:8" ht="15" x14ac:dyDescent="0.2">
      <c r="A30" s="13">
        <v>25</v>
      </c>
      <c r="B30" s="28" t="s">
        <v>82</v>
      </c>
      <c r="C30" s="29" t="s">
        <v>61</v>
      </c>
      <c r="D30" s="30" t="s">
        <v>83</v>
      </c>
      <c r="E30" s="18">
        <f>Sheet3!E30</f>
        <v>1000000</v>
      </c>
      <c r="F30" s="18">
        <f>Sheet3!AE30</f>
        <v>895000</v>
      </c>
      <c r="G30" s="23">
        <v>200000</v>
      </c>
      <c r="H30" s="18">
        <f t="shared" si="1"/>
        <v>1095000</v>
      </c>
    </row>
    <row r="31" spans="1:8" ht="15" x14ac:dyDescent="0.2">
      <c r="A31" s="24">
        <v>26</v>
      </c>
      <c r="B31" s="28" t="s">
        <v>84</v>
      </c>
      <c r="C31" s="29" t="s">
        <v>61</v>
      </c>
      <c r="D31" s="30" t="s">
        <v>85</v>
      </c>
      <c r="E31" s="18">
        <f>Sheet3!E31</f>
        <v>1000000</v>
      </c>
      <c r="F31" s="18">
        <f>Sheet3!AE31</f>
        <v>895000</v>
      </c>
      <c r="G31" s="18"/>
      <c r="H31" s="18">
        <f t="shared" si="1"/>
        <v>895000</v>
      </c>
    </row>
    <row r="32" spans="1:8" ht="15" x14ac:dyDescent="0.2">
      <c r="A32" s="24">
        <v>27</v>
      </c>
      <c r="B32" s="28" t="s">
        <v>86</v>
      </c>
      <c r="C32" s="29" t="s">
        <v>61</v>
      </c>
      <c r="D32" s="30" t="s">
        <v>87</v>
      </c>
      <c r="E32" s="18">
        <f>Sheet3!E32</f>
        <v>400000</v>
      </c>
      <c r="F32" s="18">
        <f>Sheet3!AE32</f>
        <v>295000</v>
      </c>
      <c r="G32" s="23">
        <v>1400000</v>
      </c>
      <c r="H32" s="18">
        <f t="shared" si="1"/>
        <v>1695000</v>
      </c>
    </row>
    <row r="33" spans="1:8" ht="15" x14ac:dyDescent="0.2">
      <c r="A33" s="13">
        <v>28</v>
      </c>
      <c r="B33" s="28" t="s">
        <v>88</v>
      </c>
      <c r="C33" s="29" t="s">
        <v>61</v>
      </c>
      <c r="D33" s="30" t="s">
        <v>89</v>
      </c>
      <c r="E33" s="18">
        <f>Sheet3!E33</f>
        <v>105000</v>
      </c>
      <c r="F33" s="18">
        <f>Sheet3!AE33</f>
        <v>0</v>
      </c>
      <c r="G33" s="23">
        <v>1700000</v>
      </c>
      <c r="H33" s="18">
        <f t="shared" si="1"/>
        <v>1700000</v>
      </c>
    </row>
    <row r="34" spans="1:8" ht="15" x14ac:dyDescent="0.2">
      <c r="A34" s="13">
        <v>29</v>
      </c>
      <c r="B34" s="28" t="s">
        <v>90</v>
      </c>
      <c r="C34" s="29" t="s">
        <v>61</v>
      </c>
      <c r="D34" s="30" t="s">
        <v>91</v>
      </c>
      <c r="E34" s="18">
        <f>Sheet3!E34</f>
        <v>45000</v>
      </c>
      <c r="F34" s="18">
        <f>Sheet3!AE34</f>
        <v>0</v>
      </c>
      <c r="G34" s="18"/>
      <c r="H34" s="18">
        <f t="shared" si="1"/>
        <v>0</v>
      </c>
    </row>
    <row r="35" spans="1:8" ht="15" x14ac:dyDescent="0.2">
      <c r="A35" s="24">
        <v>30</v>
      </c>
      <c r="B35" s="28" t="s">
        <v>92</v>
      </c>
      <c r="C35" s="29" t="s">
        <v>61</v>
      </c>
      <c r="D35" s="30" t="s">
        <v>93</v>
      </c>
      <c r="E35" s="18">
        <f>Sheet3!E35</f>
        <v>0</v>
      </c>
      <c r="F35" s="18">
        <f>Sheet3!AE35</f>
        <v>0</v>
      </c>
      <c r="G35" s="23">
        <v>500000</v>
      </c>
      <c r="H35" s="18">
        <f t="shared" si="1"/>
        <v>500000</v>
      </c>
    </row>
    <row r="36" spans="1:8" ht="15" x14ac:dyDescent="0.2">
      <c r="A36" s="24">
        <v>31</v>
      </c>
      <c r="B36" s="28" t="s">
        <v>94</v>
      </c>
      <c r="C36" s="29" t="s">
        <v>61</v>
      </c>
      <c r="D36" s="30" t="s">
        <v>95</v>
      </c>
      <c r="E36" s="18">
        <f>Sheet3!E36</f>
        <v>200000</v>
      </c>
      <c r="F36" s="18">
        <f>Sheet3!AE36</f>
        <v>95000</v>
      </c>
      <c r="G36" s="18"/>
      <c r="H36" s="18">
        <f t="shared" si="1"/>
        <v>95000</v>
      </c>
    </row>
    <row r="37" spans="1:8" ht="15" x14ac:dyDescent="0.2">
      <c r="A37" s="13">
        <v>32</v>
      </c>
      <c r="B37" s="28" t="s">
        <v>96</v>
      </c>
      <c r="C37" s="29" t="s">
        <v>61</v>
      </c>
      <c r="D37" s="30" t="s">
        <v>97</v>
      </c>
      <c r="E37" s="18">
        <f>Sheet3!E37</f>
        <v>1000000</v>
      </c>
      <c r="F37" s="18">
        <f>Sheet3!AE37</f>
        <v>895000</v>
      </c>
      <c r="G37" s="62">
        <v>-800000</v>
      </c>
      <c r="H37" s="18">
        <f t="shared" si="1"/>
        <v>95000</v>
      </c>
    </row>
    <row r="38" spans="1:8" ht="15" x14ac:dyDescent="0.2">
      <c r="A38" s="13">
        <v>33</v>
      </c>
      <c r="B38" s="28" t="s">
        <v>98</v>
      </c>
      <c r="C38" s="29" t="s">
        <v>61</v>
      </c>
      <c r="D38" s="30" t="s">
        <v>99</v>
      </c>
      <c r="E38" s="18">
        <f>Sheet3!E38</f>
        <v>0</v>
      </c>
      <c r="F38" s="18">
        <f>Sheet3!AE38</f>
        <v>0</v>
      </c>
      <c r="G38" s="23">
        <v>1800000</v>
      </c>
      <c r="H38" s="18">
        <f t="shared" si="1"/>
        <v>1800000</v>
      </c>
    </row>
    <row r="39" spans="1:8" ht="15" x14ac:dyDescent="0.2">
      <c r="A39" s="24">
        <v>34</v>
      </c>
      <c r="B39" s="28" t="s">
        <v>100</v>
      </c>
      <c r="C39" s="29" t="s">
        <v>61</v>
      </c>
      <c r="D39" s="30" t="s">
        <v>101</v>
      </c>
      <c r="E39" s="18">
        <f>Sheet3!E39</f>
        <v>1000000</v>
      </c>
      <c r="F39" s="18">
        <f>Sheet3!AE39</f>
        <v>895000</v>
      </c>
      <c r="G39" s="23">
        <v>200000</v>
      </c>
      <c r="H39" s="18">
        <f t="shared" si="1"/>
        <v>1095000</v>
      </c>
    </row>
    <row r="40" spans="1:8" ht="15" x14ac:dyDescent="0.2">
      <c r="A40" s="24">
        <v>35</v>
      </c>
      <c r="B40" s="28" t="s">
        <v>102</v>
      </c>
      <c r="C40" s="29" t="s">
        <v>61</v>
      </c>
      <c r="D40" s="30" t="s">
        <v>103</v>
      </c>
      <c r="E40" s="18">
        <f>Sheet3!E40</f>
        <v>1000000</v>
      </c>
      <c r="F40" s="18">
        <f>Sheet3!AE40</f>
        <v>895000</v>
      </c>
      <c r="G40" s="18"/>
      <c r="H40" s="18">
        <f t="shared" si="1"/>
        <v>895000</v>
      </c>
    </row>
    <row r="41" spans="1:8" ht="15" x14ac:dyDescent="0.2">
      <c r="A41" s="13">
        <v>36</v>
      </c>
      <c r="B41" s="28" t="s">
        <v>104</v>
      </c>
      <c r="C41" s="29" t="s">
        <v>105</v>
      </c>
      <c r="D41" s="30" t="s">
        <v>106</v>
      </c>
      <c r="E41" s="18">
        <f>Sheet3!E41</f>
        <v>105000</v>
      </c>
      <c r="F41" s="18">
        <f>Sheet3!AE41</f>
        <v>0</v>
      </c>
      <c r="G41" s="23">
        <v>500000</v>
      </c>
      <c r="H41" s="18">
        <f t="shared" si="1"/>
        <v>500000</v>
      </c>
    </row>
    <row r="42" spans="1:8" ht="15" x14ac:dyDescent="0.2">
      <c r="A42" s="13">
        <v>37</v>
      </c>
      <c r="B42" s="28" t="s">
        <v>107</v>
      </c>
      <c r="C42" s="29" t="s">
        <v>105</v>
      </c>
      <c r="D42" s="30" t="s">
        <v>108</v>
      </c>
      <c r="E42" s="18">
        <f>Sheet3!E42</f>
        <v>1000000</v>
      </c>
      <c r="F42" s="18">
        <f>Sheet3!AE42</f>
        <v>895000</v>
      </c>
      <c r="G42" s="18"/>
      <c r="H42" s="18">
        <f t="shared" si="1"/>
        <v>895000</v>
      </c>
    </row>
    <row r="43" spans="1:8" ht="15" x14ac:dyDescent="0.2">
      <c r="A43" s="24">
        <v>38</v>
      </c>
      <c r="B43" s="28" t="s">
        <v>109</v>
      </c>
      <c r="C43" s="29" t="s">
        <v>105</v>
      </c>
      <c r="D43" s="30" t="s">
        <v>110</v>
      </c>
      <c r="E43" s="18">
        <f>Sheet3!E43</f>
        <v>1000000</v>
      </c>
      <c r="F43" s="18">
        <f>Sheet3!AE43</f>
        <v>895000</v>
      </c>
      <c r="G43" s="18"/>
      <c r="H43" s="18">
        <f t="shared" si="1"/>
        <v>895000</v>
      </c>
    </row>
    <row r="44" spans="1:8" ht="15" x14ac:dyDescent="0.2">
      <c r="A44" s="24">
        <v>39</v>
      </c>
      <c r="B44" s="28" t="s">
        <v>111</v>
      </c>
      <c r="C44" s="29" t="s">
        <v>105</v>
      </c>
      <c r="D44" s="30" t="s">
        <v>112</v>
      </c>
      <c r="E44" s="18">
        <f>Sheet3!E44</f>
        <v>1000000</v>
      </c>
      <c r="F44" s="18">
        <f>Sheet3!AE44</f>
        <v>895000</v>
      </c>
      <c r="G44" s="23">
        <v>800000</v>
      </c>
      <c r="H44" s="18">
        <f t="shared" si="1"/>
        <v>1695000</v>
      </c>
    </row>
    <row r="45" spans="1:8" ht="15" x14ac:dyDescent="0.2">
      <c r="A45" s="13">
        <v>40</v>
      </c>
      <c r="B45" s="28" t="s">
        <v>113</v>
      </c>
      <c r="C45" s="29" t="s">
        <v>105</v>
      </c>
      <c r="D45" s="30" t="s">
        <v>114</v>
      </c>
      <c r="E45" s="18">
        <f>Sheet3!E45</f>
        <v>1000000</v>
      </c>
      <c r="F45" s="18">
        <f>Sheet3!AE45</f>
        <v>895000</v>
      </c>
      <c r="G45" s="18"/>
      <c r="H45" s="18">
        <f t="shared" si="1"/>
        <v>895000</v>
      </c>
    </row>
    <row r="46" spans="1:8" ht="15" x14ac:dyDescent="0.2">
      <c r="A46" s="13">
        <v>41</v>
      </c>
      <c r="B46" s="28" t="s">
        <v>115</v>
      </c>
      <c r="C46" s="29" t="s">
        <v>105</v>
      </c>
      <c r="D46" s="30" t="s">
        <v>116</v>
      </c>
      <c r="E46" s="18">
        <f>Sheet3!E46</f>
        <v>200000</v>
      </c>
      <c r="F46" s="18">
        <f>Sheet3!AE46</f>
        <v>95000</v>
      </c>
      <c r="G46" s="23">
        <v>295000</v>
      </c>
      <c r="H46" s="18">
        <f t="shared" si="1"/>
        <v>390000</v>
      </c>
    </row>
    <row r="47" spans="1:8" ht="15" x14ac:dyDescent="0.2">
      <c r="A47" s="24">
        <v>42</v>
      </c>
      <c r="B47" s="28" t="s">
        <v>117</v>
      </c>
      <c r="C47" s="29" t="s">
        <v>105</v>
      </c>
      <c r="D47" s="30" t="s">
        <v>118</v>
      </c>
      <c r="E47" s="18">
        <f>Sheet3!E47</f>
        <v>1000000</v>
      </c>
      <c r="F47" s="18">
        <f>Sheet3!AE47</f>
        <v>955000</v>
      </c>
      <c r="G47" s="23">
        <v>800000</v>
      </c>
      <c r="H47" s="18">
        <f t="shared" si="1"/>
        <v>1755000</v>
      </c>
    </row>
    <row r="48" spans="1:8" ht="15" x14ac:dyDescent="0.2">
      <c r="A48" s="24">
        <v>43</v>
      </c>
      <c r="B48" s="28" t="s">
        <v>119</v>
      </c>
      <c r="C48" s="29" t="s">
        <v>105</v>
      </c>
      <c r="D48" s="30" t="s">
        <v>120</v>
      </c>
      <c r="E48" s="18">
        <f>Sheet3!E48</f>
        <v>1000000</v>
      </c>
      <c r="F48" s="18">
        <f>Sheet3!AE48</f>
        <v>895000</v>
      </c>
      <c r="G48" s="18"/>
      <c r="H48" s="18">
        <f t="shared" si="1"/>
        <v>895000</v>
      </c>
    </row>
    <row r="49" spans="1:8" ht="15" x14ac:dyDescent="0.2">
      <c r="A49" s="13">
        <v>44</v>
      </c>
      <c r="B49" s="28" t="s">
        <v>121</v>
      </c>
      <c r="C49" s="29" t="s">
        <v>105</v>
      </c>
      <c r="D49" s="30" t="s">
        <v>122</v>
      </c>
      <c r="E49" s="18">
        <f>Sheet3!E49</f>
        <v>105000</v>
      </c>
      <c r="F49" s="18">
        <f>Sheet3!AE49</f>
        <v>0</v>
      </c>
      <c r="G49" s="23">
        <v>1500000</v>
      </c>
      <c r="H49" s="18">
        <f t="shared" si="1"/>
        <v>1500000</v>
      </c>
    </row>
    <row r="50" spans="1:8" ht="15" x14ac:dyDescent="0.25">
      <c r="F50" s="57">
        <f>SUM(F28:F49)</f>
        <v>12180000</v>
      </c>
      <c r="G50" s="59">
        <f>SUM(G28:G49)</f>
        <v>9695000</v>
      </c>
      <c r="H50" s="57">
        <f>SUM(H28:H49)</f>
        <v>21875000</v>
      </c>
    </row>
    <row r="53" spans="1:8" ht="15" x14ac:dyDescent="0.2">
      <c r="A53" s="13">
        <v>45</v>
      </c>
      <c r="B53" s="28" t="s">
        <v>123</v>
      </c>
      <c r="C53" s="29" t="s">
        <v>105</v>
      </c>
      <c r="D53" s="30" t="s">
        <v>124</v>
      </c>
      <c r="E53" s="18">
        <f>Sheet3!E53</f>
        <v>1000000</v>
      </c>
      <c r="F53" s="18">
        <f>Sheet3!AE53</f>
        <v>350000</v>
      </c>
      <c r="G53" s="23">
        <v>400000</v>
      </c>
      <c r="H53" s="18">
        <f>G53+F53</f>
        <v>750000</v>
      </c>
    </row>
    <row r="54" spans="1:8" ht="15" x14ac:dyDescent="0.2">
      <c r="A54" s="24">
        <v>46</v>
      </c>
      <c r="B54" s="28" t="s">
        <v>125</v>
      </c>
      <c r="C54" s="29" t="s">
        <v>105</v>
      </c>
      <c r="D54" s="30" t="s">
        <v>126</v>
      </c>
      <c r="E54" s="18">
        <f>Sheet3!E54</f>
        <v>1000000</v>
      </c>
      <c r="F54" s="18">
        <f>Sheet3!AE54</f>
        <v>350000</v>
      </c>
      <c r="G54" s="23">
        <v>500000</v>
      </c>
      <c r="H54" s="18">
        <f t="shared" ref="H54:H75" si="2">G54+F54</f>
        <v>850000</v>
      </c>
    </row>
    <row r="55" spans="1:8" ht="15" x14ac:dyDescent="0.2">
      <c r="A55" s="24">
        <v>47</v>
      </c>
      <c r="B55" s="28" t="s">
        <v>127</v>
      </c>
      <c r="C55" s="29" t="s">
        <v>128</v>
      </c>
      <c r="D55" s="30" t="s">
        <v>129</v>
      </c>
      <c r="E55" s="18">
        <f>Sheet3!E55</f>
        <v>1000000</v>
      </c>
      <c r="F55" s="18">
        <f>Sheet3!AE55</f>
        <v>350000</v>
      </c>
      <c r="G55" s="23">
        <v>800000</v>
      </c>
      <c r="H55" s="18">
        <f t="shared" si="2"/>
        <v>1150000</v>
      </c>
    </row>
    <row r="56" spans="1:8" ht="15" x14ac:dyDescent="0.2">
      <c r="A56" s="13">
        <v>48</v>
      </c>
      <c r="B56" s="28" t="s">
        <v>130</v>
      </c>
      <c r="C56" s="29" t="s">
        <v>128</v>
      </c>
      <c r="D56" s="30" t="s">
        <v>131</v>
      </c>
      <c r="E56" s="18">
        <f>Sheet3!E56</f>
        <v>650000</v>
      </c>
      <c r="F56" s="18">
        <f>Sheet3!AE56</f>
        <v>0</v>
      </c>
      <c r="G56" s="23">
        <v>500000</v>
      </c>
      <c r="H56" s="18">
        <f t="shared" si="2"/>
        <v>500000</v>
      </c>
    </row>
    <row r="57" spans="1:8" ht="15" x14ac:dyDescent="0.2">
      <c r="A57" s="13">
        <v>49</v>
      </c>
      <c r="B57" s="28" t="s">
        <v>132</v>
      </c>
      <c r="C57" s="29" t="s">
        <v>128</v>
      </c>
      <c r="D57" s="30" t="s">
        <v>133</v>
      </c>
      <c r="E57" s="18">
        <f>Sheet3!E57</f>
        <v>650000</v>
      </c>
      <c r="F57" s="18">
        <f>Sheet3!AE57</f>
        <v>0</v>
      </c>
      <c r="G57" s="23">
        <v>1150000</v>
      </c>
      <c r="H57" s="18">
        <f t="shared" si="2"/>
        <v>1150000</v>
      </c>
    </row>
    <row r="58" spans="1:8" ht="15" x14ac:dyDescent="0.2">
      <c r="A58" s="24">
        <v>50</v>
      </c>
      <c r="B58" s="28" t="s">
        <v>134</v>
      </c>
      <c r="C58" s="29" t="s">
        <v>128</v>
      </c>
      <c r="D58" s="30" t="s">
        <v>135</v>
      </c>
      <c r="E58" s="18">
        <f>Sheet3!E58</f>
        <v>1000000</v>
      </c>
      <c r="F58" s="18">
        <f>Sheet3!AE58</f>
        <v>350000</v>
      </c>
      <c r="G58" s="23">
        <v>500000</v>
      </c>
      <c r="H58" s="18">
        <f t="shared" si="2"/>
        <v>850000</v>
      </c>
    </row>
    <row r="59" spans="1:8" ht="15" x14ac:dyDescent="0.2">
      <c r="A59" s="24">
        <v>51</v>
      </c>
      <c r="B59" s="28" t="s">
        <v>136</v>
      </c>
      <c r="C59" s="29" t="s">
        <v>128</v>
      </c>
      <c r="D59" s="30" t="s">
        <v>137</v>
      </c>
      <c r="E59" s="18">
        <f>Sheet3!E59</f>
        <v>1000000</v>
      </c>
      <c r="F59" s="18">
        <f>Sheet3!AE59</f>
        <v>350000</v>
      </c>
      <c r="G59" s="23">
        <v>800000</v>
      </c>
      <c r="H59" s="18">
        <f t="shared" si="2"/>
        <v>1150000</v>
      </c>
    </row>
    <row r="60" spans="1:8" ht="15" x14ac:dyDescent="0.2">
      <c r="A60" s="13">
        <v>52</v>
      </c>
      <c r="B60" s="28" t="s">
        <v>138</v>
      </c>
      <c r="C60" s="29" t="s">
        <v>128</v>
      </c>
      <c r="D60" s="30" t="s">
        <v>139</v>
      </c>
      <c r="E60" s="18">
        <f>Sheet3!E60</f>
        <v>1000000</v>
      </c>
      <c r="F60" s="18">
        <f>Sheet3!AE60</f>
        <v>350000</v>
      </c>
      <c r="G60" s="23">
        <v>650000</v>
      </c>
      <c r="H60" s="18">
        <f t="shared" si="2"/>
        <v>1000000</v>
      </c>
    </row>
    <row r="61" spans="1:8" ht="15" x14ac:dyDescent="0.2">
      <c r="A61" s="13">
        <v>53</v>
      </c>
      <c r="B61" s="28" t="s">
        <v>140</v>
      </c>
      <c r="C61" s="29" t="s">
        <v>128</v>
      </c>
      <c r="D61" s="30" t="s">
        <v>141</v>
      </c>
      <c r="E61" s="18">
        <f>Sheet3!E61</f>
        <v>1000000</v>
      </c>
      <c r="F61" s="18">
        <f>Sheet3!AE61</f>
        <v>350000</v>
      </c>
      <c r="G61" s="23">
        <v>1500000</v>
      </c>
      <c r="H61" s="18">
        <f t="shared" si="2"/>
        <v>1850000</v>
      </c>
    </row>
    <row r="62" spans="1:8" ht="15" x14ac:dyDescent="0.2">
      <c r="A62" s="24">
        <v>54</v>
      </c>
      <c r="B62" s="28" t="s">
        <v>142</v>
      </c>
      <c r="C62" s="29" t="s">
        <v>128</v>
      </c>
      <c r="D62" s="30" t="s">
        <v>143</v>
      </c>
      <c r="E62" s="18">
        <f>Sheet3!E62</f>
        <v>1000000</v>
      </c>
      <c r="F62" s="18">
        <f>Sheet3!AE62</f>
        <v>350000</v>
      </c>
      <c r="G62" s="23">
        <v>1450000</v>
      </c>
      <c r="H62" s="18">
        <f t="shared" si="2"/>
        <v>1800000</v>
      </c>
    </row>
    <row r="63" spans="1:8" ht="15" x14ac:dyDescent="0.2">
      <c r="A63" s="24">
        <v>55</v>
      </c>
      <c r="B63" s="28" t="s">
        <v>144</v>
      </c>
      <c r="C63" s="29" t="s">
        <v>128</v>
      </c>
      <c r="D63" s="30" t="s">
        <v>145</v>
      </c>
      <c r="E63" s="18">
        <f>Sheet3!E63</f>
        <v>1000000</v>
      </c>
      <c r="F63" s="18">
        <f>Sheet3!AE63</f>
        <v>350000</v>
      </c>
      <c r="G63" s="23">
        <v>500000</v>
      </c>
      <c r="H63" s="18">
        <f t="shared" si="2"/>
        <v>850000</v>
      </c>
    </row>
    <row r="64" spans="1:8" ht="15" x14ac:dyDescent="0.2">
      <c r="A64" s="13">
        <v>56</v>
      </c>
      <c r="B64" s="28" t="s">
        <v>146</v>
      </c>
      <c r="C64" s="29" t="s">
        <v>128</v>
      </c>
      <c r="D64" s="30" t="s">
        <v>147</v>
      </c>
      <c r="E64" s="18">
        <f>Sheet3!E64</f>
        <v>1000000</v>
      </c>
      <c r="F64" s="18">
        <f>Sheet3!AE64</f>
        <v>350000</v>
      </c>
      <c r="G64" s="23">
        <v>600000</v>
      </c>
      <c r="H64" s="18">
        <f t="shared" si="2"/>
        <v>950000</v>
      </c>
    </row>
    <row r="65" spans="1:8" ht="15" x14ac:dyDescent="0.2">
      <c r="A65" s="13">
        <v>57</v>
      </c>
      <c r="B65" s="28" t="s">
        <v>148</v>
      </c>
      <c r="C65" s="29" t="s">
        <v>128</v>
      </c>
      <c r="D65" s="30" t="s">
        <v>149</v>
      </c>
      <c r="E65" s="18">
        <f>Sheet3!E65</f>
        <v>650000</v>
      </c>
      <c r="F65" s="18">
        <f>Sheet3!AE65</f>
        <v>0</v>
      </c>
      <c r="G65" s="18"/>
      <c r="H65" s="18">
        <f t="shared" si="2"/>
        <v>0</v>
      </c>
    </row>
    <row r="66" spans="1:8" ht="15" x14ac:dyDescent="0.2">
      <c r="A66" s="24">
        <v>58</v>
      </c>
      <c r="B66" s="28" t="s">
        <v>150</v>
      </c>
      <c r="C66" s="29" t="s">
        <v>128</v>
      </c>
      <c r="D66" s="30" t="s">
        <v>151</v>
      </c>
      <c r="E66" s="18">
        <f>Sheet3!E66</f>
        <v>1000000</v>
      </c>
      <c r="F66" s="18">
        <f>Sheet3!AE66</f>
        <v>350000</v>
      </c>
      <c r="G66" s="23">
        <v>1500000</v>
      </c>
      <c r="H66" s="18">
        <f t="shared" si="2"/>
        <v>1850000</v>
      </c>
    </row>
    <row r="67" spans="1:8" ht="15" x14ac:dyDescent="0.2">
      <c r="A67" s="24">
        <v>59</v>
      </c>
      <c r="B67" s="28" t="s">
        <v>152</v>
      </c>
      <c r="C67" s="29" t="s">
        <v>128</v>
      </c>
      <c r="D67" s="30" t="s">
        <v>153</v>
      </c>
      <c r="E67" s="18">
        <f>Sheet3!E67</f>
        <v>1000000</v>
      </c>
      <c r="F67" s="18">
        <f>Sheet3!AE67</f>
        <v>350000</v>
      </c>
      <c r="G67" s="23">
        <v>500000</v>
      </c>
      <c r="H67" s="18">
        <f t="shared" si="2"/>
        <v>850000</v>
      </c>
    </row>
    <row r="68" spans="1:8" ht="15" x14ac:dyDescent="0.2">
      <c r="A68" s="13">
        <v>60</v>
      </c>
      <c r="B68" s="28" t="s">
        <v>154</v>
      </c>
      <c r="C68" s="29" t="s">
        <v>155</v>
      </c>
      <c r="D68" s="30" t="s">
        <v>156</v>
      </c>
      <c r="E68" s="18">
        <f>Sheet3!E68</f>
        <v>650000</v>
      </c>
      <c r="F68" s="18">
        <f>Sheet3!AE68</f>
        <v>0</v>
      </c>
      <c r="G68" s="23">
        <v>1800000</v>
      </c>
      <c r="H68" s="18">
        <f t="shared" si="2"/>
        <v>1800000</v>
      </c>
    </row>
    <row r="69" spans="1:8" ht="15" x14ac:dyDescent="0.2">
      <c r="A69" s="31"/>
      <c r="B69" s="32"/>
      <c r="C69" s="33"/>
      <c r="D69" s="34"/>
      <c r="E69" s="36">
        <f>Sheet3!E69</f>
        <v>0</v>
      </c>
      <c r="F69" s="36">
        <f>Sheet3!AE69</f>
        <v>0</v>
      </c>
      <c r="G69" s="36"/>
      <c r="H69" s="36">
        <f t="shared" si="2"/>
        <v>0</v>
      </c>
    </row>
    <row r="70" spans="1:8" ht="15" x14ac:dyDescent="0.2">
      <c r="A70" s="37">
        <v>1</v>
      </c>
      <c r="B70" s="38" t="s">
        <v>157</v>
      </c>
      <c r="C70" s="39" t="s">
        <v>32</v>
      </c>
      <c r="D70" s="40">
        <v>20998</v>
      </c>
      <c r="E70" s="18">
        <f>Sheet3!E70</f>
        <v>1000000</v>
      </c>
      <c r="F70" s="18">
        <f>Sheet3!AE70</f>
        <v>350000</v>
      </c>
      <c r="G70" s="23">
        <v>1500000</v>
      </c>
      <c r="H70" s="18">
        <f t="shared" si="2"/>
        <v>1850000</v>
      </c>
    </row>
    <row r="71" spans="1:8" ht="15" x14ac:dyDescent="0.2">
      <c r="A71" s="37">
        <v>2</v>
      </c>
      <c r="B71" s="38" t="s">
        <v>158</v>
      </c>
      <c r="C71" s="39" t="s">
        <v>32</v>
      </c>
      <c r="D71" s="40">
        <v>21022</v>
      </c>
      <c r="E71" s="18">
        <f>Sheet3!E71</f>
        <v>1000000</v>
      </c>
      <c r="F71" s="18">
        <f>Sheet3!AE71</f>
        <v>350000</v>
      </c>
      <c r="G71" s="23">
        <v>800000</v>
      </c>
      <c r="H71" s="18">
        <f t="shared" si="2"/>
        <v>1150000</v>
      </c>
    </row>
    <row r="72" spans="1:8" ht="15" x14ac:dyDescent="0.2">
      <c r="A72" s="37">
        <v>3</v>
      </c>
      <c r="B72" s="38" t="s">
        <v>159</v>
      </c>
      <c r="C72" s="39" t="s">
        <v>32</v>
      </c>
      <c r="D72" s="40">
        <v>24077</v>
      </c>
      <c r="E72" s="18">
        <f>Sheet3!E72</f>
        <v>650000</v>
      </c>
      <c r="F72" s="18">
        <f>Sheet3!AE72</f>
        <v>0</v>
      </c>
      <c r="G72" s="23">
        <v>1800000</v>
      </c>
      <c r="H72" s="18">
        <f t="shared" si="2"/>
        <v>1800000</v>
      </c>
    </row>
    <row r="73" spans="1:8" ht="15" x14ac:dyDescent="0.2">
      <c r="A73" s="37">
        <v>4</v>
      </c>
      <c r="B73" s="38" t="s">
        <v>160</v>
      </c>
      <c r="C73" s="39" t="s">
        <v>32</v>
      </c>
      <c r="D73" s="40">
        <v>23251</v>
      </c>
      <c r="E73" s="18">
        <f>Sheet3!E73</f>
        <v>650000</v>
      </c>
      <c r="F73" s="18">
        <f>Sheet3!AE73</f>
        <v>0</v>
      </c>
      <c r="G73" s="18"/>
      <c r="H73" s="18">
        <f t="shared" si="2"/>
        <v>0</v>
      </c>
    </row>
    <row r="74" spans="1:8" ht="15" x14ac:dyDescent="0.2">
      <c r="A74" s="37">
        <v>5</v>
      </c>
      <c r="B74" s="42" t="s">
        <v>202</v>
      </c>
      <c r="C74" s="39" t="s">
        <v>32</v>
      </c>
      <c r="D74" s="40">
        <v>21743</v>
      </c>
      <c r="E74" s="18">
        <f>Sheet3!E74</f>
        <v>1000000</v>
      </c>
      <c r="F74" s="18">
        <f>Sheet3!AE74</f>
        <v>350000</v>
      </c>
      <c r="G74" s="23">
        <v>1500000</v>
      </c>
      <c r="H74" s="18">
        <f t="shared" si="2"/>
        <v>1850000</v>
      </c>
    </row>
    <row r="75" spans="1:8" ht="15" x14ac:dyDescent="0.2">
      <c r="A75" s="37">
        <v>6</v>
      </c>
      <c r="B75" s="38" t="s">
        <v>162</v>
      </c>
      <c r="C75" s="39" t="s">
        <v>32</v>
      </c>
      <c r="D75" s="40">
        <v>26484</v>
      </c>
      <c r="E75" s="18">
        <f>Sheet3!E75</f>
        <v>650000</v>
      </c>
      <c r="F75" s="18">
        <f>Sheet3!AE75</f>
        <v>0</v>
      </c>
      <c r="G75" s="23">
        <v>1800000</v>
      </c>
      <c r="H75" s="18">
        <f t="shared" si="2"/>
        <v>1800000</v>
      </c>
    </row>
    <row r="76" spans="1:8" ht="15" x14ac:dyDescent="0.25">
      <c r="F76" s="60">
        <f>SUM(F53:F75)</f>
        <v>5250000</v>
      </c>
      <c r="G76" s="60">
        <f>SUM(G53:G75)</f>
        <v>20550000</v>
      </c>
      <c r="H76" s="60">
        <f>SUM(H53:H75)</f>
        <v>25800000</v>
      </c>
    </row>
    <row r="79" spans="1:8" ht="15" x14ac:dyDescent="0.2">
      <c r="A79" s="37">
        <v>7</v>
      </c>
      <c r="B79" s="38" t="s">
        <v>163</v>
      </c>
      <c r="C79" s="39" t="s">
        <v>48</v>
      </c>
      <c r="D79" s="40">
        <v>27772</v>
      </c>
      <c r="E79" s="18">
        <f>Sheet3!E79</f>
        <v>900000</v>
      </c>
      <c r="F79" s="18">
        <f>Sheet3!AE79</f>
        <v>0</v>
      </c>
      <c r="G79" s="23">
        <v>1800000</v>
      </c>
      <c r="H79" s="18">
        <f>G79+F79</f>
        <v>1800000</v>
      </c>
    </row>
    <row r="80" spans="1:8" ht="15" x14ac:dyDescent="0.2">
      <c r="A80" s="37">
        <v>8</v>
      </c>
      <c r="B80" s="38" t="s">
        <v>164</v>
      </c>
      <c r="C80" s="39" t="s">
        <v>61</v>
      </c>
      <c r="D80" s="40">
        <v>23600</v>
      </c>
      <c r="E80" s="18">
        <f>Sheet3!E80</f>
        <v>2840000</v>
      </c>
      <c r="F80" s="18">
        <f>Sheet3!AE80</f>
        <v>0</v>
      </c>
      <c r="G80" s="23">
        <v>1400000</v>
      </c>
      <c r="H80" s="18">
        <f t="shared" ref="H80:H99" si="3">G80+F80</f>
        <v>1400000</v>
      </c>
    </row>
    <row r="81" spans="1:8" ht="15" x14ac:dyDescent="0.2">
      <c r="A81" s="37">
        <v>9</v>
      </c>
      <c r="B81" s="38" t="s">
        <v>165</v>
      </c>
      <c r="C81" s="39" t="s">
        <v>61</v>
      </c>
      <c r="D81" s="40">
        <v>29992</v>
      </c>
      <c r="E81" s="18">
        <f>Sheet3!E81</f>
        <v>2740000</v>
      </c>
      <c r="F81" s="18">
        <f>Sheet3!AE81</f>
        <v>0</v>
      </c>
      <c r="G81" s="23">
        <v>1800000</v>
      </c>
      <c r="H81" s="18">
        <f t="shared" si="3"/>
        <v>1800000</v>
      </c>
    </row>
    <row r="82" spans="1:8" ht="15" x14ac:dyDescent="0.2">
      <c r="A82" s="37">
        <v>10</v>
      </c>
      <c r="B82" s="42" t="s">
        <v>166</v>
      </c>
      <c r="C82" s="39" t="s">
        <v>61</v>
      </c>
      <c r="D82" s="40">
        <v>30240</v>
      </c>
      <c r="E82" s="18">
        <f>Sheet3!E82</f>
        <v>3190000</v>
      </c>
      <c r="F82" s="18">
        <f>Sheet3!AE82</f>
        <v>0</v>
      </c>
      <c r="G82" s="18"/>
      <c r="H82" s="18">
        <f t="shared" si="3"/>
        <v>0</v>
      </c>
    </row>
    <row r="83" spans="1:8" ht="24" x14ac:dyDescent="0.2">
      <c r="A83" s="37">
        <v>11</v>
      </c>
      <c r="B83" s="42" t="s">
        <v>167</v>
      </c>
      <c r="C83" s="39" t="s">
        <v>61</v>
      </c>
      <c r="D83" s="40">
        <v>31041</v>
      </c>
      <c r="E83" s="18">
        <f>Sheet3!E83</f>
        <v>0</v>
      </c>
      <c r="F83" s="18">
        <f>Sheet3!AE83</f>
        <v>0</v>
      </c>
      <c r="G83" s="23">
        <v>1800000</v>
      </c>
      <c r="H83" s="18">
        <f t="shared" si="3"/>
        <v>1800000</v>
      </c>
    </row>
    <row r="84" spans="1:8" ht="15" x14ac:dyDescent="0.2">
      <c r="A84" s="37">
        <v>12</v>
      </c>
      <c r="B84" s="38" t="s">
        <v>168</v>
      </c>
      <c r="C84" s="39" t="s">
        <v>61</v>
      </c>
      <c r="D84" s="40">
        <v>33528</v>
      </c>
      <c r="E84" s="18">
        <f>Sheet3!E84</f>
        <v>740000</v>
      </c>
      <c r="F84" s="18">
        <f>Sheet3!AE84</f>
        <v>0</v>
      </c>
      <c r="G84" s="23">
        <v>1800000</v>
      </c>
      <c r="H84" s="18">
        <f t="shared" si="3"/>
        <v>1800000</v>
      </c>
    </row>
    <row r="85" spans="1:8" ht="15" x14ac:dyDescent="0.2">
      <c r="A85" s="37">
        <v>13</v>
      </c>
      <c r="B85" s="42" t="s">
        <v>169</v>
      </c>
      <c r="C85" s="39" t="s">
        <v>61</v>
      </c>
      <c r="D85" s="40">
        <v>34026</v>
      </c>
      <c r="E85" s="18">
        <f>Sheet3!E85</f>
        <v>2840000</v>
      </c>
      <c r="F85" s="18">
        <f>Sheet3!AE85</f>
        <v>0</v>
      </c>
      <c r="G85" s="23">
        <v>500000</v>
      </c>
      <c r="H85" s="18">
        <f t="shared" si="3"/>
        <v>500000</v>
      </c>
    </row>
    <row r="86" spans="1:8" ht="15" x14ac:dyDescent="0.2">
      <c r="A86" s="37">
        <v>14</v>
      </c>
      <c r="B86" s="38" t="s">
        <v>170</v>
      </c>
      <c r="C86" s="39" t="s">
        <v>61</v>
      </c>
      <c r="D86" s="40">
        <v>33872</v>
      </c>
      <c r="E86" s="18">
        <f>Sheet3!E86</f>
        <v>1190000</v>
      </c>
      <c r="F86" s="18">
        <f>Sheet3!AE86</f>
        <v>0</v>
      </c>
      <c r="G86" s="23">
        <v>1800000</v>
      </c>
      <c r="H86" s="18">
        <f t="shared" si="3"/>
        <v>1800000</v>
      </c>
    </row>
    <row r="87" spans="1:8" x14ac:dyDescent="0.2">
      <c r="A87" s="37">
        <v>15</v>
      </c>
      <c r="B87" s="18" t="s">
        <v>171</v>
      </c>
      <c r="C87" s="18" t="s">
        <v>61</v>
      </c>
      <c r="D87" s="18">
        <v>45593</v>
      </c>
      <c r="E87" s="18">
        <f>Sheet3!E87</f>
        <v>740000</v>
      </c>
      <c r="F87" s="18">
        <f>Sheet3!AE87</f>
        <v>0</v>
      </c>
      <c r="G87" s="23">
        <v>1000000</v>
      </c>
      <c r="H87" s="18">
        <f t="shared" si="3"/>
        <v>1000000</v>
      </c>
    </row>
    <row r="88" spans="1:8" ht="15" x14ac:dyDescent="0.2">
      <c r="A88" s="37">
        <v>16</v>
      </c>
      <c r="B88" s="28" t="s">
        <v>172</v>
      </c>
      <c r="C88" s="29" t="s">
        <v>61</v>
      </c>
      <c r="D88" s="30">
        <v>45726</v>
      </c>
      <c r="E88" s="18">
        <f>Sheet3!E88</f>
        <v>990000</v>
      </c>
      <c r="F88" s="18">
        <f>Sheet3!AE88</f>
        <v>0</v>
      </c>
      <c r="G88" s="23">
        <v>1800000</v>
      </c>
      <c r="H88" s="18">
        <f t="shared" si="3"/>
        <v>1800000</v>
      </c>
    </row>
    <row r="89" spans="1:8" ht="24" x14ac:dyDescent="0.2">
      <c r="A89" s="37">
        <v>17</v>
      </c>
      <c r="B89" s="28" t="s">
        <v>173</v>
      </c>
      <c r="C89" s="29" t="s">
        <v>61</v>
      </c>
      <c r="D89" s="30">
        <v>40586</v>
      </c>
      <c r="E89" s="18">
        <f>Sheet3!E89</f>
        <v>740000</v>
      </c>
      <c r="F89" s="18">
        <f>Sheet3!AE89</f>
        <v>0</v>
      </c>
      <c r="G89" s="23">
        <v>1800000</v>
      </c>
      <c r="H89" s="18">
        <f t="shared" si="3"/>
        <v>1800000</v>
      </c>
    </row>
    <row r="90" spans="1:8" ht="15" x14ac:dyDescent="0.2">
      <c r="A90" s="37">
        <v>18</v>
      </c>
      <c r="B90" s="28" t="s">
        <v>174</v>
      </c>
      <c r="C90" s="29" t="s">
        <v>105</v>
      </c>
      <c r="D90" s="30">
        <v>41750</v>
      </c>
      <c r="E90" s="18">
        <f>Sheet3!E90</f>
        <v>1000000</v>
      </c>
      <c r="F90" s="18">
        <f>Sheet3!AE90</f>
        <v>10000</v>
      </c>
      <c r="G90" s="23">
        <v>500000</v>
      </c>
      <c r="H90" s="18">
        <f t="shared" si="3"/>
        <v>510000</v>
      </c>
    </row>
    <row r="91" spans="1:8" ht="15" x14ac:dyDescent="0.2">
      <c r="A91" s="37">
        <v>19</v>
      </c>
      <c r="B91" s="28" t="s">
        <v>175</v>
      </c>
      <c r="C91" s="29" t="s">
        <v>105</v>
      </c>
      <c r="D91" s="30">
        <v>31542</v>
      </c>
      <c r="E91" s="18">
        <f>Sheet3!E91</f>
        <v>2340000</v>
      </c>
      <c r="F91" s="18">
        <f>Sheet3!AE91</f>
        <v>0</v>
      </c>
      <c r="G91" s="23">
        <v>1460000</v>
      </c>
      <c r="H91" s="18">
        <f t="shared" si="3"/>
        <v>1460000</v>
      </c>
    </row>
    <row r="92" spans="1:8" ht="15" x14ac:dyDescent="0.2">
      <c r="A92" s="37">
        <v>20</v>
      </c>
      <c r="B92" s="28" t="s">
        <v>176</v>
      </c>
      <c r="C92" s="29" t="s">
        <v>128</v>
      </c>
      <c r="D92" s="30">
        <v>38310</v>
      </c>
      <c r="E92" s="18">
        <f>Sheet3!E92</f>
        <v>740000</v>
      </c>
      <c r="F92" s="18">
        <f>Sheet3!AE92</f>
        <v>0</v>
      </c>
      <c r="G92" s="23">
        <v>1800000</v>
      </c>
      <c r="H92" s="18">
        <f t="shared" si="3"/>
        <v>1800000</v>
      </c>
    </row>
    <row r="93" spans="1:8" ht="15" x14ac:dyDescent="0.2">
      <c r="A93" s="37">
        <v>21</v>
      </c>
      <c r="B93" s="28" t="s">
        <v>177</v>
      </c>
      <c r="C93" s="29" t="s">
        <v>128</v>
      </c>
      <c r="D93" s="30">
        <v>35766</v>
      </c>
      <c r="E93" s="18">
        <f>Sheet3!E93</f>
        <v>740000</v>
      </c>
      <c r="F93" s="18">
        <f>Sheet3!AE93</f>
        <v>0</v>
      </c>
      <c r="G93" s="23">
        <v>1800000</v>
      </c>
      <c r="H93" s="18">
        <f t="shared" si="3"/>
        <v>1800000</v>
      </c>
    </row>
    <row r="94" spans="1:8" ht="15" x14ac:dyDescent="0.2">
      <c r="A94" s="37">
        <v>22</v>
      </c>
      <c r="B94" s="28" t="s">
        <v>178</v>
      </c>
      <c r="C94" s="29" t="s">
        <v>128</v>
      </c>
      <c r="D94" s="30">
        <v>36926</v>
      </c>
      <c r="E94" s="18">
        <f>Sheet3!E94</f>
        <v>2590000</v>
      </c>
      <c r="F94" s="18">
        <f>Sheet3!AE94</f>
        <v>0</v>
      </c>
      <c r="G94" s="23">
        <v>1800000</v>
      </c>
      <c r="H94" s="18">
        <f t="shared" si="3"/>
        <v>1800000</v>
      </c>
    </row>
    <row r="95" spans="1:8" ht="15" x14ac:dyDescent="0.2">
      <c r="A95" s="37">
        <v>23</v>
      </c>
      <c r="B95" s="28" t="s">
        <v>179</v>
      </c>
      <c r="C95" s="29" t="s">
        <v>128</v>
      </c>
      <c r="D95" s="30">
        <v>42757</v>
      </c>
      <c r="E95" s="18">
        <f>Sheet3!E95</f>
        <v>1640000</v>
      </c>
      <c r="F95" s="18">
        <f>Sheet3!AE95</f>
        <v>0</v>
      </c>
      <c r="G95" s="23">
        <v>1800000</v>
      </c>
      <c r="H95" s="18">
        <f t="shared" si="3"/>
        <v>1800000</v>
      </c>
    </row>
    <row r="96" spans="1:8" ht="15" x14ac:dyDescent="0.2">
      <c r="A96" s="37">
        <v>24</v>
      </c>
      <c r="B96" s="28" t="s">
        <v>180</v>
      </c>
      <c r="C96" s="29" t="s">
        <v>128</v>
      </c>
      <c r="D96" s="30">
        <v>34457</v>
      </c>
      <c r="E96" s="18">
        <f>Sheet3!E96</f>
        <v>90000</v>
      </c>
      <c r="F96" s="18">
        <f>Sheet3!AE96</f>
        <v>0</v>
      </c>
      <c r="G96" s="23">
        <v>500000</v>
      </c>
      <c r="H96" s="18">
        <f t="shared" si="3"/>
        <v>500000</v>
      </c>
    </row>
    <row r="97" spans="1:13" ht="15" x14ac:dyDescent="0.2">
      <c r="A97" s="37">
        <v>25</v>
      </c>
      <c r="B97" s="53" t="s">
        <v>181</v>
      </c>
      <c r="C97" s="29" t="s">
        <v>128</v>
      </c>
      <c r="D97" s="30">
        <v>39961</v>
      </c>
      <c r="E97" s="18">
        <f>Sheet3!E97</f>
        <v>1595000</v>
      </c>
      <c r="F97" s="18">
        <f>Sheet3!AE97</f>
        <v>0</v>
      </c>
      <c r="G97" s="18"/>
      <c r="H97" s="18">
        <f t="shared" si="3"/>
        <v>0</v>
      </c>
    </row>
    <row r="98" spans="1:13" ht="15" x14ac:dyDescent="0.2">
      <c r="A98" s="37">
        <v>26</v>
      </c>
      <c r="B98" s="28" t="s">
        <v>182</v>
      </c>
      <c r="C98" s="29" t="s">
        <v>128</v>
      </c>
      <c r="D98" s="30">
        <v>51024</v>
      </c>
      <c r="E98" s="18">
        <f>Sheet3!E98</f>
        <v>1040000</v>
      </c>
      <c r="F98" s="18">
        <f>Sheet3!AE98</f>
        <v>0</v>
      </c>
      <c r="G98" s="23">
        <v>800000</v>
      </c>
      <c r="H98" s="18">
        <f t="shared" si="3"/>
        <v>800000</v>
      </c>
    </row>
    <row r="99" spans="1:13" x14ac:dyDescent="0.2">
      <c r="A99" s="37">
        <v>27</v>
      </c>
      <c r="B99" s="53" t="s">
        <v>183</v>
      </c>
      <c r="C99" s="26" t="s">
        <v>184</v>
      </c>
      <c r="D99" s="45">
        <v>200003</v>
      </c>
      <c r="E99" s="18">
        <f>Sheet3!E99</f>
        <v>1340000</v>
      </c>
      <c r="F99" s="18">
        <f>Sheet3!AE99</f>
        <v>0</v>
      </c>
      <c r="G99" s="23">
        <v>500000</v>
      </c>
      <c r="H99" s="18">
        <f t="shared" si="3"/>
        <v>500000</v>
      </c>
    </row>
    <row r="100" spans="1:13" ht="15" x14ac:dyDescent="0.25">
      <c r="F100" s="60">
        <f>SUM(F79:F99)</f>
        <v>10000</v>
      </c>
      <c r="G100" s="60">
        <f>SUM(G79:G99)</f>
        <v>26460000</v>
      </c>
      <c r="H100" s="60">
        <f>SUM(H79:H99)</f>
        <v>26470000</v>
      </c>
    </row>
    <row r="103" spans="1:13" ht="15" x14ac:dyDescent="0.25">
      <c r="F103" s="61">
        <f>F25+F50+F76+F100</f>
        <v>27680000</v>
      </c>
      <c r="G103" s="61">
        <f>G25+G50+G76+G100</f>
        <v>66205000</v>
      </c>
      <c r="H103" s="61">
        <f>H25+H50+H76+H100</f>
        <v>93885000</v>
      </c>
      <c r="L103">
        <f>H103-39250000</f>
        <v>54635000</v>
      </c>
      <c r="M103">
        <f>L103-19070000</f>
        <v>35565000</v>
      </c>
    </row>
  </sheetData>
  <mergeCells count="1">
    <mergeCell ref="B1:D1"/>
  </mergeCells>
  <pageMargins left="0.7" right="0.7" top="0.75" bottom="0.75" header="0.3" footer="0.3"/>
  <pageSetup paperSize="9" scale="4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1877F-8F0A-43E8-B98A-2DB0162337C5}">
  <sheetPr>
    <pageSetUpPr fitToPage="1"/>
  </sheetPr>
  <dimension ref="A1:N91"/>
  <sheetViews>
    <sheetView rightToLeft="1" tabSelected="1" topLeftCell="A65" workbookViewId="0">
      <selection activeCell="A63" sqref="A63:N90"/>
    </sheetView>
  </sheetViews>
  <sheetFormatPr defaultRowHeight="14.25" x14ac:dyDescent="0.2"/>
  <cols>
    <col min="1" max="1" width="2.875" bestFit="1" customWidth="1"/>
    <col min="3" max="3" width="7.375" bestFit="1" customWidth="1"/>
    <col min="5" max="5" width="6.125" bestFit="1" customWidth="1"/>
    <col min="6" max="6" width="3.875" bestFit="1" customWidth="1"/>
    <col min="7" max="7" width="9" style="56"/>
    <col min="8" max="8" width="3.875" style="56" bestFit="1" customWidth="1"/>
    <col min="9" max="9" width="6.75" style="56" bestFit="1" customWidth="1"/>
    <col min="10" max="10" width="6.125" style="56" bestFit="1" customWidth="1"/>
    <col min="11" max="11" width="9" style="56"/>
    <col min="13" max="13" width="9" style="56"/>
    <col min="14" max="14" width="11.375" customWidth="1"/>
  </cols>
  <sheetData>
    <row r="1" spans="1:14" ht="15" x14ac:dyDescent="0.2">
      <c r="B1" s="64" t="s">
        <v>0</v>
      </c>
      <c r="C1" s="64"/>
      <c r="D1" s="64"/>
    </row>
    <row r="2" spans="1:14" x14ac:dyDescent="0.2">
      <c r="A2" s="2" t="s">
        <v>1</v>
      </c>
      <c r="B2" s="3" t="s">
        <v>2</v>
      </c>
      <c r="C2" s="4" t="s">
        <v>3</v>
      </c>
      <c r="D2" s="4" t="s">
        <v>4</v>
      </c>
      <c r="E2" s="18" t="s">
        <v>203</v>
      </c>
      <c r="F2" s="18" t="s">
        <v>204</v>
      </c>
      <c r="G2" s="18" t="s">
        <v>205</v>
      </c>
      <c r="H2" s="66" t="s">
        <v>206</v>
      </c>
      <c r="I2" s="66" t="s">
        <v>207</v>
      </c>
      <c r="J2" s="66" t="s">
        <v>203</v>
      </c>
      <c r="K2" s="66" t="s">
        <v>208</v>
      </c>
      <c r="L2" s="66" t="s">
        <v>209</v>
      </c>
      <c r="M2" s="66" t="s">
        <v>7</v>
      </c>
      <c r="N2" s="66" t="s">
        <v>27</v>
      </c>
    </row>
    <row r="3" spans="1:14" ht="15" x14ac:dyDescent="0.2">
      <c r="A3" s="13">
        <v>1</v>
      </c>
      <c r="B3" s="14" t="s">
        <v>28</v>
      </c>
      <c r="C3" s="15" t="s">
        <v>29</v>
      </c>
      <c r="D3" s="16">
        <v>90874</v>
      </c>
      <c r="E3" s="18">
        <v>1</v>
      </c>
      <c r="F3" s="18">
        <v>5</v>
      </c>
      <c r="G3" s="18">
        <v>500000</v>
      </c>
      <c r="H3" s="18">
        <v>26</v>
      </c>
      <c r="I3" s="18"/>
      <c r="J3" s="18"/>
      <c r="K3" s="66">
        <v>650000</v>
      </c>
      <c r="L3" s="18">
        <f>K3+G3</f>
        <v>1150000</v>
      </c>
      <c r="M3" s="18">
        <f>Sheet4!H3</f>
        <v>0</v>
      </c>
      <c r="N3" s="51">
        <f>M3-L3</f>
        <v>-1150000</v>
      </c>
    </row>
    <row r="4" spans="1:14" ht="15" x14ac:dyDescent="0.2">
      <c r="A4" s="24">
        <v>2</v>
      </c>
      <c r="B4" s="25" t="s">
        <v>31</v>
      </c>
      <c r="C4" s="26" t="s">
        <v>32</v>
      </c>
      <c r="D4" s="27" t="s">
        <v>33</v>
      </c>
      <c r="E4" s="18">
        <v>1</v>
      </c>
      <c r="F4" s="18">
        <v>5</v>
      </c>
      <c r="G4" s="18">
        <v>500000</v>
      </c>
      <c r="H4" s="18"/>
      <c r="I4" s="18"/>
      <c r="J4" s="18"/>
      <c r="K4" s="18"/>
      <c r="L4" s="18">
        <f t="shared" ref="L4:L67" si="0">K4+G4</f>
        <v>500000</v>
      </c>
      <c r="M4" s="18">
        <f>Sheet4!H4</f>
        <v>0</v>
      </c>
      <c r="N4" s="51">
        <f t="shared" ref="N4:N67" si="1">M4-L4</f>
        <v>-500000</v>
      </c>
    </row>
    <row r="5" spans="1:14" ht="15" x14ac:dyDescent="0.2">
      <c r="A5" s="24">
        <v>3</v>
      </c>
      <c r="B5" s="25" t="s">
        <v>34</v>
      </c>
      <c r="C5" s="26" t="s">
        <v>32</v>
      </c>
      <c r="D5" s="27" t="s">
        <v>35</v>
      </c>
      <c r="E5" s="18">
        <v>1</v>
      </c>
      <c r="F5" s="18">
        <v>5</v>
      </c>
      <c r="G5" s="18">
        <v>500000</v>
      </c>
      <c r="H5" s="18">
        <v>26</v>
      </c>
      <c r="I5" s="18"/>
      <c r="J5" s="18"/>
      <c r="K5" s="18">
        <v>650000</v>
      </c>
      <c r="L5" s="18">
        <f t="shared" si="0"/>
        <v>1150000</v>
      </c>
      <c r="M5" s="18">
        <f>Sheet4!H5</f>
        <v>500000</v>
      </c>
      <c r="N5" s="51">
        <f t="shared" si="1"/>
        <v>-650000</v>
      </c>
    </row>
    <row r="6" spans="1:14" ht="15" x14ac:dyDescent="0.2">
      <c r="A6" s="13">
        <v>4</v>
      </c>
      <c r="B6" s="28" t="s">
        <v>36</v>
      </c>
      <c r="C6" s="29" t="s">
        <v>32</v>
      </c>
      <c r="D6" s="30" t="s">
        <v>37</v>
      </c>
      <c r="E6" s="18">
        <v>1</v>
      </c>
      <c r="F6" s="18">
        <v>5</v>
      </c>
      <c r="G6" s="18">
        <v>500000</v>
      </c>
      <c r="H6" s="18">
        <v>26</v>
      </c>
      <c r="I6" s="18"/>
      <c r="J6" s="18"/>
      <c r="K6" s="18">
        <v>650000</v>
      </c>
      <c r="L6" s="18">
        <f t="shared" si="0"/>
        <v>1150000</v>
      </c>
      <c r="M6" s="18">
        <f>Sheet4!H6</f>
        <v>1535000</v>
      </c>
      <c r="N6" s="51">
        <f t="shared" si="1"/>
        <v>385000</v>
      </c>
    </row>
    <row r="7" spans="1:14" ht="15" x14ac:dyDescent="0.2">
      <c r="A7" s="13">
        <v>5</v>
      </c>
      <c r="B7" s="28" t="s">
        <v>39</v>
      </c>
      <c r="C7" s="29" t="s">
        <v>32</v>
      </c>
      <c r="D7" s="30" t="s">
        <v>40</v>
      </c>
      <c r="E7" s="18">
        <v>1</v>
      </c>
      <c r="F7" s="63">
        <v>0</v>
      </c>
      <c r="G7" s="18">
        <v>250000</v>
      </c>
      <c r="H7" s="18"/>
      <c r="I7" s="18"/>
      <c r="J7" s="18"/>
      <c r="K7" s="18"/>
      <c r="L7" s="18">
        <f t="shared" si="0"/>
        <v>250000</v>
      </c>
      <c r="M7" s="18">
        <f>Sheet4!H7</f>
        <v>500000</v>
      </c>
      <c r="N7" s="51">
        <f t="shared" si="1"/>
        <v>250000</v>
      </c>
    </row>
    <row r="8" spans="1:14" ht="15" x14ac:dyDescent="0.2">
      <c r="A8" s="24">
        <v>6</v>
      </c>
      <c r="B8" s="28" t="s">
        <v>41</v>
      </c>
      <c r="C8" s="29" t="s">
        <v>32</v>
      </c>
      <c r="D8" s="30" t="s">
        <v>42</v>
      </c>
      <c r="E8" s="63">
        <v>0</v>
      </c>
      <c r="F8" s="63">
        <v>0</v>
      </c>
      <c r="G8" s="63">
        <v>0</v>
      </c>
      <c r="H8" s="18"/>
      <c r="I8" s="18"/>
      <c r="J8" s="18"/>
      <c r="K8" s="18"/>
      <c r="L8" s="18">
        <f t="shared" si="0"/>
        <v>0</v>
      </c>
      <c r="M8" s="18">
        <f>Sheet4!H8</f>
        <v>1120000</v>
      </c>
      <c r="N8" s="51">
        <f t="shared" si="1"/>
        <v>1120000</v>
      </c>
    </row>
    <row r="9" spans="1:14" ht="15" x14ac:dyDescent="0.2">
      <c r="A9" s="24">
        <v>7</v>
      </c>
      <c r="B9" s="28" t="s">
        <v>43</v>
      </c>
      <c r="C9" s="29" t="s">
        <v>32</v>
      </c>
      <c r="D9" s="30" t="s">
        <v>44</v>
      </c>
      <c r="E9" s="18">
        <v>1</v>
      </c>
      <c r="F9" s="18">
        <v>5</v>
      </c>
      <c r="G9" s="18">
        <v>500000</v>
      </c>
      <c r="H9" s="18">
        <v>26</v>
      </c>
      <c r="I9" s="18"/>
      <c r="J9" s="18"/>
      <c r="K9" s="18">
        <v>650000</v>
      </c>
      <c r="L9" s="18">
        <f t="shared" si="0"/>
        <v>1150000</v>
      </c>
      <c r="M9" s="18">
        <f>Sheet4!H9</f>
        <v>785000</v>
      </c>
      <c r="N9" s="51">
        <f t="shared" si="1"/>
        <v>-365000</v>
      </c>
    </row>
    <row r="10" spans="1:14" ht="15" x14ac:dyDescent="0.2">
      <c r="A10" s="13">
        <v>8</v>
      </c>
      <c r="B10" s="28" t="s">
        <v>45</v>
      </c>
      <c r="C10" s="29" t="s">
        <v>32</v>
      </c>
      <c r="D10" s="30" t="s">
        <v>46</v>
      </c>
      <c r="E10" s="18">
        <v>1</v>
      </c>
      <c r="F10" s="63">
        <v>0</v>
      </c>
      <c r="G10" s="18">
        <v>250000</v>
      </c>
      <c r="H10" s="18"/>
      <c r="I10" s="18"/>
      <c r="J10" s="18"/>
      <c r="K10" s="18"/>
      <c r="L10" s="18">
        <f t="shared" si="0"/>
        <v>250000</v>
      </c>
      <c r="M10" s="18">
        <f>Sheet4!H10</f>
        <v>840000</v>
      </c>
      <c r="N10" s="51">
        <f t="shared" si="1"/>
        <v>590000</v>
      </c>
    </row>
    <row r="11" spans="1:14" ht="15" x14ac:dyDescent="0.2">
      <c r="A11" s="13">
        <v>9</v>
      </c>
      <c r="B11" s="28" t="s">
        <v>47</v>
      </c>
      <c r="C11" s="29" t="s">
        <v>48</v>
      </c>
      <c r="D11" s="30" t="s">
        <v>49</v>
      </c>
      <c r="E11" s="18">
        <v>1</v>
      </c>
      <c r="F11" s="18">
        <v>5</v>
      </c>
      <c r="G11" s="18">
        <v>500000</v>
      </c>
      <c r="H11" s="18">
        <v>26</v>
      </c>
      <c r="I11" s="18"/>
      <c r="J11" s="18"/>
      <c r="K11" s="18">
        <v>650000</v>
      </c>
      <c r="L11" s="18">
        <f t="shared" si="0"/>
        <v>1150000</v>
      </c>
      <c r="M11" s="18">
        <f>Sheet4!H11</f>
        <v>1800000</v>
      </c>
      <c r="N11" s="51">
        <f t="shared" si="1"/>
        <v>650000</v>
      </c>
    </row>
    <row r="12" spans="1:14" ht="15" x14ac:dyDescent="0.2">
      <c r="A12" s="24">
        <v>10</v>
      </c>
      <c r="B12" s="28" t="s">
        <v>50</v>
      </c>
      <c r="C12" s="29" t="s">
        <v>48</v>
      </c>
      <c r="D12" s="30" t="s">
        <v>51</v>
      </c>
      <c r="E12" s="18">
        <v>1</v>
      </c>
      <c r="F12" s="18">
        <v>5</v>
      </c>
      <c r="G12" s="18">
        <v>500000</v>
      </c>
      <c r="H12" s="18">
        <v>26</v>
      </c>
      <c r="I12" s="18"/>
      <c r="J12" s="18"/>
      <c r="K12" s="18">
        <v>650000</v>
      </c>
      <c r="L12" s="18">
        <f t="shared" si="0"/>
        <v>1150000</v>
      </c>
      <c r="M12" s="18">
        <f>Sheet4!H12</f>
        <v>1535000</v>
      </c>
      <c r="N12" s="51">
        <f t="shared" si="1"/>
        <v>385000</v>
      </c>
    </row>
    <row r="13" spans="1:14" ht="15" x14ac:dyDescent="0.2">
      <c r="A13" s="24">
        <v>11</v>
      </c>
      <c r="B13" s="28" t="s">
        <v>52</v>
      </c>
      <c r="C13" s="29" t="s">
        <v>48</v>
      </c>
      <c r="D13" s="30" t="s">
        <v>53</v>
      </c>
      <c r="E13" s="18">
        <v>1</v>
      </c>
      <c r="F13" s="18">
        <v>5</v>
      </c>
      <c r="G13" s="18">
        <v>500000</v>
      </c>
      <c r="H13" s="18"/>
      <c r="I13" s="18"/>
      <c r="J13" s="18"/>
      <c r="K13" s="18"/>
      <c r="L13" s="18">
        <f t="shared" si="0"/>
        <v>500000</v>
      </c>
      <c r="M13" s="18">
        <f>Sheet4!H13</f>
        <v>800000</v>
      </c>
      <c r="N13" s="51">
        <f t="shared" si="1"/>
        <v>300000</v>
      </c>
    </row>
    <row r="14" spans="1:14" ht="15" x14ac:dyDescent="0.2">
      <c r="A14" s="13">
        <v>12</v>
      </c>
      <c r="B14" s="28" t="s">
        <v>54</v>
      </c>
      <c r="C14" s="29" t="s">
        <v>48</v>
      </c>
      <c r="D14" s="30" t="s">
        <v>55</v>
      </c>
      <c r="E14" s="18">
        <v>1</v>
      </c>
      <c r="F14" s="18">
        <v>5</v>
      </c>
      <c r="G14" s="18">
        <v>500000</v>
      </c>
      <c r="H14" s="18"/>
      <c r="I14" s="18"/>
      <c r="J14" s="18"/>
      <c r="K14" s="18"/>
      <c r="L14" s="18">
        <f t="shared" si="0"/>
        <v>500000</v>
      </c>
      <c r="M14" s="18">
        <f>Sheet4!H14</f>
        <v>500000</v>
      </c>
      <c r="N14" s="51">
        <f t="shared" si="1"/>
        <v>0</v>
      </c>
    </row>
    <row r="15" spans="1:14" ht="15" x14ac:dyDescent="0.2">
      <c r="A15" s="13">
        <v>13</v>
      </c>
      <c r="B15" s="28" t="s">
        <v>56</v>
      </c>
      <c r="C15" s="29" t="s">
        <v>48</v>
      </c>
      <c r="D15" s="30" t="s">
        <v>57</v>
      </c>
      <c r="E15" s="63">
        <v>0</v>
      </c>
      <c r="F15" s="18">
        <v>5</v>
      </c>
      <c r="G15" s="18">
        <v>250000</v>
      </c>
      <c r="H15" s="18"/>
      <c r="I15" s="18"/>
      <c r="J15" s="18"/>
      <c r="K15" s="18"/>
      <c r="L15" s="18">
        <f t="shared" si="0"/>
        <v>250000</v>
      </c>
      <c r="M15" s="18">
        <f>Sheet4!H15</f>
        <v>735000</v>
      </c>
      <c r="N15" s="51">
        <f t="shared" si="1"/>
        <v>485000</v>
      </c>
    </row>
    <row r="16" spans="1:14" ht="15" x14ac:dyDescent="0.2">
      <c r="A16" s="24">
        <v>14</v>
      </c>
      <c r="B16" s="28" t="s">
        <v>58</v>
      </c>
      <c r="C16" s="29" t="s">
        <v>48</v>
      </c>
      <c r="D16" s="30" t="s">
        <v>59</v>
      </c>
      <c r="E16" s="18">
        <v>1</v>
      </c>
      <c r="F16" s="18">
        <v>5</v>
      </c>
      <c r="G16" s="18">
        <v>500000</v>
      </c>
      <c r="H16" s="18">
        <v>26</v>
      </c>
      <c r="I16" s="18"/>
      <c r="J16" s="18"/>
      <c r="K16" s="18">
        <v>650000</v>
      </c>
      <c r="L16" s="18">
        <f t="shared" si="0"/>
        <v>1150000</v>
      </c>
      <c r="M16" s="18">
        <f>Sheet4!H16</f>
        <v>1815000</v>
      </c>
      <c r="N16" s="51">
        <f t="shared" si="1"/>
        <v>665000</v>
      </c>
    </row>
    <row r="17" spans="1:14" ht="15" x14ac:dyDescent="0.2">
      <c r="A17" s="24">
        <v>15</v>
      </c>
      <c r="B17" s="28" t="s">
        <v>60</v>
      </c>
      <c r="C17" s="29" t="s">
        <v>61</v>
      </c>
      <c r="D17" s="30" t="s">
        <v>62</v>
      </c>
      <c r="E17" s="18">
        <v>1</v>
      </c>
      <c r="F17" s="18">
        <v>5</v>
      </c>
      <c r="G17" s="18">
        <v>500000</v>
      </c>
      <c r="H17" s="18"/>
      <c r="I17" s="18"/>
      <c r="J17" s="18"/>
      <c r="K17" s="18"/>
      <c r="L17" s="18">
        <f t="shared" si="0"/>
        <v>500000</v>
      </c>
      <c r="M17" s="18">
        <f>Sheet4!H17</f>
        <v>0</v>
      </c>
      <c r="N17" s="51">
        <f t="shared" si="1"/>
        <v>-500000</v>
      </c>
    </row>
    <row r="18" spans="1:14" ht="15" x14ac:dyDescent="0.2">
      <c r="A18" s="13">
        <v>16</v>
      </c>
      <c r="B18" s="28" t="s">
        <v>63</v>
      </c>
      <c r="C18" s="29" t="s">
        <v>61</v>
      </c>
      <c r="D18" s="30" t="s">
        <v>64</v>
      </c>
      <c r="E18" s="18">
        <v>1</v>
      </c>
      <c r="F18" s="18">
        <v>5</v>
      </c>
      <c r="G18" s="18">
        <v>500000</v>
      </c>
      <c r="H18" s="18">
        <v>26</v>
      </c>
      <c r="I18" s="18"/>
      <c r="J18" s="18"/>
      <c r="K18" s="18">
        <v>650000</v>
      </c>
      <c r="L18" s="18">
        <f t="shared" si="0"/>
        <v>1150000</v>
      </c>
      <c r="M18" s="18">
        <f>Sheet4!H18</f>
        <v>1660000</v>
      </c>
      <c r="N18" s="51">
        <f t="shared" si="1"/>
        <v>510000</v>
      </c>
    </row>
    <row r="19" spans="1:14" ht="15" x14ac:dyDescent="0.2">
      <c r="A19" s="13">
        <v>17</v>
      </c>
      <c r="B19" s="28" t="s">
        <v>65</v>
      </c>
      <c r="C19" s="29" t="s">
        <v>61</v>
      </c>
      <c r="D19" s="30" t="s">
        <v>66</v>
      </c>
      <c r="E19" s="18">
        <v>1</v>
      </c>
      <c r="F19" s="18">
        <v>5</v>
      </c>
      <c r="G19" s="18">
        <v>500000</v>
      </c>
      <c r="H19" s="18">
        <v>26</v>
      </c>
      <c r="I19" s="18"/>
      <c r="J19" s="18"/>
      <c r="K19" s="18">
        <v>650000</v>
      </c>
      <c r="L19" s="18">
        <f t="shared" si="0"/>
        <v>1150000</v>
      </c>
      <c r="M19" s="18">
        <f>Sheet4!H19</f>
        <v>1535000</v>
      </c>
      <c r="N19" s="51">
        <f t="shared" si="1"/>
        <v>385000</v>
      </c>
    </row>
    <row r="20" spans="1:14" ht="15" x14ac:dyDescent="0.2">
      <c r="A20" s="24">
        <v>18</v>
      </c>
      <c r="B20" s="28" t="s">
        <v>67</v>
      </c>
      <c r="C20" s="29" t="s">
        <v>61</v>
      </c>
      <c r="D20" s="30" t="s">
        <v>68</v>
      </c>
      <c r="E20" s="18">
        <v>1</v>
      </c>
      <c r="F20" s="18">
        <v>5</v>
      </c>
      <c r="G20" s="18">
        <v>500000</v>
      </c>
      <c r="H20" s="18"/>
      <c r="I20" s="18"/>
      <c r="J20" s="18"/>
      <c r="K20" s="18"/>
      <c r="L20" s="18">
        <f t="shared" si="0"/>
        <v>500000</v>
      </c>
      <c r="M20" s="18">
        <f>Sheet4!H20</f>
        <v>735000</v>
      </c>
      <c r="N20" s="51">
        <f t="shared" si="1"/>
        <v>235000</v>
      </c>
    </row>
    <row r="21" spans="1:14" ht="15" x14ac:dyDescent="0.2">
      <c r="A21" s="24">
        <v>19</v>
      </c>
      <c r="B21" s="28" t="s">
        <v>70</v>
      </c>
      <c r="C21" s="29" t="s">
        <v>61</v>
      </c>
      <c r="D21" s="30" t="s">
        <v>71</v>
      </c>
      <c r="E21" s="18">
        <v>1</v>
      </c>
      <c r="F21" s="18">
        <v>5</v>
      </c>
      <c r="G21" s="18">
        <v>500000</v>
      </c>
      <c r="H21" s="18"/>
      <c r="I21" s="18"/>
      <c r="J21" s="18"/>
      <c r="K21" s="18"/>
      <c r="L21" s="18">
        <f t="shared" si="0"/>
        <v>500000</v>
      </c>
      <c r="M21" s="18">
        <f>Sheet4!H21</f>
        <v>15000</v>
      </c>
      <c r="N21" s="51">
        <f t="shared" si="1"/>
        <v>-485000</v>
      </c>
    </row>
    <row r="22" spans="1:14" ht="15" x14ac:dyDescent="0.2">
      <c r="A22" s="13">
        <v>20</v>
      </c>
      <c r="B22" s="28" t="s">
        <v>72</v>
      </c>
      <c r="C22" s="29" t="s">
        <v>61</v>
      </c>
      <c r="D22" s="30" t="s">
        <v>73</v>
      </c>
      <c r="E22" s="18">
        <v>1</v>
      </c>
      <c r="F22" s="18">
        <v>5</v>
      </c>
      <c r="G22" s="18">
        <v>500000</v>
      </c>
      <c r="H22" s="18">
        <v>26</v>
      </c>
      <c r="I22" s="18"/>
      <c r="J22" s="18"/>
      <c r="K22" s="18">
        <v>650000</v>
      </c>
      <c r="L22" s="18">
        <f t="shared" si="0"/>
        <v>1150000</v>
      </c>
      <c r="M22" s="18">
        <f>Sheet4!H22</f>
        <v>1200000</v>
      </c>
      <c r="N22" s="51">
        <f t="shared" si="1"/>
        <v>50000</v>
      </c>
    </row>
    <row r="23" spans="1:14" ht="15" x14ac:dyDescent="0.2">
      <c r="A23" s="13">
        <v>21</v>
      </c>
      <c r="B23" s="28" t="s">
        <v>74</v>
      </c>
      <c r="C23" s="29" t="s">
        <v>61</v>
      </c>
      <c r="D23" s="30" t="s">
        <v>75</v>
      </c>
      <c r="E23" s="18">
        <v>1</v>
      </c>
      <c r="F23" s="18">
        <v>5</v>
      </c>
      <c r="G23" s="18">
        <v>500000</v>
      </c>
      <c r="H23" s="18"/>
      <c r="I23" s="18"/>
      <c r="J23" s="18"/>
      <c r="K23" s="18"/>
      <c r="L23" s="18">
        <f t="shared" si="0"/>
        <v>500000</v>
      </c>
      <c r="M23" s="18">
        <f>Sheet4!H23</f>
        <v>515000</v>
      </c>
      <c r="N23" s="51">
        <f t="shared" si="1"/>
        <v>15000</v>
      </c>
    </row>
    <row r="24" spans="1:14" ht="15" x14ac:dyDescent="0.2">
      <c r="A24" s="24">
        <v>22</v>
      </c>
      <c r="B24" s="28" t="s">
        <v>76</v>
      </c>
      <c r="C24" s="29" t="s">
        <v>61</v>
      </c>
      <c r="D24" s="30" t="s">
        <v>77</v>
      </c>
      <c r="E24" s="18">
        <v>1</v>
      </c>
      <c r="F24" s="18">
        <v>5</v>
      </c>
      <c r="G24" s="18">
        <v>500000</v>
      </c>
      <c r="H24" s="18">
        <v>26</v>
      </c>
      <c r="I24" s="18"/>
      <c r="J24" s="18"/>
      <c r="K24" s="18">
        <v>650000</v>
      </c>
      <c r="L24" s="18">
        <f t="shared" si="0"/>
        <v>1150000</v>
      </c>
      <c r="M24" s="18">
        <f>Sheet4!H24</f>
        <v>1615000</v>
      </c>
      <c r="N24" s="51">
        <f t="shared" si="1"/>
        <v>465000</v>
      </c>
    </row>
    <row r="25" spans="1:14" ht="15" x14ac:dyDescent="0.2">
      <c r="A25" s="24">
        <v>23</v>
      </c>
      <c r="B25" s="28" t="s">
        <v>78</v>
      </c>
      <c r="C25" s="29" t="s">
        <v>61</v>
      </c>
      <c r="D25" s="30" t="s">
        <v>79</v>
      </c>
      <c r="E25" s="18">
        <v>1</v>
      </c>
      <c r="F25" s="18">
        <v>5</v>
      </c>
      <c r="G25" s="18">
        <v>500000</v>
      </c>
      <c r="H25" s="18">
        <v>26</v>
      </c>
      <c r="I25" s="18">
        <v>7</v>
      </c>
      <c r="J25" s="18">
        <v>5</v>
      </c>
      <c r="K25" s="18">
        <v>2040000</v>
      </c>
      <c r="L25" s="18">
        <f t="shared" si="0"/>
        <v>2540000</v>
      </c>
      <c r="M25" s="18">
        <f>Sheet4!H28</f>
        <v>895000</v>
      </c>
      <c r="N25" s="51">
        <f t="shared" si="1"/>
        <v>-1645000</v>
      </c>
    </row>
    <row r="26" spans="1:14" ht="15" x14ac:dyDescent="0.2">
      <c r="A26" s="13">
        <v>24</v>
      </c>
      <c r="B26" s="28" t="s">
        <v>80</v>
      </c>
      <c r="C26" s="29" t="s">
        <v>61</v>
      </c>
      <c r="D26" s="30" t="s">
        <v>81</v>
      </c>
      <c r="E26" s="18">
        <v>1</v>
      </c>
      <c r="F26" s="18">
        <v>5</v>
      </c>
      <c r="G26" s="18">
        <v>500000</v>
      </c>
      <c r="H26" s="18">
        <v>26</v>
      </c>
      <c r="I26" s="18">
        <v>7</v>
      </c>
      <c r="J26" s="18"/>
      <c r="K26" s="18">
        <v>790000</v>
      </c>
      <c r="L26" s="18">
        <f t="shared" si="0"/>
        <v>1290000</v>
      </c>
      <c r="M26" s="18">
        <f>Sheet4!H29</f>
        <v>1695000</v>
      </c>
      <c r="N26" s="51">
        <f t="shared" si="1"/>
        <v>405000</v>
      </c>
    </row>
    <row r="27" spans="1:14" ht="15" x14ac:dyDescent="0.2">
      <c r="A27" s="13">
        <v>25</v>
      </c>
      <c r="B27" s="28" t="s">
        <v>82</v>
      </c>
      <c r="C27" s="29" t="s">
        <v>61</v>
      </c>
      <c r="D27" s="30" t="s">
        <v>83</v>
      </c>
      <c r="E27" s="63">
        <v>0</v>
      </c>
      <c r="F27" s="18">
        <v>5</v>
      </c>
      <c r="G27" s="18">
        <v>250000</v>
      </c>
      <c r="H27" s="18"/>
      <c r="I27" s="18">
        <v>2</v>
      </c>
      <c r="J27" s="18"/>
      <c r="K27" s="18">
        <v>40000</v>
      </c>
      <c r="L27" s="18">
        <f t="shared" si="0"/>
        <v>290000</v>
      </c>
      <c r="M27" s="18">
        <f>Sheet4!H30</f>
        <v>1095000</v>
      </c>
      <c r="N27" s="51">
        <f t="shared" si="1"/>
        <v>805000</v>
      </c>
    </row>
    <row r="28" spans="1:14" ht="15" x14ac:dyDescent="0.2">
      <c r="A28" s="24">
        <v>26</v>
      </c>
      <c r="B28" s="28" t="s">
        <v>84</v>
      </c>
      <c r="C28" s="29" t="s">
        <v>61</v>
      </c>
      <c r="D28" s="30" t="s">
        <v>85</v>
      </c>
      <c r="E28" s="18">
        <v>1</v>
      </c>
      <c r="F28" s="18">
        <v>5</v>
      </c>
      <c r="G28" s="18">
        <v>500000</v>
      </c>
      <c r="H28" s="18"/>
      <c r="I28" s="18">
        <v>7</v>
      </c>
      <c r="J28" s="18">
        <v>1</v>
      </c>
      <c r="K28" s="18">
        <v>390000</v>
      </c>
      <c r="L28" s="18">
        <f t="shared" si="0"/>
        <v>890000</v>
      </c>
      <c r="M28" s="18">
        <f>Sheet4!H31</f>
        <v>895000</v>
      </c>
      <c r="N28" s="51">
        <f t="shared" si="1"/>
        <v>5000</v>
      </c>
    </row>
    <row r="29" spans="1:14" ht="15" x14ac:dyDescent="0.2">
      <c r="A29" s="24">
        <v>27</v>
      </c>
      <c r="B29" s="28" t="s">
        <v>86</v>
      </c>
      <c r="C29" s="29" t="s">
        <v>61</v>
      </c>
      <c r="D29" s="30" t="s">
        <v>87</v>
      </c>
      <c r="E29" s="18">
        <v>1</v>
      </c>
      <c r="F29" s="18">
        <v>5</v>
      </c>
      <c r="G29" s="18">
        <v>500000</v>
      </c>
      <c r="H29" s="18">
        <v>26</v>
      </c>
      <c r="I29" s="18">
        <v>7</v>
      </c>
      <c r="J29" s="18">
        <v>5</v>
      </c>
      <c r="K29" s="18">
        <v>2040000</v>
      </c>
      <c r="L29" s="18">
        <f t="shared" si="0"/>
        <v>2540000</v>
      </c>
      <c r="M29" s="18">
        <f>Sheet4!H32</f>
        <v>1695000</v>
      </c>
      <c r="N29" s="51">
        <f t="shared" si="1"/>
        <v>-845000</v>
      </c>
    </row>
    <row r="30" spans="1:14" ht="15" x14ac:dyDescent="0.2">
      <c r="A30" s="13">
        <v>28</v>
      </c>
      <c r="B30" s="28" t="s">
        <v>88</v>
      </c>
      <c r="C30" s="29" t="s">
        <v>61</v>
      </c>
      <c r="D30" s="30" t="s">
        <v>89</v>
      </c>
      <c r="E30" s="18">
        <v>1</v>
      </c>
      <c r="F30" s="18">
        <v>5</v>
      </c>
      <c r="G30" s="18">
        <v>500000</v>
      </c>
      <c r="H30" s="18">
        <v>26</v>
      </c>
      <c r="I30" s="18">
        <v>7</v>
      </c>
      <c r="J30" s="18"/>
      <c r="K30" s="18">
        <v>790000</v>
      </c>
      <c r="L30" s="18">
        <f t="shared" si="0"/>
        <v>1290000</v>
      </c>
      <c r="M30" s="18">
        <f>Sheet4!H33</f>
        <v>1700000</v>
      </c>
      <c r="N30" s="51">
        <f t="shared" si="1"/>
        <v>410000</v>
      </c>
    </row>
    <row r="31" spans="1:14" ht="15" x14ac:dyDescent="0.2">
      <c r="A31" s="13">
        <v>29</v>
      </c>
      <c r="B31" s="28" t="s">
        <v>90</v>
      </c>
      <c r="C31" s="29" t="s">
        <v>61</v>
      </c>
      <c r="D31" s="30" t="s">
        <v>91</v>
      </c>
      <c r="E31" s="63">
        <v>0</v>
      </c>
      <c r="F31" s="18">
        <v>5</v>
      </c>
      <c r="G31" s="18">
        <v>250000</v>
      </c>
      <c r="H31" s="18"/>
      <c r="I31" s="18">
        <v>3</v>
      </c>
      <c r="J31" s="18"/>
      <c r="K31" s="18">
        <v>60000</v>
      </c>
      <c r="L31" s="18">
        <f t="shared" si="0"/>
        <v>310000</v>
      </c>
      <c r="M31" s="18">
        <f>Sheet4!H34</f>
        <v>0</v>
      </c>
      <c r="N31" s="51">
        <f t="shared" si="1"/>
        <v>-310000</v>
      </c>
    </row>
    <row r="32" spans="1:14" ht="15" x14ac:dyDescent="0.2">
      <c r="A32" s="24">
        <v>30</v>
      </c>
      <c r="B32" s="28" t="s">
        <v>92</v>
      </c>
      <c r="C32" s="29" t="s">
        <v>61</v>
      </c>
      <c r="D32" s="30" t="s">
        <v>93</v>
      </c>
      <c r="E32" s="18">
        <v>1</v>
      </c>
      <c r="F32" s="18">
        <v>5</v>
      </c>
      <c r="G32" s="18">
        <v>500000</v>
      </c>
      <c r="H32" s="18"/>
      <c r="I32" s="18"/>
      <c r="J32" s="18"/>
      <c r="K32" s="18"/>
      <c r="L32" s="18">
        <f t="shared" si="0"/>
        <v>500000</v>
      </c>
      <c r="M32" s="18">
        <f>Sheet4!H35</f>
        <v>500000</v>
      </c>
      <c r="N32" s="51">
        <f t="shared" si="1"/>
        <v>0</v>
      </c>
    </row>
    <row r="33" spans="1:14" ht="15" x14ac:dyDescent="0.2">
      <c r="A33" s="24">
        <v>31</v>
      </c>
      <c r="B33" s="28" t="s">
        <v>94</v>
      </c>
      <c r="C33" s="29" t="s">
        <v>61</v>
      </c>
      <c r="D33" s="30" t="s">
        <v>95</v>
      </c>
      <c r="E33" s="63">
        <v>0</v>
      </c>
      <c r="F33" s="63">
        <v>0</v>
      </c>
      <c r="G33" s="63">
        <v>0</v>
      </c>
      <c r="H33" s="18"/>
      <c r="I33" s="18"/>
      <c r="J33" s="18"/>
      <c r="K33" s="18"/>
      <c r="L33" s="18">
        <f t="shared" si="0"/>
        <v>0</v>
      </c>
      <c r="M33" s="18">
        <f>Sheet4!H36</f>
        <v>95000</v>
      </c>
      <c r="N33" s="51">
        <f t="shared" si="1"/>
        <v>95000</v>
      </c>
    </row>
    <row r="34" spans="1:14" ht="15" x14ac:dyDescent="0.2">
      <c r="A34" s="13">
        <v>32</v>
      </c>
      <c r="B34" s="28" t="s">
        <v>96</v>
      </c>
      <c r="C34" s="29" t="s">
        <v>61</v>
      </c>
      <c r="D34" s="30" t="s">
        <v>97</v>
      </c>
      <c r="E34" s="18">
        <v>1</v>
      </c>
      <c r="F34" s="63">
        <v>0</v>
      </c>
      <c r="G34" s="18">
        <v>250000</v>
      </c>
      <c r="H34" s="18">
        <v>26</v>
      </c>
      <c r="I34" s="18">
        <v>7</v>
      </c>
      <c r="J34" s="18"/>
      <c r="K34" s="18">
        <v>790000</v>
      </c>
      <c r="L34" s="18">
        <f t="shared" si="0"/>
        <v>1040000</v>
      </c>
      <c r="M34" s="18">
        <f>Sheet4!H37</f>
        <v>95000</v>
      </c>
      <c r="N34" s="51">
        <f t="shared" si="1"/>
        <v>-945000</v>
      </c>
    </row>
    <row r="35" spans="1:14" ht="15" x14ac:dyDescent="0.2">
      <c r="A35" s="13">
        <v>33</v>
      </c>
      <c r="B35" s="28" t="s">
        <v>98</v>
      </c>
      <c r="C35" s="29" t="s">
        <v>61</v>
      </c>
      <c r="D35" s="30" t="s">
        <v>99</v>
      </c>
      <c r="E35" s="18">
        <v>1</v>
      </c>
      <c r="F35" s="18">
        <v>5</v>
      </c>
      <c r="G35" s="18">
        <v>500000</v>
      </c>
      <c r="H35" s="18">
        <v>20</v>
      </c>
      <c r="I35" s="18"/>
      <c r="J35" s="18"/>
      <c r="K35" s="18">
        <v>500000</v>
      </c>
      <c r="L35" s="18">
        <f t="shared" si="0"/>
        <v>1000000</v>
      </c>
      <c r="M35" s="18">
        <f>Sheet4!H38</f>
        <v>1800000</v>
      </c>
      <c r="N35" s="51">
        <f t="shared" si="1"/>
        <v>800000</v>
      </c>
    </row>
    <row r="36" spans="1:14" ht="15" x14ac:dyDescent="0.2">
      <c r="A36" s="24">
        <v>34</v>
      </c>
      <c r="B36" s="28" t="s">
        <v>100</v>
      </c>
      <c r="C36" s="29" t="s">
        <v>61</v>
      </c>
      <c r="D36" s="30" t="s">
        <v>101</v>
      </c>
      <c r="E36" s="18">
        <v>1</v>
      </c>
      <c r="F36" s="18">
        <v>5</v>
      </c>
      <c r="G36" s="18">
        <v>500000</v>
      </c>
      <c r="H36" s="18"/>
      <c r="I36" s="18">
        <v>7</v>
      </c>
      <c r="J36" s="18"/>
      <c r="K36" s="18">
        <v>140000</v>
      </c>
      <c r="L36" s="18">
        <f t="shared" si="0"/>
        <v>640000</v>
      </c>
      <c r="M36" s="18">
        <f>Sheet4!H39</f>
        <v>1095000</v>
      </c>
      <c r="N36" s="51">
        <f t="shared" si="1"/>
        <v>455000</v>
      </c>
    </row>
    <row r="37" spans="1:14" ht="15" x14ac:dyDescent="0.2">
      <c r="A37" s="24">
        <v>35</v>
      </c>
      <c r="B37" s="28" t="s">
        <v>102</v>
      </c>
      <c r="C37" s="29" t="s">
        <v>61</v>
      </c>
      <c r="D37" s="30" t="s">
        <v>103</v>
      </c>
      <c r="E37" s="63">
        <v>0</v>
      </c>
      <c r="F37" s="63">
        <v>0</v>
      </c>
      <c r="G37" s="63">
        <v>0</v>
      </c>
      <c r="H37" s="18"/>
      <c r="I37" s="18"/>
      <c r="J37" s="18"/>
      <c r="K37" s="18"/>
      <c r="L37" s="18">
        <f t="shared" si="0"/>
        <v>0</v>
      </c>
      <c r="M37" s="18">
        <f>Sheet4!H40</f>
        <v>895000</v>
      </c>
      <c r="N37" s="51">
        <f t="shared" si="1"/>
        <v>895000</v>
      </c>
    </row>
    <row r="38" spans="1:14" ht="15" x14ac:dyDescent="0.2">
      <c r="A38" s="13">
        <v>36</v>
      </c>
      <c r="B38" s="28" t="s">
        <v>104</v>
      </c>
      <c r="C38" s="29" t="s">
        <v>105</v>
      </c>
      <c r="D38" s="30" t="s">
        <v>106</v>
      </c>
      <c r="E38" s="18">
        <v>1</v>
      </c>
      <c r="F38" s="18">
        <v>5</v>
      </c>
      <c r="G38" s="18">
        <v>500000</v>
      </c>
      <c r="H38" s="18"/>
      <c r="I38" s="18"/>
      <c r="J38" s="18"/>
      <c r="K38" s="18"/>
      <c r="L38" s="18">
        <f t="shared" si="0"/>
        <v>500000</v>
      </c>
      <c r="M38" s="18">
        <f>Sheet4!H41</f>
        <v>500000</v>
      </c>
      <c r="N38" s="51">
        <f t="shared" si="1"/>
        <v>0</v>
      </c>
    </row>
    <row r="39" spans="1:14" ht="15" x14ac:dyDescent="0.2">
      <c r="A39" s="13">
        <v>37</v>
      </c>
      <c r="B39" s="28" t="s">
        <v>107</v>
      </c>
      <c r="C39" s="29" t="s">
        <v>105</v>
      </c>
      <c r="D39" s="30" t="s">
        <v>108</v>
      </c>
      <c r="E39" s="18">
        <v>1</v>
      </c>
      <c r="F39" s="18">
        <v>5</v>
      </c>
      <c r="G39" s="18">
        <v>500000</v>
      </c>
      <c r="H39" s="18"/>
      <c r="I39" s="18">
        <v>7</v>
      </c>
      <c r="J39" s="18"/>
      <c r="K39" s="18">
        <v>140000</v>
      </c>
      <c r="L39" s="18">
        <f t="shared" si="0"/>
        <v>640000</v>
      </c>
      <c r="M39" s="18">
        <f>Sheet4!H42</f>
        <v>895000</v>
      </c>
      <c r="N39" s="51">
        <f t="shared" si="1"/>
        <v>255000</v>
      </c>
    </row>
    <row r="40" spans="1:14" ht="15" x14ac:dyDescent="0.2">
      <c r="A40" s="24">
        <v>38</v>
      </c>
      <c r="B40" s="28" t="s">
        <v>109</v>
      </c>
      <c r="C40" s="29" t="s">
        <v>105</v>
      </c>
      <c r="D40" s="30" t="s">
        <v>110</v>
      </c>
      <c r="E40" s="18">
        <v>1</v>
      </c>
      <c r="F40" s="18">
        <v>5</v>
      </c>
      <c r="G40" s="18">
        <v>500000</v>
      </c>
      <c r="H40" s="18">
        <v>26</v>
      </c>
      <c r="I40" s="18"/>
      <c r="J40" s="18"/>
      <c r="K40" s="18">
        <v>650000</v>
      </c>
      <c r="L40" s="18">
        <f t="shared" si="0"/>
        <v>1150000</v>
      </c>
      <c r="M40" s="18">
        <f>Sheet4!H43</f>
        <v>895000</v>
      </c>
      <c r="N40" s="51">
        <f t="shared" si="1"/>
        <v>-255000</v>
      </c>
    </row>
    <row r="41" spans="1:14" ht="15" x14ac:dyDescent="0.2">
      <c r="A41" s="24">
        <v>39</v>
      </c>
      <c r="B41" s="28" t="s">
        <v>111</v>
      </c>
      <c r="C41" s="29" t="s">
        <v>105</v>
      </c>
      <c r="D41" s="30" t="s">
        <v>112</v>
      </c>
      <c r="E41" s="18">
        <v>1</v>
      </c>
      <c r="F41" s="18">
        <v>5</v>
      </c>
      <c r="G41" s="18">
        <v>500000</v>
      </c>
      <c r="H41" s="18">
        <v>26</v>
      </c>
      <c r="I41" s="18">
        <v>7</v>
      </c>
      <c r="J41" s="18">
        <v>1</v>
      </c>
      <c r="K41" s="18">
        <v>1040000</v>
      </c>
      <c r="L41" s="18">
        <f t="shared" si="0"/>
        <v>1540000</v>
      </c>
      <c r="M41" s="18">
        <f>Sheet4!H44</f>
        <v>1695000</v>
      </c>
      <c r="N41" s="51">
        <f t="shared" si="1"/>
        <v>155000</v>
      </c>
    </row>
    <row r="42" spans="1:14" ht="15" x14ac:dyDescent="0.2">
      <c r="A42" s="13">
        <v>40</v>
      </c>
      <c r="B42" s="28" t="s">
        <v>113</v>
      </c>
      <c r="C42" s="29" t="s">
        <v>105</v>
      </c>
      <c r="D42" s="30" t="s">
        <v>114</v>
      </c>
      <c r="E42" s="18">
        <v>1</v>
      </c>
      <c r="F42" s="18">
        <v>5</v>
      </c>
      <c r="G42" s="18">
        <v>500000</v>
      </c>
      <c r="H42" s="18">
        <v>26</v>
      </c>
      <c r="I42" s="18">
        <v>7</v>
      </c>
      <c r="J42" s="18"/>
      <c r="K42" s="18">
        <v>790000</v>
      </c>
      <c r="L42" s="18">
        <f t="shared" si="0"/>
        <v>1290000</v>
      </c>
      <c r="M42" s="18">
        <f>Sheet4!H45</f>
        <v>895000</v>
      </c>
      <c r="N42" s="51">
        <f t="shared" si="1"/>
        <v>-395000</v>
      </c>
    </row>
    <row r="43" spans="1:14" ht="15" x14ac:dyDescent="0.2">
      <c r="A43" s="13">
        <v>41</v>
      </c>
      <c r="B43" s="28" t="s">
        <v>115</v>
      </c>
      <c r="C43" s="29" t="s">
        <v>105</v>
      </c>
      <c r="D43" s="30" t="s">
        <v>116</v>
      </c>
      <c r="E43" s="18">
        <v>1</v>
      </c>
      <c r="F43" s="63">
        <v>0</v>
      </c>
      <c r="G43" s="18">
        <v>250000</v>
      </c>
      <c r="H43" s="18"/>
      <c r="I43" s="18">
        <v>7</v>
      </c>
      <c r="J43" s="18"/>
      <c r="K43" s="18">
        <v>140000</v>
      </c>
      <c r="L43" s="18">
        <f t="shared" si="0"/>
        <v>390000</v>
      </c>
      <c r="M43" s="18">
        <f>Sheet4!H46</f>
        <v>390000</v>
      </c>
      <c r="N43" s="51">
        <f t="shared" si="1"/>
        <v>0</v>
      </c>
    </row>
    <row r="44" spans="1:14" ht="15" x14ac:dyDescent="0.2">
      <c r="A44" s="24">
        <v>42</v>
      </c>
      <c r="B44" s="28" t="s">
        <v>117</v>
      </c>
      <c r="C44" s="29" t="s">
        <v>105</v>
      </c>
      <c r="D44" s="30" t="s">
        <v>118</v>
      </c>
      <c r="E44" s="18">
        <v>1</v>
      </c>
      <c r="F44" s="18">
        <v>5</v>
      </c>
      <c r="G44" s="18">
        <v>500000</v>
      </c>
      <c r="H44" s="18">
        <v>26</v>
      </c>
      <c r="I44" s="18">
        <v>7</v>
      </c>
      <c r="J44" s="18"/>
      <c r="K44" s="18">
        <v>790000</v>
      </c>
      <c r="L44" s="18">
        <f t="shared" si="0"/>
        <v>1290000</v>
      </c>
      <c r="M44" s="18">
        <f>Sheet4!H47</f>
        <v>1755000</v>
      </c>
      <c r="N44" s="51">
        <f t="shared" si="1"/>
        <v>465000</v>
      </c>
    </row>
    <row r="45" spans="1:14" ht="15" x14ac:dyDescent="0.2">
      <c r="A45" s="24">
        <v>43</v>
      </c>
      <c r="B45" s="28" t="s">
        <v>119</v>
      </c>
      <c r="C45" s="29" t="s">
        <v>105</v>
      </c>
      <c r="D45" s="30" t="s">
        <v>120</v>
      </c>
      <c r="E45" s="63">
        <v>0</v>
      </c>
      <c r="F45" s="63">
        <v>0</v>
      </c>
      <c r="G45" s="63">
        <v>0</v>
      </c>
      <c r="H45" s="18"/>
      <c r="I45" s="18"/>
      <c r="J45" s="18"/>
      <c r="K45" s="18"/>
      <c r="L45" s="18">
        <f t="shared" si="0"/>
        <v>0</v>
      </c>
      <c r="M45" s="18">
        <f>Sheet4!H48</f>
        <v>895000</v>
      </c>
      <c r="N45" s="51">
        <f t="shared" si="1"/>
        <v>895000</v>
      </c>
    </row>
    <row r="46" spans="1:14" ht="15" x14ac:dyDescent="0.2">
      <c r="A46" s="13">
        <v>44</v>
      </c>
      <c r="B46" s="28" t="s">
        <v>121</v>
      </c>
      <c r="C46" s="29" t="s">
        <v>105</v>
      </c>
      <c r="D46" s="30" t="s">
        <v>122</v>
      </c>
      <c r="E46" s="18">
        <v>1</v>
      </c>
      <c r="F46" s="18">
        <v>5</v>
      </c>
      <c r="G46" s="18">
        <v>500000</v>
      </c>
      <c r="H46" s="18">
        <v>26</v>
      </c>
      <c r="I46" s="18"/>
      <c r="J46" s="18"/>
      <c r="K46" s="18">
        <v>650000</v>
      </c>
      <c r="L46" s="18">
        <f t="shared" si="0"/>
        <v>1150000</v>
      </c>
      <c r="M46" s="18">
        <f>Sheet4!H49</f>
        <v>1500000</v>
      </c>
      <c r="N46" s="51">
        <f t="shared" si="1"/>
        <v>350000</v>
      </c>
    </row>
    <row r="47" spans="1:14" ht="15" x14ac:dyDescent="0.2">
      <c r="A47" s="13">
        <v>45</v>
      </c>
      <c r="B47" s="28" t="s">
        <v>123</v>
      </c>
      <c r="C47" s="29" t="s">
        <v>105</v>
      </c>
      <c r="D47" s="30" t="s">
        <v>124</v>
      </c>
      <c r="E47" s="18">
        <v>1</v>
      </c>
      <c r="F47" s="18">
        <v>5</v>
      </c>
      <c r="G47" s="18">
        <v>500000</v>
      </c>
      <c r="H47" s="18"/>
      <c r="I47" s="18"/>
      <c r="J47" s="18"/>
      <c r="K47" s="18"/>
      <c r="L47" s="18">
        <f t="shared" si="0"/>
        <v>500000</v>
      </c>
      <c r="M47" s="18">
        <f>Sheet4!H53</f>
        <v>750000</v>
      </c>
      <c r="N47" s="51">
        <f t="shared" si="1"/>
        <v>250000</v>
      </c>
    </row>
    <row r="48" spans="1:14" ht="15" x14ac:dyDescent="0.2">
      <c r="A48" s="24">
        <v>46</v>
      </c>
      <c r="B48" s="28" t="s">
        <v>125</v>
      </c>
      <c r="C48" s="29" t="s">
        <v>105</v>
      </c>
      <c r="D48" s="30" t="s">
        <v>126</v>
      </c>
      <c r="E48" s="18">
        <v>1</v>
      </c>
      <c r="F48" s="18">
        <v>5</v>
      </c>
      <c r="G48" s="18">
        <v>500000</v>
      </c>
      <c r="H48" s="18"/>
      <c r="I48" s="18">
        <v>7</v>
      </c>
      <c r="J48" s="18"/>
      <c r="K48" s="18">
        <v>140000</v>
      </c>
      <c r="L48" s="18">
        <f t="shared" si="0"/>
        <v>640000</v>
      </c>
      <c r="M48" s="18">
        <f>Sheet4!H54</f>
        <v>850000</v>
      </c>
      <c r="N48" s="51">
        <f t="shared" si="1"/>
        <v>210000</v>
      </c>
    </row>
    <row r="49" spans="1:14" ht="15" x14ac:dyDescent="0.2">
      <c r="A49" s="24">
        <v>47</v>
      </c>
      <c r="B49" s="28" t="s">
        <v>127</v>
      </c>
      <c r="C49" s="29" t="s">
        <v>128</v>
      </c>
      <c r="D49" s="30" t="s">
        <v>129</v>
      </c>
      <c r="E49" s="18">
        <v>1</v>
      </c>
      <c r="F49" s="18">
        <v>5</v>
      </c>
      <c r="G49" s="18">
        <v>500000</v>
      </c>
      <c r="H49" s="18"/>
      <c r="I49" s="18"/>
      <c r="J49" s="18"/>
      <c r="K49" s="18"/>
      <c r="L49" s="18">
        <f t="shared" si="0"/>
        <v>500000</v>
      </c>
      <c r="M49" s="18">
        <f>Sheet4!H55</f>
        <v>1150000</v>
      </c>
      <c r="N49" s="51">
        <f t="shared" si="1"/>
        <v>650000</v>
      </c>
    </row>
    <row r="50" spans="1:14" ht="15" x14ac:dyDescent="0.2">
      <c r="A50" s="13">
        <v>48</v>
      </c>
      <c r="B50" s="28" t="s">
        <v>130</v>
      </c>
      <c r="C50" s="29" t="s">
        <v>128</v>
      </c>
      <c r="D50" s="30" t="s">
        <v>131</v>
      </c>
      <c r="E50" s="18">
        <v>1</v>
      </c>
      <c r="F50" s="18">
        <v>5</v>
      </c>
      <c r="G50" s="18">
        <v>500000</v>
      </c>
      <c r="H50" s="18"/>
      <c r="I50" s="18"/>
      <c r="J50" s="18"/>
      <c r="K50" s="18"/>
      <c r="L50" s="18">
        <f t="shared" si="0"/>
        <v>500000</v>
      </c>
      <c r="M50" s="18">
        <f>Sheet4!H56</f>
        <v>500000</v>
      </c>
      <c r="N50" s="51">
        <f t="shared" si="1"/>
        <v>0</v>
      </c>
    </row>
    <row r="51" spans="1:14" ht="15" x14ac:dyDescent="0.2">
      <c r="A51" s="13">
        <v>49</v>
      </c>
      <c r="B51" s="28" t="s">
        <v>132</v>
      </c>
      <c r="C51" s="29" t="s">
        <v>128</v>
      </c>
      <c r="D51" s="30" t="s">
        <v>133</v>
      </c>
      <c r="E51" s="18">
        <v>1</v>
      </c>
      <c r="F51" s="18">
        <v>5</v>
      </c>
      <c r="G51" s="18">
        <v>500000</v>
      </c>
      <c r="H51" s="18"/>
      <c r="I51" s="18"/>
      <c r="J51" s="18"/>
      <c r="K51" s="18"/>
      <c r="L51" s="18">
        <f t="shared" si="0"/>
        <v>500000</v>
      </c>
      <c r="M51" s="18">
        <f>Sheet4!H57</f>
        <v>1150000</v>
      </c>
      <c r="N51" s="51">
        <f t="shared" si="1"/>
        <v>650000</v>
      </c>
    </row>
    <row r="52" spans="1:14" ht="15" x14ac:dyDescent="0.2">
      <c r="A52" s="24">
        <v>50</v>
      </c>
      <c r="B52" s="28" t="s">
        <v>134</v>
      </c>
      <c r="C52" s="29" t="s">
        <v>128</v>
      </c>
      <c r="D52" s="30" t="s">
        <v>135</v>
      </c>
      <c r="E52" s="18">
        <v>1</v>
      </c>
      <c r="F52" s="18">
        <v>5</v>
      </c>
      <c r="G52" s="18">
        <v>500000</v>
      </c>
      <c r="H52" s="18"/>
      <c r="I52" s="18"/>
      <c r="J52" s="18"/>
      <c r="K52" s="18"/>
      <c r="L52" s="18">
        <f t="shared" si="0"/>
        <v>500000</v>
      </c>
      <c r="M52" s="18">
        <f>Sheet4!H58</f>
        <v>850000</v>
      </c>
      <c r="N52" s="51">
        <f t="shared" si="1"/>
        <v>350000</v>
      </c>
    </row>
    <row r="53" spans="1:14" ht="15" x14ac:dyDescent="0.2">
      <c r="A53" s="24">
        <v>51</v>
      </c>
      <c r="B53" s="28" t="s">
        <v>136</v>
      </c>
      <c r="C53" s="29" t="s">
        <v>128</v>
      </c>
      <c r="D53" s="30" t="s">
        <v>137</v>
      </c>
      <c r="E53" s="18">
        <v>1</v>
      </c>
      <c r="F53" s="18">
        <v>5</v>
      </c>
      <c r="G53" s="18">
        <v>500000</v>
      </c>
      <c r="H53" s="18"/>
      <c r="I53" s="18"/>
      <c r="J53" s="18"/>
      <c r="K53" s="18"/>
      <c r="L53" s="18">
        <f t="shared" si="0"/>
        <v>500000</v>
      </c>
      <c r="M53" s="18">
        <f>Sheet4!H59</f>
        <v>1150000</v>
      </c>
      <c r="N53" s="51">
        <f t="shared" si="1"/>
        <v>650000</v>
      </c>
    </row>
    <row r="54" spans="1:14" ht="15" x14ac:dyDescent="0.2">
      <c r="A54" s="13">
        <v>52</v>
      </c>
      <c r="B54" s="28" t="s">
        <v>138</v>
      </c>
      <c r="C54" s="29" t="s">
        <v>128</v>
      </c>
      <c r="D54" s="30" t="s">
        <v>139</v>
      </c>
      <c r="E54" s="18">
        <v>1</v>
      </c>
      <c r="F54" s="18">
        <v>5</v>
      </c>
      <c r="G54" s="18">
        <v>500000</v>
      </c>
      <c r="H54" s="18"/>
      <c r="I54" s="18"/>
      <c r="J54" s="18"/>
      <c r="K54" s="18"/>
      <c r="L54" s="18">
        <f t="shared" si="0"/>
        <v>500000</v>
      </c>
      <c r="M54" s="18">
        <f>Sheet4!H60</f>
        <v>1000000</v>
      </c>
      <c r="N54" s="51">
        <f t="shared" si="1"/>
        <v>500000</v>
      </c>
    </row>
    <row r="55" spans="1:14" ht="15" x14ac:dyDescent="0.2">
      <c r="A55" s="13">
        <v>53</v>
      </c>
      <c r="B55" s="28" t="s">
        <v>140</v>
      </c>
      <c r="C55" s="29" t="s">
        <v>128</v>
      </c>
      <c r="D55" s="30" t="s">
        <v>141</v>
      </c>
      <c r="E55" s="18">
        <v>1</v>
      </c>
      <c r="F55" s="18">
        <v>5</v>
      </c>
      <c r="G55" s="18">
        <v>500000</v>
      </c>
      <c r="H55" s="18"/>
      <c r="I55" s="18"/>
      <c r="J55" s="18"/>
      <c r="K55" s="18"/>
      <c r="L55" s="18">
        <f t="shared" si="0"/>
        <v>500000</v>
      </c>
      <c r="M55" s="18">
        <f>Sheet4!H61</f>
        <v>1850000</v>
      </c>
      <c r="N55" s="51">
        <f t="shared" si="1"/>
        <v>1350000</v>
      </c>
    </row>
    <row r="56" spans="1:14" ht="15" x14ac:dyDescent="0.2">
      <c r="A56" s="24">
        <v>54</v>
      </c>
      <c r="B56" s="28" t="s">
        <v>142</v>
      </c>
      <c r="C56" s="29" t="s">
        <v>128</v>
      </c>
      <c r="D56" s="30" t="s">
        <v>143</v>
      </c>
      <c r="E56" s="18">
        <v>1</v>
      </c>
      <c r="F56" s="18">
        <v>5</v>
      </c>
      <c r="G56" s="18">
        <v>500000</v>
      </c>
      <c r="H56" s="18"/>
      <c r="I56" s="18"/>
      <c r="J56" s="18"/>
      <c r="K56" s="18"/>
      <c r="L56" s="18">
        <f t="shared" si="0"/>
        <v>500000</v>
      </c>
      <c r="M56" s="18">
        <f>Sheet4!H62</f>
        <v>1800000</v>
      </c>
      <c r="N56" s="51">
        <f t="shared" si="1"/>
        <v>1300000</v>
      </c>
    </row>
    <row r="57" spans="1:14" ht="15" x14ac:dyDescent="0.2">
      <c r="A57" s="24">
        <v>55</v>
      </c>
      <c r="B57" s="28" t="s">
        <v>144</v>
      </c>
      <c r="C57" s="29" t="s">
        <v>128</v>
      </c>
      <c r="D57" s="30" t="s">
        <v>145</v>
      </c>
      <c r="E57" s="18">
        <v>1</v>
      </c>
      <c r="F57" s="18">
        <v>5</v>
      </c>
      <c r="G57" s="18">
        <v>500000</v>
      </c>
      <c r="H57" s="18"/>
      <c r="I57" s="18"/>
      <c r="J57" s="18"/>
      <c r="K57" s="18"/>
      <c r="L57" s="18">
        <f t="shared" si="0"/>
        <v>500000</v>
      </c>
      <c r="M57" s="18">
        <f>Sheet4!H63</f>
        <v>850000</v>
      </c>
      <c r="N57" s="51">
        <f t="shared" si="1"/>
        <v>350000</v>
      </c>
    </row>
    <row r="58" spans="1:14" ht="15" x14ac:dyDescent="0.2">
      <c r="A58" s="13">
        <v>56</v>
      </c>
      <c r="B58" s="28" t="s">
        <v>146</v>
      </c>
      <c r="C58" s="29" t="s">
        <v>128</v>
      </c>
      <c r="D58" s="30" t="s">
        <v>147</v>
      </c>
      <c r="E58" s="18">
        <v>1</v>
      </c>
      <c r="F58" s="18">
        <v>5</v>
      </c>
      <c r="G58" s="18">
        <v>500000</v>
      </c>
      <c r="H58" s="18"/>
      <c r="I58" s="18"/>
      <c r="J58" s="18"/>
      <c r="K58" s="18"/>
      <c r="L58" s="18">
        <f t="shared" si="0"/>
        <v>500000</v>
      </c>
      <c r="M58" s="18">
        <f>Sheet4!H64</f>
        <v>950000</v>
      </c>
      <c r="N58" s="51">
        <f t="shared" si="1"/>
        <v>450000</v>
      </c>
    </row>
    <row r="59" spans="1:14" ht="15" x14ac:dyDescent="0.2">
      <c r="A59" s="13">
        <v>57</v>
      </c>
      <c r="B59" s="28" t="s">
        <v>148</v>
      </c>
      <c r="C59" s="29" t="s">
        <v>128</v>
      </c>
      <c r="D59" s="30" t="s">
        <v>149</v>
      </c>
      <c r="E59" s="18">
        <v>1</v>
      </c>
      <c r="F59" s="18">
        <v>5</v>
      </c>
      <c r="G59" s="18">
        <v>500000</v>
      </c>
      <c r="H59" s="18"/>
      <c r="I59" s="18"/>
      <c r="J59" s="18"/>
      <c r="K59" s="18"/>
      <c r="L59" s="18">
        <f t="shared" si="0"/>
        <v>500000</v>
      </c>
      <c r="M59" s="18">
        <f>Sheet4!H65</f>
        <v>0</v>
      </c>
      <c r="N59" s="51">
        <f t="shared" si="1"/>
        <v>-500000</v>
      </c>
    </row>
    <row r="60" spans="1:14" ht="15" x14ac:dyDescent="0.2">
      <c r="A60" s="24">
        <v>58</v>
      </c>
      <c r="B60" s="28" t="s">
        <v>150</v>
      </c>
      <c r="C60" s="29" t="s">
        <v>128</v>
      </c>
      <c r="D60" s="30" t="s">
        <v>151</v>
      </c>
      <c r="E60" s="18">
        <v>1</v>
      </c>
      <c r="F60" s="18">
        <v>5</v>
      </c>
      <c r="G60" s="18">
        <v>500000</v>
      </c>
      <c r="H60" s="18"/>
      <c r="I60" s="18"/>
      <c r="J60" s="18"/>
      <c r="K60" s="18"/>
      <c r="L60" s="18">
        <f t="shared" si="0"/>
        <v>500000</v>
      </c>
      <c r="M60" s="18">
        <f>Sheet4!H66</f>
        <v>1850000</v>
      </c>
      <c r="N60" s="51">
        <f t="shared" si="1"/>
        <v>1350000</v>
      </c>
    </row>
    <row r="61" spans="1:14" ht="15" x14ac:dyDescent="0.2">
      <c r="A61" s="24">
        <v>59</v>
      </c>
      <c r="B61" s="28" t="s">
        <v>152</v>
      </c>
      <c r="C61" s="29" t="s">
        <v>128</v>
      </c>
      <c r="D61" s="30" t="s">
        <v>153</v>
      </c>
      <c r="E61" s="18">
        <v>1</v>
      </c>
      <c r="F61" s="18">
        <v>5</v>
      </c>
      <c r="G61" s="18">
        <v>500000</v>
      </c>
      <c r="H61" s="18"/>
      <c r="I61" s="18"/>
      <c r="J61" s="18"/>
      <c r="K61" s="18"/>
      <c r="L61" s="18">
        <f t="shared" si="0"/>
        <v>500000</v>
      </c>
      <c r="M61" s="18">
        <f>Sheet4!H67</f>
        <v>850000</v>
      </c>
      <c r="N61" s="51">
        <f t="shared" si="1"/>
        <v>350000</v>
      </c>
    </row>
    <row r="62" spans="1:14" ht="15" x14ac:dyDescent="0.2">
      <c r="A62" s="13">
        <v>60</v>
      </c>
      <c r="B62" s="28" t="s">
        <v>154</v>
      </c>
      <c r="C62" s="29" t="s">
        <v>155</v>
      </c>
      <c r="D62" s="30" t="s">
        <v>156</v>
      </c>
      <c r="E62" s="18">
        <v>1</v>
      </c>
      <c r="F62" s="18">
        <v>5</v>
      </c>
      <c r="G62" s="18">
        <v>500000</v>
      </c>
      <c r="H62" s="18"/>
      <c r="I62" s="18"/>
      <c r="J62" s="18"/>
      <c r="K62" s="18"/>
      <c r="L62" s="18">
        <f t="shared" si="0"/>
        <v>500000</v>
      </c>
      <c r="M62" s="18">
        <f>Sheet4!H68</f>
        <v>1800000</v>
      </c>
      <c r="N62" s="51">
        <f t="shared" si="1"/>
        <v>1300000</v>
      </c>
    </row>
    <row r="63" spans="1:14" ht="15" x14ac:dyDescent="0.25">
      <c r="A63" s="67" t="s">
        <v>1</v>
      </c>
      <c r="B63" s="68" t="s">
        <v>2</v>
      </c>
      <c r="C63" s="69" t="s">
        <v>3</v>
      </c>
      <c r="D63" s="69" t="s">
        <v>4</v>
      </c>
      <c r="E63" s="70" t="s">
        <v>203</v>
      </c>
      <c r="F63" s="70" t="s">
        <v>204</v>
      </c>
      <c r="G63" s="70" t="s">
        <v>205</v>
      </c>
      <c r="H63" s="70" t="s">
        <v>206</v>
      </c>
      <c r="I63" s="70" t="s">
        <v>207</v>
      </c>
      <c r="J63" s="70" t="s">
        <v>203</v>
      </c>
      <c r="K63" s="70" t="s">
        <v>208</v>
      </c>
      <c r="L63" s="70" t="s">
        <v>209</v>
      </c>
      <c r="M63" s="70" t="s">
        <v>7</v>
      </c>
      <c r="N63" s="70" t="s">
        <v>27</v>
      </c>
    </row>
    <row r="64" spans="1:14" ht="15" x14ac:dyDescent="0.2">
      <c r="A64" s="37">
        <v>1</v>
      </c>
      <c r="B64" s="38" t="s">
        <v>157</v>
      </c>
      <c r="C64" s="39" t="s">
        <v>32</v>
      </c>
      <c r="D64" s="40">
        <v>20998</v>
      </c>
      <c r="E64" s="18">
        <v>1</v>
      </c>
      <c r="F64" s="18">
        <v>5</v>
      </c>
      <c r="G64" s="18">
        <v>500000</v>
      </c>
      <c r="H64" s="18"/>
      <c r="I64" s="18"/>
      <c r="J64" s="18"/>
      <c r="K64" s="18"/>
      <c r="L64" s="18">
        <f t="shared" si="0"/>
        <v>500000</v>
      </c>
      <c r="M64" s="18">
        <f>Sheet4!H70</f>
        <v>1850000</v>
      </c>
      <c r="N64" s="51">
        <f t="shared" si="1"/>
        <v>1350000</v>
      </c>
    </row>
    <row r="65" spans="1:14" ht="15" x14ac:dyDescent="0.2">
      <c r="A65" s="37">
        <v>2</v>
      </c>
      <c r="B65" s="38" t="s">
        <v>158</v>
      </c>
      <c r="C65" s="39" t="s">
        <v>32</v>
      </c>
      <c r="D65" s="40">
        <v>21022</v>
      </c>
      <c r="E65" s="18">
        <v>1</v>
      </c>
      <c r="F65" s="18">
        <v>5</v>
      </c>
      <c r="G65" s="18">
        <v>500000</v>
      </c>
      <c r="H65" s="18"/>
      <c r="I65" s="18"/>
      <c r="J65" s="18"/>
      <c r="K65" s="18"/>
      <c r="L65" s="18">
        <f t="shared" si="0"/>
        <v>500000</v>
      </c>
      <c r="M65" s="18">
        <f>Sheet4!H71</f>
        <v>1150000</v>
      </c>
      <c r="N65" s="51">
        <f t="shared" si="1"/>
        <v>650000</v>
      </c>
    </row>
    <row r="66" spans="1:14" ht="15" x14ac:dyDescent="0.2">
      <c r="A66" s="37">
        <v>3</v>
      </c>
      <c r="B66" s="38" t="s">
        <v>159</v>
      </c>
      <c r="C66" s="39" t="s">
        <v>32</v>
      </c>
      <c r="D66" s="40">
        <v>24077</v>
      </c>
      <c r="E66" s="18">
        <v>1</v>
      </c>
      <c r="F66" s="18">
        <v>5</v>
      </c>
      <c r="G66" s="18">
        <v>500000</v>
      </c>
      <c r="H66" s="18"/>
      <c r="I66" s="18"/>
      <c r="J66" s="18"/>
      <c r="K66" s="18"/>
      <c r="L66" s="18">
        <f t="shared" si="0"/>
        <v>500000</v>
      </c>
      <c r="M66" s="18">
        <f>Sheet4!H72</f>
        <v>1800000</v>
      </c>
      <c r="N66" s="51">
        <f t="shared" si="1"/>
        <v>1300000</v>
      </c>
    </row>
    <row r="67" spans="1:14" ht="15" x14ac:dyDescent="0.2">
      <c r="A67" s="37">
        <v>4</v>
      </c>
      <c r="B67" s="38" t="s">
        <v>160</v>
      </c>
      <c r="C67" s="39" t="s">
        <v>32</v>
      </c>
      <c r="D67" s="40">
        <v>23251</v>
      </c>
      <c r="E67" s="18">
        <v>1</v>
      </c>
      <c r="F67" s="18">
        <v>5</v>
      </c>
      <c r="G67" s="18">
        <v>500000</v>
      </c>
      <c r="H67" s="18"/>
      <c r="I67" s="18"/>
      <c r="J67" s="18"/>
      <c r="K67" s="18"/>
      <c r="L67" s="18">
        <f t="shared" si="0"/>
        <v>500000</v>
      </c>
      <c r="M67" s="18">
        <f>Sheet4!H73</f>
        <v>0</v>
      </c>
      <c r="N67" s="51">
        <f t="shared" si="1"/>
        <v>-500000</v>
      </c>
    </row>
    <row r="68" spans="1:14" ht="15" x14ac:dyDescent="0.2">
      <c r="A68" s="37">
        <v>5</v>
      </c>
      <c r="B68" s="42" t="s">
        <v>202</v>
      </c>
      <c r="C68" s="39" t="s">
        <v>32</v>
      </c>
      <c r="D68" s="40">
        <v>21743</v>
      </c>
      <c r="E68" s="18">
        <v>1</v>
      </c>
      <c r="F68" s="18">
        <v>5</v>
      </c>
      <c r="G68" s="18">
        <v>500000</v>
      </c>
      <c r="H68" s="18"/>
      <c r="I68" s="18"/>
      <c r="J68" s="18"/>
      <c r="K68" s="18"/>
      <c r="L68" s="18">
        <f t="shared" ref="L68:L91" si="2">K68+G68</f>
        <v>500000</v>
      </c>
      <c r="M68" s="18">
        <f>Sheet4!H74</f>
        <v>1850000</v>
      </c>
      <c r="N68" s="51">
        <f t="shared" ref="N68:N91" si="3">M68-L68</f>
        <v>1350000</v>
      </c>
    </row>
    <row r="69" spans="1:14" ht="15" x14ac:dyDescent="0.2">
      <c r="A69" s="37">
        <v>6</v>
      </c>
      <c r="B69" s="38" t="s">
        <v>162</v>
      </c>
      <c r="C69" s="39" t="s">
        <v>32</v>
      </c>
      <c r="D69" s="40">
        <v>26484</v>
      </c>
      <c r="E69" s="18">
        <v>1</v>
      </c>
      <c r="F69" s="18">
        <v>5</v>
      </c>
      <c r="G69" s="18">
        <v>500000</v>
      </c>
      <c r="H69" s="18"/>
      <c r="I69" s="18"/>
      <c r="J69" s="18"/>
      <c r="K69" s="18"/>
      <c r="L69" s="18">
        <f t="shared" si="2"/>
        <v>500000</v>
      </c>
      <c r="M69" s="18">
        <f>Sheet4!H75</f>
        <v>1800000</v>
      </c>
      <c r="N69" s="51">
        <f t="shared" si="3"/>
        <v>1300000</v>
      </c>
    </row>
    <row r="70" spans="1:14" ht="15" x14ac:dyDescent="0.2">
      <c r="A70" s="37">
        <v>7</v>
      </c>
      <c r="B70" s="38" t="s">
        <v>163</v>
      </c>
      <c r="C70" s="39" t="s">
        <v>48</v>
      </c>
      <c r="D70" s="40">
        <v>27772</v>
      </c>
      <c r="E70" s="18">
        <v>1</v>
      </c>
      <c r="F70" s="63">
        <v>0</v>
      </c>
      <c r="G70" s="18">
        <v>250000</v>
      </c>
      <c r="H70" s="18"/>
      <c r="I70" s="18"/>
      <c r="J70" s="18"/>
      <c r="K70" s="18"/>
      <c r="L70" s="18">
        <f t="shared" si="2"/>
        <v>250000</v>
      </c>
      <c r="M70" s="18">
        <f>Sheet4!H79</f>
        <v>1800000</v>
      </c>
      <c r="N70" s="51">
        <f t="shared" si="3"/>
        <v>1550000</v>
      </c>
    </row>
    <row r="71" spans="1:14" ht="15" x14ac:dyDescent="0.2">
      <c r="A71" s="37">
        <v>8</v>
      </c>
      <c r="B71" s="38" t="s">
        <v>164</v>
      </c>
      <c r="C71" s="39" t="s">
        <v>61</v>
      </c>
      <c r="D71" s="40">
        <v>23600</v>
      </c>
      <c r="E71" s="18">
        <v>1</v>
      </c>
      <c r="F71" s="18">
        <v>5</v>
      </c>
      <c r="G71" s="18">
        <v>500000</v>
      </c>
      <c r="H71" s="18"/>
      <c r="I71" s="18"/>
      <c r="J71" s="18"/>
      <c r="K71" s="18"/>
      <c r="L71" s="18">
        <f t="shared" si="2"/>
        <v>500000</v>
      </c>
      <c r="M71" s="18">
        <f>Sheet4!H80</f>
        <v>1400000</v>
      </c>
      <c r="N71" s="51">
        <f t="shared" si="3"/>
        <v>900000</v>
      </c>
    </row>
    <row r="72" spans="1:14" ht="15" x14ac:dyDescent="0.2">
      <c r="A72" s="37">
        <v>9</v>
      </c>
      <c r="B72" s="38" t="s">
        <v>165</v>
      </c>
      <c r="C72" s="39" t="s">
        <v>61</v>
      </c>
      <c r="D72" s="40">
        <v>29992</v>
      </c>
      <c r="E72" s="18">
        <v>1</v>
      </c>
      <c r="F72" s="18">
        <v>5</v>
      </c>
      <c r="G72" s="18">
        <v>500000</v>
      </c>
      <c r="H72" s="18"/>
      <c r="I72" s="18"/>
      <c r="J72" s="18"/>
      <c r="K72" s="18"/>
      <c r="L72" s="18">
        <f t="shared" si="2"/>
        <v>500000</v>
      </c>
      <c r="M72" s="18">
        <f>Sheet4!H81</f>
        <v>1800000</v>
      </c>
      <c r="N72" s="51">
        <f t="shared" si="3"/>
        <v>1300000</v>
      </c>
    </row>
    <row r="73" spans="1:14" ht="15" x14ac:dyDescent="0.2">
      <c r="A73" s="37">
        <v>10</v>
      </c>
      <c r="B73" s="42" t="s">
        <v>166</v>
      </c>
      <c r="C73" s="39" t="s">
        <v>61</v>
      </c>
      <c r="D73" s="40">
        <v>30240</v>
      </c>
      <c r="E73" s="18">
        <v>1</v>
      </c>
      <c r="F73" s="18">
        <v>5</v>
      </c>
      <c r="G73" s="18">
        <v>500000</v>
      </c>
      <c r="H73" s="18"/>
      <c r="I73" s="18"/>
      <c r="J73" s="18"/>
      <c r="K73" s="18"/>
      <c r="L73" s="18">
        <f t="shared" si="2"/>
        <v>500000</v>
      </c>
      <c r="M73" s="18">
        <f>Sheet4!H82</f>
        <v>0</v>
      </c>
      <c r="N73" s="51">
        <f t="shared" si="3"/>
        <v>-500000</v>
      </c>
    </row>
    <row r="74" spans="1:14" ht="24" x14ac:dyDescent="0.2">
      <c r="A74" s="37">
        <v>11</v>
      </c>
      <c r="B74" s="42" t="s">
        <v>167</v>
      </c>
      <c r="C74" s="39" t="s">
        <v>61</v>
      </c>
      <c r="D74" s="40">
        <v>31041</v>
      </c>
      <c r="E74" s="18">
        <v>1</v>
      </c>
      <c r="F74" s="63">
        <v>0</v>
      </c>
      <c r="G74" s="18">
        <v>250000</v>
      </c>
      <c r="H74" s="18"/>
      <c r="I74" s="18"/>
      <c r="J74" s="18"/>
      <c r="K74" s="18"/>
      <c r="L74" s="18">
        <f t="shared" si="2"/>
        <v>250000</v>
      </c>
      <c r="M74" s="18">
        <f>Sheet4!H83</f>
        <v>1800000</v>
      </c>
      <c r="N74" s="51">
        <f t="shared" si="3"/>
        <v>1550000</v>
      </c>
    </row>
    <row r="75" spans="1:14" ht="15" x14ac:dyDescent="0.2">
      <c r="A75" s="37">
        <v>12</v>
      </c>
      <c r="B75" s="38" t="s">
        <v>168</v>
      </c>
      <c r="C75" s="39" t="s">
        <v>61</v>
      </c>
      <c r="D75" s="40">
        <v>33528</v>
      </c>
      <c r="E75" s="18">
        <v>1</v>
      </c>
      <c r="F75" s="18">
        <v>5</v>
      </c>
      <c r="G75" s="18">
        <v>500000</v>
      </c>
      <c r="H75" s="18"/>
      <c r="I75" s="18"/>
      <c r="J75" s="18"/>
      <c r="K75" s="18"/>
      <c r="L75" s="18">
        <f t="shared" si="2"/>
        <v>500000</v>
      </c>
      <c r="M75" s="18">
        <f>Sheet4!H84</f>
        <v>1800000</v>
      </c>
      <c r="N75" s="51">
        <f t="shared" si="3"/>
        <v>1300000</v>
      </c>
    </row>
    <row r="76" spans="1:14" ht="15" x14ac:dyDescent="0.2">
      <c r="A76" s="37">
        <v>13</v>
      </c>
      <c r="B76" s="42" t="s">
        <v>169</v>
      </c>
      <c r="C76" s="39" t="s">
        <v>61</v>
      </c>
      <c r="D76" s="40">
        <v>34026</v>
      </c>
      <c r="E76" s="18">
        <v>1</v>
      </c>
      <c r="F76" s="18">
        <v>5</v>
      </c>
      <c r="G76" s="18">
        <v>500000</v>
      </c>
      <c r="H76" s="18"/>
      <c r="I76" s="18"/>
      <c r="J76" s="18"/>
      <c r="K76" s="18"/>
      <c r="L76" s="18">
        <f t="shared" si="2"/>
        <v>500000</v>
      </c>
      <c r="M76" s="18">
        <f>Sheet4!H85</f>
        <v>500000</v>
      </c>
      <c r="N76" s="51">
        <f t="shared" si="3"/>
        <v>0</v>
      </c>
    </row>
    <row r="77" spans="1:14" ht="15" x14ac:dyDescent="0.2">
      <c r="A77" s="37">
        <v>14</v>
      </c>
      <c r="B77" s="38" t="s">
        <v>170</v>
      </c>
      <c r="C77" s="39" t="s">
        <v>61</v>
      </c>
      <c r="D77" s="40">
        <v>33872</v>
      </c>
      <c r="E77" s="18">
        <v>1</v>
      </c>
      <c r="F77" s="18">
        <v>5</v>
      </c>
      <c r="G77" s="18">
        <v>500000</v>
      </c>
      <c r="H77" s="18"/>
      <c r="I77" s="18"/>
      <c r="J77" s="18"/>
      <c r="K77" s="18"/>
      <c r="L77" s="18">
        <f t="shared" si="2"/>
        <v>500000</v>
      </c>
      <c r="M77" s="18">
        <f>Sheet4!H86</f>
        <v>1800000</v>
      </c>
      <c r="N77" s="51">
        <f t="shared" si="3"/>
        <v>1300000</v>
      </c>
    </row>
    <row r="78" spans="1:14" x14ac:dyDescent="0.2">
      <c r="A78" s="37">
        <v>15</v>
      </c>
      <c r="B78" s="18" t="s">
        <v>171</v>
      </c>
      <c r="C78" s="18" t="s">
        <v>61</v>
      </c>
      <c r="D78" s="18">
        <v>45593</v>
      </c>
      <c r="E78" s="18">
        <v>1</v>
      </c>
      <c r="F78" s="18">
        <v>5</v>
      </c>
      <c r="G78" s="18">
        <v>500000</v>
      </c>
      <c r="H78" s="18"/>
      <c r="I78" s="18"/>
      <c r="J78" s="18"/>
      <c r="K78" s="18"/>
      <c r="L78" s="18">
        <f t="shared" si="2"/>
        <v>500000</v>
      </c>
      <c r="M78" s="18">
        <f>Sheet4!H87</f>
        <v>1000000</v>
      </c>
      <c r="N78" s="51">
        <f t="shared" si="3"/>
        <v>500000</v>
      </c>
    </row>
    <row r="79" spans="1:14" ht="15" x14ac:dyDescent="0.2">
      <c r="A79" s="37">
        <v>16</v>
      </c>
      <c r="B79" s="28" t="s">
        <v>172</v>
      </c>
      <c r="C79" s="29" t="s">
        <v>61</v>
      </c>
      <c r="D79" s="30">
        <v>45726</v>
      </c>
      <c r="E79" s="18">
        <v>1</v>
      </c>
      <c r="F79" s="18">
        <v>5</v>
      </c>
      <c r="G79" s="18">
        <v>500000</v>
      </c>
      <c r="H79" s="18"/>
      <c r="I79" s="18"/>
      <c r="J79" s="18"/>
      <c r="K79" s="18"/>
      <c r="L79" s="18">
        <f t="shared" si="2"/>
        <v>500000</v>
      </c>
      <c r="M79" s="18">
        <f>Sheet4!H88</f>
        <v>1800000</v>
      </c>
      <c r="N79" s="51">
        <f t="shared" si="3"/>
        <v>1300000</v>
      </c>
    </row>
    <row r="80" spans="1:14" ht="24" x14ac:dyDescent="0.2">
      <c r="A80" s="37">
        <v>17</v>
      </c>
      <c r="B80" s="28" t="s">
        <v>173</v>
      </c>
      <c r="C80" s="29" t="s">
        <v>61</v>
      </c>
      <c r="D80" s="30">
        <v>40586</v>
      </c>
      <c r="E80" s="18">
        <v>1</v>
      </c>
      <c r="F80" s="18">
        <v>5</v>
      </c>
      <c r="G80" s="18">
        <v>500000</v>
      </c>
      <c r="H80" s="18"/>
      <c r="I80" s="18"/>
      <c r="J80" s="18"/>
      <c r="K80" s="18"/>
      <c r="L80" s="18">
        <f t="shared" si="2"/>
        <v>500000</v>
      </c>
      <c r="M80" s="18">
        <f>Sheet4!H89</f>
        <v>1800000</v>
      </c>
      <c r="N80" s="51">
        <f t="shared" si="3"/>
        <v>1300000</v>
      </c>
    </row>
    <row r="81" spans="1:14" ht="15" x14ac:dyDescent="0.2">
      <c r="A81" s="37">
        <v>18</v>
      </c>
      <c r="B81" s="28" t="s">
        <v>174</v>
      </c>
      <c r="C81" s="29" t="s">
        <v>105</v>
      </c>
      <c r="D81" s="30">
        <v>41750</v>
      </c>
      <c r="E81" s="18">
        <v>1</v>
      </c>
      <c r="F81" s="18">
        <v>5</v>
      </c>
      <c r="G81" s="18">
        <v>500000</v>
      </c>
      <c r="H81" s="18"/>
      <c r="I81" s="18"/>
      <c r="J81" s="18"/>
      <c r="K81" s="18"/>
      <c r="L81" s="18">
        <f t="shared" si="2"/>
        <v>500000</v>
      </c>
      <c r="M81" s="18">
        <f>Sheet4!H90</f>
        <v>510000</v>
      </c>
      <c r="N81" s="51">
        <f t="shared" si="3"/>
        <v>10000</v>
      </c>
    </row>
    <row r="82" spans="1:14" ht="15" x14ac:dyDescent="0.2">
      <c r="A82" s="37">
        <v>19</v>
      </c>
      <c r="B82" s="28" t="s">
        <v>175</v>
      </c>
      <c r="C82" s="29" t="s">
        <v>105</v>
      </c>
      <c r="D82" s="30">
        <v>31542</v>
      </c>
      <c r="E82" s="18">
        <v>1</v>
      </c>
      <c r="F82" s="18">
        <v>5</v>
      </c>
      <c r="G82" s="18">
        <v>500000</v>
      </c>
      <c r="H82" s="18"/>
      <c r="I82" s="18"/>
      <c r="J82" s="18"/>
      <c r="K82" s="18"/>
      <c r="L82" s="18">
        <f t="shared" si="2"/>
        <v>500000</v>
      </c>
      <c r="M82" s="18">
        <f>Sheet4!H91</f>
        <v>1460000</v>
      </c>
      <c r="N82" s="51">
        <f t="shared" si="3"/>
        <v>960000</v>
      </c>
    </row>
    <row r="83" spans="1:14" ht="15" x14ac:dyDescent="0.2">
      <c r="A83" s="37">
        <v>20</v>
      </c>
      <c r="B83" s="28" t="s">
        <v>176</v>
      </c>
      <c r="C83" s="29" t="s">
        <v>128</v>
      </c>
      <c r="D83" s="30">
        <v>38310</v>
      </c>
      <c r="E83" s="18">
        <v>1</v>
      </c>
      <c r="F83" s="18">
        <v>5</v>
      </c>
      <c r="G83" s="18">
        <v>500000</v>
      </c>
      <c r="H83" s="18"/>
      <c r="I83" s="18"/>
      <c r="J83" s="18"/>
      <c r="K83" s="18"/>
      <c r="L83" s="18">
        <f t="shared" si="2"/>
        <v>500000</v>
      </c>
      <c r="M83" s="18">
        <f>Sheet4!H92</f>
        <v>1800000</v>
      </c>
      <c r="N83" s="51">
        <f t="shared" si="3"/>
        <v>1300000</v>
      </c>
    </row>
    <row r="84" spans="1:14" ht="15" x14ac:dyDescent="0.2">
      <c r="A84" s="37">
        <v>21</v>
      </c>
      <c r="B84" s="28" t="s">
        <v>177</v>
      </c>
      <c r="C84" s="29" t="s">
        <v>128</v>
      </c>
      <c r="D84" s="30">
        <v>35766</v>
      </c>
      <c r="E84" s="18">
        <v>1</v>
      </c>
      <c r="F84" s="18">
        <v>5</v>
      </c>
      <c r="G84" s="18">
        <v>500000</v>
      </c>
      <c r="H84" s="18"/>
      <c r="I84" s="18"/>
      <c r="J84" s="18"/>
      <c r="K84" s="18"/>
      <c r="L84" s="18">
        <f t="shared" si="2"/>
        <v>500000</v>
      </c>
      <c r="M84" s="18">
        <f>Sheet4!H93</f>
        <v>1800000</v>
      </c>
      <c r="N84" s="51">
        <f t="shared" si="3"/>
        <v>1300000</v>
      </c>
    </row>
    <row r="85" spans="1:14" ht="15" x14ac:dyDescent="0.2">
      <c r="A85" s="37">
        <v>22</v>
      </c>
      <c r="B85" s="28" t="s">
        <v>178</v>
      </c>
      <c r="C85" s="29" t="s">
        <v>128</v>
      </c>
      <c r="D85" s="30">
        <v>36926</v>
      </c>
      <c r="E85" s="18">
        <v>1</v>
      </c>
      <c r="F85" s="18">
        <v>5</v>
      </c>
      <c r="G85" s="18">
        <v>500000</v>
      </c>
      <c r="H85" s="18"/>
      <c r="I85" s="18"/>
      <c r="J85" s="18"/>
      <c r="K85" s="18"/>
      <c r="L85" s="18">
        <f t="shared" si="2"/>
        <v>500000</v>
      </c>
      <c r="M85" s="18">
        <f>Sheet4!H94</f>
        <v>1800000</v>
      </c>
      <c r="N85" s="51">
        <f t="shared" si="3"/>
        <v>1300000</v>
      </c>
    </row>
    <row r="86" spans="1:14" ht="15" x14ac:dyDescent="0.2">
      <c r="A86" s="37">
        <v>23</v>
      </c>
      <c r="B86" s="28" t="s">
        <v>179</v>
      </c>
      <c r="C86" s="29" t="s">
        <v>128</v>
      </c>
      <c r="D86" s="30">
        <v>42757</v>
      </c>
      <c r="E86" s="18">
        <v>1</v>
      </c>
      <c r="F86" s="18">
        <v>5</v>
      </c>
      <c r="G86" s="18">
        <v>500000</v>
      </c>
      <c r="H86" s="18"/>
      <c r="I86" s="18"/>
      <c r="J86" s="18"/>
      <c r="K86" s="18"/>
      <c r="L86" s="18">
        <f t="shared" si="2"/>
        <v>500000</v>
      </c>
      <c r="M86" s="18">
        <f>Sheet4!H95</f>
        <v>1800000</v>
      </c>
      <c r="N86" s="51">
        <f t="shared" si="3"/>
        <v>1300000</v>
      </c>
    </row>
    <row r="87" spans="1:14" ht="15" x14ac:dyDescent="0.2">
      <c r="A87" s="37">
        <v>24</v>
      </c>
      <c r="B87" s="28" t="s">
        <v>180</v>
      </c>
      <c r="C87" s="29" t="s">
        <v>128</v>
      </c>
      <c r="D87" s="30">
        <v>34457</v>
      </c>
      <c r="E87" s="18">
        <v>1</v>
      </c>
      <c r="F87" s="18">
        <v>5</v>
      </c>
      <c r="G87" s="18">
        <v>500000</v>
      </c>
      <c r="H87" s="18"/>
      <c r="I87" s="18"/>
      <c r="J87" s="18"/>
      <c r="K87" s="18"/>
      <c r="L87" s="18">
        <f t="shared" si="2"/>
        <v>500000</v>
      </c>
      <c r="M87" s="18">
        <f>Sheet4!H96</f>
        <v>500000</v>
      </c>
      <c r="N87" s="51">
        <f t="shared" si="3"/>
        <v>0</v>
      </c>
    </row>
    <row r="88" spans="1:14" ht="15" x14ac:dyDescent="0.2">
      <c r="A88" s="37">
        <v>25</v>
      </c>
      <c r="B88" s="53" t="s">
        <v>181</v>
      </c>
      <c r="C88" s="29" t="s">
        <v>128</v>
      </c>
      <c r="D88" s="30">
        <v>39961</v>
      </c>
      <c r="E88" s="18">
        <v>1</v>
      </c>
      <c r="F88" s="18">
        <v>5</v>
      </c>
      <c r="G88" s="18">
        <v>500000</v>
      </c>
      <c r="H88" s="18"/>
      <c r="I88" s="18"/>
      <c r="J88" s="18"/>
      <c r="K88" s="18"/>
      <c r="L88" s="18">
        <f t="shared" si="2"/>
        <v>500000</v>
      </c>
      <c r="M88" s="18">
        <f>Sheet4!H97</f>
        <v>0</v>
      </c>
      <c r="N88" s="51">
        <f t="shared" si="3"/>
        <v>-500000</v>
      </c>
    </row>
    <row r="89" spans="1:14" ht="15" x14ac:dyDescent="0.2">
      <c r="A89" s="37">
        <v>26</v>
      </c>
      <c r="B89" s="28" t="s">
        <v>182</v>
      </c>
      <c r="C89" s="29" t="s">
        <v>128</v>
      </c>
      <c r="D89" s="30">
        <v>51024</v>
      </c>
      <c r="E89" s="18">
        <v>1</v>
      </c>
      <c r="F89" s="18">
        <v>5</v>
      </c>
      <c r="G89" s="18">
        <v>500000</v>
      </c>
      <c r="H89" s="18"/>
      <c r="I89" s="18"/>
      <c r="J89" s="18"/>
      <c r="K89" s="18"/>
      <c r="L89" s="18">
        <f t="shared" si="2"/>
        <v>500000</v>
      </c>
      <c r="M89" s="18">
        <f>Sheet4!H98</f>
        <v>800000</v>
      </c>
      <c r="N89" s="51">
        <f t="shared" si="3"/>
        <v>300000</v>
      </c>
    </row>
    <row r="90" spans="1:14" x14ac:dyDescent="0.2">
      <c r="A90" s="37">
        <v>27</v>
      </c>
      <c r="B90" s="53" t="s">
        <v>183</v>
      </c>
      <c r="C90" s="26" t="s">
        <v>184</v>
      </c>
      <c r="D90" s="45">
        <v>200003</v>
      </c>
      <c r="E90" s="18">
        <v>1</v>
      </c>
      <c r="F90" s="18">
        <v>5</v>
      </c>
      <c r="G90" s="18">
        <v>500000</v>
      </c>
      <c r="H90" s="18"/>
      <c r="I90" s="18"/>
      <c r="J90" s="18"/>
      <c r="K90" s="18"/>
      <c r="L90" s="18">
        <f t="shared" si="2"/>
        <v>500000</v>
      </c>
      <c r="M90" s="18">
        <f>Sheet4!H99</f>
        <v>500000</v>
      </c>
      <c r="N90" s="51">
        <f t="shared" si="3"/>
        <v>0</v>
      </c>
    </row>
    <row r="91" spans="1:14" x14ac:dyDescent="0.2">
      <c r="E91" s="56">
        <f>SUM(E3:E90)</f>
        <v>80</v>
      </c>
      <c r="F91" s="56">
        <f>SUM(F3:F90)</f>
        <v>385</v>
      </c>
      <c r="G91" s="56">
        <f>SUM(G3:G90)</f>
        <v>39250000</v>
      </c>
      <c r="H91" s="56">
        <f>SUM(H3:H90)</f>
        <v>566</v>
      </c>
      <c r="I91" s="56">
        <f>SUM(I3:I90)</f>
        <v>96</v>
      </c>
      <c r="J91" s="56">
        <f>SUM(J3:J90)</f>
        <v>12</v>
      </c>
      <c r="K91" s="56">
        <f>SUM(K3:K90)</f>
        <v>19070000</v>
      </c>
      <c r="L91" s="18">
        <f t="shared" si="2"/>
        <v>58320000</v>
      </c>
      <c r="M91" s="18">
        <f>SUM(M3:M90)</f>
        <v>93885000</v>
      </c>
      <c r="N91" s="51">
        <f t="shared" si="3"/>
        <v>35565000</v>
      </c>
    </row>
  </sheetData>
  <mergeCells count="1">
    <mergeCell ref="B1:D1"/>
  </mergeCells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Sheet1</vt:lpstr>
      <vt:lpstr>Sheet5</vt:lpstr>
      <vt:lpstr>Sheet2</vt:lpstr>
      <vt:lpstr>Sheet3</vt:lpstr>
      <vt:lpstr>Sheet4</vt:lpstr>
      <vt:lpstr>Sheet6</vt:lpstr>
      <vt:lpstr>Sheet3!Print_Titles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2023-05-15T09:59:10Z</dcterms:modified>
</cp:coreProperties>
</file>