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meen\Downloads\"/>
    </mc:Choice>
  </mc:AlternateContent>
  <xr:revisionPtr revIDLastSave="0" documentId="13_ncr:1_{7E99E259-AEBA-4B31-BEF0-C5F93A445815}" xr6:coauthVersionLast="47" xr6:coauthVersionMax="47" xr10:uidLastSave="{00000000-0000-0000-0000-000000000000}"/>
  <bookViews>
    <workbookView xWindow="-108" yWindow="-108" windowWidth="23256" windowHeight="12456" activeTab="1" xr2:uid="{93B4E8AD-A37E-42EB-8546-E173FAF29E7E}"/>
  </bookViews>
  <sheets>
    <sheet name="ورقة1" sheetId="1" r:id="rId1"/>
    <sheet name="التقرير" sheetId="2" r:id="rId2"/>
  </sheets>
  <definedNames>
    <definedName name="Data">ورقة1!$A$3:$E$44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2" l="1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4" i="2"/>
  <c r="F4" i="2" a="1"/>
  <c r="F4" i="2" s="1"/>
  <c r="G4" i="2" a="1"/>
  <c r="G4" i="2" s="1"/>
  <c r="F5" i="2" a="1"/>
  <c r="F5" i="2" s="1"/>
  <c r="G5" i="2" a="1"/>
  <c r="G5" i="2" s="1"/>
  <c r="F6" i="2" a="1"/>
  <c r="F6" i="2" s="1"/>
  <c r="G6" i="2" a="1"/>
  <c r="G6" i="2" s="1"/>
  <c r="F7" i="2" a="1"/>
  <c r="F7" i="2" s="1"/>
  <c r="G7" i="2" a="1"/>
  <c r="G7" i="2" s="1"/>
  <c r="F8" i="2" a="1"/>
  <c r="F8" i="2" s="1"/>
  <c r="G8" i="2" a="1"/>
  <c r="G8" i="2" s="1"/>
  <c r="F9" i="2" a="1"/>
  <c r="F9" i="2" s="1"/>
  <c r="G9" i="2" a="1"/>
  <c r="G9" i="2" s="1"/>
  <c r="F10" i="2" a="1"/>
  <c r="F10" i="2" s="1"/>
  <c r="G10" i="2" a="1"/>
  <c r="G10" i="2" s="1"/>
  <c r="F11" i="2" a="1"/>
  <c r="F11" i="2" s="1"/>
  <c r="G11" i="2" a="1"/>
  <c r="G11" i="2" s="1"/>
  <c r="F12" i="2" a="1"/>
  <c r="F12" i="2" s="1"/>
  <c r="G12" i="2" a="1"/>
  <c r="G12" i="2" s="1"/>
  <c r="F13" i="2" a="1"/>
  <c r="F13" i="2" s="1"/>
  <c r="G13" i="2" a="1"/>
  <c r="G13" i="2" s="1"/>
  <c r="F14" i="2" a="1"/>
  <c r="F14" i="2" s="1"/>
  <c r="G14" i="2" a="1"/>
  <c r="G14" i="2" s="1"/>
  <c r="F15" i="2" a="1"/>
  <c r="F15" i="2" s="1"/>
  <c r="G15" i="2" a="1"/>
  <c r="G15" i="2" s="1"/>
  <c r="F16" i="2" a="1"/>
  <c r="F16" i="2" s="1"/>
  <c r="G16" i="2" a="1"/>
  <c r="G16" i="2" s="1"/>
  <c r="F17" i="2" a="1"/>
  <c r="F17" i="2" s="1"/>
  <c r="G17" i="2" a="1"/>
  <c r="G17" i="2" s="1"/>
  <c r="F18" i="2" a="1"/>
  <c r="F18" i="2" s="1"/>
  <c r="G18" i="2" a="1"/>
  <c r="G18" i="2" s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<sst xmlns="http://schemas.openxmlformats.org/spreadsheetml/2006/main" count="156" uniqueCount="101">
  <si>
    <t>اسم ولي الأمر</t>
  </si>
  <si>
    <t>إجمالي الرسوم</t>
  </si>
  <si>
    <t>المدفوعات</t>
  </si>
  <si>
    <t>رقم السند</t>
  </si>
  <si>
    <t>تاريخ السند</t>
  </si>
  <si>
    <t>1402</t>
  </si>
  <si>
    <t>29/12/2022</t>
  </si>
  <si>
    <t>1492</t>
  </si>
  <si>
    <t>24/01/2023</t>
  </si>
  <si>
    <t>1601</t>
  </si>
  <si>
    <t>28/02/2023</t>
  </si>
  <si>
    <t>1717</t>
  </si>
  <si>
    <t>30/03/2023</t>
  </si>
  <si>
    <t>1774</t>
  </si>
  <si>
    <t>02/05/2023</t>
  </si>
  <si>
    <t>1800</t>
  </si>
  <si>
    <t>10/05/2023</t>
  </si>
  <si>
    <t>1240</t>
  </si>
  <si>
    <t>01/11/2022</t>
  </si>
  <si>
    <t>1383</t>
  </si>
  <si>
    <t>27/12/2022</t>
  </si>
  <si>
    <t>1444</t>
  </si>
  <si>
    <t>12/01/2023</t>
  </si>
  <si>
    <t>1027</t>
  </si>
  <si>
    <t>1359</t>
  </si>
  <si>
    <t>19/12/2022</t>
  </si>
  <si>
    <t>1655</t>
  </si>
  <si>
    <t>16/03/2023</t>
  </si>
  <si>
    <t>1478</t>
  </si>
  <si>
    <t>1278</t>
  </si>
  <si>
    <t>13/11/2022</t>
  </si>
  <si>
    <t>1328</t>
  </si>
  <si>
    <t>04/12/2022</t>
  </si>
  <si>
    <t>1417</t>
  </si>
  <si>
    <t>01/01/2023</t>
  </si>
  <si>
    <t>1513</t>
  </si>
  <si>
    <t>31/01/2023</t>
  </si>
  <si>
    <t>1605</t>
  </si>
  <si>
    <t>1757</t>
  </si>
  <si>
    <t>12/04/2023</t>
  </si>
  <si>
    <t>1124</t>
  </si>
  <si>
    <t>05/10/2022</t>
  </si>
  <si>
    <t>1592</t>
  </si>
  <si>
    <t>26/02/2023</t>
  </si>
  <si>
    <t>1247</t>
  </si>
  <si>
    <t>02/11/2022</t>
  </si>
  <si>
    <t>1322</t>
  </si>
  <si>
    <t>1411</t>
  </si>
  <si>
    <t>1509</t>
  </si>
  <si>
    <t>29/01/2023</t>
  </si>
  <si>
    <t>1613</t>
  </si>
  <si>
    <t>02/03/2023</t>
  </si>
  <si>
    <t>1533</t>
  </si>
  <si>
    <t>08/02/2023</t>
  </si>
  <si>
    <t>1544</t>
  </si>
  <si>
    <t>09/02/2023</t>
  </si>
  <si>
    <t>1315</t>
  </si>
  <si>
    <t>30/11/2022</t>
  </si>
  <si>
    <t>1420</t>
  </si>
  <si>
    <t>1506</t>
  </si>
  <si>
    <t>26/01/2023</t>
  </si>
  <si>
    <t>1603</t>
  </si>
  <si>
    <t>1367</t>
  </si>
  <si>
    <t>21/12/2022</t>
  </si>
  <si>
    <t>1466</t>
  </si>
  <si>
    <t>1798</t>
  </si>
  <si>
    <t>09/05/2023</t>
  </si>
  <si>
    <t>1115</t>
  </si>
  <si>
    <t>03/10/2022</t>
  </si>
  <si>
    <t>1643</t>
  </si>
  <si>
    <t>12/03/2023</t>
  </si>
  <si>
    <t>1030</t>
  </si>
  <si>
    <t>29/08/2022</t>
  </si>
  <si>
    <t>1807</t>
  </si>
  <si>
    <t>14/05/2023</t>
  </si>
  <si>
    <t>1035</t>
  </si>
  <si>
    <t>30/08/2022</t>
  </si>
  <si>
    <t>1580</t>
  </si>
  <si>
    <t>21/02/2023</t>
  </si>
  <si>
    <t>1794</t>
  </si>
  <si>
    <t>ولي أمر 01</t>
  </si>
  <si>
    <t>ولي أمر 02</t>
  </si>
  <si>
    <t>ولي أمر 03</t>
  </si>
  <si>
    <t>ولي أمر 04</t>
  </si>
  <si>
    <t>ولي أمر 05</t>
  </si>
  <si>
    <t>ولي أمر 06</t>
  </si>
  <si>
    <t>ولي أمر 07</t>
  </si>
  <si>
    <t>ولي أمر 08</t>
  </si>
  <si>
    <t>ولي أمر 09</t>
  </si>
  <si>
    <t>ولي أمر 10</t>
  </si>
  <si>
    <t>ولي أمر 11</t>
  </si>
  <si>
    <t>ولي أمر 12</t>
  </si>
  <si>
    <t>ولي أمر 13</t>
  </si>
  <si>
    <t>ولي أمر14</t>
  </si>
  <si>
    <t>ولي أمر 15</t>
  </si>
  <si>
    <t>م</t>
  </si>
  <si>
    <t>إجمالي المدفوعات</t>
  </si>
  <si>
    <t>آخر سند مدفوع</t>
  </si>
  <si>
    <t xml:space="preserve">جدول بيانات مدفوعات أولياء الأمور </t>
  </si>
  <si>
    <t>جدول تقارير</t>
  </si>
  <si>
    <t>الديون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</si>
</sst>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"/>
    <numFmt numFmtId="165" formatCode="#,##0_ ;\-#,##0\ "/>
  </numFmts>
  <fonts count="7" x14ac:knownFonts="1">
    <font>
      <sz val="11"/>
      <color theme="1"/>
      <name val="Arial"/>
      <family val="2"/>
      <charset val="178"/>
      <scheme val="minor"/>
    </font>
    <font>
      <sz val="14"/>
      <color indexed="8"/>
      <name val="Arial"/>
      <charset val="178"/>
    </font>
    <font>
      <sz val="10"/>
      <color indexed="8"/>
      <name val="Arial"/>
      <charset val="178"/>
    </font>
    <font>
      <sz val="14"/>
      <color indexed="8"/>
      <name val="Arial"/>
    </font>
    <font>
      <sz val="14"/>
      <color indexed="8"/>
      <name val="Arial"/>
      <family val="2"/>
    </font>
    <font>
      <sz val="8"/>
      <name val="Arial"/>
      <family val="2"/>
      <charset val="178"/>
      <scheme val="minor"/>
    </font>
    <font>
      <b/>
      <sz val="14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3" borderId="1" xfId="1" applyFont="1" applyFill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3" fillId="2" borderId="1" xfId="1" applyFont="1" applyFill="1" applyBorder="1" applyAlignment="1">
      <alignment horizontal="center" shrinkToFit="1"/>
    </xf>
    <xf numFmtId="0" fontId="4" fillId="0" borderId="1" xfId="1" applyFont="1" applyBorder="1" applyAlignment="1">
      <alignment shrinkToFit="1"/>
    </xf>
    <xf numFmtId="165" fontId="1" fillId="0" borderId="1" xfId="1" applyNumberFormat="1" applyFont="1" applyBorder="1" applyAlignment="1">
      <alignment horizontal="right" shrinkToFit="1"/>
    </xf>
    <xf numFmtId="164" fontId="1" fillId="0" borderId="1" xfId="1" applyNumberFormat="1" applyFont="1" applyBorder="1" applyAlignment="1">
      <alignment horizontal="right" shrinkToFit="1"/>
    </xf>
    <xf numFmtId="14" fontId="1" fillId="0" borderId="1" xfId="1" applyNumberFormat="1" applyFont="1" applyBorder="1" applyAlignment="1">
      <alignment horizontal="right" shrinkToFit="1"/>
    </xf>
    <xf numFmtId="0" fontId="0" fillId="0" borderId="1" xfId="0" applyBorder="1" applyAlignment="1">
      <alignment horizontal="center"/>
    </xf>
    <xf numFmtId="0" fontId="3" fillId="2" borderId="2" xfId="1" applyFont="1" applyFill="1" applyBorder="1" applyAlignment="1">
      <alignment horizontal="center" shrinkToFit="1"/>
    </xf>
    <xf numFmtId="0" fontId="3" fillId="2" borderId="3" xfId="1" applyFont="1" applyFill="1" applyBorder="1" applyAlignment="1">
      <alignment horizontal="center" shrinkToFit="1"/>
    </xf>
    <xf numFmtId="0" fontId="3" fillId="2" borderId="4" xfId="1" applyFont="1" applyFill="1" applyBorder="1" applyAlignment="1">
      <alignment horizontal="center" shrinkToFit="1"/>
    </xf>
    <xf numFmtId="0" fontId="3" fillId="3" borderId="2" xfId="1" applyFont="1" applyFill="1" applyBorder="1" applyAlignment="1">
      <alignment horizontal="center" vertical="center" shrinkToFit="1"/>
    </xf>
    <xf numFmtId="0" fontId="3" fillId="3" borderId="3" xfId="1" applyFont="1" applyFill="1" applyBorder="1" applyAlignment="1">
      <alignment horizontal="center" vertical="center" shrinkToFit="1"/>
    </xf>
    <xf numFmtId="0" fontId="3" fillId="3" borderId="4" xfId="1" applyFont="1" applyFill="1" applyBorder="1" applyAlignment="1">
      <alignment horizontal="center" vertical="center" shrinkToFit="1"/>
    </xf>
    <xf numFmtId="0" fontId="3" fillId="3" borderId="1" xfId="1" applyFont="1" applyFill="1" applyBorder="1" applyAlignment="1">
      <alignment horizontal="center" vertical="center" shrinkToFit="1"/>
    </xf>
    <xf numFmtId="0" fontId="4" fillId="3" borderId="1" xfId="1" applyFon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3" borderId="5" xfId="1" applyFont="1" applyFill="1" applyBorder="1" applyAlignment="1">
      <alignment horizontal="center" vertical="center" shrinkToFit="1"/>
    </xf>
    <xf numFmtId="0" fontId="6" fillId="3" borderId="6" xfId="1" applyFont="1" applyFill="1" applyBorder="1" applyAlignment="1">
      <alignment horizontal="center" vertical="center" shrinkToFit="1"/>
    </xf>
  </cellXfs>
  <cellStyles count="2">
    <cellStyle name="عادي" xfId="0" builtinId="0"/>
    <cellStyle name="عادي_ورقة1" xfId="1" xr:uid="{254B09DC-207C-4B09-9C60-9FC8AD13E4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184D-DC2D-4FBA-81A0-22173F2D204E}">
  <dimension ref="A1:E44"/>
  <sheetViews>
    <sheetView rightToLeft="1" workbookViewId="0">
      <selection activeCell="B3" sqref="B3"/>
    </sheetView>
  </sheetViews>
  <sheetFormatPr defaultRowHeight="13.8" x14ac:dyDescent="0.25"/>
  <cols>
    <col min="1" max="1" width="17.8984375" customWidth="1"/>
    <col min="2" max="3" width="13.09765625" customWidth="1"/>
  </cols>
  <sheetData>
    <row r="1" spans="1:5" ht="17.399999999999999" x14ac:dyDescent="0.3">
      <c r="A1" s="10" t="s">
        <v>98</v>
      </c>
      <c r="B1" s="11"/>
      <c r="C1" s="11"/>
      <c r="D1" s="11"/>
      <c r="E1" s="12"/>
    </row>
    <row r="2" spans="1:5" ht="17.399999999999999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ht="17.399999999999999" x14ac:dyDescent="0.3">
      <c r="A3" s="5" t="s">
        <v>80</v>
      </c>
      <c r="B3" s="6">
        <v>3500</v>
      </c>
      <c r="C3" s="6">
        <v>500</v>
      </c>
      <c r="D3" s="7" t="s">
        <v>5</v>
      </c>
      <c r="E3" s="8" t="s">
        <v>6</v>
      </c>
    </row>
    <row r="4" spans="1:5" ht="17.399999999999999" x14ac:dyDescent="0.3">
      <c r="A4" s="5" t="s">
        <v>80</v>
      </c>
      <c r="B4" s="6">
        <v>3500</v>
      </c>
      <c r="C4" s="6">
        <v>700</v>
      </c>
      <c r="D4" s="7" t="s">
        <v>7</v>
      </c>
      <c r="E4" s="8" t="s">
        <v>8</v>
      </c>
    </row>
    <row r="5" spans="1:5" ht="17.399999999999999" x14ac:dyDescent="0.3">
      <c r="A5" s="5" t="s">
        <v>80</v>
      </c>
      <c r="B5" s="6">
        <v>3500</v>
      </c>
      <c r="C5" s="6">
        <v>900</v>
      </c>
      <c r="D5" s="7" t="s">
        <v>9</v>
      </c>
      <c r="E5" s="8" t="s">
        <v>10</v>
      </c>
    </row>
    <row r="6" spans="1:5" ht="17.399999999999999" x14ac:dyDescent="0.3">
      <c r="A6" s="5" t="s">
        <v>80</v>
      </c>
      <c r="B6" s="6">
        <v>3500</v>
      </c>
      <c r="C6" s="6">
        <v>700</v>
      </c>
      <c r="D6" s="7" t="s">
        <v>11</v>
      </c>
      <c r="E6" s="8" t="s">
        <v>12</v>
      </c>
    </row>
    <row r="7" spans="1:5" ht="17.399999999999999" x14ac:dyDescent="0.3">
      <c r="A7" s="5" t="s">
        <v>80</v>
      </c>
      <c r="B7" s="6">
        <v>3500</v>
      </c>
      <c r="C7" s="6">
        <v>400</v>
      </c>
      <c r="D7" s="7" t="s">
        <v>13</v>
      </c>
      <c r="E7" s="8" t="s">
        <v>14</v>
      </c>
    </row>
    <row r="8" spans="1:5" ht="17.399999999999999" x14ac:dyDescent="0.3">
      <c r="A8" s="5" t="s">
        <v>80</v>
      </c>
      <c r="B8" s="6">
        <v>3500</v>
      </c>
      <c r="C8" s="6">
        <v>300</v>
      </c>
      <c r="D8" s="7" t="s">
        <v>15</v>
      </c>
      <c r="E8" s="8" t="s">
        <v>16</v>
      </c>
    </row>
    <row r="9" spans="1:5" ht="17.399999999999999" x14ac:dyDescent="0.3">
      <c r="A9" s="5" t="s">
        <v>81</v>
      </c>
      <c r="B9" s="6">
        <v>1425</v>
      </c>
      <c r="C9" s="6">
        <v>1000</v>
      </c>
      <c r="D9" s="7" t="s">
        <v>17</v>
      </c>
      <c r="E9" s="8" t="s">
        <v>18</v>
      </c>
    </row>
    <row r="10" spans="1:5" ht="17.399999999999999" x14ac:dyDescent="0.3">
      <c r="A10" s="5" t="s">
        <v>81</v>
      </c>
      <c r="B10" s="6">
        <v>1425</v>
      </c>
      <c r="C10" s="6">
        <v>425</v>
      </c>
      <c r="D10" s="7" t="s">
        <v>19</v>
      </c>
      <c r="E10" s="8" t="s">
        <v>20</v>
      </c>
    </row>
    <row r="11" spans="1:5" ht="17.399999999999999" x14ac:dyDescent="0.3">
      <c r="A11" s="5" t="s">
        <v>81</v>
      </c>
      <c r="B11" s="6">
        <v>1400</v>
      </c>
      <c r="C11" s="6">
        <v>1000</v>
      </c>
      <c r="D11" s="7" t="s">
        <v>21</v>
      </c>
      <c r="E11" s="8" t="s">
        <v>22</v>
      </c>
    </row>
    <row r="12" spans="1:5" ht="17.399999999999999" x14ac:dyDescent="0.3">
      <c r="A12" s="5" t="s">
        <v>82</v>
      </c>
      <c r="B12" s="6">
        <v>2700</v>
      </c>
      <c r="C12" s="6">
        <v>1050</v>
      </c>
      <c r="D12" s="7" t="s">
        <v>23</v>
      </c>
      <c r="E12" s="8" t="s">
        <v>6</v>
      </c>
    </row>
    <row r="13" spans="1:5" ht="17.399999999999999" x14ac:dyDescent="0.3">
      <c r="A13" s="5" t="s">
        <v>82</v>
      </c>
      <c r="B13" s="6">
        <v>2700</v>
      </c>
      <c r="C13" s="6">
        <v>1650</v>
      </c>
      <c r="D13" s="7" t="s">
        <v>24</v>
      </c>
      <c r="E13" s="8" t="s">
        <v>25</v>
      </c>
    </row>
    <row r="14" spans="1:5" ht="17.399999999999999" x14ac:dyDescent="0.3">
      <c r="A14" s="5" t="s">
        <v>83</v>
      </c>
      <c r="B14" s="6">
        <v>700</v>
      </c>
      <c r="C14" s="6">
        <v>700</v>
      </c>
      <c r="D14" s="7" t="s">
        <v>26</v>
      </c>
      <c r="E14" s="8" t="s">
        <v>27</v>
      </c>
    </row>
    <row r="15" spans="1:5" ht="17.399999999999999" x14ac:dyDescent="0.3">
      <c r="A15" s="5" t="s">
        <v>84</v>
      </c>
      <c r="B15" s="6">
        <v>4100</v>
      </c>
      <c r="C15" s="6">
        <v>2700</v>
      </c>
      <c r="D15" s="7" t="s">
        <v>28</v>
      </c>
      <c r="E15" s="8" t="s">
        <v>8</v>
      </c>
    </row>
    <row r="16" spans="1:5" ht="17.399999999999999" x14ac:dyDescent="0.3">
      <c r="A16" s="5" t="s">
        <v>85</v>
      </c>
      <c r="B16" s="6">
        <v>3200</v>
      </c>
      <c r="C16" s="6">
        <v>500</v>
      </c>
      <c r="D16" s="7" t="s">
        <v>29</v>
      </c>
      <c r="E16" s="8" t="s">
        <v>30</v>
      </c>
    </row>
    <row r="17" spans="1:5" ht="17.399999999999999" x14ac:dyDescent="0.3">
      <c r="A17" s="5" t="s">
        <v>85</v>
      </c>
      <c r="B17" s="6">
        <v>3200</v>
      </c>
      <c r="C17" s="6">
        <v>500</v>
      </c>
      <c r="D17" s="7" t="s">
        <v>31</v>
      </c>
      <c r="E17" s="8" t="s">
        <v>32</v>
      </c>
    </row>
    <row r="18" spans="1:5" ht="17.399999999999999" x14ac:dyDescent="0.3">
      <c r="A18" s="5" t="s">
        <v>85</v>
      </c>
      <c r="B18" s="6">
        <v>3200</v>
      </c>
      <c r="C18" s="6">
        <v>500</v>
      </c>
      <c r="D18" s="7" t="s">
        <v>33</v>
      </c>
      <c r="E18" s="8" t="s">
        <v>34</v>
      </c>
    </row>
    <row r="19" spans="1:5" ht="17.399999999999999" x14ac:dyDescent="0.3">
      <c r="A19" s="5" t="s">
        <v>85</v>
      </c>
      <c r="B19" s="6">
        <v>3200</v>
      </c>
      <c r="C19" s="6">
        <v>500</v>
      </c>
      <c r="D19" s="7" t="s">
        <v>35</v>
      </c>
      <c r="E19" s="8" t="s">
        <v>36</v>
      </c>
    </row>
    <row r="20" spans="1:5" ht="17.399999999999999" x14ac:dyDescent="0.3">
      <c r="A20" s="5" t="s">
        <v>85</v>
      </c>
      <c r="B20" s="6">
        <v>3200</v>
      </c>
      <c r="C20" s="6">
        <v>500</v>
      </c>
      <c r="D20" s="7" t="s">
        <v>37</v>
      </c>
      <c r="E20" s="8" t="s">
        <v>10</v>
      </c>
    </row>
    <row r="21" spans="1:5" ht="18" customHeight="1" x14ac:dyDescent="0.3">
      <c r="A21" s="5" t="s">
        <v>85</v>
      </c>
      <c r="B21" s="6">
        <v>3200</v>
      </c>
      <c r="C21" s="6">
        <v>500</v>
      </c>
      <c r="D21" s="7" t="s">
        <v>38</v>
      </c>
      <c r="E21" s="8" t="s">
        <v>39</v>
      </c>
    </row>
    <row r="22" spans="1:5" ht="18" customHeight="1" x14ac:dyDescent="0.3">
      <c r="A22" s="5" t="s">
        <v>86</v>
      </c>
      <c r="B22" s="6">
        <v>900</v>
      </c>
      <c r="C22" s="6">
        <v>500</v>
      </c>
      <c r="D22" s="7" t="s">
        <v>40</v>
      </c>
      <c r="E22" s="8" t="s">
        <v>41</v>
      </c>
    </row>
    <row r="23" spans="1:5" ht="18" customHeight="1" x14ac:dyDescent="0.3">
      <c r="A23" s="5" t="s">
        <v>86</v>
      </c>
      <c r="B23" s="6">
        <v>900</v>
      </c>
      <c r="C23" s="6">
        <v>400</v>
      </c>
      <c r="D23" s="7" t="s">
        <v>42</v>
      </c>
      <c r="E23" s="8" t="s">
        <v>43</v>
      </c>
    </row>
    <row r="24" spans="1:5" ht="18" customHeight="1" x14ac:dyDescent="0.3">
      <c r="A24" s="5" t="s">
        <v>87</v>
      </c>
      <c r="B24" s="6">
        <v>2400</v>
      </c>
      <c r="C24" s="6">
        <v>230</v>
      </c>
      <c r="D24" s="7" t="s">
        <v>44</v>
      </c>
      <c r="E24" s="8" t="s">
        <v>45</v>
      </c>
    </row>
    <row r="25" spans="1:5" ht="18" customHeight="1" x14ac:dyDescent="0.3">
      <c r="A25" s="5" t="s">
        <v>87</v>
      </c>
      <c r="B25" s="6">
        <v>2400</v>
      </c>
      <c r="C25" s="6">
        <v>500</v>
      </c>
      <c r="D25" s="7" t="s">
        <v>46</v>
      </c>
      <c r="E25" s="8" t="s">
        <v>32</v>
      </c>
    </row>
    <row r="26" spans="1:5" ht="18" customHeight="1" x14ac:dyDescent="0.3">
      <c r="A26" s="5" t="s">
        <v>87</v>
      </c>
      <c r="B26" s="6">
        <v>2400</v>
      </c>
      <c r="C26" s="6">
        <v>500</v>
      </c>
      <c r="D26" s="7" t="s">
        <v>47</v>
      </c>
      <c r="E26" s="8" t="s">
        <v>34</v>
      </c>
    </row>
    <row r="27" spans="1:5" ht="17.399999999999999" x14ac:dyDescent="0.3">
      <c r="A27" s="5" t="s">
        <v>87</v>
      </c>
      <c r="B27" s="6">
        <v>2400</v>
      </c>
      <c r="C27" s="6">
        <v>500</v>
      </c>
      <c r="D27" s="7" t="s">
        <v>48</v>
      </c>
      <c r="E27" s="8" t="s">
        <v>49</v>
      </c>
    </row>
    <row r="28" spans="1:5" ht="17.399999999999999" x14ac:dyDescent="0.3">
      <c r="A28" s="5" t="s">
        <v>87</v>
      </c>
      <c r="B28" s="6">
        <v>2400</v>
      </c>
      <c r="C28" s="6">
        <v>670</v>
      </c>
      <c r="D28" s="7" t="s">
        <v>50</v>
      </c>
      <c r="E28" s="8" t="s">
        <v>51</v>
      </c>
    </row>
    <row r="29" spans="1:5" ht="17.399999999999999" x14ac:dyDescent="0.3">
      <c r="A29" s="5" t="s">
        <v>88</v>
      </c>
      <c r="B29" s="6">
        <v>3510</v>
      </c>
      <c r="C29" s="6">
        <v>1000</v>
      </c>
      <c r="D29" s="7" t="s">
        <v>56</v>
      </c>
      <c r="E29" s="8" t="s">
        <v>57</v>
      </c>
    </row>
    <row r="30" spans="1:5" ht="17.399999999999999" x14ac:dyDescent="0.3">
      <c r="A30" s="5" t="s">
        <v>88</v>
      </c>
      <c r="B30" s="6">
        <v>3510</v>
      </c>
      <c r="C30" s="6">
        <v>1000</v>
      </c>
      <c r="D30" s="7" t="s">
        <v>58</v>
      </c>
      <c r="E30" s="8" t="s">
        <v>34</v>
      </c>
    </row>
    <row r="31" spans="1:5" ht="17.399999999999999" x14ac:dyDescent="0.3">
      <c r="A31" s="5" t="s">
        <v>88</v>
      </c>
      <c r="B31" s="6">
        <v>3510</v>
      </c>
      <c r="C31" s="6">
        <v>1000</v>
      </c>
      <c r="D31" s="7" t="s">
        <v>59</v>
      </c>
      <c r="E31" s="8" t="s">
        <v>60</v>
      </c>
    </row>
    <row r="32" spans="1:5" ht="17.399999999999999" x14ac:dyDescent="0.3">
      <c r="A32" s="5" t="s">
        <v>88</v>
      </c>
      <c r="B32" s="6">
        <v>3510</v>
      </c>
      <c r="C32" s="6">
        <v>510</v>
      </c>
      <c r="D32" s="7" t="s">
        <v>61</v>
      </c>
      <c r="E32" s="8" t="s">
        <v>10</v>
      </c>
    </row>
    <row r="33" spans="1:5" ht="17.399999999999999" x14ac:dyDescent="0.3">
      <c r="A33" s="5" t="s">
        <v>89</v>
      </c>
      <c r="B33" s="6">
        <v>1500</v>
      </c>
      <c r="C33" s="6">
        <v>700</v>
      </c>
      <c r="D33" s="7" t="s">
        <v>52</v>
      </c>
      <c r="E33" s="8" t="s">
        <v>53</v>
      </c>
    </row>
    <row r="34" spans="1:5" ht="17.399999999999999" x14ac:dyDescent="0.3">
      <c r="A34" s="5" t="s">
        <v>89</v>
      </c>
      <c r="B34" s="6">
        <v>1500</v>
      </c>
      <c r="C34" s="6">
        <v>800</v>
      </c>
      <c r="D34" s="7" t="s">
        <v>54</v>
      </c>
      <c r="E34" s="8" t="s">
        <v>55</v>
      </c>
    </row>
    <row r="35" spans="1:5" ht="17.399999999999999" x14ac:dyDescent="0.3">
      <c r="A35" s="5" t="s">
        <v>90</v>
      </c>
      <c r="B35" s="6">
        <v>800</v>
      </c>
      <c r="C35" s="6">
        <v>800</v>
      </c>
      <c r="D35" s="7" t="s">
        <v>62</v>
      </c>
      <c r="E35" s="8" t="s">
        <v>63</v>
      </c>
    </row>
    <row r="36" spans="1:5" ht="17.399999999999999" x14ac:dyDescent="0.3">
      <c r="A36" s="5" t="s">
        <v>91</v>
      </c>
      <c r="B36" s="6">
        <v>1300</v>
      </c>
      <c r="C36" s="6">
        <v>900</v>
      </c>
      <c r="D36" s="7" t="s">
        <v>64</v>
      </c>
      <c r="E36" s="8" t="s">
        <v>8</v>
      </c>
    </row>
    <row r="37" spans="1:5" ht="17.399999999999999" x14ac:dyDescent="0.3">
      <c r="A37" s="5" t="s">
        <v>91</v>
      </c>
      <c r="B37" s="6">
        <v>1300</v>
      </c>
      <c r="C37" s="6">
        <v>400</v>
      </c>
      <c r="D37" s="7" t="s">
        <v>65</v>
      </c>
      <c r="E37" s="8" t="s">
        <v>66</v>
      </c>
    </row>
    <row r="38" spans="1:5" ht="17.399999999999999" x14ac:dyDescent="0.3">
      <c r="A38" s="5" t="s">
        <v>92</v>
      </c>
      <c r="B38" s="6">
        <v>4100</v>
      </c>
      <c r="C38" s="6">
        <v>2850</v>
      </c>
      <c r="D38" s="7" t="s">
        <v>67</v>
      </c>
      <c r="E38" s="8" t="s">
        <v>68</v>
      </c>
    </row>
    <row r="39" spans="1:5" ht="17.399999999999999" x14ac:dyDescent="0.3">
      <c r="A39" s="5" t="s">
        <v>92</v>
      </c>
      <c r="B39" s="6">
        <v>4100</v>
      </c>
      <c r="C39" s="6">
        <v>1250</v>
      </c>
      <c r="D39" s="7" t="s">
        <v>69</v>
      </c>
      <c r="E39" s="8" t="s">
        <v>70</v>
      </c>
    </row>
    <row r="40" spans="1:5" ht="17.399999999999999" x14ac:dyDescent="0.3">
      <c r="A40" s="5" t="s">
        <v>94</v>
      </c>
      <c r="B40" s="6">
        <v>4100</v>
      </c>
      <c r="C40" s="6">
        <v>1600</v>
      </c>
      <c r="D40" s="7" t="s">
        <v>75</v>
      </c>
      <c r="E40" s="8" t="s">
        <v>76</v>
      </c>
    </row>
    <row r="41" spans="1:5" ht="17.399999999999999" x14ac:dyDescent="0.3">
      <c r="A41" s="5" t="s">
        <v>94</v>
      </c>
      <c r="B41" s="6">
        <v>4100</v>
      </c>
      <c r="C41" s="6">
        <v>1250</v>
      </c>
      <c r="D41" s="7" t="s">
        <v>77</v>
      </c>
      <c r="E41" s="8" t="s">
        <v>78</v>
      </c>
    </row>
    <row r="42" spans="1:5" ht="17.399999999999999" x14ac:dyDescent="0.3">
      <c r="A42" s="5" t="s">
        <v>94</v>
      </c>
      <c r="B42" s="6">
        <v>4100</v>
      </c>
      <c r="C42" s="6">
        <v>1000</v>
      </c>
      <c r="D42" s="7" t="s">
        <v>79</v>
      </c>
      <c r="E42" s="8" t="s">
        <v>66</v>
      </c>
    </row>
    <row r="43" spans="1:5" ht="17.399999999999999" x14ac:dyDescent="0.3">
      <c r="A43" s="5" t="s">
        <v>93</v>
      </c>
      <c r="B43" s="6">
        <v>2800</v>
      </c>
      <c r="C43" s="6">
        <v>1500</v>
      </c>
      <c r="D43" s="7" t="s">
        <v>71</v>
      </c>
      <c r="E43" s="8" t="s">
        <v>72</v>
      </c>
    </row>
    <row r="44" spans="1:5" ht="17.399999999999999" x14ac:dyDescent="0.3">
      <c r="A44" s="5" t="s">
        <v>93</v>
      </c>
      <c r="B44" s="6">
        <v>2800</v>
      </c>
      <c r="C44" s="6">
        <v>1300</v>
      </c>
      <c r="D44" s="7" t="s">
        <v>73</v>
      </c>
      <c r="E44" s="8" t="s">
        <v>74</v>
      </c>
    </row>
  </sheetData>
  <sortState xmlns:xlrd2="http://schemas.microsoft.com/office/spreadsheetml/2017/richdata2" ref="A3:E44">
    <sortCondition ref="A3:A44"/>
  </sortState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E44BE-6330-4A8F-8D30-63AADF7413B7}">
  <dimension ref="A1:G18"/>
  <sheetViews>
    <sheetView rightToLeft="1" tabSelected="1" workbookViewId="0">
      <selection activeCell="K8" sqref="K8"/>
    </sheetView>
  </sheetViews>
  <sheetFormatPr defaultRowHeight="13.8" x14ac:dyDescent="0.25"/>
  <cols>
    <col min="2" max="2" width="10.69921875" customWidth="1"/>
    <col min="3" max="3" width="12.8984375" customWidth="1"/>
    <col min="4" max="5" width="11.296875" customWidth="1"/>
    <col min="6" max="6" width="8.8984375" customWidth="1"/>
    <col min="7" max="7" width="15.3984375" customWidth="1"/>
  </cols>
  <sheetData>
    <row r="1" spans="1:7" ht="17.399999999999999" x14ac:dyDescent="0.25">
      <c r="A1" s="13" t="s">
        <v>99</v>
      </c>
      <c r="B1" s="14"/>
      <c r="C1" s="14"/>
      <c r="D1" s="14"/>
      <c r="E1" s="14"/>
      <c r="F1" s="14"/>
      <c r="G1" s="15"/>
    </row>
    <row r="2" spans="1:7" ht="17.399999999999999" customHeight="1" x14ac:dyDescent="0.25">
      <c r="A2" s="16" t="s">
        <v>95</v>
      </c>
      <c r="B2" s="16" t="s">
        <v>0</v>
      </c>
      <c r="C2" s="16" t="s">
        <v>1</v>
      </c>
      <c r="D2" s="17" t="s">
        <v>96</v>
      </c>
      <c r="E2" s="20" t="s">
        <v>100</v>
      </c>
      <c r="F2" s="18" t="s">
        <v>97</v>
      </c>
      <c r="G2" s="19"/>
    </row>
    <row r="3" spans="1:7" ht="17.399999999999999" x14ac:dyDescent="0.3">
      <c r="A3" s="16"/>
      <c r="B3" s="16"/>
      <c r="C3" s="16"/>
      <c r="D3" s="17"/>
      <c r="E3" s="21"/>
      <c r="F3" s="1" t="s">
        <v>3</v>
      </c>
      <c r="G3" s="1" t="s">
        <v>4</v>
      </c>
    </row>
    <row r="4" spans="1:7" ht="17.399999999999999" x14ac:dyDescent="0.3">
      <c r="A4" s="2">
        <v>1</v>
      </c>
      <c r="B4" s="3" t="s">
        <v>80</v>
      </c>
      <c r="C4" s="9">
        <f t="shared" ref="C4:C18" si="0">VLOOKUP(B4,Data,2,0)</f>
        <v>3500</v>
      </c>
      <c r="D4" s="9">
        <f>SUMIF(ورقة1!$A$3:$A$440,$B4,ورقة1!$C$3:$C$440)</f>
        <v>3500</v>
      </c>
      <c r="E4" s="9">
        <f>C4-D4</f>
        <v>0</v>
      </c>
      <c r="F4" s="7" t="str" cm="1">
        <f t="array" ref="F4">LOOKUP(2,1/(ورقة1!$A$3:$A$440=$B4),ورقة1!$D$3:$D$440)</f>
        <v>1800</v>
      </c>
      <c r="G4" s="8" t="str" cm="1">
        <f t="array" ref="G4">LOOKUP(2,1/(ورقة1!$A$3:$A$440=$B4),ورقة1!$E$3:$E$440)</f>
        <v>10/05/2023</v>
      </c>
    </row>
    <row r="5" spans="1:7" ht="17.399999999999999" x14ac:dyDescent="0.3">
      <c r="A5" s="2">
        <v>2</v>
      </c>
      <c r="B5" s="3" t="s">
        <v>81</v>
      </c>
      <c r="C5" s="9">
        <f t="shared" si="0"/>
        <v>1425</v>
      </c>
      <c r="D5" s="9">
        <f>SUMIF(ورقة1!$A$3:$A$440,$B5,ورقة1!$C$3:$C$440)</f>
        <v>2425</v>
      </c>
      <c r="E5" s="9">
        <f t="shared" ref="E5:E18" si="1">C5-D5</f>
        <v>-1000</v>
      </c>
      <c r="F5" s="7" t="str" cm="1">
        <f t="array" ref="F5">LOOKUP(2,1/(ورقة1!$A$3:$A$440=$B5),ورقة1!$D$3:$D$440)</f>
        <v>1444</v>
      </c>
      <c r="G5" s="8" t="str" cm="1">
        <f t="array" ref="G5">LOOKUP(2,1/(ورقة1!$A$3:$A$440=$B5),ورقة1!$E$3:$E$440)</f>
        <v>12/01/2023</v>
      </c>
    </row>
    <row r="6" spans="1:7" ht="17.399999999999999" x14ac:dyDescent="0.3">
      <c r="A6" s="2">
        <v>3</v>
      </c>
      <c r="B6" s="3" t="s">
        <v>82</v>
      </c>
      <c r="C6" s="9">
        <f t="shared" si="0"/>
        <v>2700</v>
      </c>
      <c r="D6" s="9">
        <f>SUMIF(ورقة1!$A$3:$A$440,$B6,ورقة1!$C$3:$C$440)</f>
        <v>2700</v>
      </c>
      <c r="E6" s="9">
        <f t="shared" si="1"/>
        <v>0</v>
      </c>
      <c r="F6" s="7" t="str" cm="1">
        <f t="array" ref="F6">LOOKUP(2,1/(ورقة1!$A$3:$A$440=$B6),ورقة1!$D$3:$D$440)</f>
        <v>1359</v>
      </c>
      <c r="G6" s="8" t="str" cm="1">
        <f t="array" ref="G6">LOOKUP(2,1/(ورقة1!$A$3:$A$440=$B6),ورقة1!$E$3:$E$440)</f>
        <v>19/12/2022</v>
      </c>
    </row>
    <row r="7" spans="1:7" ht="17.399999999999999" x14ac:dyDescent="0.3">
      <c r="A7" s="2">
        <v>4</v>
      </c>
      <c r="B7" s="3" t="s">
        <v>83</v>
      </c>
      <c r="C7" s="9">
        <f t="shared" si="0"/>
        <v>700</v>
      </c>
      <c r="D7" s="9">
        <f>SUMIF(ورقة1!$A$3:$A$440,$B7,ورقة1!$C$3:$C$440)</f>
        <v>700</v>
      </c>
      <c r="E7" s="9">
        <f t="shared" si="1"/>
        <v>0</v>
      </c>
      <c r="F7" s="7" t="str" cm="1">
        <f t="array" ref="F7">LOOKUP(2,1/(ورقة1!$A$3:$A$440=$B7),ورقة1!$D$3:$D$440)</f>
        <v>1655</v>
      </c>
      <c r="G7" s="8" t="str" cm="1">
        <f t="array" ref="G7">LOOKUP(2,1/(ورقة1!$A$3:$A$440=$B7),ورقة1!$E$3:$E$440)</f>
        <v>16/03/2023</v>
      </c>
    </row>
    <row r="8" spans="1:7" ht="17.399999999999999" x14ac:dyDescent="0.3">
      <c r="A8" s="2">
        <v>5</v>
      </c>
      <c r="B8" s="3" t="s">
        <v>84</v>
      </c>
      <c r="C8" s="9">
        <f t="shared" si="0"/>
        <v>4100</v>
      </c>
      <c r="D8" s="9">
        <f>SUMIF(ورقة1!$A$3:$A$440,$B8,ورقة1!$C$3:$C$440)</f>
        <v>2700</v>
      </c>
      <c r="E8" s="9">
        <f t="shared" si="1"/>
        <v>1400</v>
      </c>
      <c r="F8" s="7" t="str" cm="1">
        <f t="array" ref="F8">LOOKUP(2,1/(ورقة1!$A$3:$A$440=$B8),ورقة1!$D$3:$D$440)</f>
        <v>1478</v>
      </c>
      <c r="G8" s="8" t="str" cm="1">
        <f t="array" ref="G8">LOOKUP(2,1/(ورقة1!$A$3:$A$440=$B8),ورقة1!$E$3:$E$440)</f>
        <v>24/01/2023</v>
      </c>
    </row>
    <row r="9" spans="1:7" ht="17.399999999999999" x14ac:dyDescent="0.3">
      <c r="A9" s="2">
        <v>6</v>
      </c>
      <c r="B9" s="3" t="s">
        <v>85</v>
      </c>
      <c r="C9" s="9">
        <f t="shared" si="0"/>
        <v>3200</v>
      </c>
      <c r="D9" s="9">
        <f>SUMIF(ورقة1!$A$3:$A$440,$B9,ورقة1!$C$3:$C$440)</f>
        <v>3000</v>
      </c>
      <c r="E9" s="9">
        <f t="shared" si="1"/>
        <v>200</v>
      </c>
      <c r="F9" s="7" t="str" cm="1">
        <f t="array" ref="F9">LOOKUP(2,1/(ورقة1!$A$3:$A$440=$B9),ورقة1!$D$3:$D$440)</f>
        <v>1757</v>
      </c>
      <c r="G9" s="8" t="str" cm="1">
        <f t="array" ref="G9">LOOKUP(2,1/(ورقة1!$A$3:$A$440=$B9),ورقة1!$E$3:$E$440)</f>
        <v>12/04/2023</v>
      </c>
    </row>
    <row r="10" spans="1:7" ht="17.399999999999999" x14ac:dyDescent="0.3">
      <c r="A10" s="2">
        <v>7</v>
      </c>
      <c r="B10" s="3" t="s">
        <v>86</v>
      </c>
      <c r="C10" s="9">
        <f t="shared" si="0"/>
        <v>900</v>
      </c>
      <c r="D10" s="9">
        <f>SUMIF(ورقة1!$A$3:$A$440,$B10,ورقة1!$C$3:$C$440)</f>
        <v>900</v>
      </c>
      <c r="E10" s="9">
        <f t="shared" si="1"/>
        <v>0</v>
      </c>
      <c r="F10" s="7" t="str" cm="1">
        <f t="array" ref="F10">LOOKUP(2,1/(ورقة1!$A$3:$A$440=$B10),ورقة1!$D$3:$D$440)</f>
        <v>1592</v>
      </c>
      <c r="G10" s="8" t="str" cm="1">
        <f t="array" ref="G10">LOOKUP(2,1/(ورقة1!$A$3:$A$440=$B10),ورقة1!$E$3:$E$440)</f>
        <v>26/02/2023</v>
      </c>
    </row>
    <row r="11" spans="1:7" ht="17.399999999999999" x14ac:dyDescent="0.3">
      <c r="A11" s="2">
        <v>8</v>
      </c>
      <c r="B11" s="3" t="s">
        <v>87</v>
      </c>
      <c r="C11" s="9">
        <f t="shared" si="0"/>
        <v>2400</v>
      </c>
      <c r="D11" s="9">
        <f>SUMIF(ورقة1!$A$3:$A$440,$B11,ورقة1!$C$3:$C$440)</f>
        <v>2400</v>
      </c>
      <c r="E11" s="9">
        <f t="shared" si="1"/>
        <v>0</v>
      </c>
      <c r="F11" s="7" t="str" cm="1">
        <f t="array" ref="F11">LOOKUP(2,1/(ورقة1!$A$3:$A$440=$B11),ورقة1!$D$3:$D$440)</f>
        <v>1613</v>
      </c>
      <c r="G11" s="8" t="str" cm="1">
        <f t="array" ref="G11">LOOKUP(2,1/(ورقة1!$A$3:$A$440=$B11),ورقة1!$E$3:$E$440)</f>
        <v>02/03/2023</v>
      </c>
    </row>
    <row r="12" spans="1:7" ht="17.399999999999999" x14ac:dyDescent="0.3">
      <c r="A12" s="2">
        <v>9</v>
      </c>
      <c r="B12" s="3" t="s">
        <v>88</v>
      </c>
      <c r="C12" s="9">
        <f t="shared" si="0"/>
        <v>3510</v>
      </c>
      <c r="D12" s="9">
        <f>SUMIF(ورقة1!$A$3:$A$440,$B12,ورقة1!$C$3:$C$440)</f>
        <v>3510</v>
      </c>
      <c r="E12" s="9">
        <f t="shared" si="1"/>
        <v>0</v>
      </c>
      <c r="F12" s="7" t="str" cm="1">
        <f t="array" ref="F12">LOOKUP(2,1/(ورقة1!$A$3:$A$440=$B12),ورقة1!$D$3:$D$440)</f>
        <v>1603</v>
      </c>
      <c r="G12" s="8" t="str" cm="1">
        <f t="array" ref="G12">LOOKUP(2,1/(ورقة1!$A$3:$A$440=$B12),ورقة1!$E$3:$E$440)</f>
        <v>28/02/2023</v>
      </c>
    </row>
    <row r="13" spans="1:7" ht="17.399999999999999" x14ac:dyDescent="0.3">
      <c r="A13" s="2">
        <v>10</v>
      </c>
      <c r="B13" s="3" t="s">
        <v>89</v>
      </c>
      <c r="C13" s="9">
        <f t="shared" si="0"/>
        <v>1500</v>
      </c>
      <c r="D13" s="9">
        <f>SUMIF(ورقة1!$A$3:$A$440,$B13,ورقة1!$C$3:$C$440)</f>
        <v>1500</v>
      </c>
      <c r="E13" s="9">
        <f t="shared" si="1"/>
        <v>0</v>
      </c>
      <c r="F13" s="7" t="str" cm="1">
        <f t="array" ref="F13">LOOKUP(2,1/(ورقة1!$A$3:$A$440=$B13),ورقة1!$D$3:$D$440)</f>
        <v>1544</v>
      </c>
      <c r="G13" s="8" t="str" cm="1">
        <f t="array" ref="G13">LOOKUP(2,1/(ورقة1!$A$3:$A$440=$B13),ورقة1!$E$3:$E$440)</f>
        <v>09/02/2023</v>
      </c>
    </row>
    <row r="14" spans="1:7" ht="17.399999999999999" x14ac:dyDescent="0.3">
      <c r="A14" s="2">
        <v>11</v>
      </c>
      <c r="B14" s="3" t="s">
        <v>90</v>
      </c>
      <c r="C14" s="9">
        <f t="shared" si="0"/>
        <v>800</v>
      </c>
      <c r="D14" s="9">
        <f>SUMIF(ورقة1!$A$3:$A$440,$B14,ورقة1!$C$3:$C$440)</f>
        <v>800</v>
      </c>
      <c r="E14" s="9">
        <f t="shared" si="1"/>
        <v>0</v>
      </c>
      <c r="F14" s="7" t="str" cm="1">
        <f t="array" ref="F14">LOOKUP(2,1/(ورقة1!$A$3:$A$440=$B14),ورقة1!$D$3:$D$440)</f>
        <v>1367</v>
      </c>
      <c r="G14" s="8" t="str" cm="1">
        <f t="array" ref="G14">LOOKUP(2,1/(ورقة1!$A$3:$A$440=$B14),ورقة1!$E$3:$E$440)</f>
        <v>21/12/2022</v>
      </c>
    </row>
    <row r="15" spans="1:7" ht="17.399999999999999" x14ac:dyDescent="0.3">
      <c r="A15" s="2">
        <v>12</v>
      </c>
      <c r="B15" s="3" t="s">
        <v>91</v>
      </c>
      <c r="C15" s="9">
        <f t="shared" si="0"/>
        <v>1300</v>
      </c>
      <c r="D15" s="9">
        <f>SUMIF(ورقة1!$A$3:$A$440,$B15,ورقة1!$C$3:$C$440)</f>
        <v>1300</v>
      </c>
      <c r="E15" s="9">
        <f t="shared" si="1"/>
        <v>0</v>
      </c>
      <c r="F15" s="7" t="str" cm="1">
        <f t="array" ref="F15">LOOKUP(2,1/(ورقة1!$A$3:$A$440=$B15),ورقة1!$D$3:$D$440)</f>
        <v>1798</v>
      </c>
      <c r="G15" s="8" t="str" cm="1">
        <f t="array" ref="G15">LOOKUP(2,1/(ورقة1!$A$3:$A$440=$B15),ورقة1!$E$3:$E$440)</f>
        <v>09/05/2023</v>
      </c>
    </row>
    <row r="16" spans="1:7" ht="17.399999999999999" x14ac:dyDescent="0.3">
      <c r="A16" s="2">
        <v>13</v>
      </c>
      <c r="B16" s="3" t="s">
        <v>92</v>
      </c>
      <c r="C16" s="9">
        <f t="shared" si="0"/>
        <v>4100</v>
      </c>
      <c r="D16" s="9">
        <f>SUMIF(ورقة1!$A$3:$A$440,$B16,ورقة1!$C$3:$C$440)</f>
        <v>4100</v>
      </c>
      <c r="E16" s="9">
        <f t="shared" si="1"/>
        <v>0</v>
      </c>
      <c r="F16" s="7" t="str" cm="1">
        <f t="array" ref="F16">LOOKUP(2,1/(ورقة1!$A$3:$A$440=$B16),ورقة1!$D$3:$D$440)</f>
        <v>1643</v>
      </c>
      <c r="G16" s="8" t="str" cm="1">
        <f t="array" ref="G16">LOOKUP(2,1/(ورقة1!$A$3:$A$440=$B16),ورقة1!$E$3:$E$440)</f>
        <v>12/03/2023</v>
      </c>
    </row>
    <row r="17" spans="1:7" ht="17.399999999999999" x14ac:dyDescent="0.3">
      <c r="A17" s="2">
        <v>14</v>
      </c>
      <c r="B17" s="3" t="s">
        <v>93</v>
      </c>
      <c r="C17" s="9">
        <f t="shared" si="0"/>
        <v>2800</v>
      </c>
      <c r="D17" s="9">
        <f>SUMIF(ورقة1!$A$3:$A$440,$B17,ورقة1!$C$3:$C$440)</f>
        <v>2800</v>
      </c>
      <c r="E17" s="9">
        <f t="shared" si="1"/>
        <v>0</v>
      </c>
      <c r="F17" s="7" t="str" cm="1">
        <f t="array" ref="F17">LOOKUP(2,1/(ورقة1!$A$3:$A$440=$B17),ورقة1!$D$3:$D$440)</f>
        <v>1807</v>
      </c>
      <c r="G17" s="8" t="str" cm="1">
        <f t="array" ref="G17">LOOKUP(2,1/(ورقة1!$A$3:$A$440=$B17),ورقة1!$E$3:$E$440)</f>
        <v>14/05/2023</v>
      </c>
    </row>
    <row r="18" spans="1:7" ht="17.399999999999999" x14ac:dyDescent="0.3">
      <c r="A18" s="2">
        <v>15</v>
      </c>
      <c r="B18" s="3" t="s">
        <v>94</v>
      </c>
      <c r="C18" s="9">
        <f t="shared" si="0"/>
        <v>4100</v>
      </c>
      <c r="D18" s="9">
        <f>SUMIF(ورقة1!$A$3:$A$440,$B18,ورقة1!$C$3:$C$440)</f>
        <v>3850</v>
      </c>
      <c r="E18" s="9">
        <f t="shared" si="1"/>
        <v>250</v>
      </c>
      <c r="F18" s="7" t="str" cm="1">
        <f t="array" ref="F18">LOOKUP(2,1/(ورقة1!$A$3:$A$440=$B18),ورقة1!$D$3:$D$440)</f>
        <v>1794</v>
      </c>
      <c r="G18" s="8" t="str" cm="1">
        <f t="array" ref="G18">LOOKUP(2,1/(ورقة1!$A$3:$A$440=$B18),ورقة1!$E$3:$E$440)</f>
        <v>09/05/2023</v>
      </c>
    </row>
  </sheetData>
  <mergeCells count="7">
    <mergeCell ref="A1:G1"/>
    <mergeCell ref="A2:A3"/>
    <mergeCell ref="B2:B3"/>
    <mergeCell ref="C2:C3"/>
    <mergeCell ref="D2:D3"/>
    <mergeCell ref="F2:G2"/>
    <mergeCell ref="E2:E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ورقة1</vt:lpstr>
      <vt:lpstr>التقرير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Ameen</dc:creator>
  <cp:lastModifiedBy>Ameen</cp:lastModifiedBy>
  <dcterms:created xsi:type="dcterms:W3CDTF">2023-05-25T07:47:24Z</dcterms:created>
  <dcterms:modified xsi:type="dcterms:W3CDTF">2023-05-27T16:11:40Z</dcterms:modified>
</cp:coreProperties>
</file>