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DAF65443-877E-43A4-8299-6DAB19B67D04}" xr6:coauthVersionLast="47" xr6:coauthVersionMax="47" xr10:uidLastSave="{00000000-0000-0000-0000-000000000000}"/>
  <bookViews>
    <workbookView xWindow="-60" yWindow="-60" windowWidth="20610" windowHeight="11040" activeTab="1" xr2:uid="{00000000-000D-0000-FFFF-FFFF00000000}"/>
  </bookViews>
  <sheets>
    <sheet name="First" sheetId="1" r:id="rId1"/>
    <sheet name="Second" sheetId="2" r:id="rId2"/>
    <sheet name="Third" sheetId="7" r:id="rId3"/>
  </sheets>
  <definedNames>
    <definedName name="_xlnm._FilterDatabase" localSheetId="1" hidden="1">Second!$B$2:$F$12</definedName>
  </definedNames>
  <calcPr calcId="191029"/>
  <pivotCaches>
    <pivotCache cacheId="14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2" i="1"/>
  <c r="D5" i="2"/>
  <c r="E5" i="2"/>
  <c r="F5" i="2"/>
  <c r="D6" i="2"/>
  <c r="E6" i="2"/>
  <c r="F6" i="2"/>
  <c r="D7" i="2"/>
  <c r="E7" i="2"/>
  <c r="F7" i="2"/>
  <c r="D8" i="2"/>
  <c r="E8" i="2"/>
  <c r="F8" i="2"/>
  <c r="D9" i="2"/>
  <c r="E9" i="2"/>
  <c r="F9" i="2"/>
  <c r="D10" i="2"/>
  <c r="E10" i="2"/>
  <c r="F10" i="2"/>
  <c r="D11" i="2"/>
  <c r="E11" i="2"/>
  <c r="F11" i="2"/>
  <c r="D12" i="2"/>
  <c r="E12" i="2"/>
  <c r="F12" i="2"/>
  <c r="F4" i="2"/>
  <c r="E4" i="2"/>
  <c r="D4" i="2"/>
  <c r="F3" i="2"/>
  <c r="E3" i="2"/>
  <c r="D3" i="2"/>
  <c r="C4" i="2"/>
  <c r="C5" i="2"/>
  <c r="C6" i="2"/>
  <c r="C7" i="2"/>
  <c r="C8" i="2"/>
  <c r="C9" i="2"/>
  <c r="C10" i="2"/>
  <c r="C11" i="2"/>
  <c r="C12" i="2"/>
  <c r="C3" i="2"/>
  <c r="D3" i="1"/>
  <c r="D4" i="1"/>
  <c r="D5" i="1"/>
  <c r="D6" i="1"/>
  <c r="D7" i="1"/>
  <c r="D8" i="1"/>
  <c r="D9" i="1"/>
  <c r="D10" i="1"/>
  <c r="D11" i="1"/>
  <c r="D2" i="1"/>
</calcChain>
</file>

<file path=xl/sharedStrings.xml><?xml version="1.0" encoding="utf-8"?>
<sst xmlns="http://schemas.openxmlformats.org/spreadsheetml/2006/main" count="44" uniqueCount="43">
  <si>
    <t>اسم العميل</t>
  </si>
  <si>
    <t>عدد السنوات</t>
  </si>
  <si>
    <t>المبلغ الأولي</t>
  </si>
  <si>
    <t>قيمة السداد الدوري</t>
  </si>
  <si>
    <t>علاء</t>
  </si>
  <si>
    <t>خليل</t>
  </si>
  <si>
    <t>محمد</t>
  </si>
  <si>
    <t>زين</t>
  </si>
  <si>
    <t>نعمان</t>
  </si>
  <si>
    <t>1-استخدم تعليمات Match,Index من أجل الوصول إلى قيمة المبلغ الأولي من الجدول المقابل</t>
  </si>
  <si>
    <t>2-أستخدم تعليمة FV من أجل الحصول على القيمة المستقبلية للايداع</t>
  </si>
  <si>
    <t>نسبة الربح:</t>
  </si>
  <si>
    <t>المدخلات</t>
  </si>
  <si>
    <t>اليوم</t>
  </si>
  <si>
    <t>الشهر</t>
  </si>
  <si>
    <t>المبلغ</t>
  </si>
  <si>
    <t>المدخلات بعد التصحيح</t>
  </si>
  <si>
    <t>2- استخدرج قيمة اليوم الموجود في البيانات (القيمة التي تأتي بعد الحرف D مباشرة</t>
  </si>
  <si>
    <t>3- استخدرج قيمة الشهر الموجود في البيانات (القيمة التي تأتي بعد الحرف M مباشرة</t>
  </si>
  <si>
    <t>4- استخدرج قيمة المبلغ الموجود في البيانات (القيمة التي تأتي بعد الحرف A مباشرة</t>
  </si>
  <si>
    <t>5-أنشئ في صفحة جديدة جدول محوري يظهر مجموع المبيعات في كل شهر</t>
  </si>
  <si>
    <t>القيمة المستقبلية (FV)</t>
  </si>
  <si>
    <t>سحر</t>
  </si>
  <si>
    <t>سعاد</t>
  </si>
  <si>
    <t>هدى</t>
  </si>
  <si>
    <t>مروة</t>
  </si>
  <si>
    <t>احمد</t>
  </si>
  <si>
    <t>D18M10A1500</t>
  </si>
  <si>
    <t>D23M12A800</t>
  </si>
  <si>
    <t>D5M11A7800</t>
  </si>
  <si>
    <r>
      <t>D17M12A6</t>
    </r>
    <r>
      <rPr>
        <sz val="12"/>
        <color theme="1"/>
        <rFont val="Calibri"/>
        <family val="2"/>
      </rPr>
      <t>θθ</t>
    </r>
  </si>
  <si>
    <t>D6M11A8000</t>
  </si>
  <si>
    <t xml:space="preserve">D14M10A1400 </t>
  </si>
  <si>
    <t xml:space="preserve">D21M10A2200 </t>
  </si>
  <si>
    <t>D3M12A3300</t>
  </si>
  <si>
    <t>D7M10A6500</t>
  </si>
  <si>
    <t>D12M12A1000</t>
  </si>
  <si>
    <t>تصحيح البيانات الموجودة في العمود B لاحظ وجود اختلاف في بعض القيم بين عدد المحارف الظاهرة في العمود B والعدد الحقيقي في العمود A</t>
  </si>
  <si>
    <t>ملاحظة:  في حال كنا ندفع المبلغ فإننا نضع القيمة بالسالب</t>
  </si>
  <si>
    <t>6- أنشئ مخطط قرصي يظهر بنسب مئوية المبيعات في كل شهر</t>
  </si>
  <si>
    <t>المجموع العام</t>
  </si>
  <si>
    <t>مجموع المبالغ الشهرية</t>
  </si>
  <si>
    <t>تم استعمال الدالة في هذا العمود بتحفظ لعدم معرفتي بهذه الدالة....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</si>
</sst>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_);[Red]\(&quot;$&quot;#,##0.00\)"/>
    <numFmt numFmtId="165" formatCode="&quot;$&quot;#,##0;[Red]\-&quot;$&quot;#,##0"/>
    <numFmt numFmtId="166" formatCode="00"/>
    <numFmt numFmtId="168" formatCode="#,##0;[Red]#,##0"/>
  </numFmts>
  <fonts count="15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3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color rgb="FF00B050"/>
      <name val="Calibri"/>
      <family val="2"/>
      <scheme val="minor"/>
    </font>
    <font>
      <sz val="1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3300"/>
        <bgColor indexed="64"/>
      </patternFill>
    </fill>
    <fill>
      <patternFill patternType="solid">
        <fgColor rgb="FF080808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4" tint="0.499984740745262"/>
      </top>
      <bottom style="thick">
        <color theme="4" tint="0.499984740745262"/>
      </bottom>
      <diagonal/>
    </border>
    <border>
      <left/>
      <right/>
      <top style="thick">
        <color theme="4"/>
      </top>
      <bottom/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5" fillId="0" borderId="16" applyNumberFormat="0" applyFill="0" applyAlignment="0" applyProtection="0"/>
  </cellStyleXfs>
  <cellXfs count="41">
    <xf numFmtId="0" fontId="0" fillId="0" borderId="0" xfId="0"/>
    <xf numFmtId="9" fontId="4" fillId="0" borderId="0" xfId="0" applyNumberFormat="1" applyFont="1" applyAlignment="1">
      <alignment horizontal="righ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65" fontId="0" fillId="0" borderId="13" xfId="0" applyNumberFormat="1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1" applyAlignment="1">
      <alignment horizontal="center" vertical="center"/>
    </xf>
    <xf numFmtId="0" fontId="3" fillId="0" borderId="0" xfId="0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/>
    <xf numFmtId="0" fontId="0" fillId="0" borderId="0" xfId="0" applyAlignment="1">
      <alignment horizontal="right" readingOrder="2"/>
    </xf>
    <xf numFmtId="0" fontId="6" fillId="0" borderId="0" xfId="0" applyFont="1" applyAlignment="1">
      <alignment horizontal="center" vertical="center"/>
    </xf>
    <xf numFmtId="0" fontId="5" fillId="0" borderId="16" xfId="2" applyAlignment="1">
      <alignment horizontal="center" vertical="center"/>
    </xf>
    <xf numFmtId="165" fontId="12" fillId="0" borderId="17" xfId="0" applyNumberFormat="1" applyFont="1" applyBorder="1" applyAlignment="1">
      <alignment horizontal="center"/>
    </xf>
    <xf numFmtId="0" fontId="0" fillId="0" borderId="0" xfId="0" applyAlignment="1">
      <alignment horizontal="right" vertical="center" readingOrder="2"/>
    </xf>
    <xf numFmtId="0" fontId="0" fillId="0" borderId="0" xfId="0" applyAlignment="1">
      <alignment horizontal="right" vertical="center"/>
    </xf>
    <xf numFmtId="166" fontId="9" fillId="0" borderId="18" xfId="0" applyNumberFormat="1" applyFont="1" applyBorder="1" applyAlignment="1">
      <alignment horizontal="center"/>
    </xf>
    <xf numFmtId="166" fontId="9" fillId="0" borderId="0" xfId="0" applyNumberFormat="1" applyFont="1" applyBorder="1" applyAlignment="1">
      <alignment horizontal="center"/>
    </xf>
    <xf numFmtId="168" fontId="8" fillId="0" borderId="18" xfId="1" applyNumberFormat="1" applyFont="1" applyBorder="1" applyAlignment="1">
      <alignment horizontal="right" vertical="center" indent="2"/>
    </xf>
    <xf numFmtId="168" fontId="8" fillId="0" borderId="0" xfId="1" applyNumberFormat="1" applyFont="1" applyBorder="1" applyAlignment="1">
      <alignment horizontal="right" vertical="center" indent="2"/>
    </xf>
    <xf numFmtId="0" fontId="13" fillId="0" borderId="0" xfId="0" pivotButton="1" applyFont="1"/>
    <xf numFmtId="3" fontId="13" fillId="0" borderId="0" xfId="0" applyNumberFormat="1" applyFont="1"/>
    <xf numFmtId="0" fontId="13" fillId="0" borderId="0" xfId="0" applyFont="1"/>
    <xf numFmtId="166" fontId="13" fillId="0" borderId="0" xfId="0" applyNumberFormat="1" applyFont="1" applyAlignment="1">
      <alignment horizontal="right"/>
    </xf>
    <xf numFmtId="166" fontId="13" fillId="0" borderId="0" xfId="0" applyNumberFormat="1" applyFont="1" applyAlignment="1">
      <alignment horizontal="left"/>
    </xf>
    <xf numFmtId="164" fontId="8" fillId="0" borderId="1" xfId="1" applyNumberFormat="1" applyFont="1" applyAlignment="1">
      <alignment horizontal="right" vertical="center" indent="1"/>
    </xf>
    <xf numFmtId="0" fontId="14" fillId="0" borderId="0" xfId="0" applyFont="1"/>
  </cellXfs>
  <cellStyles count="3">
    <cellStyle name="Normal" xfId="0" builtinId="0"/>
    <cellStyle name="Titre 1" xfId="2" builtinId="16"/>
    <cellStyle name="Titre 2" xfId="1" builtinId="17"/>
  </cellStyles>
  <dxfs count="18">
    <dxf>
      <numFmt numFmtId="3" formatCode="#,##0"/>
    </dxf>
    <dxf>
      <numFmt numFmtId="3" formatCode="#,##0"/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numFmt numFmtId="3" formatCode="#,##0"/>
    </dxf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DZ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D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DZ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[ملف.xlsx]Third!Tableau croisé dynamique6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DZ" sz="1600" b="1"/>
              <a:t>نسب</a:t>
            </a:r>
            <a:r>
              <a:rPr lang="ar-DZ" sz="1600" b="1" baseline="0"/>
              <a:t> المبيعات الشهرية</a:t>
            </a:r>
            <a:endParaRPr lang="en-US" sz="16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DZ"/>
        </a:p>
      </c:txPr>
    </c:title>
    <c:autoTitleDeleted val="0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numFmt formatCode="0.0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DZ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Third!$B$3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DZ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Third!$A$4:$A$7</c:f>
              <c:strCache>
                <c:ptCount val="3"/>
                <c:pt idx="0">
                  <c:v>10</c:v>
                </c:pt>
                <c:pt idx="1">
                  <c:v>11</c:v>
                </c:pt>
                <c:pt idx="2">
                  <c:v>12</c:v>
                </c:pt>
              </c:strCache>
            </c:strRef>
          </c:cat>
          <c:val>
            <c:numRef>
              <c:f>Third!$B$4:$B$7</c:f>
              <c:numCache>
                <c:formatCode>#,##0</c:formatCode>
                <c:ptCount val="3"/>
                <c:pt idx="0">
                  <c:v>11600</c:v>
                </c:pt>
                <c:pt idx="1">
                  <c:v>15800</c:v>
                </c:pt>
                <c:pt idx="2">
                  <c:v>5700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33-4C52-A2F4-2A65B7FCC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DZ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DZ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DZ"/>
          </a:p>
        </c:txPr>
      </c:legendEntry>
      <c:layout>
        <c:manualLayout>
          <c:xMode val="edge"/>
          <c:yMode val="edge"/>
          <c:x val="0.85833333333333339"/>
          <c:y val="0.43990667833187519"/>
          <c:w val="0.125"/>
          <c:h val="0.334050379119276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D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DZ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1123950</xdr:colOff>
      <xdr:row>7</xdr:row>
      <xdr:rowOff>76200</xdr:rowOff>
    </xdr:from>
    <xdr:to>
      <xdr:col>7</xdr:col>
      <xdr:colOff>95250</xdr:colOff>
      <xdr:row>11</xdr:row>
      <xdr:rowOff>180975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9B51AC2B-346F-55ED-0825-63CF823A1E56}"/>
            </a:ext>
          </a:extLst>
        </xdr:cNvPr>
        <xdr:cNvCxnSpPr/>
      </xdr:nvCxnSpPr>
      <xdr:spPr>
        <a:xfrm flipV="1">
          <a:off x="9983704950" y="1733550"/>
          <a:ext cx="1590675" cy="1057275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495300</xdr:colOff>
      <xdr:row>3</xdr:row>
      <xdr:rowOff>80962</xdr:rowOff>
    </xdr:from>
    <xdr:to>
      <xdr:col>9</xdr:col>
      <xdr:colOff>495300</xdr:colOff>
      <xdr:row>14</xdr:row>
      <xdr:rowOff>204787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4F66071C-5A44-B09D-FB07-20C87AD948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495300</xdr:colOff>
      <xdr:row>3</xdr:row>
      <xdr:rowOff>80962</xdr:rowOff>
    </xdr:from>
    <xdr:to>
      <xdr:col>9</xdr:col>
      <xdr:colOff>495300</xdr:colOff>
      <xdr:row>14</xdr:row>
      <xdr:rowOff>204787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A025771F-0688-EA0A-2246-7AC2E63A6C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ben" refreshedDate="45084.619486805554" createdVersion="8" refreshedVersion="8" minRefreshableVersion="3" recordCount="10" xr:uid="{2640E850-0D1B-4DD8-A90B-62FC7376EA9C}">
  <cacheSource type="worksheet">
    <worksheetSource ref="B2:F12" sheet="Second"/>
  </cacheSource>
  <cacheFields count="5">
    <cacheField name="المدخلات" numFmtId="0">
      <sharedItems/>
    </cacheField>
    <cacheField name="المدخلات بعد التصحيح" numFmtId="0">
      <sharedItems/>
    </cacheField>
    <cacheField name="اليوم" numFmtId="166">
      <sharedItems containsSemiMixedTypes="0" containsString="0" containsNumber="1" containsInteger="1" minValue="3" maxValue="23"/>
    </cacheField>
    <cacheField name="الشهر" numFmtId="166">
      <sharedItems containsSemiMixedTypes="0" containsString="0" containsNumber="1" containsInteger="1" minValue="10" maxValue="12" count="3">
        <n v="10"/>
        <n v="11"/>
        <n v="12"/>
      </sharedItems>
    </cacheField>
    <cacheField name="المبلغ" numFmtId="168">
      <sharedItems containsSemiMixedTypes="0" containsString="0" containsNumber="1" containsInteger="1" minValue="600" maxValue="8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s v="D18M10A1500"/>
    <s v="D18M10A1500"/>
    <n v="18"/>
    <x v="0"/>
    <n v="1500"/>
  </r>
  <r>
    <s v="D5M11A7800"/>
    <s v="D5M11A7800"/>
    <n v="5"/>
    <x v="1"/>
    <n v="7800"/>
  </r>
  <r>
    <s v="D6M11A8000"/>
    <s v="D6M11A8000"/>
    <n v="6"/>
    <x v="1"/>
    <n v="8000"/>
  </r>
  <r>
    <s v="D17M12A6θθ"/>
    <s v="D17M12A600"/>
    <n v="17"/>
    <x v="2"/>
    <n v="600"/>
  </r>
  <r>
    <s v="D23M12A800"/>
    <s v="D23M12A800"/>
    <n v="23"/>
    <x v="2"/>
    <n v="800"/>
  </r>
  <r>
    <s v="D12M12A1000"/>
    <s v="D12M12A1000"/>
    <n v="12"/>
    <x v="2"/>
    <n v="1000"/>
  </r>
  <r>
    <s v="D14M10A1400 "/>
    <s v="D14M10A1400 "/>
    <n v="14"/>
    <x v="0"/>
    <n v="1400"/>
  </r>
  <r>
    <s v="D21M10A2200 "/>
    <s v="D21M10A2200 "/>
    <n v="21"/>
    <x v="0"/>
    <n v="2200"/>
  </r>
  <r>
    <s v="D3M12A3300"/>
    <s v="D3M12A3300"/>
    <n v="3"/>
    <x v="2"/>
    <n v="3300"/>
  </r>
  <r>
    <s v="D7M10A6500"/>
    <s v="D7M10A6500"/>
    <n v="7"/>
    <x v="0"/>
    <n v="65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7B32C37-170F-45C6-AE8C-175B9E1A4BC1}" name="Tableau croisé dynamique6" cacheId="14" applyNumberFormats="0" applyBorderFormats="0" applyFontFormats="0" applyPatternFormats="0" applyAlignmentFormats="0" applyWidthHeightFormats="1" dataCaption="Valeurs" grandTotalCaption="المجموع العام" updatedVersion="8" minRefreshableVersion="3" useAutoFormatting="1" itemPrintTitles="1" createdVersion="8" indent="0" outline="1" outlineData="1" multipleFieldFilters="0" chartFormat="4" rowHeaderCaption="الشهر">
  <location ref="A3:B7" firstHeaderRow="1" firstDataRow="1" firstDataCol="1"/>
  <pivotFields count="5">
    <pivotField showAll="0"/>
    <pivotField showAll="0"/>
    <pivotField numFmtId="166" showAll="0"/>
    <pivotField axis="axisRow" numFmtId="166" showAll="0">
      <items count="4">
        <item x="0"/>
        <item x="1"/>
        <item x="2"/>
        <item t="default"/>
      </items>
    </pivotField>
    <pivotField dataField="1" numFmtId="168" showAll="0"/>
  </pivotFields>
  <rowFields count="1">
    <field x="3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مجموع المبالغ الشهرية" fld="4" baseField="0" baseItem="0" numFmtId="3"/>
  </dataFields>
  <formats count="8">
    <format dxfId="17">
      <pivotArea outline="0" collapsedLevelsAreSubtotals="1" fieldPosition="0"/>
    </format>
    <format dxfId="16">
      <pivotArea dataOnly="0" labelOnly="1" outline="0" axis="axisValues" fieldPosition="0"/>
    </format>
    <format dxfId="14">
      <pivotArea type="all" dataOnly="0" outline="0" fieldPosition="0"/>
    </format>
    <format dxfId="13">
      <pivotArea outline="0" collapsedLevelsAreSubtotals="1" fieldPosition="0"/>
    </format>
    <format dxfId="12">
      <pivotArea field="3" type="button" dataOnly="0" labelOnly="1" outline="0" axis="axisRow" fieldPosition="0"/>
    </format>
    <format dxfId="11">
      <pivotArea dataOnly="0" labelOnly="1" fieldPosition="0">
        <references count="1">
          <reference field="3" count="0"/>
        </references>
      </pivotArea>
    </format>
    <format dxfId="10">
      <pivotArea dataOnly="0" labelOnly="1" grandRow="1" outline="0" fieldPosition="0"/>
    </format>
    <format dxfId="9">
      <pivotArea dataOnly="0" labelOnly="1" outline="0" axis="axisValues" fieldPosition="0"/>
    </format>
  </formats>
  <chartFormats count="1"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rightToLeft="1" workbookViewId="0">
      <selection activeCell="E7" sqref="E7"/>
    </sheetView>
  </sheetViews>
  <sheetFormatPr baseColWidth="10" defaultColWidth="9.140625" defaultRowHeight="15" x14ac:dyDescent="0.25"/>
  <cols>
    <col min="1" max="1" width="10.5703125" style="17" bestFit="1" customWidth="1"/>
    <col min="2" max="2" width="12.140625" style="17" bestFit="1" customWidth="1"/>
    <col min="3" max="3" width="17.5703125" style="17" bestFit="1" customWidth="1"/>
    <col min="4" max="4" width="12.5703125" style="17" customWidth="1"/>
    <col min="5" max="5" width="21" style="17" bestFit="1" customWidth="1"/>
    <col min="9" max="13" width="10.28515625" customWidth="1"/>
  </cols>
  <sheetData>
    <row r="1" spans="1:13" ht="18" thickBot="1" x14ac:dyDescent="0.3">
      <c r="A1" s="18" t="s">
        <v>0</v>
      </c>
      <c r="B1" s="18" t="s">
        <v>1</v>
      </c>
      <c r="C1" s="18" t="s">
        <v>3</v>
      </c>
      <c r="D1" s="18" t="s">
        <v>2</v>
      </c>
      <c r="E1" s="18" t="s">
        <v>21</v>
      </c>
    </row>
    <row r="2" spans="1:13" ht="18.75" thickTop="1" thickBot="1" x14ac:dyDescent="0.35">
      <c r="A2" s="18" t="s">
        <v>5</v>
      </c>
      <c r="B2" s="18">
        <v>5</v>
      </c>
      <c r="C2" s="18">
        <v>1800</v>
      </c>
      <c r="D2" s="27">
        <f>INDEX($I$3:$M$6,MATCH($C2,$H$3:$H$6),MATCH($B2,$I$2:$M$2))</f>
        <v>6160</v>
      </c>
      <c r="E2" s="39">
        <f>FV($J$9/12,12*B2,-C2,-D2)</f>
        <v>130316.43857309972</v>
      </c>
      <c r="H2" s="1"/>
      <c r="I2" s="2">
        <v>4</v>
      </c>
      <c r="J2" s="3">
        <v>5</v>
      </c>
      <c r="K2" s="3">
        <v>6</v>
      </c>
      <c r="L2" s="3">
        <v>7</v>
      </c>
      <c r="M2" s="4">
        <v>8</v>
      </c>
    </row>
    <row r="3" spans="1:13" ht="18.75" thickTop="1" thickBot="1" x14ac:dyDescent="0.35">
      <c r="A3" s="18" t="s">
        <v>6</v>
      </c>
      <c r="B3" s="18">
        <v>8</v>
      </c>
      <c r="C3" s="18">
        <v>2700</v>
      </c>
      <c r="D3" s="27">
        <f t="shared" ref="D3:D11" si="0">INDEX($I$3:$M$6,MATCH($C3,$H$3:$H$6),MATCH($B3,$I$2:$M$2))</f>
        <v>6170</v>
      </c>
      <c r="E3" s="39">
        <f t="shared" ref="E3:E11" si="1">FV($J$9/12,12*B3,-C3,-D3)</f>
        <v>327096.29555095895</v>
      </c>
      <c r="H3" s="5">
        <v>1500</v>
      </c>
      <c r="I3" s="6">
        <v>5530</v>
      </c>
      <c r="J3" s="7">
        <v>7840</v>
      </c>
      <c r="K3" s="7">
        <v>7440</v>
      </c>
      <c r="L3" s="7">
        <v>5940</v>
      </c>
      <c r="M3" s="8">
        <v>7510</v>
      </c>
    </row>
    <row r="4" spans="1:13" ht="18.75" thickTop="1" thickBot="1" x14ac:dyDescent="0.35">
      <c r="A4" s="18" t="s">
        <v>25</v>
      </c>
      <c r="B4" s="18">
        <v>4</v>
      </c>
      <c r="C4" s="18">
        <v>1800</v>
      </c>
      <c r="D4" s="27">
        <f t="shared" si="0"/>
        <v>5850</v>
      </c>
      <c r="E4" s="39">
        <f t="shared" si="1"/>
        <v>102569.03119788054</v>
      </c>
      <c r="H4" s="9">
        <v>1800</v>
      </c>
      <c r="I4" s="10">
        <v>5850</v>
      </c>
      <c r="J4" s="11">
        <v>6160</v>
      </c>
      <c r="K4" s="11">
        <v>7990</v>
      </c>
      <c r="L4" s="11">
        <v>7300</v>
      </c>
      <c r="M4" s="12">
        <v>7110</v>
      </c>
    </row>
    <row r="5" spans="1:13" ht="18.75" thickTop="1" thickBot="1" x14ac:dyDescent="0.35">
      <c r="A5" s="18" t="s">
        <v>26</v>
      </c>
      <c r="B5" s="18">
        <v>5</v>
      </c>
      <c r="C5" s="18">
        <v>1500</v>
      </c>
      <c r="D5" s="27">
        <f t="shared" si="0"/>
        <v>7840</v>
      </c>
      <c r="E5" s="39">
        <f t="shared" si="1"/>
        <v>112070.65630073262</v>
      </c>
      <c r="H5" s="9">
        <v>2200</v>
      </c>
      <c r="I5" s="10">
        <v>5270</v>
      </c>
      <c r="J5" s="11">
        <v>7900</v>
      </c>
      <c r="K5" s="11">
        <v>6250</v>
      </c>
      <c r="L5" s="11">
        <v>5750</v>
      </c>
      <c r="M5" s="12">
        <v>6070</v>
      </c>
    </row>
    <row r="6" spans="1:13" ht="18.75" thickTop="1" thickBot="1" x14ac:dyDescent="0.35">
      <c r="A6" s="18" t="s">
        <v>23</v>
      </c>
      <c r="B6" s="18">
        <v>5</v>
      </c>
      <c r="C6" s="18">
        <v>2700</v>
      </c>
      <c r="D6" s="27">
        <f t="shared" si="0"/>
        <v>5860</v>
      </c>
      <c r="E6" s="39">
        <f t="shared" si="1"/>
        <v>191136.9055263077</v>
      </c>
      <c r="H6" s="13">
        <v>2700</v>
      </c>
      <c r="I6" s="14">
        <v>6950</v>
      </c>
      <c r="J6" s="15">
        <v>5860</v>
      </c>
      <c r="K6" s="15">
        <v>7420</v>
      </c>
      <c r="L6" s="15">
        <v>7930</v>
      </c>
      <c r="M6" s="16">
        <v>6170</v>
      </c>
    </row>
    <row r="7" spans="1:13" ht="18.75" thickTop="1" thickBot="1" x14ac:dyDescent="0.35">
      <c r="A7" s="18" t="s">
        <v>22</v>
      </c>
      <c r="B7" s="18">
        <v>7</v>
      </c>
      <c r="C7" s="18">
        <v>1500</v>
      </c>
      <c r="D7" s="27">
        <f t="shared" si="0"/>
        <v>5940</v>
      </c>
      <c r="E7" s="39">
        <f t="shared" si="1"/>
        <v>158916.1129515983</v>
      </c>
    </row>
    <row r="8" spans="1:13" ht="18.75" thickTop="1" thickBot="1" x14ac:dyDescent="0.35">
      <c r="A8" s="18" t="s">
        <v>4</v>
      </c>
      <c r="B8" s="18">
        <v>8</v>
      </c>
      <c r="C8" s="18">
        <v>1800</v>
      </c>
      <c r="D8" s="27">
        <f t="shared" si="0"/>
        <v>7110</v>
      </c>
      <c r="E8" s="39">
        <f t="shared" si="1"/>
        <v>222530.98481951418</v>
      </c>
    </row>
    <row r="9" spans="1:13" ht="18.75" thickTop="1" thickBot="1" x14ac:dyDescent="0.35">
      <c r="A9" s="18" t="s">
        <v>7</v>
      </c>
      <c r="B9" s="18">
        <v>4</v>
      </c>
      <c r="C9" s="18">
        <v>2700</v>
      </c>
      <c r="D9" s="27">
        <f t="shared" si="0"/>
        <v>6950</v>
      </c>
      <c r="E9" s="39">
        <f t="shared" si="1"/>
        <v>151625.41277389944</v>
      </c>
      <c r="I9" s="19" t="s">
        <v>11</v>
      </c>
      <c r="J9" s="20">
        <v>0.05</v>
      </c>
    </row>
    <row r="10" spans="1:13" ht="18.75" thickTop="1" thickBot="1" x14ac:dyDescent="0.35">
      <c r="A10" s="18" t="s">
        <v>8</v>
      </c>
      <c r="B10" s="18">
        <v>6</v>
      </c>
      <c r="C10" s="18">
        <v>2200</v>
      </c>
      <c r="D10" s="27">
        <f t="shared" si="0"/>
        <v>6250</v>
      </c>
      <c r="E10" s="39">
        <f t="shared" si="1"/>
        <v>192712.72981681069</v>
      </c>
    </row>
    <row r="11" spans="1:13" ht="18.75" thickTop="1" thickBot="1" x14ac:dyDescent="0.35">
      <c r="A11" s="18" t="s">
        <v>24</v>
      </c>
      <c r="B11" s="18">
        <v>7</v>
      </c>
      <c r="C11" s="18">
        <v>2200</v>
      </c>
      <c r="D11" s="27">
        <f t="shared" si="0"/>
        <v>5750</v>
      </c>
      <c r="E11" s="39">
        <f t="shared" si="1"/>
        <v>228876.74287565064</v>
      </c>
    </row>
    <row r="12" spans="1:13" ht="15.75" thickTop="1" x14ac:dyDescent="0.25"/>
    <row r="13" spans="1:13" ht="21" x14ac:dyDescent="0.35">
      <c r="G13" s="40" t="s">
        <v>42</v>
      </c>
    </row>
    <row r="15" spans="1:13" x14ac:dyDescent="0.25">
      <c r="A15" s="28" t="s">
        <v>9</v>
      </c>
      <c r="B15" s="28"/>
      <c r="C15" s="28"/>
      <c r="D15" s="28"/>
      <c r="E15" s="28"/>
    </row>
    <row r="16" spans="1:13" x14ac:dyDescent="0.25">
      <c r="A16" s="28" t="s">
        <v>10</v>
      </c>
      <c r="B16" s="28"/>
      <c r="C16" s="28"/>
      <c r="D16" s="28"/>
      <c r="E16" s="28"/>
    </row>
    <row r="17" spans="1:5" x14ac:dyDescent="0.25">
      <c r="A17" s="29" t="s">
        <v>38</v>
      </c>
      <c r="B17" s="29"/>
      <c r="C17" s="29"/>
      <c r="D17" s="29"/>
      <c r="E17" s="29"/>
    </row>
  </sheetData>
  <mergeCells count="3">
    <mergeCell ref="A15:E15"/>
    <mergeCell ref="A16:E16"/>
    <mergeCell ref="A17:E1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0"/>
  <sheetViews>
    <sheetView rightToLeft="1" tabSelected="1" workbookViewId="0">
      <selection activeCell="C6" sqref="C6"/>
    </sheetView>
  </sheetViews>
  <sheetFormatPr baseColWidth="10" defaultColWidth="9.140625" defaultRowHeight="15" x14ac:dyDescent="0.25"/>
  <cols>
    <col min="1" max="1" width="13.7109375" bestFit="1" customWidth="1"/>
    <col min="2" max="2" width="19.42578125" customWidth="1"/>
    <col min="3" max="3" width="25.42578125" bestFit="1" customWidth="1"/>
    <col min="4" max="5" width="6.7109375" customWidth="1"/>
    <col min="6" max="6" width="13.28515625" customWidth="1"/>
  </cols>
  <sheetData>
    <row r="2" spans="1:6" ht="20.25" thickBot="1" x14ac:dyDescent="0.3">
      <c r="B2" s="26" t="s">
        <v>12</v>
      </c>
      <c r="C2" s="26" t="s">
        <v>16</v>
      </c>
      <c r="D2" s="26" t="s">
        <v>13</v>
      </c>
      <c r="E2" s="26" t="s">
        <v>14</v>
      </c>
      <c r="F2" s="26" t="s">
        <v>15</v>
      </c>
    </row>
    <row r="3" spans="1:6" ht="18" thickTop="1" x14ac:dyDescent="0.25">
      <c r="A3" s="23"/>
      <c r="B3" s="25" t="s">
        <v>27</v>
      </c>
      <c r="C3" s="21" t="str">
        <f>SUBSTITUTE(B3,"θ",0)</f>
        <v>D18M10A1500</v>
      </c>
      <c r="D3" s="30">
        <f>1*MID(C3,2,FIND("M",C3)-2)</f>
        <v>18</v>
      </c>
      <c r="E3" s="30">
        <f>1*MID(C3,FIND("M",C3)+1,FIND("A",C3)-FIND("M",C3)-1)</f>
        <v>10</v>
      </c>
      <c r="F3" s="32">
        <f>1*MID(C3,FIND("A",C3)+1,10)</f>
        <v>1500</v>
      </c>
    </row>
    <row r="4" spans="1:6" ht="17.25" x14ac:dyDescent="0.25">
      <c r="A4" s="23"/>
      <c r="B4" s="25" t="s">
        <v>29</v>
      </c>
      <c r="C4" s="21" t="str">
        <f t="shared" ref="C4:C12" si="0">SUBSTITUTE(B4,"θ",0)</f>
        <v>D5M11A7800</v>
      </c>
      <c r="D4" s="31">
        <f>1*MID(C4,2,FIND("M",C4)-2)</f>
        <v>5</v>
      </c>
      <c r="E4" s="31">
        <f>1*MID(C4,FIND("M",C4)+1,FIND("A",C4)-FIND("M",C4)-1)</f>
        <v>11</v>
      </c>
      <c r="F4" s="33">
        <f>1*MID(C4,FIND("A",C4)+1,10)</f>
        <v>7800</v>
      </c>
    </row>
    <row r="5" spans="1:6" ht="17.25" x14ac:dyDescent="0.25">
      <c r="A5" s="23"/>
      <c r="B5" s="25" t="s">
        <v>31</v>
      </c>
      <c r="C5" s="21" t="str">
        <f t="shared" si="0"/>
        <v>D6M11A8000</v>
      </c>
      <c r="D5" s="31">
        <f t="shared" ref="D5:D12" si="1">1*MID(C5,2,FIND("M",C5)-2)</f>
        <v>6</v>
      </c>
      <c r="E5" s="31">
        <f t="shared" ref="E5:E12" si="2">1*MID(C5,FIND("M",C5)+1,FIND("A",C5)-FIND("M",C5)-1)</f>
        <v>11</v>
      </c>
      <c r="F5" s="33">
        <f t="shared" ref="F5:F12" si="3">1*MID(C5,FIND("A",C5)+1,10)</f>
        <v>8000</v>
      </c>
    </row>
    <row r="6" spans="1:6" ht="17.25" x14ac:dyDescent="0.25">
      <c r="A6" s="23"/>
      <c r="B6" s="25" t="s">
        <v>30</v>
      </c>
      <c r="C6" s="21" t="str">
        <f t="shared" si="0"/>
        <v>D17M12A600</v>
      </c>
      <c r="D6" s="31">
        <f t="shared" si="1"/>
        <v>17</v>
      </c>
      <c r="E6" s="31">
        <f t="shared" si="2"/>
        <v>12</v>
      </c>
      <c r="F6" s="33">
        <f t="shared" si="3"/>
        <v>600</v>
      </c>
    </row>
    <row r="7" spans="1:6" ht="17.25" x14ac:dyDescent="0.25">
      <c r="A7" s="23"/>
      <c r="B7" s="25" t="s">
        <v>28</v>
      </c>
      <c r="C7" s="21" t="str">
        <f t="shared" si="0"/>
        <v>D23M12A800</v>
      </c>
      <c r="D7" s="31">
        <f t="shared" si="1"/>
        <v>23</v>
      </c>
      <c r="E7" s="31">
        <f t="shared" si="2"/>
        <v>12</v>
      </c>
      <c r="F7" s="33">
        <f t="shared" si="3"/>
        <v>800</v>
      </c>
    </row>
    <row r="8" spans="1:6" ht="17.25" x14ac:dyDescent="0.25">
      <c r="A8" s="23"/>
      <c r="B8" s="25" t="s">
        <v>36</v>
      </c>
      <c r="C8" s="21" t="str">
        <f t="shared" si="0"/>
        <v>D12M12A1000</v>
      </c>
      <c r="D8" s="31">
        <f t="shared" si="1"/>
        <v>12</v>
      </c>
      <c r="E8" s="31">
        <f t="shared" si="2"/>
        <v>12</v>
      </c>
      <c r="F8" s="33">
        <f t="shared" si="3"/>
        <v>1000</v>
      </c>
    </row>
    <row r="9" spans="1:6" ht="17.25" x14ac:dyDescent="0.25">
      <c r="A9" s="23"/>
      <c r="B9" s="25" t="s">
        <v>32</v>
      </c>
      <c r="C9" s="21" t="str">
        <f t="shared" si="0"/>
        <v xml:space="preserve">D14M10A1400 </v>
      </c>
      <c r="D9" s="31">
        <f t="shared" si="1"/>
        <v>14</v>
      </c>
      <c r="E9" s="31">
        <f t="shared" si="2"/>
        <v>10</v>
      </c>
      <c r="F9" s="33">
        <f t="shared" si="3"/>
        <v>1400</v>
      </c>
    </row>
    <row r="10" spans="1:6" ht="17.25" x14ac:dyDescent="0.25">
      <c r="A10" s="23"/>
      <c r="B10" s="25" t="s">
        <v>33</v>
      </c>
      <c r="C10" s="21" t="str">
        <f t="shared" si="0"/>
        <v xml:space="preserve">D21M10A2200 </v>
      </c>
      <c r="D10" s="31">
        <f t="shared" si="1"/>
        <v>21</v>
      </c>
      <c r="E10" s="31">
        <f t="shared" si="2"/>
        <v>10</v>
      </c>
      <c r="F10" s="33">
        <f t="shared" si="3"/>
        <v>2200</v>
      </c>
    </row>
    <row r="11" spans="1:6" ht="17.25" x14ac:dyDescent="0.25">
      <c r="A11" s="23"/>
      <c r="B11" s="25" t="s">
        <v>34</v>
      </c>
      <c r="C11" s="21" t="str">
        <f t="shared" si="0"/>
        <v>D3M12A3300</v>
      </c>
      <c r="D11" s="31">
        <f t="shared" si="1"/>
        <v>3</v>
      </c>
      <c r="E11" s="31">
        <f t="shared" si="2"/>
        <v>12</v>
      </c>
      <c r="F11" s="33">
        <f t="shared" si="3"/>
        <v>3300</v>
      </c>
    </row>
    <row r="12" spans="1:6" ht="17.25" x14ac:dyDescent="0.25">
      <c r="A12" s="23"/>
      <c r="B12" s="25" t="s">
        <v>35</v>
      </c>
      <c r="C12" s="21" t="str">
        <f t="shared" si="0"/>
        <v>D7M10A6500</v>
      </c>
      <c r="D12" s="31">
        <f t="shared" si="1"/>
        <v>7</v>
      </c>
      <c r="E12" s="31">
        <f t="shared" si="2"/>
        <v>10</v>
      </c>
      <c r="F12" s="33">
        <f t="shared" si="3"/>
        <v>6500</v>
      </c>
    </row>
    <row r="13" spans="1:6" x14ac:dyDescent="0.25">
      <c r="C13" s="22"/>
      <c r="D13" s="22"/>
      <c r="E13" s="22"/>
      <c r="F13" s="22"/>
    </row>
    <row r="14" spans="1:6" x14ac:dyDescent="0.25">
      <c r="C14" s="22"/>
      <c r="D14" s="22"/>
      <c r="E14" s="22"/>
      <c r="F14" s="22"/>
    </row>
    <row r="15" spans="1:6" x14ac:dyDescent="0.25">
      <c r="A15" s="24" t="s">
        <v>37</v>
      </c>
    </row>
    <row r="16" spans="1:6" x14ac:dyDescent="0.25">
      <c r="A16" s="24" t="s">
        <v>17</v>
      </c>
    </row>
    <row r="17" spans="1:1" x14ac:dyDescent="0.25">
      <c r="A17" s="24" t="s">
        <v>18</v>
      </c>
    </row>
    <row r="18" spans="1:1" x14ac:dyDescent="0.25">
      <c r="A18" s="24" t="s">
        <v>19</v>
      </c>
    </row>
    <row r="19" spans="1:1" x14ac:dyDescent="0.25">
      <c r="A19" s="24" t="s">
        <v>20</v>
      </c>
    </row>
    <row r="20" spans="1:1" x14ac:dyDescent="0.25">
      <c r="A20" s="24" t="s">
        <v>39</v>
      </c>
    </row>
  </sheetData>
  <sortState xmlns:xlrd2="http://schemas.microsoft.com/office/spreadsheetml/2017/richdata2" ref="B3:F12">
    <sortCondition ref="F2:F12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37571-1D0F-4C12-B77D-A83416B5C7DB}">
  <dimension ref="A3:B7"/>
  <sheetViews>
    <sheetView rightToLeft="1" workbookViewId="0">
      <selection activeCell="B9" sqref="B9"/>
    </sheetView>
  </sheetViews>
  <sheetFormatPr baseColWidth="10" defaultRowHeight="18.75" x14ac:dyDescent="0.3"/>
  <cols>
    <col min="1" max="1" width="14.42578125" style="36" customWidth="1"/>
    <col min="2" max="2" width="26.5703125" style="35" customWidth="1"/>
    <col min="3" max="16384" width="11.42578125" style="36"/>
  </cols>
  <sheetData>
    <row r="3" spans="1:2" x14ac:dyDescent="0.3">
      <c r="A3" s="34" t="s">
        <v>14</v>
      </c>
      <c r="B3" s="35" t="s">
        <v>41</v>
      </c>
    </row>
    <row r="4" spans="1:2" x14ac:dyDescent="0.3">
      <c r="A4" s="37">
        <v>10</v>
      </c>
      <c r="B4" s="35">
        <v>11600</v>
      </c>
    </row>
    <row r="5" spans="1:2" x14ac:dyDescent="0.3">
      <c r="A5" s="37">
        <v>11</v>
      </c>
      <c r="B5" s="35">
        <v>15800</v>
      </c>
    </row>
    <row r="6" spans="1:2" x14ac:dyDescent="0.3">
      <c r="A6" s="37">
        <v>12</v>
      </c>
      <c r="B6" s="35">
        <v>5700</v>
      </c>
    </row>
    <row r="7" spans="1:2" x14ac:dyDescent="0.3">
      <c r="A7" s="38" t="s">
        <v>40</v>
      </c>
      <c r="B7" s="35">
        <v>33100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First</vt:lpstr>
      <vt:lpstr>Second</vt:lpstr>
      <vt:lpstr>Third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Hben</cp:lastModifiedBy>
  <dcterms:created xsi:type="dcterms:W3CDTF">2021-04-13T15:47:15Z</dcterms:created>
  <dcterms:modified xsi:type="dcterms:W3CDTF">2023-06-07T14:36:28Z</dcterms:modified>
</cp:coreProperties>
</file>