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EC95E7-A9EB-46F7-A2B7-B3029ACFBA7C}" xr6:coauthVersionLast="46" xr6:coauthVersionMax="46" xr10:uidLastSave="{00000000-0000-0000-0000-000000000000}"/>
  <bookViews>
    <workbookView xWindow="-120" yWindow="-120" windowWidth="15600" windowHeight="11160" activeTab="1" xr2:uid="{00000000-000D-0000-FFFF-FFFF00000000}"/>
  </bookViews>
  <sheets>
    <sheet name="البطاقة1" sheetId="2" r:id="rId1"/>
    <sheet name="الصف الثاني1" sheetId="3" r:id="rId2"/>
  </sheets>
  <externalReferences>
    <externalReference r:id="rId3"/>
    <externalReference r:id="rId4"/>
  </externalReferences>
  <definedNames>
    <definedName name="_xlnm.Print_Area" localSheetId="0">البطاقة1!$A$1:$BX$53</definedName>
    <definedName name="_xlnm.Print_Area" localSheetId="1">'الصف الثاني1'!$A$1:$V$30</definedName>
    <definedName name="الالتحاق">[1]الثوابت!$F$2:$F$12</definedName>
    <definedName name="البارزة">[1]الثوابت!$I$2:$I$41</definedName>
    <definedName name="البيانات101">البطاقة1!$BA$19:$BW$20</definedName>
    <definedName name="التاريخ">#REF!</definedName>
    <definedName name="الرمز">[1]الثوابت!$D$2:$D$12</definedName>
    <definedName name="الشعبة">[1]الثوابت!$J$2:$J$41</definedName>
    <definedName name="الصحية">[1]الثوابت!$G$2:$G$41</definedName>
    <definedName name="الصف">[1]الثوابت!$E$2:$E$12</definedName>
    <definedName name="العام">[1]الثوابت!$A$2:$A$41</definedName>
    <definedName name="العام_الثانوي">[1]الثوابت!$O$2:$O$41</definedName>
    <definedName name="المدرسة">[1]الثوابت!$B$2:$B$12</definedName>
    <definedName name="المدير">#REF!</definedName>
    <definedName name="المعلم">#REF!</definedName>
    <definedName name="المنطقة">[1]الثوابت!$C$2:$C$12</definedName>
    <definedName name="النشاطات">[1]الثوابت!$H$2:$H$41</definedName>
    <definedName name="غياب1">'[2]الثوابت '!#REF!</definedName>
    <definedName name="غياب2">'[2]الثوابت '!#REF!</definedName>
    <definedName name="معلمو_الأول">[1]الثوابت!$K$2:$K$41</definedName>
    <definedName name="معلمو_الثالث">[1]الثوابت!$M$2:$M$41</definedName>
    <definedName name="معلمو_الثاني">[1]الثوابت!$L$2:$L$41</definedName>
    <definedName name="معلمو_الرابع">[1]الثوابت!$N$2:$N$41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3" l="1"/>
  <c r="D8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V5" i="3"/>
  <c r="C5" i="3"/>
  <c r="B5" i="3"/>
  <c r="A5" i="3"/>
  <c r="A1" i="3"/>
  <c r="BJ44" i="2"/>
  <c r="BF44" i="2"/>
  <c r="AX44" i="2"/>
  <c r="AU44" i="2"/>
  <c r="AP44" i="2"/>
  <c r="AM44" i="2"/>
  <c r="AN31" i="2"/>
  <c r="AT25" i="2"/>
  <c r="BS32" i="2"/>
  <c r="BS31" i="2"/>
  <c r="BA23" i="2"/>
  <c r="BL31" i="2"/>
  <c r="AX37" i="2"/>
  <c r="AW21" i="2" l="1"/>
  <c r="AX31" i="2"/>
  <c r="BE31" i="2"/>
  <c r="AT37" i="2"/>
  <c r="BO23" i="2"/>
  <c r="BV23" i="2"/>
  <c r="AM37" i="2"/>
  <c r="AS23" i="2"/>
  <c r="BR21" i="2"/>
  <c r="BI23" i="2"/>
  <c r="BT37" i="2" l="1"/>
  <c r="BN37" i="2" l="1"/>
</calcChain>
</file>

<file path=xl/sharedStrings.xml><?xml version="1.0" encoding="utf-8"?>
<sst xmlns="http://schemas.openxmlformats.org/spreadsheetml/2006/main" count="162" uniqueCount="140">
  <si>
    <t>U.N.R.W.A</t>
  </si>
  <si>
    <t>وكالة الغوث الدولية لإغاثة وتشغيل اللاجئين الفلسطينيين بالأردن</t>
  </si>
  <si>
    <t xml:space="preserve">دائـــــــــــرة التربية والتعليم </t>
  </si>
  <si>
    <t>بطاقة أحــــوال الطالب</t>
  </si>
  <si>
    <t xml:space="preserve">اسم الطالب  </t>
  </si>
  <si>
    <t xml:space="preserve">اسم الوالد  </t>
  </si>
  <si>
    <t xml:space="preserve">اسم الجد  </t>
  </si>
  <si>
    <t xml:space="preserve">اسم العائلة  </t>
  </si>
  <si>
    <t>اسم الطالب حسب شهادة الميلاد :</t>
  </si>
  <si>
    <t>"ابراهيم الخليل"</t>
  </si>
  <si>
    <t>رائد</t>
  </si>
  <si>
    <t>عبد اللطيف</t>
  </si>
  <si>
    <t xml:space="preserve">ابو غويلة </t>
  </si>
  <si>
    <t xml:space="preserve">تاريخ الميلاد بالحروف : </t>
  </si>
  <si>
    <t>بالأرقام :</t>
  </si>
  <si>
    <t xml:space="preserve">مكان الولادة : </t>
  </si>
  <si>
    <t>جنسية الأب :</t>
  </si>
  <si>
    <t>البلد الأصلي :</t>
  </si>
  <si>
    <t>الديانة :</t>
  </si>
  <si>
    <t>اسم الأم :</t>
  </si>
  <si>
    <t xml:space="preserve">الرقم الوطني : </t>
  </si>
  <si>
    <t xml:space="preserve">اسم ولي أمر الطالب </t>
  </si>
  <si>
    <t>قرابته للطالب</t>
  </si>
  <si>
    <t>نوع العمل</t>
  </si>
  <si>
    <t xml:space="preserve">مكان العمل </t>
  </si>
  <si>
    <t>العنوان</t>
  </si>
  <si>
    <t xml:space="preserve">رقم بطاقة التموين المسجل بها الطالب </t>
  </si>
  <si>
    <t>الرمز</t>
  </si>
  <si>
    <t>المنطقة</t>
  </si>
  <si>
    <t>مكان
 التوزيع</t>
  </si>
  <si>
    <t>عدد الأفراد 
المسجلون/ المستحقون</t>
  </si>
  <si>
    <t>اسم صاحب البطاقة</t>
  </si>
  <si>
    <t>العام الدراسي</t>
  </si>
  <si>
    <t>اسم المدرسة</t>
  </si>
  <si>
    <t>رمز المدرسة</t>
  </si>
  <si>
    <t>رقم الطالب في سجل الكمبيوتر</t>
  </si>
  <si>
    <t>الصف الذي دخله</t>
  </si>
  <si>
    <t>تاريخ الالتحاق بالمدرسة</t>
  </si>
  <si>
    <t>تاريخ ترك المدرسة</t>
  </si>
  <si>
    <t>الجهة التي ترك إليها</t>
  </si>
  <si>
    <t>توقيع المدير</t>
  </si>
  <si>
    <t>البطاقة1</t>
  </si>
  <si>
    <t>البطاقة2</t>
  </si>
  <si>
    <t>البطاقة3</t>
  </si>
  <si>
    <t>البطاقة4</t>
  </si>
  <si>
    <t>البطاقة5</t>
  </si>
  <si>
    <t>البطاقة6</t>
  </si>
  <si>
    <t>البطاقة7</t>
  </si>
  <si>
    <t>البطاقة8</t>
  </si>
  <si>
    <t>البطاقة9</t>
  </si>
  <si>
    <t>البطاقة10</t>
  </si>
  <si>
    <t>البطاقة11</t>
  </si>
  <si>
    <t>البطاقة12</t>
  </si>
  <si>
    <t>البطاقة13</t>
  </si>
  <si>
    <t>البطاقة14</t>
  </si>
  <si>
    <t>البطاقة15</t>
  </si>
  <si>
    <t>البطاقة16</t>
  </si>
  <si>
    <t>البطاقة17</t>
  </si>
  <si>
    <t>البطاقة18</t>
  </si>
  <si>
    <t>البطاقة19</t>
  </si>
  <si>
    <t>البطاقة20</t>
  </si>
  <si>
    <t>البطاقة21</t>
  </si>
  <si>
    <t>البطاقة22</t>
  </si>
  <si>
    <t>البطاقة23</t>
  </si>
  <si>
    <t>البطاقة24</t>
  </si>
  <si>
    <t>البطاقة25</t>
  </si>
  <si>
    <t>البطاقة26</t>
  </si>
  <si>
    <t>البطاقة27</t>
  </si>
  <si>
    <t>البطاقة28</t>
  </si>
  <si>
    <t>البطاقة29</t>
  </si>
  <si>
    <t>البطاقة30</t>
  </si>
  <si>
    <t>البطاقة31</t>
  </si>
  <si>
    <t>البطاقة32</t>
  </si>
  <si>
    <t>البطاقة33</t>
  </si>
  <si>
    <t>البطاقة34</t>
  </si>
  <si>
    <t>البطاقة35</t>
  </si>
  <si>
    <t>البطاقة36</t>
  </si>
  <si>
    <t>البطاقة37</t>
  </si>
  <si>
    <t>البطاقة38</t>
  </si>
  <si>
    <t>البطاقة39</t>
  </si>
  <si>
    <t>البطاقة40</t>
  </si>
  <si>
    <t>البطاقة41</t>
  </si>
  <si>
    <t>البطاقة42</t>
  </si>
  <si>
    <t>البطاقة43</t>
  </si>
  <si>
    <t>البطاقة44</t>
  </si>
  <si>
    <t>البطاقة45</t>
  </si>
  <si>
    <t>البطاقة46</t>
  </si>
  <si>
    <t>البطاقة47</t>
  </si>
  <si>
    <t>البطاقة48</t>
  </si>
  <si>
    <t>البطاقة49</t>
  </si>
  <si>
    <t>البطاقة50</t>
  </si>
  <si>
    <t>البطاقة51</t>
  </si>
  <si>
    <t>البطاقة52</t>
  </si>
  <si>
    <t>البطاقة53</t>
  </si>
  <si>
    <t>البطاقة54</t>
  </si>
  <si>
    <t>البطاقة55</t>
  </si>
  <si>
    <t>البطاقة56</t>
  </si>
  <si>
    <t>البطاقة57</t>
  </si>
  <si>
    <t>البطاقة58</t>
  </si>
  <si>
    <t>البطاقة59</t>
  </si>
  <si>
    <t>البطاقة60</t>
  </si>
  <si>
    <t>التحصيل العلمي</t>
  </si>
  <si>
    <t>الدوام</t>
  </si>
  <si>
    <t>النظافة والترتيب</t>
  </si>
  <si>
    <t>العلاقة مع الآخرين</t>
  </si>
  <si>
    <t>الإقبال على التعلم</t>
  </si>
  <si>
    <t>الصحة العامة</t>
  </si>
  <si>
    <t>أوجه النشاط الحر</t>
  </si>
  <si>
    <t>الفصل الأول</t>
  </si>
  <si>
    <t>الفصل الثاني</t>
  </si>
  <si>
    <t>النتيجة السنوية</t>
  </si>
  <si>
    <t>الصف والشعبة</t>
  </si>
  <si>
    <t>الفصل الأول النتيجة والتقدير</t>
  </si>
  <si>
    <t>الفصل الثاني النتيجة والتقدير</t>
  </si>
  <si>
    <t>النتيجة السنوية ناجح راسب</t>
  </si>
  <si>
    <t>أيام الدوام الرسمي</t>
  </si>
  <si>
    <t>أيام دوام الطالب</t>
  </si>
  <si>
    <t>الحالة الصحية</t>
  </si>
  <si>
    <t>النشاطات والهوايات</t>
  </si>
  <si>
    <t>النشاطات البارزة</t>
  </si>
  <si>
    <t>توقيع مربي الصف</t>
  </si>
  <si>
    <t>ناجح
جيدجدا</t>
  </si>
  <si>
    <t>ناجح</t>
  </si>
  <si>
    <t>جيدجدا</t>
  </si>
  <si>
    <t>جيدة</t>
  </si>
  <si>
    <t>ـــــــــــــ</t>
  </si>
  <si>
    <t>العائلة التي يعيش فيها الطالب</t>
  </si>
  <si>
    <t>ثقافة ولي الأمر</t>
  </si>
  <si>
    <t>ثقافة الأم</t>
  </si>
  <si>
    <t>عمل الأم</t>
  </si>
  <si>
    <t>عدد غرف المنزل</t>
  </si>
  <si>
    <t>عدد أفراد الأسرة</t>
  </si>
  <si>
    <t>عدد الأخوة</t>
  </si>
  <si>
    <t>عدد الأخوات</t>
  </si>
  <si>
    <t>ترتبيه بين إخوانه وأخواته</t>
  </si>
  <si>
    <t>أي وضع خاص بالطلاب
وحيدة بين بنين
وحيد بين بنات/ يتيم</t>
  </si>
  <si>
    <t>عدد الإخوة والأخوات العاملين</t>
  </si>
  <si>
    <t>تاريخ أي تغيير</t>
  </si>
  <si>
    <t>الصفوف التي أعادها الطالب</t>
  </si>
  <si>
    <t>أية ملاحظات 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</si>
</sst>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2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60"/>
      <name val="Simplified Arabic"/>
      <family val="1"/>
    </font>
    <font>
      <b/>
      <sz val="17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22"/>
      <name val="AdvertisingExtraBold"/>
      <charset val="178"/>
    </font>
    <font>
      <b/>
      <sz val="16"/>
      <name val="Arial"/>
      <family val="2"/>
    </font>
    <font>
      <b/>
      <u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3.5"/>
      <name val="Arial"/>
      <family val="2"/>
    </font>
    <font>
      <sz val="11"/>
      <name val="Arial"/>
      <family val="2"/>
    </font>
    <font>
      <sz val="13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9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 applyNumberFormat="0" applyFill="0" applyBorder="0" applyAlignment="0" applyProtection="0"/>
  </cellStyleXfs>
  <cellXfs count="232">
    <xf numFmtId="0" fontId="0" fillId="0" borderId="0" xfId="0"/>
    <xf numFmtId="0" fontId="1" fillId="0" borderId="0" xfId="1"/>
    <xf numFmtId="0" fontId="1" fillId="0" borderId="1" xfId="1" applyBorder="1" applyProtection="1">
      <protection hidden="1"/>
    </xf>
    <xf numFmtId="0" fontId="1" fillId="0" borderId="2" xfId="1" applyBorder="1" applyProtection="1">
      <protection hidden="1"/>
    </xf>
    <xf numFmtId="0" fontId="1" fillId="0" borderId="3" xfId="1" applyBorder="1" applyProtection="1">
      <protection hidden="1"/>
    </xf>
    <xf numFmtId="0" fontId="1" fillId="0" borderId="4" xfId="1" applyBorder="1" applyProtection="1">
      <protection hidden="1"/>
    </xf>
    <xf numFmtId="0" fontId="1" fillId="0" borderId="0" xfId="1" applyProtection="1">
      <protection hidden="1"/>
    </xf>
    <xf numFmtId="0" fontId="1" fillId="0" borderId="8" xfId="1" applyBorder="1" applyProtection="1"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/>
      <protection hidden="1"/>
    </xf>
    <xf numFmtId="0" fontId="1" fillId="0" borderId="4" xfId="1" applyBorder="1" applyAlignment="1" applyProtection="1">
      <alignment readingOrder="2"/>
      <protection hidden="1"/>
    </xf>
    <xf numFmtId="0" fontId="1" fillId="0" borderId="0" xfId="1" applyAlignment="1" applyProtection="1">
      <alignment readingOrder="2"/>
      <protection hidden="1"/>
    </xf>
    <xf numFmtId="0" fontId="1" fillId="0" borderId="8" xfId="1" applyBorder="1" applyAlignment="1" applyProtection="1">
      <alignment readingOrder="2"/>
      <protection hidden="1"/>
    </xf>
    <xf numFmtId="0" fontId="3" fillId="0" borderId="0" xfId="1" applyFont="1" applyAlignment="1" applyProtection="1">
      <alignment horizontal="center" vertical="center" readingOrder="2"/>
      <protection hidden="1"/>
    </xf>
    <xf numFmtId="0" fontId="4" fillId="0" borderId="0" xfId="1" applyFont="1" applyAlignment="1" applyProtection="1">
      <alignment horizontal="center" vertical="center" readingOrder="2"/>
      <protection hidden="1"/>
    </xf>
    <xf numFmtId="0" fontId="1" fillId="0" borderId="0" xfId="1" applyAlignment="1" applyProtection="1">
      <alignment readingOrder="2"/>
      <protection locked="0" hidden="1"/>
    </xf>
    <xf numFmtId="0" fontId="5" fillId="0" borderId="0" xfId="1" applyFont="1" applyAlignment="1" applyProtection="1">
      <alignment readingOrder="2"/>
      <protection locked="0" hidden="1"/>
    </xf>
    <xf numFmtId="0" fontId="6" fillId="0" borderId="0" xfId="1" applyFont="1" applyAlignment="1" applyProtection="1">
      <alignment horizontal="center" vertical="center" readingOrder="2"/>
      <protection hidden="1"/>
    </xf>
    <xf numFmtId="0" fontId="4" fillId="0" borderId="0" xfId="1" applyFont="1" applyAlignment="1" applyProtection="1">
      <alignment readingOrder="2"/>
      <protection locked="0" hidden="1"/>
    </xf>
    <xf numFmtId="0" fontId="7" fillId="0" borderId="0" xfId="1" applyFont="1" applyAlignment="1" applyProtection="1">
      <alignment horizontal="center" readingOrder="2"/>
      <protection hidden="1"/>
    </xf>
    <xf numFmtId="0" fontId="5" fillId="0" borderId="14" xfId="1" applyFont="1" applyBorder="1" applyAlignment="1" applyProtection="1">
      <alignment readingOrder="2"/>
      <protection hidden="1"/>
    </xf>
    <xf numFmtId="0" fontId="5" fillId="0" borderId="15" xfId="1" applyFont="1" applyBorder="1" applyAlignment="1" applyProtection="1">
      <alignment readingOrder="2"/>
      <protection hidden="1"/>
    </xf>
    <xf numFmtId="0" fontId="1" fillId="0" borderId="15" xfId="1" applyBorder="1" applyAlignment="1" applyProtection="1">
      <alignment readingOrder="2"/>
      <protection hidden="1"/>
    </xf>
    <xf numFmtId="0" fontId="5" fillId="0" borderId="15" xfId="1" applyFont="1" applyBorder="1" applyAlignment="1" applyProtection="1">
      <alignment shrinkToFit="1" readingOrder="2"/>
      <protection hidden="1"/>
    </xf>
    <xf numFmtId="0" fontId="5" fillId="0" borderId="15" xfId="1" applyFont="1" applyBorder="1" applyAlignment="1" applyProtection="1">
      <alignment readingOrder="2"/>
      <protection locked="0" hidden="1"/>
    </xf>
    <xf numFmtId="0" fontId="1" fillId="0" borderId="16" xfId="1" applyBorder="1" applyAlignment="1" applyProtection="1">
      <alignment readingOrder="2"/>
      <protection hidden="1"/>
    </xf>
    <xf numFmtId="0" fontId="5" fillId="0" borderId="4" xfId="1" applyFont="1" applyBorder="1" applyAlignment="1" applyProtection="1">
      <alignment readingOrder="2"/>
      <protection hidden="1"/>
    </xf>
    <xf numFmtId="0" fontId="5" fillId="0" borderId="0" xfId="1" applyFont="1" applyAlignment="1" applyProtection="1">
      <alignment readingOrder="2"/>
      <protection hidden="1"/>
    </xf>
    <xf numFmtId="0" fontId="8" fillId="0" borderId="0" xfId="1" applyFont="1" applyAlignment="1" applyProtection="1">
      <alignment horizontal="center" vertical="center" readingOrder="2"/>
      <protection hidden="1"/>
    </xf>
    <xf numFmtId="0" fontId="8" fillId="0" borderId="0" xfId="1" applyFont="1" applyAlignment="1" applyProtection="1">
      <alignment horizontal="center" vertical="center" readingOrder="2"/>
      <protection locked="0" hidden="1"/>
    </xf>
    <xf numFmtId="0" fontId="1" fillId="0" borderId="0" xfId="1" applyProtection="1">
      <protection locked="0"/>
    </xf>
    <xf numFmtId="0" fontId="9" fillId="0" borderId="0" xfId="1" applyFont="1" applyAlignment="1" applyProtection="1">
      <alignment horizontal="right" readingOrder="2"/>
      <protection hidden="1"/>
    </xf>
    <xf numFmtId="0" fontId="9" fillId="0" borderId="0" xfId="1" applyFont="1" applyAlignment="1" applyProtection="1">
      <alignment horizontal="center" shrinkToFit="1" readingOrder="2"/>
      <protection hidden="1"/>
    </xf>
    <xf numFmtId="14" fontId="9" fillId="0" borderId="0" xfId="1" applyNumberFormat="1" applyFont="1" applyAlignment="1" applyProtection="1">
      <alignment horizontal="center" shrinkToFit="1" readingOrder="2"/>
      <protection hidden="1"/>
    </xf>
    <xf numFmtId="0" fontId="10" fillId="0" borderId="0" xfId="1" applyFont="1" applyAlignment="1" applyProtection="1">
      <alignment horizontal="center" readingOrder="2"/>
      <protection hidden="1"/>
    </xf>
    <xf numFmtId="0" fontId="9" fillId="0" borderId="0" xfId="1" applyFont="1" applyAlignment="1" applyProtection="1">
      <alignment horizontal="center" readingOrder="2"/>
      <protection hidden="1"/>
    </xf>
    <xf numFmtId="0" fontId="11" fillId="0" borderId="0" xfId="1" applyFont="1" applyAlignment="1" applyProtection="1">
      <alignment horizontal="center" wrapText="1" readingOrder="2"/>
      <protection hidden="1"/>
    </xf>
    <xf numFmtId="0" fontId="5" fillId="0" borderId="0" xfId="1" applyFont="1" applyAlignment="1" applyProtection="1">
      <alignment horizontal="left" readingOrder="2"/>
      <protection hidden="1"/>
    </xf>
    <xf numFmtId="0" fontId="5" fillId="0" borderId="0" xfId="1" applyFont="1" applyAlignment="1" applyProtection="1">
      <alignment horizontal="center" readingOrder="2"/>
      <protection hidden="1"/>
    </xf>
    <xf numFmtId="0" fontId="5" fillId="0" borderId="0" xfId="1" applyFont="1" applyAlignment="1" applyProtection="1">
      <alignment horizontal="right" readingOrder="2"/>
      <protection hidden="1"/>
    </xf>
    <xf numFmtId="0" fontId="1" fillId="0" borderId="14" xfId="1" applyBorder="1" applyAlignment="1" applyProtection="1">
      <alignment readingOrder="2"/>
      <protection hidden="1"/>
    </xf>
    <xf numFmtId="0" fontId="12" fillId="0" borderId="15" xfId="1" applyFont="1" applyBorder="1" applyAlignment="1" applyProtection="1">
      <alignment readingOrder="2"/>
      <protection hidden="1"/>
    </xf>
    <xf numFmtId="0" fontId="5" fillId="0" borderId="0" xfId="1" applyFont="1" applyAlignment="1" applyProtection="1">
      <alignment vertical="center" readingOrder="2"/>
      <protection hidden="1"/>
    </xf>
    <xf numFmtId="0" fontId="5" fillId="0" borderId="0" xfId="1" applyFont="1" applyAlignment="1" applyProtection="1">
      <alignment vertical="justify" readingOrder="2"/>
      <protection hidden="1"/>
    </xf>
    <xf numFmtId="0" fontId="12" fillId="0" borderId="0" xfId="1" applyFont="1" applyAlignment="1" applyProtection="1">
      <alignment readingOrder="2"/>
      <protection hidden="1"/>
    </xf>
    <xf numFmtId="0" fontId="1" fillId="0" borderId="12" xfId="1" applyBorder="1" applyAlignment="1" applyProtection="1">
      <alignment readingOrder="2"/>
      <protection hidden="1"/>
    </xf>
    <xf numFmtId="0" fontId="5" fillId="0" borderId="12" xfId="1" applyFont="1" applyBorder="1" applyAlignment="1" applyProtection="1">
      <alignment vertical="center" readingOrder="2"/>
      <protection hidden="1"/>
    </xf>
    <xf numFmtId="0" fontId="5" fillId="0" borderId="12" xfId="1" applyFont="1" applyBorder="1" applyAlignment="1" applyProtection="1">
      <alignment horizontal="center" vertical="center" readingOrder="2"/>
      <protection hidden="1"/>
    </xf>
    <xf numFmtId="0" fontId="5" fillId="0" borderId="0" xfId="1" applyFont="1" applyAlignment="1" applyProtection="1">
      <alignment horizontal="center" vertical="center" readingOrder="2"/>
      <protection hidden="1"/>
    </xf>
    <xf numFmtId="0" fontId="18" fillId="0" borderId="0" xfId="1" applyFont="1" applyAlignment="1" applyProtection="1">
      <alignment horizontal="center" vertical="center" wrapText="1" readingOrder="2"/>
      <protection hidden="1"/>
    </xf>
    <xf numFmtId="0" fontId="13" fillId="0" borderId="0" xfId="1" applyFont="1" applyAlignment="1" applyProtection="1">
      <alignment horizontal="center" vertical="center" wrapText="1" readingOrder="2"/>
      <protection hidden="1"/>
    </xf>
    <xf numFmtId="0" fontId="18" fillId="0" borderId="0" xfId="1" applyFont="1" applyAlignment="1" applyProtection="1">
      <alignment horizontal="center" vertical="center" wrapText="1" readingOrder="2"/>
      <protection locked="0"/>
    </xf>
    <xf numFmtId="0" fontId="20" fillId="0" borderId="0" xfId="2" applyFont="1"/>
    <xf numFmtId="0" fontId="5" fillId="0" borderId="0" xfId="1" applyFont="1" applyAlignment="1" applyProtection="1">
      <alignment shrinkToFit="1" readingOrder="2"/>
      <protection hidden="1"/>
    </xf>
    <xf numFmtId="164" fontId="10" fillId="0" borderId="0" xfId="1" applyNumberFormat="1" applyFont="1" applyAlignment="1" applyProtection="1">
      <alignment horizontal="center" shrinkToFit="1" readingOrder="2"/>
      <protection hidden="1"/>
    </xf>
    <xf numFmtId="0" fontId="13" fillId="0" borderId="0" xfId="1" applyFont="1" applyAlignment="1" applyProtection="1">
      <alignment horizontal="center" wrapText="1" readingOrder="2"/>
      <protection hidden="1"/>
    </xf>
    <xf numFmtId="0" fontId="14" fillId="0" borderId="0" xfId="1" applyFont="1" applyAlignment="1" applyProtection="1">
      <alignment horizontal="center" vertical="center" wrapText="1" readingOrder="2"/>
      <protection hidden="1"/>
    </xf>
    <xf numFmtId="0" fontId="14" fillId="0" borderId="0" xfId="1" applyFont="1" applyAlignment="1" applyProtection="1">
      <alignment horizontal="center" vertical="center" readingOrder="2"/>
      <protection hidden="1"/>
    </xf>
    <xf numFmtId="0" fontId="15" fillId="0" borderId="0" xfId="1" applyFont="1" applyAlignment="1" applyProtection="1">
      <alignment horizontal="center" vertical="center" readingOrder="2"/>
      <protection hidden="1"/>
    </xf>
    <xf numFmtId="0" fontId="16" fillId="0" borderId="0" xfId="1" applyFont="1" applyAlignment="1" applyProtection="1">
      <alignment horizontal="center" vertical="center" shrinkToFit="1" readingOrder="1"/>
      <protection hidden="1"/>
    </xf>
    <xf numFmtId="0" fontId="12" fillId="0" borderId="0" xfId="1" applyFont="1" applyAlignment="1" applyProtection="1">
      <alignment horizontal="center" vertical="center" shrinkToFit="1" readingOrder="2"/>
      <protection hidden="1"/>
    </xf>
    <xf numFmtId="0" fontId="17" fillId="0" borderId="0" xfId="1" applyFont="1" applyAlignment="1" applyProtection="1">
      <alignment horizontal="center" vertical="center" readingOrder="2"/>
      <protection hidden="1"/>
    </xf>
    <xf numFmtId="0" fontId="1" fillId="0" borderId="0" xfId="1" applyAlignment="1" applyProtection="1">
      <alignment horizontal="center" vertical="center" readingOrder="2"/>
      <protection hidden="1"/>
    </xf>
    <xf numFmtId="0" fontId="1" fillId="0" borderId="0" xfId="1" applyAlignment="1" applyProtection="1">
      <alignment horizontal="center" readingOrder="2"/>
      <protection hidden="1"/>
    </xf>
    <xf numFmtId="0" fontId="1" fillId="0" borderId="0" xfId="1" applyAlignment="1" applyProtection="1">
      <alignment horizontal="center" vertical="center" shrinkToFit="1" readingOrder="2"/>
      <protection hidden="1"/>
    </xf>
    <xf numFmtId="0" fontId="5" fillId="0" borderId="0" xfId="1" applyFont="1" applyAlignment="1" applyProtection="1">
      <alignment horizontal="center" readingOrder="2"/>
      <protection locked="0" hidden="1"/>
    </xf>
    <xf numFmtId="0" fontId="13" fillId="0" borderId="45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shrinkToFit="1"/>
    </xf>
    <xf numFmtId="0" fontId="13" fillId="0" borderId="43" xfId="1" applyFont="1" applyBorder="1" applyAlignment="1">
      <alignment horizontal="center" vertical="center" shrinkToFit="1"/>
    </xf>
    <xf numFmtId="0" fontId="13" fillId="0" borderId="44" xfId="1" applyFont="1" applyBorder="1" applyAlignment="1">
      <alignment horizontal="center" vertical="center" shrinkToFit="1"/>
    </xf>
    <xf numFmtId="0" fontId="13" fillId="0" borderId="45" xfId="1" applyFont="1" applyBorder="1" applyAlignment="1">
      <alignment horizontal="center" vertical="center" shrinkToFit="1"/>
    </xf>
    <xf numFmtId="0" fontId="22" fillId="0" borderId="45" xfId="1" applyFont="1" applyBorder="1" applyAlignment="1">
      <alignment horizontal="center" vertical="center" shrinkToFit="1"/>
    </xf>
    <xf numFmtId="0" fontId="23" fillId="0" borderId="45" xfId="1" applyFont="1" applyBorder="1" applyAlignment="1">
      <alignment horizontal="center" vertical="center" wrapText="1"/>
    </xf>
    <xf numFmtId="0" fontId="1" fillId="0" borderId="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/>
      <protection hidden="1"/>
    </xf>
    <xf numFmtId="0" fontId="1" fillId="0" borderId="9" xfId="1" applyBorder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hidden="1"/>
    </xf>
    <xf numFmtId="0" fontId="1" fillId="0" borderId="10" xfId="1" applyBorder="1" applyAlignment="1" applyProtection="1">
      <alignment horizontal="center"/>
      <protection hidden="1"/>
    </xf>
    <xf numFmtId="0" fontId="1" fillId="0" borderId="11" xfId="1" applyBorder="1" applyAlignment="1" applyProtection="1">
      <alignment horizontal="center"/>
      <protection hidden="1"/>
    </xf>
    <xf numFmtId="0" fontId="1" fillId="0" borderId="12" xfId="1" applyBorder="1" applyAlignment="1" applyProtection="1">
      <alignment horizontal="center"/>
      <protection hidden="1"/>
    </xf>
    <xf numFmtId="0" fontId="1" fillId="0" borderId="13" xfId="1" applyBorder="1" applyAlignment="1" applyProtection="1">
      <alignment horizontal="center"/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center" vertical="center" readingOrder="2"/>
      <protection hidden="1"/>
    </xf>
    <xf numFmtId="0" fontId="4" fillId="0" borderId="0" xfId="1" applyFont="1" applyAlignment="1" applyProtection="1">
      <alignment horizontal="center" vertical="center" readingOrder="2"/>
      <protection hidden="1"/>
    </xf>
    <xf numFmtId="0" fontId="6" fillId="0" borderId="0" xfId="1" applyFont="1" applyAlignment="1" applyProtection="1">
      <alignment horizontal="center" vertical="center" readingOrder="2"/>
      <protection hidden="1"/>
    </xf>
    <xf numFmtId="0" fontId="8" fillId="0" borderId="0" xfId="1" applyFont="1" applyAlignment="1" applyProtection="1">
      <alignment horizontal="center" vertical="center" readingOrder="2"/>
      <protection hidden="1"/>
    </xf>
    <xf numFmtId="0" fontId="8" fillId="0" borderId="0" xfId="1" applyFont="1" applyAlignment="1" applyProtection="1">
      <alignment horizontal="center" vertical="center" readingOrder="2"/>
      <protection locked="0" hidden="1"/>
    </xf>
    <xf numFmtId="0" fontId="9" fillId="0" borderId="0" xfId="1" applyFont="1" applyAlignment="1" applyProtection="1">
      <alignment horizontal="right" readingOrder="2"/>
      <protection hidden="1"/>
    </xf>
    <xf numFmtId="0" fontId="9" fillId="0" borderId="0" xfId="1" applyFont="1" applyAlignment="1" applyProtection="1">
      <alignment horizontal="center" shrinkToFit="1" readingOrder="2"/>
      <protection hidden="1"/>
    </xf>
    <xf numFmtId="0" fontId="9" fillId="0" borderId="12" xfId="1" applyFont="1" applyBorder="1" applyAlignment="1" applyProtection="1">
      <alignment horizontal="center" shrinkToFit="1" readingOrder="2"/>
      <protection hidden="1"/>
    </xf>
    <xf numFmtId="14" fontId="9" fillId="0" borderId="0" xfId="1" applyNumberFormat="1" applyFont="1" applyAlignment="1" applyProtection="1">
      <alignment horizontal="center" shrinkToFit="1" readingOrder="2"/>
      <protection hidden="1"/>
    </xf>
    <xf numFmtId="14" fontId="9" fillId="0" borderId="12" xfId="1" applyNumberFormat="1" applyFont="1" applyBorder="1" applyAlignment="1" applyProtection="1">
      <alignment horizontal="center" shrinkToFit="1" readingOrder="2"/>
      <protection hidden="1"/>
    </xf>
    <xf numFmtId="0" fontId="9" fillId="0" borderId="0" xfId="1" applyFont="1" applyAlignment="1" applyProtection="1">
      <alignment horizontal="center" readingOrder="2"/>
      <protection hidden="1"/>
    </xf>
    <xf numFmtId="0" fontId="9" fillId="0" borderId="12" xfId="1" applyFont="1" applyBorder="1" applyAlignment="1" applyProtection="1">
      <alignment horizontal="center" readingOrder="2"/>
      <protection hidden="1"/>
    </xf>
    <xf numFmtId="0" fontId="10" fillId="0" borderId="0" xfId="1" applyFont="1" applyAlignment="1" applyProtection="1">
      <alignment horizontal="center" readingOrder="2"/>
      <protection hidden="1"/>
    </xf>
    <xf numFmtId="0" fontId="11" fillId="0" borderId="0" xfId="1" applyFont="1" applyAlignment="1" applyProtection="1">
      <alignment horizontal="center" wrapText="1" readingOrder="2"/>
      <protection hidden="1"/>
    </xf>
    <xf numFmtId="0" fontId="11" fillId="0" borderId="12" xfId="1" applyFont="1" applyBorder="1" applyAlignment="1" applyProtection="1">
      <alignment horizontal="center" wrapText="1" readingOrder="2"/>
      <protection hidden="1"/>
    </xf>
    <xf numFmtId="164" fontId="10" fillId="0" borderId="6" xfId="1" applyNumberFormat="1" applyFont="1" applyBorder="1" applyAlignment="1" applyProtection="1">
      <alignment horizontal="center" shrinkToFit="1" readingOrder="2"/>
      <protection hidden="1"/>
    </xf>
    <xf numFmtId="164" fontId="10" fillId="0" borderId="12" xfId="1" applyNumberFormat="1" applyFont="1" applyBorder="1" applyAlignment="1" applyProtection="1">
      <alignment horizontal="center" shrinkToFit="1" readingOrder="2"/>
      <protection hidden="1"/>
    </xf>
    <xf numFmtId="0" fontId="13" fillId="0" borderId="17" xfId="1" applyFont="1" applyBorder="1" applyAlignment="1" applyProtection="1">
      <alignment horizontal="center" wrapText="1" readingOrder="2"/>
      <protection hidden="1"/>
    </xf>
    <xf numFmtId="0" fontId="13" fillId="0" borderId="18" xfId="1" applyFont="1" applyBorder="1" applyAlignment="1" applyProtection="1">
      <alignment horizontal="center" wrapText="1" readingOrder="2"/>
      <protection hidden="1"/>
    </xf>
    <xf numFmtId="0" fontId="13" fillId="0" borderId="19" xfId="1" applyFont="1" applyBorder="1" applyAlignment="1" applyProtection="1">
      <alignment horizontal="center" wrapText="1" readingOrder="2"/>
      <protection hidden="1"/>
    </xf>
    <xf numFmtId="0" fontId="13" fillId="0" borderId="22" xfId="1" applyFont="1" applyBorder="1" applyAlignment="1" applyProtection="1">
      <alignment horizontal="center" wrapText="1" readingOrder="2"/>
      <protection hidden="1"/>
    </xf>
    <xf numFmtId="0" fontId="13" fillId="0" borderId="23" xfId="1" applyFont="1" applyBorder="1" applyAlignment="1" applyProtection="1">
      <alignment horizontal="center" wrapText="1" readingOrder="2"/>
      <protection hidden="1"/>
    </xf>
    <xf numFmtId="0" fontId="13" fillId="0" borderId="24" xfId="1" applyFont="1" applyBorder="1" applyAlignment="1" applyProtection="1">
      <alignment horizontal="center" wrapText="1" readingOrder="2"/>
      <protection hidden="1"/>
    </xf>
    <xf numFmtId="0" fontId="5" fillId="0" borderId="20" xfId="1" applyFont="1" applyBorder="1" applyAlignment="1" applyProtection="1">
      <alignment horizontal="center" vertical="center" readingOrder="2"/>
      <protection hidden="1"/>
    </xf>
    <xf numFmtId="0" fontId="5" fillId="0" borderId="18" xfId="1" applyFont="1" applyBorder="1" applyAlignment="1" applyProtection="1">
      <alignment horizontal="center" vertical="center" readingOrder="2"/>
      <protection hidden="1"/>
    </xf>
    <xf numFmtId="0" fontId="5" fillId="0" borderId="19" xfId="1" applyFont="1" applyBorder="1" applyAlignment="1" applyProtection="1">
      <alignment horizontal="center" vertical="center" readingOrder="2"/>
      <protection hidden="1"/>
    </xf>
    <xf numFmtId="0" fontId="5" fillId="0" borderId="25" xfId="1" applyFont="1" applyBorder="1" applyAlignment="1" applyProtection="1">
      <alignment horizontal="center" vertical="center" readingOrder="2"/>
      <protection hidden="1"/>
    </xf>
    <xf numFmtId="0" fontId="5" fillId="0" borderId="23" xfId="1" applyFont="1" applyBorder="1" applyAlignment="1" applyProtection="1">
      <alignment horizontal="center" vertical="center" readingOrder="2"/>
      <protection hidden="1"/>
    </xf>
    <xf numFmtId="0" fontId="5" fillId="0" borderId="24" xfId="1" applyFont="1" applyBorder="1" applyAlignment="1" applyProtection="1">
      <alignment horizontal="center" vertical="center" readingOrder="2"/>
      <protection hidden="1"/>
    </xf>
    <xf numFmtId="0" fontId="14" fillId="0" borderId="20" xfId="1" applyFont="1" applyBorder="1" applyAlignment="1" applyProtection="1">
      <alignment horizontal="center" vertical="center" wrapText="1" readingOrder="2"/>
      <protection hidden="1"/>
    </xf>
    <xf numFmtId="0" fontId="14" fillId="0" borderId="18" xfId="1" applyFont="1" applyBorder="1" applyAlignment="1" applyProtection="1">
      <alignment horizontal="center" vertical="center" readingOrder="2"/>
      <protection hidden="1"/>
    </xf>
    <xf numFmtId="0" fontId="14" fillId="0" borderId="19" xfId="1" applyFont="1" applyBorder="1" applyAlignment="1" applyProtection="1">
      <alignment horizontal="center" vertical="center" readingOrder="2"/>
      <protection hidden="1"/>
    </xf>
    <xf numFmtId="0" fontId="14" fillId="0" borderId="25" xfId="1" applyFont="1" applyBorder="1" applyAlignment="1" applyProtection="1">
      <alignment horizontal="center" vertical="center" readingOrder="2"/>
      <protection hidden="1"/>
    </xf>
    <xf numFmtId="0" fontId="14" fillId="0" borderId="23" xfId="1" applyFont="1" applyBorder="1" applyAlignment="1" applyProtection="1">
      <alignment horizontal="center" vertical="center" readingOrder="2"/>
      <protection hidden="1"/>
    </xf>
    <xf numFmtId="0" fontId="14" fillId="0" borderId="24" xfId="1" applyFont="1" applyBorder="1" applyAlignment="1" applyProtection="1">
      <alignment horizontal="center" vertical="center" readingOrder="2"/>
      <protection hidden="1"/>
    </xf>
    <xf numFmtId="0" fontId="15" fillId="0" borderId="20" xfId="1" applyFont="1" applyBorder="1" applyAlignment="1" applyProtection="1">
      <alignment horizontal="center" vertical="center" readingOrder="2"/>
      <protection hidden="1"/>
    </xf>
    <xf numFmtId="0" fontId="15" fillId="0" borderId="18" xfId="1" applyFont="1" applyBorder="1" applyAlignment="1" applyProtection="1">
      <alignment horizontal="center" vertical="center" readingOrder="2"/>
      <protection hidden="1"/>
    </xf>
    <xf numFmtId="0" fontId="15" fillId="0" borderId="19" xfId="1" applyFont="1" applyBorder="1" applyAlignment="1" applyProtection="1">
      <alignment horizontal="center" vertical="center" readingOrder="2"/>
      <protection hidden="1"/>
    </xf>
    <xf numFmtId="0" fontId="15" fillId="0" borderId="25" xfId="1" applyFont="1" applyBorder="1" applyAlignment="1" applyProtection="1">
      <alignment horizontal="center" vertical="center" readingOrder="2"/>
      <protection hidden="1"/>
    </xf>
    <xf numFmtId="0" fontId="15" fillId="0" borderId="23" xfId="1" applyFont="1" applyBorder="1" applyAlignment="1" applyProtection="1">
      <alignment horizontal="center" vertical="center" readingOrder="2"/>
      <protection hidden="1"/>
    </xf>
    <xf numFmtId="0" fontId="15" fillId="0" borderId="24" xfId="1" applyFont="1" applyBorder="1" applyAlignment="1" applyProtection="1">
      <alignment horizontal="center" vertical="center" readingOrder="2"/>
      <protection hidden="1"/>
    </xf>
    <xf numFmtId="0" fontId="5" fillId="0" borderId="21" xfId="1" applyFont="1" applyBorder="1" applyAlignment="1" applyProtection="1">
      <alignment horizontal="center" vertical="center" readingOrder="2"/>
      <protection hidden="1"/>
    </xf>
    <xf numFmtId="0" fontId="5" fillId="0" borderId="2" xfId="1" applyFont="1" applyBorder="1" applyAlignment="1" applyProtection="1">
      <alignment horizontal="center" vertical="center" readingOrder="2"/>
      <protection hidden="1"/>
    </xf>
    <xf numFmtId="0" fontId="5" fillId="0" borderId="3" xfId="1" applyFont="1" applyBorder="1" applyAlignment="1" applyProtection="1">
      <alignment horizontal="center" vertical="center" readingOrder="2"/>
      <protection hidden="1"/>
    </xf>
    <xf numFmtId="0" fontId="5" fillId="0" borderId="26" xfId="1" applyFont="1" applyBorder="1" applyAlignment="1" applyProtection="1">
      <alignment horizontal="center" vertical="center" readingOrder="2"/>
      <protection hidden="1"/>
    </xf>
    <xf numFmtId="0" fontId="5" fillId="0" borderId="0" xfId="1" applyFont="1" applyAlignment="1" applyProtection="1">
      <alignment horizontal="center" vertical="center" readingOrder="2"/>
      <protection hidden="1"/>
    </xf>
    <xf numFmtId="0" fontId="5" fillId="0" borderId="8" xfId="1" applyFont="1" applyBorder="1" applyAlignment="1" applyProtection="1">
      <alignment horizontal="center" vertical="center" readingOrder="2"/>
      <protection hidden="1"/>
    </xf>
    <xf numFmtId="0" fontId="17" fillId="0" borderId="30" xfId="1" applyFont="1" applyBorder="1" applyAlignment="1" applyProtection="1">
      <alignment horizontal="center" vertical="center" readingOrder="2"/>
      <protection hidden="1"/>
    </xf>
    <xf numFmtId="0" fontId="17" fillId="0" borderId="28" xfId="1" applyFont="1" applyBorder="1" applyAlignment="1" applyProtection="1">
      <alignment horizontal="center" vertical="center" readingOrder="2"/>
      <protection hidden="1"/>
    </xf>
    <xf numFmtId="0" fontId="17" fillId="0" borderId="31" xfId="1" applyFont="1" applyBorder="1" applyAlignment="1" applyProtection="1">
      <alignment horizontal="center" vertical="center" readingOrder="2"/>
      <protection hidden="1"/>
    </xf>
    <xf numFmtId="0" fontId="1" fillId="0" borderId="27" xfId="1" applyBorder="1" applyAlignment="1" applyProtection="1">
      <alignment horizontal="center" readingOrder="2"/>
      <protection hidden="1"/>
    </xf>
    <xf numFmtId="0" fontId="1" fillId="0" borderId="28" xfId="1" applyBorder="1" applyAlignment="1" applyProtection="1">
      <alignment horizontal="center" readingOrder="2"/>
      <protection hidden="1"/>
    </xf>
    <xf numFmtId="0" fontId="1" fillId="0" borderId="29" xfId="1" applyBorder="1" applyAlignment="1" applyProtection="1">
      <alignment horizontal="center" readingOrder="2"/>
      <protection hidden="1"/>
    </xf>
    <xf numFmtId="0" fontId="1" fillId="0" borderId="30" xfId="1" applyBorder="1" applyAlignment="1" applyProtection="1">
      <alignment horizontal="center" readingOrder="2"/>
      <protection hidden="1"/>
    </xf>
    <xf numFmtId="0" fontId="5" fillId="0" borderId="30" xfId="1" applyFont="1" applyBorder="1" applyAlignment="1" applyProtection="1">
      <alignment horizontal="center" vertical="center" readingOrder="2"/>
      <protection hidden="1"/>
    </xf>
    <xf numFmtId="0" fontId="5" fillId="0" borderId="28" xfId="1" applyFont="1" applyBorder="1" applyAlignment="1" applyProtection="1">
      <alignment horizontal="center" vertical="center" readingOrder="2"/>
      <protection hidden="1"/>
    </xf>
    <xf numFmtId="0" fontId="5" fillId="0" borderId="29" xfId="1" applyFont="1" applyBorder="1" applyAlignment="1" applyProtection="1">
      <alignment horizontal="center" vertical="center" readingOrder="2"/>
      <protection hidden="1"/>
    </xf>
    <xf numFmtId="0" fontId="16" fillId="0" borderId="27" xfId="1" applyFont="1" applyBorder="1" applyAlignment="1" applyProtection="1">
      <alignment horizontal="center" vertical="center" shrinkToFit="1" readingOrder="1"/>
      <protection hidden="1"/>
    </xf>
    <xf numFmtId="0" fontId="16" fillId="0" borderId="28" xfId="1" applyFont="1" applyBorder="1" applyAlignment="1" applyProtection="1">
      <alignment horizontal="center" vertical="center" shrinkToFit="1" readingOrder="1"/>
      <protection hidden="1"/>
    </xf>
    <xf numFmtId="0" fontId="16" fillId="0" borderId="29" xfId="1" applyFont="1" applyBorder="1" applyAlignment="1" applyProtection="1">
      <alignment horizontal="center" vertical="center" shrinkToFit="1" readingOrder="1"/>
      <protection hidden="1"/>
    </xf>
    <xf numFmtId="0" fontId="12" fillId="0" borderId="30" xfId="1" applyFont="1" applyBorder="1" applyAlignment="1" applyProtection="1">
      <alignment horizontal="center" vertical="center" shrinkToFit="1" readingOrder="2"/>
      <protection hidden="1"/>
    </xf>
    <xf numFmtId="0" fontId="12" fillId="0" borderId="28" xfId="1" applyFont="1" applyBorder="1" applyAlignment="1" applyProtection="1">
      <alignment horizontal="center" vertical="center" shrinkToFit="1" readingOrder="2"/>
      <protection hidden="1"/>
    </xf>
    <xf numFmtId="0" fontId="17" fillId="0" borderId="29" xfId="1" applyFont="1" applyBorder="1" applyAlignment="1" applyProtection="1">
      <alignment horizontal="center" vertical="center" readingOrder="2"/>
      <protection hidden="1"/>
    </xf>
    <xf numFmtId="0" fontId="1" fillId="0" borderId="30" xfId="1" applyBorder="1" applyAlignment="1" applyProtection="1">
      <alignment horizontal="center" vertical="center" readingOrder="2"/>
      <protection hidden="1"/>
    </xf>
    <xf numFmtId="0" fontId="1" fillId="0" borderId="28" xfId="1" applyBorder="1" applyAlignment="1" applyProtection="1">
      <alignment horizontal="center" vertical="center" readingOrder="2"/>
      <protection hidden="1"/>
    </xf>
    <xf numFmtId="0" fontId="1" fillId="0" borderId="29" xfId="1" applyBorder="1" applyAlignment="1" applyProtection="1">
      <alignment horizontal="center" vertical="center" readingOrder="2"/>
      <protection hidden="1"/>
    </xf>
    <xf numFmtId="0" fontId="5" fillId="0" borderId="31" xfId="1" applyFont="1" applyBorder="1" applyAlignment="1" applyProtection="1">
      <alignment horizontal="center" vertical="center" readingOrder="2"/>
      <protection hidden="1"/>
    </xf>
    <xf numFmtId="0" fontId="18" fillId="0" borderId="17" xfId="1" applyFont="1" applyBorder="1" applyAlignment="1" applyProtection="1">
      <alignment horizontal="center" vertical="center" wrapText="1" readingOrder="2"/>
      <protection hidden="1"/>
    </xf>
    <xf numFmtId="0" fontId="18" fillId="0" borderId="18" xfId="1" applyFont="1" applyBorder="1" applyAlignment="1" applyProtection="1">
      <alignment horizontal="center" vertical="center" wrapText="1" readingOrder="2"/>
      <protection hidden="1"/>
    </xf>
    <xf numFmtId="0" fontId="18" fillId="0" borderId="19" xfId="1" applyFont="1" applyBorder="1" applyAlignment="1" applyProtection="1">
      <alignment horizontal="center" vertical="center" wrapText="1" readingOrder="2"/>
      <protection hidden="1"/>
    </xf>
    <xf numFmtId="0" fontId="18" fillId="0" borderId="4" xfId="1" applyFont="1" applyBorder="1" applyAlignment="1" applyProtection="1">
      <alignment horizontal="center" vertical="center" wrapText="1" readingOrder="2"/>
      <protection hidden="1"/>
    </xf>
    <xf numFmtId="0" fontId="18" fillId="0" borderId="0" xfId="1" applyFont="1" applyAlignment="1" applyProtection="1">
      <alignment horizontal="center" vertical="center" wrapText="1" readingOrder="2"/>
      <protection hidden="1"/>
    </xf>
    <xf numFmtId="0" fontId="18" fillId="0" borderId="33" xfId="1" applyFont="1" applyBorder="1" applyAlignment="1" applyProtection="1">
      <alignment horizontal="center" vertical="center" wrapText="1" readingOrder="2"/>
      <protection hidden="1"/>
    </xf>
    <xf numFmtId="0" fontId="18" fillId="0" borderId="22" xfId="1" applyFont="1" applyBorder="1" applyAlignment="1" applyProtection="1">
      <alignment horizontal="center" vertical="center" wrapText="1" readingOrder="2"/>
      <protection hidden="1"/>
    </xf>
    <xf numFmtId="0" fontId="18" fillId="0" borderId="23" xfId="1" applyFont="1" applyBorder="1" applyAlignment="1" applyProtection="1">
      <alignment horizontal="center" vertical="center" wrapText="1" readingOrder="2"/>
      <protection hidden="1"/>
    </xf>
    <xf numFmtId="0" fontId="18" fillId="0" borderId="24" xfId="1" applyFont="1" applyBorder="1" applyAlignment="1" applyProtection="1">
      <alignment horizontal="center" vertical="center" wrapText="1" readingOrder="2"/>
      <protection hidden="1"/>
    </xf>
    <xf numFmtId="0" fontId="18" fillId="0" borderId="30" xfId="1" applyFont="1" applyBorder="1" applyAlignment="1" applyProtection="1">
      <alignment horizontal="center" vertical="center" wrapText="1" readingOrder="2"/>
      <protection hidden="1"/>
    </xf>
    <xf numFmtId="0" fontId="18" fillId="0" borderId="28" xfId="1" applyFont="1" applyBorder="1" applyAlignment="1" applyProtection="1">
      <alignment horizontal="center" vertical="center" wrapText="1" readingOrder="2"/>
      <protection hidden="1"/>
    </xf>
    <xf numFmtId="0" fontId="18" fillId="0" borderId="29" xfId="1" applyFont="1" applyBorder="1" applyAlignment="1" applyProtection="1">
      <alignment horizontal="center" vertical="center" wrapText="1" readingOrder="2"/>
      <protection hidden="1"/>
    </xf>
    <xf numFmtId="0" fontId="18" fillId="0" borderId="20" xfId="1" applyFont="1" applyBorder="1" applyAlignment="1" applyProtection="1">
      <alignment horizontal="center" vertical="center" wrapText="1" readingOrder="2"/>
      <protection hidden="1"/>
    </xf>
    <xf numFmtId="0" fontId="18" fillId="0" borderId="26" xfId="1" applyFont="1" applyBorder="1" applyAlignment="1" applyProtection="1">
      <alignment horizontal="center" vertical="center" wrapText="1" readingOrder="2"/>
      <protection hidden="1"/>
    </xf>
    <xf numFmtId="0" fontId="18" fillId="0" borderId="25" xfId="1" applyFont="1" applyBorder="1" applyAlignment="1" applyProtection="1">
      <alignment horizontal="center" vertical="center" wrapText="1" readingOrder="2"/>
      <protection hidden="1"/>
    </xf>
    <xf numFmtId="0" fontId="13" fillId="0" borderId="20" xfId="1" applyFont="1" applyBorder="1" applyAlignment="1" applyProtection="1">
      <alignment horizontal="center" vertical="center" wrapText="1" readingOrder="2"/>
      <protection hidden="1"/>
    </xf>
    <xf numFmtId="0" fontId="13" fillId="0" borderId="18" xfId="1" applyFont="1" applyBorder="1" applyAlignment="1" applyProtection="1">
      <alignment horizontal="center" vertical="center" wrapText="1" readingOrder="2"/>
      <protection hidden="1"/>
    </xf>
    <xf numFmtId="0" fontId="13" fillId="0" borderId="19" xfId="1" applyFont="1" applyBorder="1" applyAlignment="1" applyProtection="1">
      <alignment horizontal="center" vertical="center" wrapText="1" readingOrder="2"/>
      <protection hidden="1"/>
    </xf>
    <xf numFmtId="0" fontId="13" fillId="0" borderId="26" xfId="1" applyFont="1" applyBorder="1" applyAlignment="1" applyProtection="1">
      <alignment horizontal="center" vertical="center" wrapText="1" readingOrder="2"/>
      <protection hidden="1"/>
    </xf>
    <xf numFmtId="0" fontId="13" fillId="0" borderId="0" xfId="1" applyFont="1" applyAlignment="1" applyProtection="1">
      <alignment horizontal="center" vertical="center" wrapText="1" readingOrder="2"/>
      <protection hidden="1"/>
    </xf>
    <xf numFmtId="0" fontId="13" fillId="0" borderId="33" xfId="1" applyFont="1" applyBorder="1" applyAlignment="1" applyProtection="1">
      <alignment horizontal="center" vertical="center" wrapText="1" readingOrder="2"/>
      <protection hidden="1"/>
    </xf>
    <xf numFmtId="0" fontId="13" fillId="0" borderId="25" xfId="1" applyFont="1" applyBorder="1" applyAlignment="1" applyProtection="1">
      <alignment horizontal="center" vertical="center" wrapText="1" readingOrder="2"/>
      <protection hidden="1"/>
    </xf>
    <xf numFmtId="0" fontId="13" fillId="0" borderId="23" xfId="1" applyFont="1" applyBorder="1" applyAlignment="1" applyProtection="1">
      <alignment horizontal="center" vertical="center" wrapText="1" readingOrder="2"/>
      <protection hidden="1"/>
    </xf>
    <xf numFmtId="0" fontId="13" fillId="0" borderId="24" xfId="1" applyFont="1" applyBorder="1" applyAlignment="1" applyProtection="1">
      <alignment horizontal="center" vertical="center" wrapText="1" readingOrder="2"/>
      <protection hidden="1"/>
    </xf>
    <xf numFmtId="0" fontId="18" fillId="0" borderId="20" xfId="1" applyFont="1" applyBorder="1" applyAlignment="1" applyProtection="1">
      <alignment horizontal="center" vertical="center" wrapText="1" readingOrder="2"/>
      <protection locked="0"/>
    </xf>
    <xf numFmtId="0" fontId="18" fillId="0" borderId="18" xfId="1" applyFont="1" applyBorder="1" applyAlignment="1" applyProtection="1">
      <alignment horizontal="center" vertical="center" wrapText="1" readingOrder="2"/>
      <protection locked="0"/>
    </xf>
    <xf numFmtId="0" fontId="18" fillId="0" borderId="19" xfId="1" applyFont="1" applyBorder="1" applyAlignment="1" applyProtection="1">
      <alignment horizontal="center" vertical="center" wrapText="1" readingOrder="2"/>
      <protection locked="0"/>
    </xf>
    <xf numFmtId="0" fontId="18" fillId="0" borderId="26" xfId="1" applyFont="1" applyBorder="1" applyAlignment="1" applyProtection="1">
      <alignment horizontal="center" vertical="center" wrapText="1" readingOrder="2"/>
      <protection locked="0"/>
    </xf>
    <xf numFmtId="0" fontId="18" fillId="0" borderId="0" xfId="1" applyFont="1" applyAlignment="1" applyProtection="1">
      <alignment horizontal="center" vertical="center" wrapText="1" readingOrder="2"/>
      <protection locked="0"/>
    </xf>
    <xf numFmtId="0" fontId="18" fillId="0" borderId="33" xfId="1" applyFont="1" applyBorder="1" applyAlignment="1" applyProtection="1">
      <alignment horizontal="center" vertical="center" wrapText="1" readingOrder="2"/>
      <protection locked="0"/>
    </xf>
    <xf numFmtId="0" fontId="18" fillId="0" borderId="25" xfId="1" applyFont="1" applyBorder="1" applyAlignment="1" applyProtection="1">
      <alignment horizontal="center" vertical="center" wrapText="1" readingOrder="2"/>
      <protection locked="0"/>
    </xf>
    <xf numFmtId="0" fontId="18" fillId="0" borderId="23" xfId="1" applyFont="1" applyBorder="1" applyAlignment="1" applyProtection="1">
      <alignment horizontal="center" vertical="center" wrapText="1" readingOrder="2"/>
      <protection locked="0"/>
    </xf>
    <xf numFmtId="0" fontId="18" fillId="0" borderId="24" xfId="1" applyFont="1" applyBorder="1" applyAlignment="1" applyProtection="1">
      <alignment horizontal="center" vertical="center" wrapText="1" readingOrder="2"/>
      <protection locked="0"/>
    </xf>
    <xf numFmtId="0" fontId="18" fillId="0" borderId="32" xfId="1" applyFont="1" applyBorder="1" applyAlignment="1" applyProtection="1">
      <alignment horizontal="center" vertical="center" wrapText="1" readingOrder="2"/>
      <protection locked="0"/>
    </xf>
    <xf numFmtId="0" fontId="18" fillId="0" borderId="8" xfId="1" applyFont="1" applyBorder="1" applyAlignment="1" applyProtection="1">
      <alignment horizontal="center" vertical="center" wrapText="1" readingOrder="2"/>
      <protection locked="0"/>
    </xf>
    <xf numFmtId="0" fontId="18" fillId="0" borderId="34" xfId="1" applyFont="1" applyBorder="1" applyAlignment="1" applyProtection="1">
      <alignment horizontal="center" vertical="center" wrapText="1" readingOrder="2"/>
      <protection locked="0"/>
    </xf>
    <xf numFmtId="0" fontId="1" fillId="0" borderId="27" xfId="1" applyBorder="1" applyAlignment="1" applyProtection="1">
      <alignment horizontal="center" vertical="center" shrinkToFit="1" readingOrder="2"/>
      <protection hidden="1"/>
    </xf>
    <xf numFmtId="0" fontId="1" fillId="0" borderId="28" xfId="1" applyBorder="1" applyAlignment="1" applyProtection="1">
      <alignment horizontal="center" vertical="center" shrinkToFit="1" readingOrder="2"/>
      <protection hidden="1"/>
    </xf>
    <xf numFmtId="0" fontId="1" fillId="0" borderId="29" xfId="1" applyBorder="1" applyAlignment="1" applyProtection="1">
      <alignment horizontal="center" vertical="center" shrinkToFit="1" readingOrder="2"/>
      <protection hidden="1"/>
    </xf>
    <xf numFmtId="0" fontId="1" fillId="0" borderId="30" xfId="1" applyBorder="1" applyAlignment="1" applyProtection="1">
      <alignment horizontal="center" vertical="center" shrinkToFit="1" readingOrder="2"/>
      <protection hidden="1"/>
    </xf>
    <xf numFmtId="0" fontId="1" fillId="0" borderId="31" xfId="1" applyBorder="1" applyAlignment="1" applyProtection="1">
      <alignment horizontal="center" vertical="center" readingOrder="2"/>
      <protection hidden="1"/>
    </xf>
    <xf numFmtId="0" fontId="1" fillId="0" borderId="31" xfId="1" applyBorder="1" applyAlignment="1" applyProtection="1">
      <alignment horizontal="center" readingOrder="2"/>
      <protection hidden="1"/>
    </xf>
    <xf numFmtId="0" fontId="5" fillId="0" borderId="30" xfId="1" applyFont="1" applyBorder="1" applyAlignment="1" applyProtection="1">
      <alignment horizontal="center" readingOrder="2"/>
      <protection locked="0" hidden="1"/>
    </xf>
    <xf numFmtId="0" fontId="5" fillId="0" borderId="28" xfId="1" applyFont="1" applyBorder="1" applyAlignment="1" applyProtection="1">
      <alignment horizontal="center" readingOrder="2"/>
      <protection locked="0" hidden="1"/>
    </xf>
    <xf numFmtId="0" fontId="5" fillId="0" borderId="31" xfId="1" applyFont="1" applyBorder="1" applyAlignment="1" applyProtection="1">
      <alignment horizontal="center" readingOrder="2"/>
      <protection locked="0" hidden="1"/>
    </xf>
    <xf numFmtId="0" fontId="18" fillId="0" borderId="30" xfId="1" applyFont="1" applyBorder="1" applyAlignment="1" applyProtection="1">
      <alignment horizontal="center" readingOrder="2"/>
      <protection hidden="1"/>
    </xf>
    <xf numFmtId="0" fontId="18" fillId="0" borderId="28" xfId="1" applyFont="1" applyBorder="1" applyAlignment="1" applyProtection="1">
      <alignment horizontal="center" readingOrder="2"/>
      <protection hidden="1"/>
    </xf>
    <xf numFmtId="0" fontId="18" fillId="0" borderId="31" xfId="1" applyFont="1" applyBorder="1" applyAlignment="1" applyProtection="1">
      <alignment horizontal="center" readingOrder="2"/>
      <protection hidden="1"/>
    </xf>
    <xf numFmtId="0" fontId="1" fillId="0" borderId="38" xfId="1" applyBorder="1" applyAlignment="1" applyProtection="1">
      <alignment horizontal="center" readingOrder="2"/>
      <protection hidden="1"/>
    </xf>
    <xf numFmtId="0" fontId="1" fillId="0" borderId="36" xfId="1" applyBorder="1" applyAlignment="1" applyProtection="1">
      <alignment horizontal="center" readingOrder="2"/>
      <protection hidden="1"/>
    </xf>
    <xf numFmtId="0" fontId="1" fillId="0" borderId="39" xfId="1" applyBorder="1" applyAlignment="1" applyProtection="1">
      <alignment horizontal="center" readingOrder="2"/>
      <protection hidden="1"/>
    </xf>
    <xf numFmtId="0" fontId="1" fillId="0" borderId="35" xfId="1" applyBorder="1" applyAlignment="1" applyProtection="1">
      <alignment horizontal="center" readingOrder="2"/>
      <protection hidden="1"/>
    </xf>
    <xf numFmtId="0" fontId="1" fillId="0" borderId="37" xfId="1" applyBorder="1" applyAlignment="1" applyProtection="1">
      <alignment horizontal="center" readingOrder="2"/>
      <protection hidden="1"/>
    </xf>
    <xf numFmtId="0" fontId="13" fillId="0" borderId="12" xfId="1" applyFont="1" applyBorder="1" applyAlignment="1">
      <alignment horizontal="right" vertical="center" shrinkToFit="1"/>
    </xf>
    <xf numFmtId="0" fontId="1" fillId="0" borderId="12" xfId="1" applyBorder="1" applyAlignment="1">
      <alignment horizontal="center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40" xfId="1" applyFont="1" applyBorder="1" applyAlignment="1">
      <alignment horizontal="center" vertical="center" shrinkToFit="1"/>
    </xf>
    <xf numFmtId="0" fontId="5" fillId="0" borderId="41" xfId="1" applyFont="1" applyBorder="1" applyAlignment="1">
      <alignment horizontal="center" vertical="center" shrinkToFit="1"/>
    </xf>
    <xf numFmtId="0" fontId="5" fillId="0" borderId="42" xfId="1" applyFont="1" applyBorder="1" applyAlignment="1">
      <alignment horizontal="center" vertical="center" shrinkToFit="1"/>
    </xf>
    <xf numFmtId="0" fontId="13" fillId="0" borderId="43" xfId="1" applyFont="1" applyBorder="1" applyAlignment="1">
      <alignment horizontal="center" vertical="center" wrapText="1"/>
    </xf>
    <xf numFmtId="0" fontId="13" fillId="0" borderId="44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shrinkToFit="1"/>
    </xf>
    <xf numFmtId="0" fontId="5" fillId="0" borderId="44" xfId="1" applyFont="1" applyBorder="1" applyAlignment="1">
      <alignment horizontal="center" vertical="center" shrinkToFit="1"/>
    </xf>
    <xf numFmtId="0" fontId="13" fillId="0" borderId="43" xfId="1" applyFont="1" applyBorder="1" applyAlignment="1">
      <alignment horizontal="center" vertical="center" shrinkToFit="1"/>
    </xf>
    <xf numFmtId="0" fontId="13" fillId="0" borderId="44" xfId="1" applyFont="1" applyBorder="1" applyAlignment="1">
      <alignment horizontal="center" vertical="center" shrinkToFit="1"/>
    </xf>
    <xf numFmtId="0" fontId="13" fillId="0" borderId="43" xfId="1" applyFont="1" applyBorder="1" applyAlignment="1">
      <alignment horizontal="center" vertical="center" wrapText="1" shrinkToFit="1"/>
    </xf>
    <xf numFmtId="0" fontId="21" fillId="0" borderId="43" xfId="1" applyFont="1" applyBorder="1" applyAlignment="1">
      <alignment horizontal="center" vertical="center" wrapText="1"/>
    </xf>
    <xf numFmtId="0" fontId="21" fillId="0" borderId="44" xfId="1" applyFont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 shrinkToFit="1"/>
    </xf>
    <xf numFmtId="0" fontId="13" fillId="0" borderId="42" xfId="1" applyFont="1" applyBorder="1" applyAlignment="1">
      <alignment horizontal="center" vertical="center" shrinkToFit="1"/>
    </xf>
    <xf numFmtId="0" fontId="13" fillId="0" borderId="41" xfId="1" applyFont="1" applyBorder="1" applyAlignment="1">
      <alignment horizontal="center" vertical="center" shrinkToFit="1"/>
    </xf>
    <xf numFmtId="0" fontId="1" fillId="0" borderId="41" xfId="1" applyBorder="1" applyAlignment="1">
      <alignment horizontal="center"/>
    </xf>
    <xf numFmtId="0" fontId="13" fillId="0" borderId="40" xfId="1" applyFont="1" applyBorder="1" applyAlignment="1">
      <alignment horizontal="center" vertical="center"/>
    </xf>
    <xf numFmtId="0" fontId="13" fillId="0" borderId="42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 wrapText="1"/>
    </xf>
    <xf numFmtId="0" fontId="13" fillId="0" borderId="41" xfId="1" applyFont="1" applyBorder="1" applyAlignment="1">
      <alignment horizontal="center" vertical="center" wrapText="1"/>
    </xf>
    <xf numFmtId="0" fontId="13" fillId="0" borderId="42" xfId="1" applyFont="1" applyBorder="1" applyAlignment="1">
      <alignment horizontal="center" vertical="center" wrapText="1"/>
    </xf>
  </cellXfs>
  <cellStyles count="3">
    <cellStyle name="Hyperlink 2" xfId="2" xr:uid="{7691728C-BEF5-428E-A946-3234117C0356}"/>
    <cellStyle name="Normal" xfId="0" builtinId="0"/>
    <cellStyle name="Normal 2" xfId="1" xr:uid="{DED1F0DE-2348-4F6B-9EDE-827258ECF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9;&#1601;&#1581;&#1577;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76200</xdr:colOff>
      <xdr:row>1</xdr:row>
      <xdr:rowOff>133350</xdr:rowOff>
    </xdr:from>
    <xdr:to>
      <xdr:col>42</xdr:col>
      <xdr:colOff>133350</xdr:colOff>
      <xdr:row>6</xdr:row>
      <xdr:rowOff>57150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DE81CC4-BE94-48F9-B4E1-ECD3B7E2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23975" y="304800"/>
          <a:ext cx="7810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31</xdr:row>
      <xdr:rowOff>9525</xdr:rowOff>
    </xdr:from>
    <xdr:to>
      <xdr:col>2</xdr:col>
      <xdr:colOff>276225</xdr:colOff>
      <xdr:row>33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F4836C-A791-4F4F-84D3-C1293C60A392}"/>
            </a:ext>
          </a:extLst>
        </xdr:cNvPr>
        <xdr:cNvSpPr/>
      </xdr:nvSpPr>
      <xdr:spPr>
        <a:xfrm>
          <a:off x="154076400" y="10687050"/>
          <a:ext cx="1781175" cy="3524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JO" sz="1400" b="1"/>
            <a:t>عودة الى الصفحة1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6;&#1587;&#1582;&#1577;%20&#1575;&#1604;&#1605;&#1593;&#1583;&#1604;&#1577;%202/&#1605;&#1604;&#1601;%20&#1575;&#1604;&#1591;&#1575;&#1604;&#1576;%20&#1575;&#1603;&#1587;&#1604;%20&#1605;&#1581;&#1608;&#1587;&#157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6;&#1587;&#1582;&#1577;%20&#1575;&#1604;&#1605;&#1593;&#1583;&#1604;&#1577;%202/&#1576;&#1610;&#1575;&#1606;&#1575;&#1578;%20&#1571;&#1581;&#1608;&#1575;&#1604;%20&#1575;&#1604;&#1591;&#1575;&#1604;&#1576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ثوابت"/>
      <sheetName val="لصق البيانات"/>
      <sheetName val="الصفحة1"/>
      <sheetName val="الصفحة2"/>
      <sheetName val="عربي"/>
      <sheetName val="رياضيات"/>
      <sheetName val="غياب الطلبة "/>
      <sheetName val="البطاقة1"/>
      <sheetName val="الصف الثاني1 (2)"/>
      <sheetName val="الصف الثاني1"/>
      <sheetName val="البطاقة2"/>
      <sheetName val="الصف الثاني2"/>
      <sheetName val="البطاقة3"/>
      <sheetName val="الصف الثاني3"/>
      <sheetName val="البطاقة4"/>
      <sheetName val="الصف الثاني4"/>
      <sheetName val="البطاقة5"/>
      <sheetName val="الصف الثاني5"/>
      <sheetName val="البطاقة6"/>
      <sheetName val="الصف الثاني6"/>
      <sheetName val="البطاقة7"/>
      <sheetName val="الصف الثاني7"/>
      <sheetName val="البطاقة8"/>
      <sheetName val="الصف الثاني8"/>
      <sheetName val="البطاقة9"/>
      <sheetName val="الصف الثاني9"/>
      <sheetName val="البطاقة10"/>
      <sheetName val="الصف الثاني10"/>
      <sheetName val="البطاقة11"/>
      <sheetName val="الصف الثاني11"/>
      <sheetName val="البطاقة12"/>
      <sheetName val="الصف الثاني12"/>
      <sheetName val="البطاقة13"/>
      <sheetName val="الصف الثاني13"/>
      <sheetName val="البطاقة14"/>
      <sheetName val="الصف الثاني14"/>
      <sheetName val="البطاقة15"/>
      <sheetName val="الصف الثاني15"/>
      <sheetName val="البطاقة16"/>
      <sheetName val="الصف الثاني16"/>
      <sheetName val="البطاقة17"/>
      <sheetName val="الصف الثاني17"/>
      <sheetName val="البطاقة18"/>
      <sheetName val="الصف الثاني18"/>
      <sheetName val="البطاقة19"/>
      <sheetName val="الصف الثاني19"/>
      <sheetName val="البطاقة20"/>
      <sheetName val="الصف الثاني20"/>
      <sheetName val="البطاقة21"/>
      <sheetName val="الصف الثاني21"/>
      <sheetName val="البطاقة22"/>
      <sheetName val="الصف الثاني22"/>
      <sheetName val="البطاقة23"/>
      <sheetName val="البطاقة24"/>
      <sheetName val="البطاقة25"/>
      <sheetName val="البطاقة26"/>
      <sheetName val="البطاقة27"/>
      <sheetName val="البطاقة28"/>
      <sheetName val="البطاقة29"/>
      <sheetName val="البطاقة30"/>
      <sheetName val="البطاقة31"/>
      <sheetName val="البطاقة32"/>
      <sheetName val="البطاقة33"/>
      <sheetName val="البطاقة34"/>
      <sheetName val="البطاقة35"/>
      <sheetName val="البطاقة36"/>
      <sheetName val="البطاقة37"/>
      <sheetName val="البطاقة38"/>
      <sheetName val="البطاقة39"/>
      <sheetName val="البطاقة40"/>
      <sheetName val="البطاقة41"/>
      <sheetName val="البطاقة42"/>
      <sheetName val="البطاقة43"/>
      <sheetName val="البطاقة44"/>
      <sheetName val="البطاقة45"/>
      <sheetName val="البطاقة46"/>
      <sheetName val="البطاقة47"/>
      <sheetName val="البطاقة48"/>
      <sheetName val="البطاقة49"/>
      <sheetName val="البطاقة50"/>
      <sheetName val="البطاقة51"/>
      <sheetName val="البطاقة52"/>
      <sheetName val="البطاقة53"/>
      <sheetName val="البطاقة54"/>
      <sheetName val="البطاقة55"/>
      <sheetName val="البطاقة56"/>
      <sheetName val="البطاقة57"/>
      <sheetName val="البطاقة58"/>
      <sheetName val="البطاقة59"/>
      <sheetName val="البطاقة60"/>
      <sheetName val="الصف الأول1"/>
      <sheetName val="الصف الأول2"/>
      <sheetName val="الصف الأول3"/>
      <sheetName val="الصف الأول4"/>
      <sheetName val="الصف الأول5"/>
      <sheetName val="الصف الأول6"/>
      <sheetName val="الصف الأول7"/>
      <sheetName val="الصف الأول8"/>
      <sheetName val="الصف الأول9"/>
      <sheetName val="الصف الأول10"/>
      <sheetName val="الصف الأول11"/>
      <sheetName val="الصف الأول12"/>
      <sheetName val="الصف الأول13"/>
      <sheetName val="الصف الأول14"/>
      <sheetName val="الصف الأول15"/>
      <sheetName val="الصف الأول16"/>
      <sheetName val="الصف الأول17"/>
      <sheetName val="الصف الأول18"/>
      <sheetName val="الصف الأول19"/>
      <sheetName val="الصف الأول20"/>
      <sheetName val="الصف الأول21"/>
      <sheetName val="الصف الأول22"/>
      <sheetName val="الصف الأول23"/>
      <sheetName val="الصف الأول24"/>
      <sheetName val="الصف الأول25"/>
      <sheetName val="الصف الأول26"/>
      <sheetName val="الصف الأول27"/>
      <sheetName val="الصف الأول28"/>
      <sheetName val="الصف الأول29"/>
      <sheetName val="الصف الأول30"/>
      <sheetName val="الصف الأول31"/>
      <sheetName val="الصف الأول32"/>
      <sheetName val="الصف الأول33"/>
      <sheetName val="الصف الأول34"/>
      <sheetName val="الصف الأول35"/>
      <sheetName val="الصف الأول36"/>
      <sheetName val="الصف الأول37"/>
      <sheetName val="الصف الأول38"/>
      <sheetName val="الصف الأول39"/>
      <sheetName val="الصف الأول40"/>
      <sheetName val="الصف الأول41"/>
      <sheetName val="الصف الأول42"/>
      <sheetName val="الصف الأول43"/>
      <sheetName val="الصف الأول44"/>
      <sheetName val="الصف الأول45"/>
      <sheetName val="الصف الأول46"/>
      <sheetName val="الصف الأول47"/>
      <sheetName val="الصف الأول48"/>
      <sheetName val="الصف الأول49"/>
      <sheetName val="الصف الأول50"/>
      <sheetName val="الصف الأول51"/>
      <sheetName val="الصف الأول52"/>
      <sheetName val="الصف الأول53"/>
      <sheetName val="الصف الأول54"/>
      <sheetName val="الصف الأول55"/>
      <sheetName val="الصف الأول56"/>
      <sheetName val="الصف الأول57"/>
      <sheetName val="الصف الأول58"/>
      <sheetName val="الصف الأول59"/>
      <sheetName val="الصف الأول60"/>
      <sheetName val="الصف الثاني23"/>
      <sheetName val="الصف الثاني24"/>
      <sheetName val="الصف الثاني25"/>
      <sheetName val="الصف الثاني26"/>
      <sheetName val="الصف الثاني27"/>
      <sheetName val="الصف الثاني28"/>
      <sheetName val="الصف الثاني29"/>
      <sheetName val="الصف الثاني30"/>
      <sheetName val="الصف الثاني31"/>
      <sheetName val="الصف الثاني32"/>
      <sheetName val="الصف الثاني33"/>
      <sheetName val="الصف الثاني34"/>
      <sheetName val="الصف الثاني35"/>
      <sheetName val="الصف الثاني36"/>
      <sheetName val="الصف الثاني37"/>
      <sheetName val="الصف الثاني38"/>
      <sheetName val="الصف الثاني39"/>
      <sheetName val="الصف الثاني40"/>
      <sheetName val="الصف الثاني41"/>
      <sheetName val="الصف الثاني42"/>
      <sheetName val="الصف الثاني43"/>
      <sheetName val="الصف الثاني44"/>
      <sheetName val="الصف الثاني45"/>
      <sheetName val="الصف الثاني46"/>
      <sheetName val="الصف الثاني47"/>
      <sheetName val="الصف الثاني48"/>
      <sheetName val="الصف الثاني49"/>
      <sheetName val="الصف الثاني50"/>
      <sheetName val="الصف الثاني51"/>
      <sheetName val="الصف الثاني52"/>
      <sheetName val="الصف الثاني53"/>
      <sheetName val="الصف الثاني54"/>
      <sheetName val="الصف الثاني55"/>
      <sheetName val="الصف الثاني56"/>
      <sheetName val="الصف الثاني57"/>
      <sheetName val="الصف الثاني58"/>
      <sheetName val="الصف الثاني59"/>
      <sheetName val="الصف الثاني60"/>
      <sheetName val="الصف الثالث1"/>
      <sheetName val="الصف الثالث2"/>
      <sheetName val="الصف الثالث3"/>
      <sheetName val="الصف الثالث4"/>
      <sheetName val="الصف الثالث5"/>
      <sheetName val="الصف الثالث6"/>
      <sheetName val="الصف الثالث7"/>
      <sheetName val="الصف الثالث8"/>
      <sheetName val="الصف الثالث9"/>
      <sheetName val="الصف الثالث10"/>
      <sheetName val="الصف الثالث11"/>
      <sheetName val="الصف الثالث12"/>
      <sheetName val="الصف الثالث13"/>
      <sheetName val="الصف الثالث14"/>
      <sheetName val="الصف الثالث15"/>
      <sheetName val="الصف الثالث16"/>
      <sheetName val="الصف الثالث17"/>
      <sheetName val="الصف الثالث18"/>
      <sheetName val="الصف الثالث19"/>
      <sheetName val="الصف الثالث20"/>
      <sheetName val="الصف الثالث21"/>
      <sheetName val="الصف الثالث22"/>
      <sheetName val="الصف الثالث23"/>
      <sheetName val="الصف الثالث24"/>
      <sheetName val="الصف الثالث25"/>
      <sheetName val="الصف الثالث26"/>
      <sheetName val="الصف الثالث27"/>
      <sheetName val="الصف الثالث28"/>
      <sheetName val="الصف الثالث29"/>
      <sheetName val="الصف الثالث30"/>
      <sheetName val="الصف الثالث31"/>
      <sheetName val="الصف الثالث32"/>
      <sheetName val="الصف الثالث33"/>
      <sheetName val="الصف الثالث34"/>
      <sheetName val="الصف الثالث35"/>
      <sheetName val="الصف الثالث36"/>
      <sheetName val="الصف الثالث37"/>
      <sheetName val="الصف الثالث38"/>
      <sheetName val="الصف الثالث39"/>
      <sheetName val="الصف الثالث40"/>
      <sheetName val="الصف الثالث41"/>
      <sheetName val="الصف الثالث42"/>
      <sheetName val="الصف الثالث43"/>
      <sheetName val="الصف الثالث44"/>
      <sheetName val="الصف الثالث45"/>
      <sheetName val="الصف الثالث46"/>
      <sheetName val="الصف الثالث47"/>
      <sheetName val="الصف الثالث48"/>
      <sheetName val="الصف الثالث49"/>
      <sheetName val="الصف الثالث50"/>
      <sheetName val="الصف الثالث51"/>
      <sheetName val="الصف الثالث52"/>
      <sheetName val="الصف الثالث53"/>
      <sheetName val="الصف الثالث54"/>
      <sheetName val="الصف الثالث55"/>
      <sheetName val="الصف الثالث56"/>
      <sheetName val="الصف الثالث57"/>
      <sheetName val="الصف الثالث58"/>
      <sheetName val="الصف الثالث59"/>
      <sheetName val="الصف الثالث60"/>
    </sheetNames>
    <sheetDataSet>
      <sheetData sheetId="0">
        <row r="2">
          <cell r="A2" t="str">
            <v>2017ـ2018</v>
          </cell>
          <cell r="B2" t="str">
            <v>ذكور مخيم عمان الابتدائية</v>
          </cell>
          <cell r="C2" t="str">
            <v xml:space="preserve">جنوب عمان </v>
          </cell>
          <cell r="D2">
            <v>10000705</v>
          </cell>
          <cell r="E2" t="str">
            <v xml:space="preserve">الأول </v>
          </cell>
          <cell r="F2" t="str">
            <v>1ـ 9ـ 2018</v>
          </cell>
          <cell r="G2" t="str">
            <v>سليم</v>
          </cell>
          <cell r="H2" t="str">
            <v>الشعر</v>
          </cell>
          <cell r="I2" t="str">
            <v xml:space="preserve">شخصية قيادية </v>
          </cell>
          <cell r="J2" t="str">
            <v>الأول ( أ )</v>
          </cell>
          <cell r="K2" t="str">
            <v>سفيان زبن</v>
          </cell>
          <cell r="L2" t="str">
            <v>محمد درويش</v>
          </cell>
          <cell r="M2" t="str">
            <v>حسني اللالا</v>
          </cell>
          <cell r="N2" t="str">
            <v>فتحي الحداد</v>
          </cell>
          <cell r="O2" t="str">
            <v>2017ـ2018</v>
          </cell>
        </row>
        <row r="3">
          <cell r="A3" t="str">
            <v>2019ـ2020</v>
          </cell>
          <cell r="C3" t="str">
            <v xml:space="preserve">شمال عمان </v>
          </cell>
          <cell r="E3" t="str">
            <v xml:space="preserve">الثاني </v>
          </cell>
          <cell r="F3" t="str">
            <v>1ـ 9ـ 2019</v>
          </cell>
          <cell r="G3" t="str">
            <v>ضعف بصر</v>
          </cell>
          <cell r="H3" t="str">
            <v>المطالعة</v>
          </cell>
          <cell r="I3" t="str">
            <v>الشعر</v>
          </cell>
          <cell r="J3" t="str">
            <v>الأول ( ب )</v>
          </cell>
          <cell r="K3" t="str">
            <v>يوسف العواودة</v>
          </cell>
          <cell r="L3" t="str">
            <v>سعيد السيد</v>
          </cell>
          <cell r="M3" t="str">
            <v>يوسف أبو زيد</v>
          </cell>
          <cell r="N3" t="str">
            <v>نعيم زرزور</v>
          </cell>
          <cell r="O3" t="str">
            <v>2019ـ2020</v>
          </cell>
        </row>
        <row r="4">
          <cell r="A4" t="str">
            <v>2020ـ2021</v>
          </cell>
          <cell r="C4" t="str">
            <v>الزرقاء</v>
          </cell>
          <cell r="E4" t="str">
            <v>الثالث</v>
          </cell>
          <cell r="F4" t="str">
            <v>1ـ 9ـ 2020</v>
          </cell>
          <cell r="G4" t="str">
            <v>نطق</v>
          </cell>
          <cell r="H4" t="str">
            <v>إلقاء وخطابة</v>
          </cell>
          <cell r="I4" t="str">
            <v>المطالعة</v>
          </cell>
          <cell r="J4" t="str">
            <v>الأول ( ج )</v>
          </cell>
          <cell r="K4" t="str">
            <v>محمد أبو محفوظ</v>
          </cell>
          <cell r="L4" t="str">
            <v>ميسم فريج</v>
          </cell>
          <cell r="M4" t="str">
            <v>سفيان الفيومي</v>
          </cell>
          <cell r="N4" t="str">
            <v>هشام المثيلي</v>
          </cell>
          <cell r="O4" t="str">
            <v>2020ـ2021</v>
          </cell>
        </row>
        <row r="5">
          <cell r="A5" t="str">
            <v>2021ـ2022</v>
          </cell>
          <cell r="C5" t="str">
            <v>اربد</v>
          </cell>
          <cell r="F5" t="str">
            <v>1ـ 9ـ 2021</v>
          </cell>
          <cell r="G5" t="str">
            <v>دماغ وأعصاب</v>
          </cell>
          <cell r="H5" t="str">
            <v>كرة قدم</v>
          </cell>
          <cell r="I5" t="str">
            <v>إلقاء وخطابة</v>
          </cell>
          <cell r="J5" t="str">
            <v>الأول ( د )</v>
          </cell>
          <cell r="K5" t="str">
            <v>يوسف فرحان</v>
          </cell>
          <cell r="L5" t="str">
            <v>عبدالرحمن النجار</v>
          </cell>
          <cell r="M5" t="str">
            <v>احمد التاجي</v>
          </cell>
          <cell r="N5" t="str">
            <v>محمد حمادة</v>
          </cell>
          <cell r="O5" t="str">
            <v>2021ـ2022</v>
          </cell>
        </row>
        <row r="6">
          <cell r="A6" t="str">
            <v>2022ـ2023</v>
          </cell>
          <cell r="F6" t="str">
            <v>1ـ 9ـ 2022</v>
          </cell>
          <cell r="G6" t="str">
            <v>أمراض القلب</v>
          </cell>
          <cell r="H6" t="str">
            <v xml:space="preserve">التلاوة </v>
          </cell>
          <cell r="I6" t="str">
            <v>كرة قدم</v>
          </cell>
          <cell r="J6" t="str">
            <v>الأول ( هـ )</v>
          </cell>
          <cell r="K6" t="str">
            <v>محمود عقل</v>
          </cell>
          <cell r="L6" t="str">
            <v>وائل عدوان</v>
          </cell>
          <cell r="M6" t="str">
            <v>احمد مكحل</v>
          </cell>
          <cell r="O6" t="str">
            <v>2022ـ2023</v>
          </cell>
        </row>
        <row r="7">
          <cell r="A7" t="str">
            <v>2023ـ2024</v>
          </cell>
          <cell r="F7" t="str">
            <v>1ـ 9ـ 2023</v>
          </cell>
          <cell r="G7" t="str">
            <v xml:space="preserve">ربو </v>
          </cell>
          <cell r="H7" t="str">
            <v>الخط</v>
          </cell>
          <cell r="I7" t="str">
            <v xml:space="preserve">التلاوة </v>
          </cell>
          <cell r="J7" t="str">
            <v>الأول ( و )</v>
          </cell>
          <cell r="K7" t="str">
            <v>علي منصور</v>
          </cell>
          <cell r="L7" t="str">
            <v>انس الغول</v>
          </cell>
          <cell r="M7" t="str">
            <v>معاوية زبن</v>
          </cell>
          <cell r="O7" t="str">
            <v>2023ـ2024</v>
          </cell>
        </row>
        <row r="8">
          <cell r="A8" t="str">
            <v>2024ـ2025</v>
          </cell>
          <cell r="F8" t="str">
            <v>1ـ 9ـ 2024</v>
          </cell>
          <cell r="G8" t="str">
            <v>أزمة تنفسية</v>
          </cell>
          <cell r="H8" t="str">
            <v>الرسم</v>
          </cell>
          <cell r="I8" t="str">
            <v>الخط</v>
          </cell>
          <cell r="J8" t="str">
            <v>الأول( ز)</v>
          </cell>
          <cell r="L8" t="str">
            <v>محمد شلباية</v>
          </cell>
          <cell r="M8" t="str">
            <v>طارق جراد</v>
          </cell>
          <cell r="O8" t="str">
            <v>2024ـ2025</v>
          </cell>
        </row>
        <row r="9">
          <cell r="A9" t="str">
            <v>2025ـ2026</v>
          </cell>
          <cell r="F9" t="str">
            <v>1ـ 9ـ 2025</v>
          </cell>
          <cell r="G9" t="str">
            <v>الصرع</v>
          </cell>
          <cell r="H9" t="str">
            <v>ـــــــــــــــ</v>
          </cell>
          <cell r="I9" t="str">
            <v>الرسم</v>
          </cell>
          <cell r="J9" t="str">
            <v>الأول (ح )</v>
          </cell>
          <cell r="O9" t="str">
            <v>2025ـ2026</v>
          </cell>
        </row>
        <row r="10">
          <cell r="A10" t="str">
            <v>2026ـ2027</v>
          </cell>
          <cell r="F10" t="str">
            <v>1ـ 9ـ 2026</v>
          </cell>
          <cell r="G10" t="str">
            <v>أمراض جلدية</v>
          </cell>
          <cell r="I10" t="str">
            <v>ــــــــــــــ</v>
          </cell>
          <cell r="J10" t="str">
            <v>الأول ( ط )</v>
          </cell>
          <cell r="O10" t="str">
            <v>2026ـ2027</v>
          </cell>
        </row>
        <row r="11">
          <cell r="A11" t="str">
            <v>2027ـ2028</v>
          </cell>
          <cell r="F11" t="str">
            <v>1ـ 9ـ 2027</v>
          </cell>
          <cell r="G11" t="str">
            <v>كلية حجم صغير</v>
          </cell>
          <cell r="J11" t="str">
            <v>الأول ( ي )</v>
          </cell>
          <cell r="O11" t="str">
            <v>2027ـ2028</v>
          </cell>
        </row>
        <row r="12">
          <cell r="A12" t="str">
            <v>2028ـ2029</v>
          </cell>
          <cell r="F12" t="str">
            <v>1ـ 9ـ 2028</v>
          </cell>
          <cell r="G12" t="str">
            <v>عمليات</v>
          </cell>
          <cell r="J12" t="str">
            <v>الثاني ( أ )</v>
          </cell>
          <cell r="O12" t="str">
            <v>2028ـ2029</v>
          </cell>
        </row>
        <row r="13">
          <cell r="A13" t="str">
            <v>2029ـ2030</v>
          </cell>
          <cell r="G13" t="str">
            <v>افتاق</v>
          </cell>
          <cell r="J13" t="str">
            <v>الثاني ( ب )</v>
          </cell>
          <cell r="O13" t="str">
            <v>2029ـ2030</v>
          </cell>
        </row>
        <row r="14">
          <cell r="A14" t="str">
            <v>2030ـ2031</v>
          </cell>
          <cell r="G14" t="str">
            <v>حمى البحر المتوسط</v>
          </cell>
          <cell r="J14" t="str">
            <v>الثاني ( ج )</v>
          </cell>
          <cell r="O14" t="str">
            <v>2030ـ2031</v>
          </cell>
        </row>
        <row r="15">
          <cell r="A15" t="str">
            <v>2031ـ2032</v>
          </cell>
          <cell r="G15" t="str">
            <v>التهاب اللوزتين</v>
          </cell>
          <cell r="J15" t="str">
            <v>الثاني ( د )</v>
          </cell>
          <cell r="O15" t="str">
            <v>2031ـ2032</v>
          </cell>
        </row>
        <row r="16">
          <cell r="A16" t="str">
            <v>2032ـ2033</v>
          </cell>
          <cell r="J16" t="str">
            <v>الثاني ( هـ )</v>
          </cell>
          <cell r="O16" t="str">
            <v>2032ـ2033</v>
          </cell>
        </row>
        <row r="17">
          <cell r="A17" t="str">
            <v>2033ـ2034</v>
          </cell>
          <cell r="J17" t="str">
            <v>الثاني ( و )</v>
          </cell>
          <cell r="O17" t="str">
            <v>2033ـ2034</v>
          </cell>
        </row>
        <row r="18">
          <cell r="A18" t="str">
            <v>2034ـ2035</v>
          </cell>
          <cell r="J18" t="str">
            <v>الثاني( ز)</v>
          </cell>
          <cell r="O18" t="str">
            <v>2034ـ2035</v>
          </cell>
        </row>
        <row r="19">
          <cell r="A19" t="str">
            <v>2035ـ2036</v>
          </cell>
          <cell r="J19" t="str">
            <v>الثاني (ح )</v>
          </cell>
          <cell r="O19" t="str">
            <v>2035ـ2036</v>
          </cell>
        </row>
        <row r="20">
          <cell r="A20" t="str">
            <v>2036ـ2037</v>
          </cell>
          <cell r="J20" t="str">
            <v>الثاني ( ط )</v>
          </cell>
          <cell r="O20" t="str">
            <v>2036ـ2037</v>
          </cell>
        </row>
        <row r="21">
          <cell r="A21" t="str">
            <v>2037ـ2038</v>
          </cell>
          <cell r="J21" t="str">
            <v>الثاني ( ي )</v>
          </cell>
          <cell r="O21" t="str">
            <v>2037ـ2038</v>
          </cell>
        </row>
        <row r="22">
          <cell r="A22" t="str">
            <v>2038ـ2039</v>
          </cell>
          <cell r="J22" t="str">
            <v>الثالث ( أ )</v>
          </cell>
          <cell r="O22" t="str">
            <v>2038ـ2039</v>
          </cell>
        </row>
        <row r="23">
          <cell r="A23" t="str">
            <v>2039ـ2040</v>
          </cell>
          <cell r="J23" t="str">
            <v>الثالث ( ب )</v>
          </cell>
          <cell r="O23" t="str">
            <v>2039ـ2040</v>
          </cell>
        </row>
        <row r="24">
          <cell r="A24" t="str">
            <v>2040ـ2041</v>
          </cell>
          <cell r="J24" t="str">
            <v>الثالث ( ج )</v>
          </cell>
          <cell r="O24" t="str">
            <v>2040ـ2041</v>
          </cell>
        </row>
        <row r="25">
          <cell r="A25" t="str">
            <v>2041ـ2042</v>
          </cell>
          <cell r="J25" t="str">
            <v>الثالث ( د )</v>
          </cell>
          <cell r="O25" t="str">
            <v>2041ـ2042</v>
          </cell>
        </row>
        <row r="26">
          <cell r="A26" t="str">
            <v>2042ـ2043</v>
          </cell>
          <cell r="J26" t="str">
            <v>الثالث ( هـ )</v>
          </cell>
          <cell r="O26" t="str">
            <v>2042ـ2043</v>
          </cell>
        </row>
        <row r="27">
          <cell r="A27" t="str">
            <v>2043ـ2044</v>
          </cell>
          <cell r="J27" t="str">
            <v>الثالث ( و )</v>
          </cell>
          <cell r="O27" t="str">
            <v>2043ـ2044</v>
          </cell>
        </row>
        <row r="28">
          <cell r="A28" t="str">
            <v>2044ـ2045</v>
          </cell>
          <cell r="J28" t="str">
            <v>الثالث( ز)</v>
          </cell>
          <cell r="O28" t="str">
            <v>2044ـ2045</v>
          </cell>
        </row>
        <row r="29">
          <cell r="A29" t="str">
            <v>2045ـ2046</v>
          </cell>
          <cell r="J29" t="str">
            <v>الثالث (ح )</v>
          </cell>
          <cell r="O29" t="str">
            <v>2045ـ2046</v>
          </cell>
        </row>
        <row r="30">
          <cell r="A30" t="str">
            <v>2046ـ2047</v>
          </cell>
          <cell r="J30" t="str">
            <v>الثالث ( ط )</v>
          </cell>
          <cell r="O30" t="str">
            <v>2046ـ2047</v>
          </cell>
        </row>
        <row r="31">
          <cell r="A31" t="str">
            <v>2047ـ2048</v>
          </cell>
          <cell r="J31" t="str">
            <v>الثالث ( ي )</v>
          </cell>
          <cell r="O31" t="str">
            <v>2047ـ2048</v>
          </cell>
        </row>
        <row r="32">
          <cell r="A32" t="str">
            <v>2048ـ2049</v>
          </cell>
          <cell r="O32" t="str">
            <v>2048ـ2049</v>
          </cell>
        </row>
        <row r="33">
          <cell r="A33" t="str">
            <v>2049ـ2050</v>
          </cell>
          <cell r="O33" t="str">
            <v>2049ـ2050</v>
          </cell>
        </row>
      </sheetData>
      <sheetData sheetId="1"/>
      <sheetData sheetId="2">
        <row r="1">
          <cell r="A1" t="str">
            <v xml:space="preserve">الرقم </v>
          </cell>
          <cell r="B1" t="str">
            <v xml:space="preserve">الاسم كاملا </v>
          </cell>
          <cell r="C1" t="str">
            <v xml:space="preserve">اسم طالب </v>
          </cell>
          <cell r="D1" t="str">
            <v>اسم اب</v>
          </cell>
          <cell r="E1" t="str">
            <v>اسم جد</v>
          </cell>
          <cell r="F1" t="str">
            <v>عائلة 1</v>
          </cell>
          <cell r="G1" t="str">
            <v>عائلة 2</v>
          </cell>
          <cell r="H1" t="str">
            <v xml:space="preserve">تاريخ ميلاد </v>
          </cell>
          <cell r="I1" t="str">
            <v xml:space="preserve">تاريخ بالحروف </v>
          </cell>
          <cell r="J1" t="str">
            <v xml:space="preserve">محافظة </v>
          </cell>
          <cell r="K1" t="str">
            <v>العائلة الموحد</v>
          </cell>
          <cell r="L1" t="str">
            <v xml:space="preserve">جنسية اب </v>
          </cell>
          <cell r="M1" t="str">
            <v xml:space="preserve">بلد اصلي </v>
          </cell>
          <cell r="N1" t="str">
            <v xml:space="preserve">ديانة </v>
          </cell>
          <cell r="O1" t="str">
            <v>اسم ام</v>
          </cell>
          <cell r="P1" t="str">
            <v xml:space="preserve">اسم ولي الامر </v>
          </cell>
          <cell r="Q1" t="str">
            <v>قرابته للولد</v>
          </cell>
          <cell r="R1" t="str">
            <v>نوع عمل</v>
          </cell>
          <cell r="S1" t="str">
            <v>مكان عمل</v>
          </cell>
          <cell r="T1" t="str">
            <v>عنوان</v>
          </cell>
          <cell r="U1" t="str">
            <v>هاتف</v>
          </cell>
          <cell r="V1" t="str">
            <v xml:space="preserve">رقم بطاقة </v>
          </cell>
          <cell r="W1" t="str">
            <v xml:space="preserve">رمز </v>
          </cell>
          <cell r="X1" t="str">
            <v>منطقة</v>
          </cell>
          <cell r="Y1" t="str">
            <v>قرابته للولد رمز</v>
          </cell>
          <cell r="Z1" t="str">
            <v>اسم صاحب بطاقة</v>
          </cell>
          <cell r="AA1" t="str">
            <v xml:space="preserve">مكان ولادة </v>
          </cell>
          <cell r="AB1" t="str">
            <v>منطقة تحت</v>
          </cell>
          <cell r="AC1" t="str">
            <v>العام الدراسي</v>
          </cell>
          <cell r="AD1" t="str">
            <v>المدرسة</v>
          </cell>
          <cell r="AE1" t="str">
            <v>المنطقة</v>
          </cell>
          <cell r="AF1" t="str">
            <v>رمز المدرسة</v>
          </cell>
          <cell r="AG1" t="str">
            <v>الصف الذي دخله</v>
          </cell>
          <cell r="AH1" t="str">
            <v xml:space="preserve">تاريخ الالتحاق بالمدرسة </v>
          </cell>
          <cell r="AI1" t="str">
            <v>الوطني</v>
          </cell>
        </row>
        <row r="2">
          <cell r="A2">
            <v>1</v>
          </cell>
          <cell r="B2" t="str">
            <v>"ابراهيمالخليل" رائد عبد اللطيف ابو غويلة</v>
          </cell>
          <cell r="C2" t="str">
            <v>"ابراهيمالخليل"</v>
          </cell>
          <cell r="D2" t="str">
            <v>رائد</v>
          </cell>
          <cell r="E2" t="str">
            <v>عبد اللطيف</v>
          </cell>
          <cell r="F2" t="str">
            <v>ابو غويلة</v>
          </cell>
          <cell r="G2" t="str">
            <v/>
          </cell>
          <cell r="H2">
            <v>42297</v>
          </cell>
          <cell r="I2" t="str">
            <v xml:space="preserve"> العشرون من شهر تشرين الأول لعام  ألفين وخمسة عشر </v>
          </cell>
          <cell r="J2" t="str">
            <v>عمان</v>
          </cell>
          <cell r="K2" t="str">
            <v xml:space="preserve">ابو غويلة </v>
          </cell>
          <cell r="L2" t="str">
            <v>الأردن</v>
          </cell>
          <cell r="M2" t="str">
            <v>NI'ANA</v>
          </cell>
          <cell r="N2" t="str">
            <v>مسلم</v>
          </cell>
          <cell r="O2" t="str">
            <v>ثلجه</v>
          </cell>
          <cell r="P2" t="str">
            <v>رائد</v>
          </cell>
          <cell r="Q2" t="str">
            <v>والده</v>
          </cell>
          <cell r="R2" t="str">
            <v>عامل</v>
          </cell>
          <cell r="S2" t="str">
            <v>عمان</v>
          </cell>
          <cell r="T2" t="str">
            <v>الوحدات</v>
          </cell>
          <cell r="U2">
            <v>797706584</v>
          </cell>
          <cell r="V2" t="str">
            <v>1-01190072</v>
          </cell>
          <cell r="W2" t="str">
            <v>لاجئ</v>
          </cell>
          <cell r="X2" t="str">
            <v>جنوب عمان</v>
          </cell>
          <cell r="Y2" t="str">
            <v>والده</v>
          </cell>
          <cell r="Z2" t="str">
            <v>رائد</v>
          </cell>
          <cell r="AA2" t="str">
            <v>عمان</v>
          </cell>
          <cell r="AB2" t="str">
            <v>جنوب عمان</v>
          </cell>
          <cell r="AC2" t="str">
            <v>2022ـ2023</v>
          </cell>
          <cell r="AD2" t="str">
            <v>ذكور مخيم عمان الابتدائية</v>
          </cell>
          <cell r="AE2" t="str">
            <v xml:space="preserve">جنوب عمان </v>
          </cell>
          <cell r="AF2">
            <v>10000705</v>
          </cell>
          <cell r="AG2" t="str">
            <v xml:space="preserve">الأول </v>
          </cell>
          <cell r="AH2" t="str">
            <v>1ـ 9ـ 2021</v>
          </cell>
          <cell r="AI2">
            <v>2003361093</v>
          </cell>
        </row>
        <row r="3">
          <cell r="A3">
            <v>2</v>
          </cell>
          <cell r="B3" t="str">
            <v>احمد محمد حرب يوسف</v>
          </cell>
          <cell r="C3" t="str">
            <v>احمد</v>
          </cell>
          <cell r="D3" t="str">
            <v>محمد</v>
          </cell>
          <cell r="E3" t="str">
            <v>حرب</v>
          </cell>
          <cell r="F3" t="str">
            <v>يوسف</v>
          </cell>
          <cell r="G3" t="str">
            <v/>
          </cell>
          <cell r="H3">
            <v>42205</v>
          </cell>
          <cell r="I3" t="str">
            <v xml:space="preserve"> العشرون من شهر تموز لعام  ألفين وخمسة عشر </v>
          </cell>
          <cell r="J3" t="str">
            <v>عمان</v>
          </cell>
          <cell r="K3" t="str">
            <v xml:space="preserve">يوسف </v>
          </cell>
          <cell r="L3" t="str">
            <v>الأردن</v>
          </cell>
          <cell r="M3">
            <v>0</v>
          </cell>
          <cell r="N3" t="str">
            <v>مسلم</v>
          </cell>
          <cell r="O3" t="str">
            <v>سارة</v>
          </cell>
          <cell r="P3" t="str">
            <v>محمد</v>
          </cell>
          <cell r="Q3" t="str">
            <v>والده</v>
          </cell>
          <cell r="R3" t="str">
            <v>موظف</v>
          </cell>
          <cell r="S3" t="str">
            <v>عمان</v>
          </cell>
          <cell r="T3" t="str">
            <v>الوحدات</v>
          </cell>
          <cell r="U3">
            <v>790396457</v>
          </cell>
          <cell r="V3" t="str">
            <v>1-01096983</v>
          </cell>
          <cell r="W3" t="str">
            <v>لاجئ</v>
          </cell>
          <cell r="X3" t="str">
            <v>جنوب عمان</v>
          </cell>
          <cell r="Y3" t="str">
            <v>والده</v>
          </cell>
          <cell r="Z3" t="str">
            <v>محمد</v>
          </cell>
          <cell r="AA3" t="str">
            <v>عمان</v>
          </cell>
          <cell r="AB3" t="str">
            <v>جنوب عمان</v>
          </cell>
          <cell r="AC3" t="str">
            <v>2022ـ2023</v>
          </cell>
          <cell r="AD3" t="str">
            <v>ذكور مخيم عمان الابتدائية</v>
          </cell>
          <cell r="AE3" t="str">
            <v xml:space="preserve">جنوب عمان </v>
          </cell>
          <cell r="AF3">
            <v>10000705</v>
          </cell>
          <cell r="AG3" t="str">
            <v xml:space="preserve">الأول </v>
          </cell>
          <cell r="AH3" t="str">
            <v>1ـ 9ـ 2021</v>
          </cell>
          <cell r="AI3">
            <v>2003281952</v>
          </cell>
        </row>
        <row r="4">
          <cell r="A4">
            <v>3</v>
          </cell>
          <cell r="B4" t="str">
            <v>احمد ناصر عبد الرحمن جبر</v>
          </cell>
          <cell r="C4" t="str">
            <v>احمد</v>
          </cell>
          <cell r="D4" t="str">
            <v>ناصر</v>
          </cell>
          <cell r="E4" t="str">
            <v>عبد الرحمن</v>
          </cell>
          <cell r="F4" t="str">
            <v>جبر</v>
          </cell>
          <cell r="G4" t="str">
            <v/>
          </cell>
          <cell r="H4">
            <v>42032</v>
          </cell>
          <cell r="I4" t="str">
            <v xml:space="preserve"> الثامن والعشرون من شهر كانون الثاني لعام  ألفين وخمسة عشر </v>
          </cell>
          <cell r="J4" t="str">
            <v>عمان</v>
          </cell>
          <cell r="K4" t="str">
            <v xml:space="preserve">جبر </v>
          </cell>
          <cell r="L4" t="str">
            <v>الأردن</v>
          </cell>
          <cell r="M4" t="str">
            <v>SAFIRIYA</v>
          </cell>
          <cell r="N4" t="str">
            <v>مسلم</v>
          </cell>
          <cell r="O4" t="str">
            <v>سنابل</v>
          </cell>
          <cell r="P4" t="str">
            <v>ناصر</v>
          </cell>
          <cell r="Q4" t="str">
            <v>والده</v>
          </cell>
          <cell r="R4" t="str">
            <v>موظف</v>
          </cell>
          <cell r="S4" t="str">
            <v>عمان</v>
          </cell>
          <cell r="T4" t="str">
            <v>الوحدات</v>
          </cell>
          <cell r="U4">
            <v>790868562</v>
          </cell>
          <cell r="V4" t="str">
            <v>1-01094749</v>
          </cell>
          <cell r="W4" t="str">
            <v>لاجئ</v>
          </cell>
          <cell r="X4" t="str">
            <v>جنوب عمان</v>
          </cell>
          <cell r="Y4" t="str">
            <v>والده</v>
          </cell>
          <cell r="Z4" t="str">
            <v>ناصر</v>
          </cell>
          <cell r="AA4" t="str">
            <v>عمان</v>
          </cell>
          <cell r="AB4" t="str">
            <v>جنوب عمان</v>
          </cell>
          <cell r="AC4" t="str">
            <v>2022ـ2023</v>
          </cell>
          <cell r="AD4" t="str">
            <v>ذكور مخيم عمان الابتدائية</v>
          </cell>
          <cell r="AE4" t="str">
            <v xml:space="preserve">جنوب عمان </v>
          </cell>
          <cell r="AF4">
            <v>10000705</v>
          </cell>
          <cell r="AG4" t="str">
            <v xml:space="preserve">الأول </v>
          </cell>
          <cell r="AH4" t="str">
            <v>1ـ 9ـ 2021</v>
          </cell>
          <cell r="AI4">
            <v>2003170629</v>
          </cell>
        </row>
        <row r="5">
          <cell r="A5">
            <v>4</v>
          </cell>
          <cell r="B5" t="str">
            <v>ادم احمد اسعد الزايدي</v>
          </cell>
          <cell r="C5" t="str">
            <v>ادم</v>
          </cell>
          <cell r="D5" t="str">
            <v>احمد</v>
          </cell>
          <cell r="E5" t="str">
            <v>اسعد</v>
          </cell>
          <cell r="F5" t="str">
            <v>الزايدي</v>
          </cell>
          <cell r="G5" t="str">
            <v/>
          </cell>
          <cell r="H5">
            <v>42171</v>
          </cell>
          <cell r="I5" t="str">
            <v xml:space="preserve"> السادس عشر من شهر حزيران لعام  ألفين وخمسة عشر </v>
          </cell>
          <cell r="J5" t="str">
            <v>عمان</v>
          </cell>
          <cell r="K5" t="str">
            <v xml:space="preserve">الزايدي </v>
          </cell>
          <cell r="L5" t="str">
            <v>الأردن</v>
          </cell>
          <cell r="M5" t="str">
            <v>SALAMA</v>
          </cell>
          <cell r="N5" t="str">
            <v>مسلم</v>
          </cell>
          <cell r="O5" t="str">
            <v>عبير</v>
          </cell>
          <cell r="P5" t="str">
            <v>احمد</v>
          </cell>
          <cell r="Q5" t="str">
            <v>والده</v>
          </cell>
          <cell r="R5" t="str">
            <v>موظف</v>
          </cell>
          <cell r="S5" t="str">
            <v>عمان</v>
          </cell>
          <cell r="T5" t="str">
            <v>الوحدات</v>
          </cell>
          <cell r="U5">
            <v>791258691</v>
          </cell>
          <cell r="V5" t="str">
            <v>1-01099926</v>
          </cell>
          <cell r="W5" t="str">
            <v>لاجئ</v>
          </cell>
          <cell r="X5" t="str">
            <v>جنوب عمان</v>
          </cell>
          <cell r="Y5" t="str">
            <v>والده</v>
          </cell>
          <cell r="Z5" t="str">
            <v>احمد</v>
          </cell>
          <cell r="AA5" t="str">
            <v>عمان</v>
          </cell>
          <cell r="AB5" t="str">
            <v>جنوب عمان</v>
          </cell>
          <cell r="AC5" t="str">
            <v>2022ـ2023</v>
          </cell>
          <cell r="AD5" t="str">
            <v>ذكور مخيم عمان الابتدائية</v>
          </cell>
          <cell r="AE5" t="str">
            <v xml:space="preserve">جنوب عمان </v>
          </cell>
          <cell r="AF5">
            <v>10000705</v>
          </cell>
          <cell r="AG5" t="str">
            <v xml:space="preserve">الأول </v>
          </cell>
          <cell r="AH5" t="str">
            <v>1ـ 9ـ 2021</v>
          </cell>
          <cell r="AI5">
            <v>2003265351</v>
          </cell>
        </row>
        <row r="6">
          <cell r="A6">
            <v>5</v>
          </cell>
          <cell r="B6" t="str">
            <v>ادم مراد رسمي خير</v>
          </cell>
          <cell r="C6" t="str">
            <v>ادم</v>
          </cell>
          <cell r="D6" t="str">
            <v>مراد</v>
          </cell>
          <cell r="E6" t="str">
            <v>رسمي</v>
          </cell>
          <cell r="F6" t="str">
            <v>خير</v>
          </cell>
          <cell r="G6" t="str">
            <v/>
          </cell>
          <cell r="H6">
            <v>42162</v>
          </cell>
          <cell r="I6" t="str">
            <v xml:space="preserve"> السابع من شهر حزيران لعام  ألفين وخمسة عشر </v>
          </cell>
          <cell r="J6" t="str">
            <v>عمان</v>
          </cell>
          <cell r="K6" t="str">
            <v xml:space="preserve">خير </v>
          </cell>
          <cell r="L6" t="str">
            <v>الأردن</v>
          </cell>
          <cell r="M6">
            <v>0</v>
          </cell>
          <cell r="N6" t="str">
            <v>مسلم</v>
          </cell>
          <cell r="O6" t="str">
            <v>هيا</v>
          </cell>
          <cell r="P6" t="str">
            <v>مراد</v>
          </cell>
          <cell r="Q6" t="str">
            <v>والده</v>
          </cell>
          <cell r="R6" t="str">
            <v>موظف</v>
          </cell>
          <cell r="S6" t="str">
            <v>عمان</v>
          </cell>
          <cell r="T6" t="str">
            <v>الوحدات</v>
          </cell>
          <cell r="U6">
            <v>774558861</v>
          </cell>
          <cell r="V6" t="str">
            <v>1-02212100</v>
          </cell>
          <cell r="W6" t="str">
            <v>لاجئ</v>
          </cell>
          <cell r="X6" t="str">
            <v>جنوب عمان</v>
          </cell>
          <cell r="Y6" t="str">
            <v>والده</v>
          </cell>
          <cell r="Z6" t="str">
            <v>مراد</v>
          </cell>
          <cell r="AA6" t="str">
            <v>عمان</v>
          </cell>
          <cell r="AB6" t="str">
            <v>جنوب عمان</v>
          </cell>
          <cell r="AC6" t="str">
            <v>2022ـ2023</v>
          </cell>
          <cell r="AD6" t="str">
            <v>ذكور مخيم عمان الابتدائية</v>
          </cell>
          <cell r="AE6" t="str">
            <v xml:space="preserve">جنوب عمان </v>
          </cell>
          <cell r="AF6">
            <v>10000705</v>
          </cell>
          <cell r="AG6" t="str">
            <v xml:space="preserve">الأول </v>
          </cell>
          <cell r="AH6" t="str">
            <v>1ـ 9ـ 2021</v>
          </cell>
          <cell r="AI6">
            <v>2003256894</v>
          </cell>
        </row>
        <row r="7">
          <cell r="A7">
            <v>6</v>
          </cell>
          <cell r="B7" t="str">
            <v>اسماعيل تيسير اسماعيل محي الدين</v>
          </cell>
          <cell r="C7" t="str">
            <v>اسماعيل</v>
          </cell>
          <cell r="D7" t="str">
            <v>تيسير</v>
          </cell>
          <cell r="E7" t="str">
            <v>اسماعيل</v>
          </cell>
          <cell r="F7" t="str">
            <v>محي الدين</v>
          </cell>
          <cell r="G7" t="str">
            <v/>
          </cell>
          <cell r="H7">
            <v>41759</v>
          </cell>
          <cell r="I7" t="str">
            <v xml:space="preserve"> الثلاثون من شهر نيسان لعام  ألفين وأربعة عشر </v>
          </cell>
          <cell r="J7" t="str">
            <v>عمان</v>
          </cell>
          <cell r="K7" t="str">
            <v xml:space="preserve">محي الدين </v>
          </cell>
          <cell r="L7" t="str">
            <v>الأردن</v>
          </cell>
          <cell r="M7">
            <v>0</v>
          </cell>
          <cell r="N7" t="str">
            <v>مسلم</v>
          </cell>
          <cell r="O7" t="str">
            <v>نسرين</v>
          </cell>
          <cell r="P7" t="str">
            <v>تيسير</v>
          </cell>
          <cell r="Q7" t="str">
            <v>والده</v>
          </cell>
          <cell r="R7" t="str">
            <v>عامل</v>
          </cell>
          <cell r="S7" t="str">
            <v>عمان</v>
          </cell>
          <cell r="T7" t="str">
            <v>الوحدات</v>
          </cell>
          <cell r="U7">
            <v>797729758</v>
          </cell>
          <cell r="V7" t="str">
            <v>1-01094401</v>
          </cell>
          <cell r="W7" t="str">
            <v>لاجئ</v>
          </cell>
          <cell r="X7" t="str">
            <v>جنوب عمان</v>
          </cell>
          <cell r="Y7" t="str">
            <v>والده</v>
          </cell>
          <cell r="Z7" t="str">
            <v>تيسير</v>
          </cell>
          <cell r="AA7" t="str">
            <v xml:space="preserve">عمان </v>
          </cell>
          <cell r="AB7" t="str">
            <v>جنوب عمان</v>
          </cell>
          <cell r="AC7" t="str">
            <v>2022ـ2023</v>
          </cell>
          <cell r="AD7" t="str">
            <v>ذكور مخيم عمان الابتدائية</v>
          </cell>
          <cell r="AE7" t="str">
            <v xml:space="preserve">جنوب عمان </v>
          </cell>
          <cell r="AF7">
            <v>10000705</v>
          </cell>
          <cell r="AG7" t="str">
            <v xml:space="preserve">الأول </v>
          </cell>
          <cell r="AH7" t="str">
            <v>1ـ 9ـ 2021</v>
          </cell>
          <cell r="AI7">
            <v>2003004268</v>
          </cell>
        </row>
        <row r="8">
          <cell r="A8">
            <v>7</v>
          </cell>
          <cell r="B8" t="str">
            <v>اكرم وجيه خضر الشاويش</v>
          </cell>
          <cell r="C8" t="str">
            <v>اكرم</v>
          </cell>
          <cell r="D8" t="str">
            <v>وجيه</v>
          </cell>
          <cell r="E8" t="str">
            <v>خضر</v>
          </cell>
          <cell r="F8" t="str">
            <v>الشاويش</v>
          </cell>
          <cell r="G8" t="str">
            <v/>
          </cell>
          <cell r="H8">
            <v>42286</v>
          </cell>
          <cell r="I8" t="str">
            <v xml:space="preserve"> التاسع من شهر تشرين الأول لعام  ألفين وخمسة عشر </v>
          </cell>
          <cell r="J8" t="str">
            <v>عمان</v>
          </cell>
          <cell r="K8" t="str">
            <v xml:space="preserve">الشاويش </v>
          </cell>
          <cell r="L8" t="str">
            <v>الأردن</v>
          </cell>
          <cell r="M8" t="str">
            <v>JAFFA EL MANSHIYA</v>
          </cell>
          <cell r="N8" t="str">
            <v>مسلم</v>
          </cell>
          <cell r="O8" t="str">
            <v>نافزة</v>
          </cell>
          <cell r="P8" t="str">
            <v>وجيه</v>
          </cell>
          <cell r="Q8" t="str">
            <v>والده</v>
          </cell>
          <cell r="R8" t="str">
            <v>عامل</v>
          </cell>
          <cell r="S8" t="str">
            <v>عمان</v>
          </cell>
          <cell r="T8" t="str">
            <v>الوحدات</v>
          </cell>
          <cell r="U8">
            <v>797361244</v>
          </cell>
          <cell r="V8" t="str">
            <v>1-01080131</v>
          </cell>
          <cell r="W8" t="str">
            <v>لاجئ</v>
          </cell>
          <cell r="X8" t="str">
            <v>جنوب عمان</v>
          </cell>
          <cell r="Y8" t="str">
            <v>والده</v>
          </cell>
          <cell r="Z8" t="str">
            <v>وجيه</v>
          </cell>
          <cell r="AA8" t="str">
            <v>عمان</v>
          </cell>
          <cell r="AB8" t="str">
            <v>جنوب عمان</v>
          </cell>
          <cell r="AC8" t="str">
            <v>2022ـ2023</v>
          </cell>
          <cell r="AD8" t="str">
            <v>ذكور مخيم عمان الابتدائية</v>
          </cell>
          <cell r="AE8" t="str">
            <v xml:space="preserve">جنوب عمان </v>
          </cell>
          <cell r="AF8">
            <v>10000705</v>
          </cell>
          <cell r="AG8" t="str">
            <v xml:space="preserve">الأول </v>
          </cell>
          <cell r="AH8" t="str">
            <v>1ـ 9ـ 2021</v>
          </cell>
          <cell r="AI8">
            <v>2003340948</v>
          </cell>
        </row>
        <row r="9">
          <cell r="A9">
            <v>8</v>
          </cell>
          <cell r="B9" t="str">
            <v>امير نور موسى الدبس</v>
          </cell>
          <cell r="C9" t="str">
            <v>امير</v>
          </cell>
          <cell r="D9" t="str">
            <v>نور</v>
          </cell>
          <cell r="E9" t="str">
            <v>موسى</v>
          </cell>
          <cell r="F9" t="str">
            <v>الدبس</v>
          </cell>
          <cell r="G9" t="str">
            <v/>
          </cell>
          <cell r="H9">
            <v>42227</v>
          </cell>
          <cell r="I9" t="str">
            <v xml:space="preserve"> الحادي عشر من شهر آب لعام  ألفين وخمسة عشر </v>
          </cell>
          <cell r="J9" t="str">
            <v>عمان</v>
          </cell>
          <cell r="K9" t="str">
            <v xml:space="preserve">الدبس </v>
          </cell>
          <cell r="L9" t="str">
            <v>الأردن</v>
          </cell>
          <cell r="M9">
            <v>0</v>
          </cell>
          <cell r="N9" t="str">
            <v>مسلم</v>
          </cell>
          <cell r="O9" t="str">
            <v>براءه</v>
          </cell>
          <cell r="P9" t="str">
            <v>نور</v>
          </cell>
          <cell r="Q9" t="str">
            <v>والده</v>
          </cell>
          <cell r="R9">
            <v>0</v>
          </cell>
          <cell r="S9" t="str">
            <v>عمان</v>
          </cell>
          <cell r="T9" t="str">
            <v>الوحدات</v>
          </cell>
          <cell r="U9">
            <v>795176930</v>
          </cell>
          <cell r="V9" t="str">
            <v>1-01043846</v>
          </cell>
          <cell r="W9" t="str">
            <v>لاجئ</v>
          </cell>
          <cell r="X9" t="str">
            <v>جنوب عمان</v>
          </cell>
          <cell r="Y9" t="str">
            <v>والده</v>
          </cell>
          <cell r="Z9" t="str">
            <v>نور</v>
          </cell>
          <cell r="AA9" t="str">
            <v xml:space="preserve">عمان </v>
          </cell>
          <cell r="AB9" t="str">
            <v>جنوب عمان</v>
          </cell>
          <cell r="AC9" t="str">
            <v>2022ـ2023</v>
          </cell>
          <cell r="AD9" t="str">
            <v>ذكور مخيم عمان الابتدائية</v>
          </cell>
          <cell r="AE9" t="str">
            <v xml:space="preserve">جنوب عمان </v>
          </cell>
          <cell r="AF9">
            <v>10000705</v>
          </cell>
          <cell r="AG9" t="str">
            <v xml:space="preserve">الأول </v>
          </cell>
          <cell r="AH9" t="str">
            <v>1ـ 9ـ 2021</v>
          </cell>
          <cell r="AI9">
            <v>2003304095</v>
          </cell>
        </row>
        <row r="10">
          <cell r="A10">
            <v>9</v>
          </cell>
          <cell r="B10" t="str">
            <v>انس احمد مفيد ابو سل</v>
          </cell>
          <cell r="C10" t="str">
            <v>انس</v>
          </cell>
          <cell r="D10" t="str">
            <v>احمد</v>
          </cell>
          <cell r="E10" t="str">
            <v>مفيد</v>
          </cell>
          <cell r="F10" t="str">
            <v>ابو سل</v>
          </cell>
          <cell r="G10" t="str">
            <v/>
          </cell>
          <cell r="H10">
            <v>42042</v>
          </cell>
          <cell r="I10" t="str">
            <v xml:space="preserve"> السابع من شهر شباط لعام  ألفين وخمسة عشر </v>
          </cell>
          <cell r="J10" t="str">
            <v>عمان</v>
          </cell>
          <cell r="K10" t="str">
            <v xml:space="preserve">ابو سل </v>
          </cell>
          <cell r="L10" t="str">
            <v>الأردن</v>
          </cell>
          <cell r="M10">
            <v>0</v>
          </cell>
          <cell r="N10" t="str">
            <v>مسلم</v>
          </cell>
          <cell r="O10" t="str">
            <v>حنين</v>
          </cell>
          <cell r="P10" t="str">
            <v>احمد</v>
          </cell>
          <cell r="Q10" t="str">
            <v>والده</v>
          </cell>
          <cell r="R10" t="str">
            <v>عامل</v>
          </cell>
          <cell r="S10" t="str">
            <v>عمان</v>
          </cell>
          <cell r="T10" t="str">
            <v>الوحدات- حي العودة</v>
          </cell>
          <cell r="U10">
            <v>787336922</v>
          </cell>
          <cell r="V10" t="str">
            <v>1-02114176</v>
          </cell>
          <cell r="W10" t="str">
            <v>لاجئ</v>
          </cell>
          <cell r="X10" t="str">
            <v>جنوب عمان</v>
          </cell>
          <cell r="Y10" t="str">
            <v>والده</v>
          </cell>
          <cell r="Z10" t="str">
            <v>احمد</v>
          </cell>
          <cell r="AA10" t="str">
            <v>عمان</v>
          </cell>
          <cell r="AB10" t="str">
            <v>جنوب عمان</v>
          </cell>
          <cell r="AC10" t="str">
            <v>2022ـ2023</v>
          </cell>
          <cell r="AD10" t="str">
            <v>ذكور مخيم عمان الابتدائية</v>
          </cell>
          <cell r="AE10" t="str">
            <v xml:space="preserve">جنوب عمان </v>
          </cell>
          <cell r="AF10">
            <v>10000705</v>
          </cell>
          <cell r="AG10" t="str">
            <v xml:space="preserve">الأول </v>
          </cell>
          <cell r="AH10" t="str">
            <v>1ـ 9ـ 2021</v>
          </cell>
          <cell r="AI10">
            <v>2003178703</v>
          </cell>
        </row>
        <row r="11">
          <cell r="A11">
            <v>10</v>
          </cell>
          <cell r="B11" t="str">
            <v>اوس عماد رشيد مصطفى</v>
          </cell>
          <cell r="C11" t="str">
            <v>اوس</v>
          </cell>
          <cell r="D11" t="str">
            <v>عماد</v>
          </cell>
          <cell r="E11" t="str">
            <v>رشيد</v>
          </cell>
          <cell r="F11" t="str">
            <v>مصطفى</v>
          </cell>
          <cell r="G11" t="str">
            <v/>
          </cell>
          <cell r="H11">
            <v>42141</v>
          </cell>
          <cell r="I11" t="str">
            <v xml:space="preserve"> السابع عشر من شهر أيار لعام  ألفين وخمسة عشر </v>
          </cell>
          <cell r="J11" t="str">
            <v>عمان</v>
          </cell>
          <cell r="K11" t="str">
            <v xml:space="preserve">مصطفى </v>
          </cell>
          <cell r="L11" t="str">
            <v>الأردن</v>
          </cell>
          <cell r="M11" t="str">
            <v>DEIR TARIF</v>
          </cell>
          <cell r="N11" t="str">
            <v>مسلم</v>
          </cell>
          <cell r="O11" t="str">
            <v>اسماء</v>
          </cell>
          <cell r="P11" t="str">
            <v>عماد</v>
          </cell>
          <cell r="Q11" t="str">
            <v>والده</v>
          </cell>
          <cell r="R11" t="str">
            <v>امين مستودع</v>
          </cell>
          <cell r="S11" t="str">
            <v>عمان</v>
          </cell>
          <cell r="T11" t="str">
            <v>الوحدات</v>
          </cell>
          <cell r="U11">
            <v>795922279</v>
          </cell>
          <cell r="V11" t="str">
            <v>1-01172412</v>
          </cell>
          <cell r="W11" t="str">
            <v>لاجئ</v>
          </cell>
          <cell r="X11" t="str">
            <v>جنوب عمان</v>
          </cell>
          <cell r="Y11" t="str">
            <v>والده</v>
          </cell>
          <cell r="Z11" t="str">
            <v>عماد</v>
          </cell>
          <cell r="AA11" t="str">
            <v>مادبا</v>
          </cell>
          <cell r="AB11" t="str">
            <v>جنوب عمان</v>
          </cell>
          <cell r="AC11" t="str">
            <v>2022ـ2023</v>
          </cell>
          <cell r="AD11" t="str">
            <v>ذكور مخيم عمان الابتدائية</v>
          </cell>
          <cell r="AE11" t="str">
            <v xml:space="preserve">جنوب عمان </v>
          </cell>
          <cell r="AF11">
            <v>10000705</v>
          </cell>
          <cell r="AG11" t="str">
            <v xml:space="preserve">الأول </v>
          </cell>
          <cell r="AH11" t="str">
            <v>1ـ 9ـ 2021</v>
          </cell>
          <cell r="AI11">
            <v>2003239147</v>
          </cell>
        </row>
        <row r="12">
          <cell r="A12">
            <v>11</v>
          </cell>
          <cell r="B12" t="str">
            <v>جواد سعيد خالد ابو صيام</v>
          </cell>
          <cell r="C12" t="str">
            <v>جواد</v>
          </cell>
          <cell r="D12" t="str">
            <v>سعيد</v>
          </cell>
          <cell r="E12" t="str">
            <v>خالد</v>
          </cell>
          <cell r="F12" t="str">
            <v>ابو صيام</v>
          </cell>
          <cell r="G12" t="str">
            <v/>
          </cell>
          <cell r="H12">
            <v>42308</v>
          </cell>
          <cell r="I12" t="str">
            <v xml:space="preserve"> الحادي والثلاثون من شهر تشرين الأول لعام  ألفين وخمسة عشر </v>
          </cell>
          <cell r="J12" t="str">
            <v>عمان</v>
          </cell>
          <cell r="K12" t="str">
            <v xml:space="preserve">ابو صيام </v>
          </cell>
          <cell r="L12" t="str">
            <v>الأردن</v>
          </cell>
          <cell r="M12">
            <v>0</v>
          </cell>
          <cell r="N12" t="str">
            <v>مسلم</v>
          </cell>
          <cell r="O12" t="str">
            <v>رواند</v>
          </cell>
          <cell r="P12" t="str">
            <v>سعيد</v>
          </cell>
          <cell r="Q12" t="str">
            <v>والده</v>
          </cell>
          <cell r="R12" t="str">
            <v>موظف</v>
          </cell>
          <cell r="S12" t="str">
            <v>عمان</v>
          </cell>
          <cell r="T12" t="str">
            <v>الوحدات</v>
          </cell>
          <cell r="U12">
            <v>799163667</v>
          </cell>
          <cell r="V12" t="str">
            <v>1-02420659</v>
          </cell>
          <cell r="W12" t="str">
            <v>لاجئ</v>
          </cell>
          <cell r="X12" t="str">
            <v>جنوب عمان</v>
          </cell>
          <cell r="Y12" t="str">
            <v>والده</v>
          </cell>
          <cell r="Z12" t="str">
            <v>سعيد</v>
          </cell>
          <cell r="AA12" t="str">
            <v>عمان</v>
          </cell>
          <cell r="AB12" t="str">
            <v>جنوب عمان</v>
          </cell>
          <cell r="AC12" t="str">
            <v>2022ـ2023</v>
          </cell>
          <cell r="AD12" t="str">
            <v>ذكور مخيم عمان الابتدائية</v>
          </cell>
          <cell r="AE12" t="str">
            <v xml:space="preserve">جنوب عمان </v>
          </cell>
          <cell r="AF12">
            <v>10000705</v>
          </cell>
          <cell r="AG12" t="str">
            <v xml:space="preserve">الأول </v>
          </cell>
          <cell r="AH12" t="str">
            <v>1ـ 9ـ 2021</v>
          </cell>
          <cell r="AI12">
            <v>2003368683</v>
          </cell>
        </row>
        <row r="13">
          <cell r="A13">
            <v>12</v>
          </cell>
          <cell r="B13" t="str">
            <v>جود فضل احمد علانه</v>
          </cell>
          <cell r="C13" t="str">
            <v>جود</v>
          </cell>
          <cell r="D13" t="str">
            <v>فضل</v>
          </cell>
          <cell r="E13" t="str">
            <v>احمد</v>
          </cell>
          <cell r="F13" t="str">
            <v>علانه</v>
          </cell>
          <cell r="G13" t="str">
            <v/>
          </cell>
          <cell r="H13">
            <v>42185</v>
          </cell>
          <cell r="I13" t="str">
            <v xml:space="preserve"> الثلاثون من شهر حزيران لعام  ألفين وخمسة عشر </v>
          </cell>
          <cell r="J13" t="str">
            <v>عمان</v>
          </cell>
          <cell r="K13" t="str">
            <v xml:space="preserve">علانه </v>
          </cell>
          <cell r="L13" t="str">
            <v>الأردن</v>
          </cell>
          <cell r="M13" t="str">
            <v>AQIR</v>
          </cell>
          <cell r="N13" t="str">
            <v>مسلم</v>
          </cell>
          <cell r="O13" t="str">
            <v>هالة</v>
          </cell>
          <cell r="P13" t="str">
            <v>فضل</v>
          </cell>
          <cell r="Q13" t="str">
            <v>والده</v>
          </cell>
          <cell r="R13" t="str">
            <v>متقاعد</v>
          </cell>
          <cell r="S13" t="str">
            <v>عمان</v>
          </cell>
          <cell r="T13" t="str">
            <v>الوحدات</v>
          </cell>
          <cell r="U13">
            <v>789889467</v>
          </cell>
          <cell r="V13" t="str">
            <v>1-01126284</v>
          </cell>
          <cell r="W13" t="str">
            <v>لاجئ</v>
          </cell>
          <cell r="X13" t="str">
            <v>جنوب عمان</v>
          </cell>
          <cell r="Y13" t="str">
            <v>والده</v>
          </cell>
          <cell r="Z13" t="str">
            <v>فضل</v>
          </cell>
          <cell r="AA13" t="str">
            <v>عمان</v>
          </cell>
          <cell r="AB13" t="str">
            <v>جنوب عمان</v>
          </cell>
          <cell r="AC13" t="str">
            <v>2022ـ2023</v>
          </cell>
          <cell r="AD13" t="str">
            <v>ذكور مخيم عمان الابتدائية</v>
          </cell>
          <cell r="AE13" t="str">
            <v xml:space="preserve">جنوب عمان </v>
          </cell>
          <cell r="AF13">
            <v>10000705</v>
          </cell>
          <cell r="AG13" t="str">
            <v xml:space="preserve">الأول </v>
          </cell>
          <cell r="AH13" t="str">
            <v>1ـ 9ـ 2021</v>
          </cell>
          <cell r="AI13">
            <v>2003269394</v>
          </cell>
        </row>
        <row r="14">
          <cell r="A14">
            <v>13</v>
          </cell>
          <cell r="B14" t="str">
            <v>جوده مهند رشيد رداد</v>
          </cell>
          <cell r="C14" t="str">
            <v>جوده</v>
          </cell>
          <cell r="D14" t="str">
            <v>مهند</v>
          </cell>
          <cell r="E14" t="str">
            <v>رشيد</v>
          </cell>
          <cell r="F14" t="str">
            <v>رداد</v>
          </cell>
          <cell r="G14" t="str">
            <v/>
          </cell>
          <cell r="H14">
            <v>42213</v>
          </cell>
          <cell r="I14" t="str">
            <v xml:space="preserve"> الثامن والعشرون من شهر تموز لعام  ألفين وخمسة عشر </v>
          </cell>
          <cell r="J14" t="str">
            <v>عمان</v>
          </cell>
          <cell r="K14" t="str">
            <v xml:space="preserve">رداد </v>
          </cell>
          <cell r="L14" t="str">
            <v>الأردن</v>
          </cell>
          <cell r="M14">
            <v>0</v>
          </cell>
          <cell r="N14" t="str">
            <v>مسلم</v>
          </cell>
          <cell r="O14" t="str">
            <v>كفاح</v>
          </cell>
          <cell r="P14" t="str">
            <v>مهند</v>
          </cell>
          <cell r="Q14" t="str">
            <v>والده</v>
          </cell>
          <cell r="R14" t="str">
            <v>موظف</v>
          </cell>
          <cell r="S14" t="str">
            <v>عمان</v>
          </cell>
          <cell r="T14" t="str">
            <v>الوحدات</v>
          </cell>
          <cell r="U14">
            <v>775888563</v>
          </cell>
          <cell r="V14" t="str">
            <v>1-02049177</v>
          </cell>
          <cell r="W14" t="str">
            <v>لاجئ</v>
          </cell>
          <cell r="X14" t="str">
            <v>جنوب عمان</v>
          </cell>
          <cell r="Y14" t="str">
            <v>والده</v>
          </cell>
          <cell r="Z14" t="str">
            <v>مهند</v>
          </cell>
          <cell r="AA14" t="str">
            <v>عمان</v>
          </cell>
          <cell r="AB14" t="str">
            <v>جنوب عمان</v>
          </cell>
          <cell r="AC14" t="str">
            <v>2022ـ2023</v>
          </cell>
          <cell r="AD14" t="str">
            <v>ذكور مخيم عمان الابتدائية</v>
          </cell>
          <cell r="AE14" t="str">
            <v xml:space="preserve">جنوب عمان </v>
          </cell>
          <cell r="AF14">
            <v>10000705</v>
          </cell>
          <cell r="AG14" t="str">
            <v xml:space="preserve">الأول </v>
          </cell>
          <cell r="AH14" t="str">
            <v>1ـ 9ـ 2021</v>
          </cell>
          <cell r="AI14">
            <v>2003300779</v>
          </cell>
        </row>
        <row r="15">
          <cell r="A15">
            <v>14</v>
          </cell>
          <cell r="B15" t="str">
            <v>حسن احسان عبدالمحسن الحميد</v>
          </cell>
          <cell r="C15" t="str">
            <v>حسن</v>
          </cell>
          <cell r="D15" t="str">
            <v>احسان</v>
          </cell>
          <cell r="E15" t="str">
            <v>عبدالمحسن</v>
          </cell>
          <cell r="F15" t="str">
            <v>الحميد</v>
          </cell>
          <cell r="G15" t="str">
            <v/>
          </cell>
          <cell r="H15">
            <v>42010</v>
          </cell>
          <cell r="I15" t="str">
            <v xml:space="preserve"> السادس من شهر كانون الثاني لعام  ألفين وخمسة عشر </v>
          </cell>
          <cell r="J15" t="str">
            <v>عمان</v>
          </cell>
          <cell r="K15" t="str">
            <v xml:space="preserve">الحميد </v>
          </cell>
          <cell r="L15" t="str">
            <v>العراق</v>
          </cell>
          <cell r="M15">
            <v>0</v>
          </cell>
          <cell r="N15" t="str">
            <v>مسلم</v>
          </cell>
          <cell r="O15" t="str">
            <v>شيماء</v>
          </cell>
          <cell r="P15" t="str">
            <v>احسان</v>
          </cell>
          <cell r="Q15" t="str">
            <v>والده</v>
          </cell>
          <cell r="R15" t="str">
            <v>موظف</v>
          </cell>
          <cell r="S15" t="str">
            <v>عمان</v>
          </cell>
          <cell r="T15" t="str">
            <v>الوحدات</v>
          </cell>
          <cell r="U15">
            <v>779853390</v>
          </cell>
          <cell r="V15">
            <v>0</v>
          </cell>
          <cell r="W15" t="str">
            <v>مواطن</v>
          </cell>
          <cell r="X15" t="str">
            <v>غير مسجل</v>
          </cell>
          <cell r="Y15" t="str">
            <v>غير مسجل</v>
          </cell>
          <cell r="Z15" t="str">
            <v>غير مسجل</v>
          </cell>
          <cell r="AA15" t="str">
            <v>عمان</v>
          </cell>
          <cell r="AB15" t="str">
            <v>جنوب عمان</v>
          </cell>
          <cell r="AC15" t="str">
            <v>2022ـ2023</v>
          </cell>
          <cell r="AD15" t="str">
            <v>ذكور مخيم عمان الابتدائية</v>
          </cell>
          <cell r="AE15" t="str">
            <v xml:space="preserve">جنوب عمان </v>
          </cell>
          <cell r="AF15">
            <v>10000705</v>
          </cell>
          <cell r="AG15" t="str">
            <v xml:space="preserve">الأول </v>
          </cell>
          <cell r="AH15" t="str">
            <v>1ـ 9ـ 2021</v>
          </cell>
          <cell r="AI15" t="str">
            <v>لا يوجد</v>
          </cell>
        </row>
        <row r="16">
          <cell r="A16">
            <v>15</v>
          </cell>
          <cell r="B16" t="str">
            <v>زكريا محمد زهير الجدع</v>
          </cell>
          <cell r="C16" t="str">
            <v>زكريا</v>
          </cell>
          <cell r="D16" t="str">
            <v>محمد</v>
          </cell>
          <cell r="E16" t="str">
            <v>زهير</v>
          </cell>
          <cell r="F16" t="str">
            <v>الجدع</v>
          </cell>
          <cell r="G16" t="str">
            <v/>
          </cell>
          <cell r="H16">
            <v>42274</v>
          </cell>
          <cell r="I16" t="str">
            <v xml:space="preserve"> السابع والعشرون من شهر أيلول لعام  ألفين وخمسة عشر </v>
          </cell>
          <cell r="J16" t="str">
            <v>عمان</v>
          </cell>
          <cell r="K16" t="str">
            <v xml:space="preserve">الجدع </v>
          </cell>
          <cell r="L16" t="str">
            <v>الأردن</v>
          </cell>
          <cell r="M16" t="str">
            <v>SAFIRIYA</v>
          </cell>
          <cell r="N16" t="str">
            <v>مسلم</v>
          </cell>
          <cell r="O16" t="str">
            <v>هبه</v>
          </cell>
          <cell r="P16" t="str">
            <v>محمد</v>
          </cell>
          <cell r="Q16" t="str">
            <v>والده</v>
          </cell>
          <cell r="R16" t="str">
            <v>ميكانيكي</v>
          </cell>
          <cell r="S16" t="str">
            <v>عمان</v>
          </cell>
          <cell r="T16" t="str">
            <v>الوحدات</v>
          </cell>
          <cell r="U16">
            <v>799163667</v>
          </cell>
          <cell r="V16">
            <v>0</v>
          </cell>
          <cell r="W16" t="str">
            <v>لاجىء غير مسجل</v>
          </cell>
          <cell r="X16" t="str">
            <v>غير مسجل</v>
          </cell>
          <cell r="Y16" t="str">
            <v>غير مسجل</v>
          </cell>
          <cell r="Z16" t="str">
            <v>غير مسجل</v>
          </cell>
          <cell r="AA16" t="str">
            <v>عمان</v>
          </cell>
          <cell r="AB16" t="str">
            <v>جنوب عمان</v>
          </cell>
          <cell r="AC16" t="str">
            <v>2022ـ2023</v>
          </cell>
          <cell r="AD16" t="str">
            <v>ذكور مخيم عمان الابتدائية</v>
          </cell>
          <cell r="AE16" t="str">
            <v xml:space="preserve">جنوب عمان </v>
          </cell>
          <cell r="AF16">
            <v>10000705</v>
          </cell>
          <cell r="AG16" t="str">
            <v xml:space="preserve">الأول </v>
          </cell>
          <cell r="AH16" t="str">
            <v>1ـ 9ـ 2021</v>
          </cell>
          <cell r="AI16">
            <v>2003339757</v>
          </cell>
        </row>
        <row r="17">
          <cell r="A17">
            <v>16</v>
          </cell>
          <cell r="B17" t="str">
            <v>زيد علاء خليل المحروق</v>
          </cell>
          <cell r="C17" t="str">
            <v>زيد</v>
          </cell>
          <cell r="D17" t="str">
            <v>علاء</v>
          </cell>
          <cell r="E17" t="str">
            <v>خليل</v>
          </cell>
          <cell r="F17" t="str">
            <v>المحروق</v>
          </cell>
          <cell r="G17" t="str">
            <v/>
          </cell>
          <cell r="H17">
            <v>42230</v>
          </cell>
          <cell r="I17" t="str">
            <v xml:space="preserve"> الرابع عشر من شهر آب لعام  ألفين وخمسة عشر </v>
          </cell>
          <cell r="J17" t="str">
            <v>عمان</v>
          </cell>
          <cell r="K17" t="str">
            <v xml:space="preserve">المحروق </v>
          </cell>
          <cell r="L17" t="str">
            <v>الأردن</v>
          </cell>
          <cell r="M17">
            <v>0</v>
          </cell>
          <cell r="N17" t="str">
            <v>مسلم</v>
          </cell>
          <cell r="O17" t="str">
            <v>صفاء</v>
          </cell>
          <cell r="P17" t="str">
            <v>علاء</v>
          </cell>
          <cell r="Q17" t="str">
            <v>والده</v>
          </cell>
          <cell r="R17" t="str">
            <v>موظف</v>
          </cell>
          <cell r="S17" t="str">
            <v>عمان</v>
          </cell>
          <cell r="T17" t="str">
            <v>الوحدات</v>
          </cell>
          <cell r="U17">
            <v>799163667</v>
          </cell>
          <cell r="V17" t="str">
            <v>1-02219431</v>
          </cell>
          <cell r="W17" t="str">
            <v>لاجئ</v>
          </cell>
          <cell r="X17" t="str">
            <v>جنوب عمان</v>
          </cell>
          <cell r="Y17" t="str">
            <v>والده</v>
          </cell>
          <cell r="Z17" t="str">
            <v>علاء</v>
          </cell>
          <cell r="AA17" t="str">
            <v>عمان</v>
          </cell>
          <cell r="AB17" t="str">
            <v>جنوب عمان</v>
          </cell>
          <cell r="AC17" t="str">
            <v>2022ـ2023</v>
          </cell>
          <cell r="AD17" t="str">
            <v>ذكور مخيم عمان الابتدائية</v>
          </cell>
          <cell r="AE17" t="str">
            <v xml:space="preserve">جنوب عمان </v>
          </cell>
          <cell r="AF17">
            <v>10000705</v>
          </cell>
          <cell r="AG17" t="str">
            <v xml:space="preserve">الأول </v>
          </cell>
          <cell r="AH17" t="str">
            <v>1ـ 9ـ 2021</v>
          </cell>
          <cell r="AI17">
            <v>2003303310</v>
          </cell>
        </row>
        <row r="18">
          <cell r="A18">
            <v>17</v>
          </cell>
          <cell r="B18" t="str">
            <v>سادن محمد خالد مقبل</v>
          </cell>
          <cell r="C18" t="str">
            <v>سادن</v>
          </cell>
          <cell r="D18" t="str">
            <v>محمد</v>
          </cell>
          <cell r="E18" t="str">
            <v>خالد</v>
          </cell>
          <cell r="F18" t="str">
            <v>مقبل</v>
          </cell>
          <cell r="G18" t="str">
            <v/>
          </cell>
          <cell r="H18">
            <v>42029</v>
          </cell>
          <cell r="I18" t="str">
            <v xml:space="preserve"> الخامس والعشرون من شهر كانون الثاني لعام  ألفين وخمسة عشر </v>
          </cell>
          <cell r="J18" t="str">
            <v>عمان</v>
          </cell>
          <cell r="K18" t="str">
            <v xml:space="preserve">مقبل </v>
          </cell>
          <cell r="L18" t="str">
            <v>الأردن</v>
          </cell>
          <cell r="M18" t="str">
            <v>LIFTA</v>
          </cell>
          <cell r="N18" t="str">
            <v>مسلم</v>
          </cell>
          <cell r="O18" t="str">
            <v>صابرين</v>
          </cell>
          <cell r="P18" t="str">
            <v>محمد</v>
          </cell>
          <cell r="Q18" t="str">
            <v>والده</v>
          </cell>
          <cell r="R18" t="str">
            <v>موظف</v>
          </cell>
          <cell r="S18" t="str">
            <v>عمان</v>
          </cell>
          <cell r="T18" t="str">
            <v>الوحدات</v>
          </cell>
          <cell r="U18">
            <v>798340002</v>
          </cell>
          <cell r="V18" t="str">
            <v>1-00927940</v>
          </cell>
          <cell r="W18" t="str">
            <v>لاجئ</v>
          </cell>
          <cell r="X18" t="str">
            <v>جنوب عمان</v>
          </cell>
          <cell r="Y18" t="str">
            <v>والده</v>
          </cell>
          <cell r="Z18" t="str">
            <v>محمد</v>
          </cell>
          <cell r="AA18" t="str">
            <v>عمان</v>
          </cell>
          <cell r="AB18" t="str">
            <v>جنوب عمان</v>
          </cell>
          <cell r="AC18" t="str">
            <v>2022ـ2023</v>
          </cell>
          <cell r="AD18" t="str">
            <v>ذكور مخيم عمان الابتدائية</v>
          </cell>
          <cell r="AE18" t="str">
            <v xml:space="preserve">جنوب عمان </v>
          </cell>
          <cell r="AF18">
            <v>10000705</v>
          </cell>
          <cell r="AG18" t="str">
            <v xml:space="preserve">الأول </v>
          </cell>
          <cell r="AH18" t="str">
            <v>1ـ 9ـ 2021</v>
          </cell>
          <cell r="AI18">
            <v>2003178680</v>
          </cell>
        </row>
        <row r="19">
          <cell r="A19">
            <v>18</v>
          </cell>
          <cell r="B19" t="str">
            <v>سراج جعفر صالح الناطور</v>
          </cell>
          <cell r="C19" t="str">
            <v>سراج</v>
          </cell>
          <cell r="D19" t="str">
            <v>جعفر</v>
          </cell>
          <cell r="E19" t="str">
            <v>صالح</v>
          </cell>
          <cell r="F19" t="str">
            <v>الناطور</v>
          </cell>
          <cell r="G19" t="str">
            <v/>
          </cell>
          <cell r="H19">
            <v>42096</v>
          </cell>
          <cell r="I19" t="str">
            <v xml:space="preserve"> الثاني من شهر نيسان لعام  ألفين وخمسة عشر </v>
          </cell>
          <cell r="J19" t="str">
            <v>عمان</v>
          </cell>
          <cell r="K19" t="str">
            <v xml:space="preserve">الناطور </v>
          </cell>
          <cell r="L19" t="str">
            <v>الأردن</v>
          </cell>
          <cell r="M19" t="str">
            <v>KAFR 'ANA</v>
          </cell>
          <cell r="N19" t="str">
            <v>مسلم</v>
          </cell>
          <cell r="O19" t="str">
            <v>تغريد</v>
          </cell>
          <cell r="P19" t="str">
            <v>جعفر</v>
          </cell>
          <cell r="Q19" t="str">
            <v>والده</v>
          </cell>
          <cell r="R19" t="str">
            <v>بائع بقالة</v>
          </cell>
          <cell r="S19" t="str">
            <v>عمان</v>
          </cell>
          <cell r="T19" t="str">
            <v>الوحدات</v>
          </cell>
          <cell r="U19">
            <v>796965015</v>
          </cell>
          <cell r="V19" t="str">
            <v>1-01088979</v>
          </cell>
          <cell r="W19" t="str">
            <v>لاجئ</v>
          </cell>
          <cell r="X19" t="str">
            <v>جنوب عمان</v>
          </cell>
          <cell r="Y19" t="str">
            <v>والده</v>
          </cell>
          <cell r="Z19" t="str">
            <v>جعفر</v>
          </cell>
          <cell r="AA19" t="str">
            <v>عمان</v>
          </cell>
          <cell r="AB19" t="str">
            <v>جنوب عمان</v>
          </cell>
          <cell r="AC19" t="str">
            <v>2022ـ2023</v>
          </cell>
          <cell r="AD19" t="str">
            <v>ذكور مخيم عمان الابتدائية</v>
          </cell>
          <cell r="AE19" t="str">
            <v xml:space="preserve">جنوب عمان </v>
          </cell>
          <cell r="AF19">
            <v>10000705</v>
          </cell>
          <cell r="AG19" t="str">
            <v xml:space="preserve">الأول </v>
          </cell>
          <cell r="AH19" t="str">
            <v>1ـ 9ـ 2021</v>
          </cell>
          <cell r="AI19">
            <v>2003218288</v>
          </cell>
        </row>
        <row r="20">
          <cell r="A20">
            <v>19</v>
          </cell>
          <cell r="B20" t="str">
            <v>سيف لؤي عبدالرحمن الشيخ زيد</v>
          </cell>
          <cell r="C20" t="str">
            <v>سيف</v>
          </cell>
          <cell r="D20" t="str">
            <v>لؤي</v>
          </cell>
          <cell r="E20" t="str">
            <v>عبدالرحمن</v>
          </cell>
          <cell r="F20" t="str">
            <v>الشيخ</v>
          </cell>
          <cell r="G20" t="str">
            <v>زيد</v>
          </cell>
          <cell r="H20">
            <v>42302</v>
          </cell>
          <cell r="I20" t="str">
            <v xml:space="preserve"> الخامس والعشرون من شهر تشرين الأول لعام  ألفين وخمسة عشر </v>
          </cell>
          <cell r="J20" t="str">
            <v>عمان</v>
          </cell>
          <cell r="K20" t="str">
            <v>الشيخ زيد</v>
          </cell>
          <cell r="L20" t="str">
            <v>الأردن</v>
          </cell>
          <cell r="M20">
            <v>0</v>
          </cell>
          <cell r="N20" t="str">
            <v>مسلم</v>
          </cell>
          <cell r="O20" t="str">
            <v>بشرى</v>
          </cell>
          <cell r="P20" t="str">
            <v>لؤي</v>
          </cell>
          <cell r="Q20" t="str">
            <v>والده</v>
          </cell>
          <cell r="R20" t="str">
            <v>موظف</v>
          </cell>
          <cell r="S20" t="str">
            <v>عمان</v>
          </cell>
          <cell r="T20" t="str">
            <v>الوحدات</v>
          </cell>
          <cell r="U20">
            <v>792813351</v>
          </cell>
          <cell r="V20" t="str">
            <v>1-01061924</v>
          </cell>
          <cell r="W20" t="str">
            <v>ابن/بنت لاجئة</v>
          </cell>
          <cell r="X20" t="str">
            <v>جنوب عمان</v>
          </cell>
          <cell r="Y20" t="str">
            <v>والدته</v>
          </cell>
          <cell r="Z20" t="str">
            <v>بشرى</v>
          </cell>
          <cell r="AA20" t="str">
            <v>عمان</v>
          </cell>
          <cell r="AB20" t="str">
            <v>جنوب عمان</v>
          </cell>
          <cell r="AC20" t="str">
            <v>2022ـ2023</v>
          </cell>
          <cell r="AD20" t="str">
            <v>ذكور مخيم عمان الابتدائية</v>
          </cell>
          <cell r="AE20" t="str">
            <v xml:space="preserve">جنوب عمان </v>
          </cell>
          <cell r="AF20">
            <v>10000705</v>
          </cell>
          <cell r="AG20" t="str">
            <v xml:space="preserve">الأول </v>
          </cell>
          <cell r="AH20" t="str">
            <v>1ـ 9ـ 2021</v>
          </cell>
          <cell r="AI20">
            <v>2003352450</v>
          </cell>
        </row>
        <row r="21">
          <cell r="A21">
            <v>20</v>
          </cell>
          <cell r="B21" t="str">
            <v>سيف محمد عبد الرزاق ابو صيام</v>
          </cell>
          <cell r="C21" t="str">
            <v>سيف</v>
          </cell>
          <cell r="D21" t="str">
            <v>محمد</v>
          </cell>
          <cell r="E21" t="str">
            <v>عبد الرزاق</v>
          </cell>
          <cell r="F21" t="str">
            <v>ابو صيام</v>
          </cell>
          <cell r="G21" t="str">
            <v/>
          </cell>
          <cell r="H21">
            <v>42356</v>
          </cell>
          <cell r="I21" t="str">
            <v xml:space="preserve"> الثامن عشر من شهر كانون الأول لعام  ألفين وخمسة عشر </v>
          </cell>
          <cell r="J21" t="str">
            <v>عمان</v>
          </cell>
          <cell r="K21" t="str">
            <v xml:space="preserve">ابو صيام </v>
          </cell>
          <cell r="L21" t="str">
            <v>الأردن</v>
          </cell>
          <cell r="M21">
            <v>0</v>
          </cell>
          <cell r="N21" t="str">
            <v>مسلم</v>
          </cell>
          <cell r="O21" t="str">
            <v>روان</v>
          </cell>
          <cell r="P21" t="str">
            <v>محمد</v>
          </cell>
          <cell r="Q21" t="str">
            <v>والده</v>
          </cell>
          <cell r="R21" t="str">
            <v>موظف</v>
          </cell>
          <cell r="S21" t="str">
            <v>عمان</v>
          </cell>
          <cell r="T21" t="str">
            <v>الوحدات</v>
          </cell>
          <cell r="U21">
            <v>785412369</v>
          </cell>
          <cell r="V21" t="str">
            <v>1-01289444</v>
          </cell>
          <cell r="W21" t="str">
            <v>لاجئ</v>
          </cell>
          <cell r="X21" t="str">
            <v>جنوب عمان</v>
          </cell>
          <cell r="Y21" t="str">
            <v>والده</v>
          </cell>
          <cell r="Z21" t="str">
            <v>محمد</v>
          </cell>
          <cell r="AA21" t="str">
            <v>عمان</v>
          </cell>
          <cell r="AB21" t="str">
            <v>جنوب عمان</v>
          </cell>
          <cell r="AC21" t="str">
            <v>2022ـ2023</v>
          </cell>
          <cell r="AD21" t="str">
            <v>ذكور مخيم عمان الابتدائية</v>
          </cell>
          <cell r="AE21" t="str">
            <v xml:space="preserve">جنوب عمان </v>
          </cell>
          <cell r="AF21">
            <v>10000705</v>
          </cell>
          <cell r="AG21" t="str">
            <v xml:space="preserve">الأول </v>
          </cell>
          <cell r="AH21" t="str">
            <v>1ـ 9ـ 2021</v>
          </cell>
          <cell r="AI21">
            <v>2003387820</v>
          </cell>
        </row>
        <row r="22">
          <cell r="A22">
            <v>21</v>
          </cell>
          <cell r="B22" t="str">
            <v>عبادة محمود عبد  بركة</v>
          </cell>
          <cell r="C22" t="str">
            <v>عبادة</v>
          </cell>
          <cell r="D22" t="str">
            <v>محمود</v>
          </cell>
          <cell r="E22" t="str">
            <v xml:space="preserve">عبد </v>
          </cell>
          <cell r="F22" t="str">
            <v>بركة</v>
          </cell>
          <cell r="G22" t="str">
            <v/>
          </cell>
          <cell r="H22">
            <v>42093</v>
          </cell>
          <cell r="I22" t="str">
            <v xml:space="preserve"> الثلاثون من شهر آذار لعام  ألفين وخمسة عشر </v>
          </cell>
          <cell r="J22" t="str">
            <v>عمان</v>
          </cell>
          <cell r="K22" t="str">
            <v xml:space="preserve">بركة </v>
          </cell>
          <cell r="L22" t="str">
            <v>فلسطين</v>
          </cell>
          <cell r="M22">
            <v>0</v>
          </cell>
          <cell r="N22" t="str">
            <v>مسلم</v>
          </cell>
          <cell r="O22" t="str">
            <v>وفاء</v>
          </cell>
          <cell r="P22" t="str">
            <v>محمود</v>
          </cell>
          <cell r="Q22" t="str">
            <v>والده</v>
          </cell>
          <cell r="R22" t="str">
            <v>عامل</v>
          </cell>
          <cell r="S22" t="str">
            <v>عمان</v>
          </cell>
          <cell r="T22" t="str">
            <v>الوحدات</v>
          </cell>
          <cell r="U22">
            <v>788423011</v>
          </cell>
          <cell r="V22">
            <v>0</v>
          </cell>
          <cell r="W22" t="str">
            <v>لاجىء غير مسجل</v>
          </cell>
          <cell r="X22" t="str">
            <v>غير مسجل</v>
          </cell>
          <cell r="Y22" t="str">
            <v>غير مسجل</v>
          </cell>
          <cell r="Z22" t="str">
            <v>غير مسجل</v>
          </cell>
          <cell r="AA22" t="str">
            <v>عمان</v>
          </cell>
          <cell r="AB22" t="str">
            <v>جنوب عمان</v>
          </cell>
          <cell r="AC22" t="str">
            <v>2022ـ2023</v>
          </cell>
          <cell r="AD22" t="str">
            <v>ذكور مخيم عمان الابتدائية</v>
          </cell>
          <cell r="AE22" t="str">
            <v xml:space="preserve">جنوب عمان </v>
          </cell>
          <cell r="AF22">
            <v>10000705</v>
          </cell>
          <cell r="AG22" t="str">
            <v xml:space="preserve">الأول </v>
          </cell>
          <cell r="AH22" t="str">
            <v>1ـ 9ـ 2021</v>
          </cell>
          <cell r="AI22" t="str">
            <v>لا يوجد</v>
          </cell>
        </row>
        <row r="23">
          <cell r="A23">
            <v>22</v>
          </cell>
          <cell r="B23" t="str">
            <v>عبد الرحمن محمود وديع ابو كويك</v>
          </cell>
          <cell r="C23" t="str">
            <v>عبد الرحمن</v>
          </cell>
          <cell r="D23" t="str">
            <v>محمود</v>
          </cell>
          <cell r="E23" t="str">
            <v>وديع</v>
          </cell>
          <cell r="F23" t="str">
            <v>ابو كويك</v>
          </cell>
          <cell r="G23" t="str">
            <v/>
          </cell>
          <cell r="H23">
            <v>42293</v>
          </cell>
          <cell r="I23" t="str">
            <v xml:space="preserve"> السادس عشر من شهر تشرين الأول لعام  ألفين وخمسة عشر </v>
          </cell>
          <cell r="J23" t="str">
            <v>عمان</v>
          </cell>
          <cell r="K23" t="str">
            <v xml:space="preserve">ابو كويك </v>
          </cell>
          <cell r="L23" t="str">
            <v>الأردن</v>
          </cell>
          <cell r="M23" t="str">
            <v>RAMLE</v>
          </cell>
          <cell r="N23" t="str">
            <v>مسلم</v>
          </cell>
          <cell r="O23" t="str">
            <v>دعاء</v>
          </cell>
          <cell r="P23" t="str">
            <v>محمود</v>
          </cell>
          <cell r="Q23" t="str">
            <v>والده</v>
          </cell>
          <cell r="R23" t="str">
            <v>عامل</v>
          </cell>
          <cell r="S23" t="str">
            <v>عمان</v>
          </cell>
          <cell r="T23" t="str">
            <v>الوحدات</v>
          </cell>
          <cell r="U23">
            <v>798066588</v>
          </cell>
          <cell r="V23" t="str">
            <v>1-02213993</v>
          </cell>
          <cell r="W23" t="str">
            <v>لاجئ</v>
          </cell>
          <cell r="X23" t="str">
            <v>جنوب عمان</v>
          </cell>
          <cell r="Y23" t="str">
            <v>والده</v>
          </cell>
          <cell r="Z23" t="str">
            <v>محمود</v>
          </cell>
          <cell r="AA23" t="str">
            <v>عمان</v>
          </cell>
          <cell r="AB23" t="str">
            <v>جنوب عمان</v>
          </cell>
          <cell r="AC23" t="str">
            <v>2022ـ2023</v>
          </cell>
          <cell r="AD23" t="str">
            <v>ذكور مخيم عمان الابتدائية</v>
          </cell>
          <cell r="AE23" t="str">
            <v xml:space="preserve">جنوب عمان </v>
          </cell>
          <cell r="AF23">
            <v>10000705</v>
          </cell>
          <cell r="AG23" t="str">
            <v xml:space="preserve">الأول </v>
          </cell>
          <cell r="AH23" t="str">
            <v>1ـ 9ـ 2021</v>
          </cell>
          <cell r="AI23">
            <v>2003349105</v>
          </cell>
        </row>
        <row r="24">
          <cell r="A24">
            <v>23</v>
          </cell>
          <cell r="B24" t="str">
            <v>عبدالرحمن محمد فريد ابو عجوة</v>
          </cell>
          <cell r="C24" t="str">
            <v>عبدالرحمن</v>
          </cell>
          <cell r="D24" t="str">
            <v>محمد</v>
          </cell>
          <cell r="E24" t="str">
            <v>فريد</v>
          </cell>
          <cell r="F24" t="str">
            <v>ابو عجوة</v>
          </cell>
          <cell r="G24" t="str">
            <v/>
          </cell>
          <cell r="H24">
            <v>42099</v>
          </cell>
          <cell r="I24" t="str">
            <v xml:space="preserve"> الخامس من شهر نيسان لعام  ألفين وخمسة عشر </v>
          </cell>
          <cell r="J24" t="str">
            <v>عمان</v>
          </cell>
          <cell r="K24" t="str">
            <v xml:space="preserve">ابو عجوة </v>
          </cell>
          <cell r="L24" t="str">
            <v>فلسطين</v>
          </cell>
          <cell r="M24">
            <v>0</v>
          </cell>
          <cell r="N24" t="str">
            <v>مسلم</v>
          </cell>
          <cell r="O24" t="str">
            <v>امنة</v>
          </cell>
          <cell r="P24" t="str">
            <v>محمد</v>
          </cell>
          <cell r="Q24" t="str">
            <v>والده</v>
          </cell>
          <cell r="R24" t="str">
            <v>عامل</v>
          </cell>
          <cell r="S24" t="str">
            <v>عمان</v>
          </cell>
          <cell r="T24" t="str">
            <v>الوحدات</v>
          </cell>
          <cell r="U24">
            <v>791585234</v>
          </cell>
          <cell r="V24">
            <v>0</v>
          </cell>
          <cell r="W24" t="str">
            <v>لاجىء غير مسجل</v>
          </cell>
          <cell r="X24" t="str">
            <v>غير مسجل</v>
          </cell>
          <cell r="Y24" t="str">
            <v>غير مسجل</v>
          </cell>
          <cell r="Z24" t="str">
            <v>غير مسجل</v>
          </cell>
          <cell r="AA24" t="str">
            <v>عمان</v>
          </cell>
          <cell r="AB24" t="str">
            <v>جنوب عمان</v>
          </cell>
          <cell r="AC24" t="str">
            <v>2022ـ2023</v>
          </cell>
          <cell r="AD24" t="str">
            <v>ذكور مخيم عمان الابتدائية</v>
          </cell>
          <cell r="AE24" t="str">
            <v xml:space="preserve">جنوب عمان </v>
          </cell>
          <cell r="AF24">
            <v>10000705</v>
          </cell>
          <cell r="AG24" t="str">
            <v xml:space="preserve">الأول </v>
          </cell>
          <cell r="AH24" t="str">
            <v>1ـ 9ـ 2021</v>
          </cell>
          <cell r="AI24" t="str">
            <v>لا يوجد</v>
          </cell>
        </row>
        <row r="25">
          <cell r="A25">
            <v>24</v>
          </cell>
          <cell r="B25" t="str">
            <v>عدي محمد صالح مصلح</v>
          </cell>
          <cell r="C25" t="str">
            <v>عدي</v>
          </cell>
          <cell r="D25" t="str">
            <v>محمد</v>
          </cell>
          <cell r="E25" t="str">
            <v>صالح</v>
          </cell>
          <cell r="F25" t="str">
            <v>مصلح</v>
          </cell>
          <cell r="G25" t="str">
            <v/>
          </cell>
          <cell r="H25">
            <v>42201</v>
          </cell>
          <cell r="I25" t="str">
            <v xml:space="preserve"> السادس عشر من شهر تموز لعام  ألفين وخمسة عشر </v>
          </cell>
          <cell r="J25" t="str">
            <v>عمان</v>
          </cell>
          <cell r="K25" t="str">
            <v xml:space="preserve">مصلح </v>
          </cell>
          <cell r="L25" t="str">
            <v>الأردن</v>
          </cell>
          <cell r="M25">
            <v>0</v>
          </cell>
          <cell r="N25" t="str">
            <v>مسلم</v>
          </cell>
          <cell r="O25" t="str">
            <v>دعاء</v>
          </cell>
          <cell r="P25" t="str">
            <v>محمد</v>
          </cell>
          <cell r="Q25" t="str">
            <v>والده</v>
          </cell>
          <cell r="R25">
            <v>0</v>
          </cell>
          <cell r="S25" t="str">
            <v>عمان</v>
          </cell>
          <cell r="T25" t="str">
            <v>الوحدات</v>
          </cell>
          <cell r="U25">
            <v>782491048</v>
          </cell>
          <cell r="V25" t="str">
            <v>1-02197652</v>
          </cell>
          <cell r="W25" t="str">
            <v>لاجئ</v>
          </cell>
          <cell r="X25" t="str">
            <v>جنوب عمان</v>
          </cell>
          <cell r="Y25" t="str">
            <v>والده</v>
          </cell>
          <cell r="Z25" t="str">
            <v>محمد</v>
          </cell>
          <cell r="AA25" t="str">
            <v xml:space="preserve">عمان </v>
          </cell>
          <cell r="AB25" t="str">
            <v>جنوب عمان</v>
          </cell>
          <cell r="AC25" t="str">
            <v>2022ـ2023</v>
          </cell>
          <cell r="AD25" t="str">
            <v>ذكور مخيم عمان الابتدائية</v>
          </cell>
          <cell r="AE25" t="str">
            <v xml:space="preserve">جنوب عمان </v>
          </cell>
          <cell r="AF25">
            <v>10000705</v>
          </cell>
          <cell r="AG25" t="str">
            <v xml:space="preserve">الأول </v>
          </cell>
          <cell r="AH25" t="str">
            <v>1ـ 9ـ 2021</v>
          </cell>
          <cell r="AI25">
            <v>2003279913</v>
          </cell>
        </row>
        <row r="26">
          <cell r="A26">
            <v>25</v>
          </cell>
          <cell r="B26" t="str">
            <v>علي حسن سعيد العبسي</v>
          </cell>
          <cell r="C26" t="str">
            <v>علي</v>
          </cell>
          <cell r="D26" t="str">
            <v>حسن</v>
          </cell>
          <cell r="E26" t="str">
            <v>سعيد</v>
          </cell>
          <cell r="F26" t="str">
            <v>العبسي</v>
          </cell>
          <cell r="G26" t="str">
            <v/>
          </cell>
          <cell r="H26">
            <v>42156</v>
          </cell>
          <cell r="I26" t="str">
            <v xml:space="preserve"> الأول من شهر حزيران لعام  ألفين وخمسة عشر </v>
          </cell>
          <cell r="J26" t="str">
            <v>عمان</v>
          </cell>
          <cell r="K26" t="str">
            <v xml:space="preserve">العبسي </v>
          </cell>
          <cell r="L26" t="str">
            <v>الأردن</v>
          </cell>
          <cell r="M26" t="str">
            <v>DAWAYIMA</v>
          </cell>
          <cell r="N26" t="str">
            <v>مسلم</v>
          </cell>
          <cell r="O26" t="str">
            <v>رنا</v>
          </cell>
          <cell r="P26" t="str">
            <v>حسن</v>
          </cell>
          <cell r="Q26" t="str">
            <v>والده</v>
          </cell>
          <cell r="R26" t="str">
            <v>بائع</v>
          </cell>
          <cell r="S26" t="str">
            <v>عمان</v>
          </cell>
          <cell r="T26" t="str">
            <v>الوحدات</v>
          </cell>
          <cell r="U26">
            <v>798917193</v>
          </cell>
          <cell r="V26" t="str">
            <v>1-02347068</v>
          </cell>
          <cell r="W26" t="str">
            <v>لاجئ</v>
          </cell>
          <cell r="X26" t="str">
            <v>جنوب عمان</v>
          </cell>
          <cell r="Y26" t="str">
            <v>والده</v>
          </cell>
          <cell r="Z26" t="str">
            <v>حسن</v>
          </cell>
          <cell r="AA26" t="str">
            <v>عمان</v>
          </cell>
          <cell r="AB26" t="str">
            <v>جنوب عمان</v>
          </cell>
          <cell r="AC26" t="str">
            <v>2022ـ2023</v>
          </cell>
          <cell r="AD26" t="str">
            <v>ذكور مخيم عمان الابتدائية</v>
          </cell>
          <cell r="AE26" t="str">
            <v xml:space="preserve">جنوب عمان </v>
          </cell>
          <cell r="AF26">
            <v>10000705</v>
          </cell>
          <cell r="AG26" t="str">
            <v xml:space="preserve">الأول </v>
          </cell>
          <cell r="AH26" t="str">
            <v>1ـ 9ـ 2021</v>
          </cell>
          <cell r="AI26">
            <v>2003252382</v>
          </cell>
        </row>
        <row r="27">
          <cell r="A27">
            <v>26</v>
          </cell>
          <cell r="B27" t="str">
            <v>عمر محمد مصطفى درويش</v>
          </cell>
          <cell r="C27" t="str">
            <v>عمر</v>
          </cell>
          <cell r="D27" t="str">
            <v>محمد</v>
          </cell>
          <cell r="E27" t="str">
            <v>مصطفى</v>
          </cell>
          <cell r="F27" t="str">
            <v>درويش</v>
          </cell>
          <cell r="G27" t="str">
            <v/>
          </cell>
          <cell r="H27">
            <v>42309</v>
          </cell>
          <cell r="I27" t="str">
            <v xml:space="preserve"> الأول من شهر تشرين الثاني لعام  ألفين وخمسة عشر </v>
          </cell>
          <cell r="J27" t="str">
            <v>عمان</v>
          </cell>
          <cell r="K27" t="str">
            <v xml:space="preserve">درويش </v>
          </cell>
          <cell r="L27" t="str">
            <v>الأردن</v>
          </cell>
          <cell r="M27" t="str">
            <v>BEIT MAHSIR</v>
          </cell>
          <cell r="N27" t="str">
            <v>مسلم</v>
          </cell>
          <cell r="O27" t="str">
            <v>نجاة</v>
          </cell>
          <cell r="P27" t="str">
            <v>محمد</v>
          </cell>
          <cell r="Q27" t="str">
            <v>والده</v>
          </cell>
          <cell r="R27" t="str">
            <v>مدرس وكالة</v>
          </cell>
          <cell r="S27" t="str">
            <v>عمان</v>
          </cell>
          <cell r="T27" t="str">
            <v>الوحدات</v>
          </cell>
          <cell r="U27">
            <v>788442872</v>
          </cell>
          <cell r="V27" t="str">
            <v>1-01338164</v>
          </cell>
          <cell r="W27" t="str">
            <v>لاجئ</v>
          </cell>
          <cell r="X27" t="str">
            <v>جنوب عمان</v>
          </cell>
          <cell r="Y27" t="str">
            <v>والده</v>
          </cell>
          <cell r="Z27" t="str">
            <v>محمد</v>
          </cell>
          <cell r="AA27" t="str">
            <v>عمان</v>
          </cell>
          <cell r="AB27" t="str">
            <v>جنوب عمان</v>
          </cell>
          <cell r="AC27" t="str">
            <v>2022ـ2023</v>
          </cell>
          <cell r="AD27" t="str">
            <v>ذكور مخيم عمان الابتدائية</v>
          </cell>
          <cell r="AE27" t="str">
            <v xml:space="preserve">جنوب عمان </v>
          </cell>
          <cell r="AF27">
            <v>10000705</v>
          </cell>
          <cell r="AG27" t="str">
            <v xml:space="preserve">الأول </v>
          </cell>
          <cell r="AH27" t="str">
            <v>1ـ 9ـ 2021</v>
          </cell>
          <cell r="AI27">
            <v>2003356162</v>
          </cell>
        </row>
        <row r="28">
          <cell r="A28">
            <v>27</v>
          </cell>
          <cell r="B28" t="str">
            <v>غيث حسام يوسف حماد</v>
          </cell>
          <cell r="C28" t="str">
            <v>غيث</v>
          </cell>
          <cell r="D28" t="str">
            <v>حسام</v>
          </cell>
          <cell r="E28" t="str">
            <v>يوسف</v>
          </cell>
          <cell r="F28" t="str">
            <v>حماد</v>
          </cell>
          <cell r="G28" t="str">
            <v/>
          </cell>
          <cell r="H28">
            <v>42079</v>
          </cell>
          <cell r="I28" t="str">
            <v xml:space="preserve"> السادس عشر من شهر آذار لعام  ألفين وخمسة عشر </v>
          </cell>
          <cell r="J28" t="str">
            <v>عمان</v>
          </cell>
          <cell r="K28" t="str">
            <v xml:space="preserve">حماد </v>
          </cell>
          <cell r="L28" t="str">
            <v>الأردن</v>
          </cell>
          <cell r="M28">
            <v>0</v>
          </cell>
          <cell r="N28" t="str">
            <v>مسلم</v>
          </cell>
          <cell r="O28" t="str">
            <v>رحمة</v>
          </cell>
          <cell r="P28" t="str">
            <v>حسام</v>
          </cell>
          <cell r="Q28" t="str">
            <v>والده</v>
          </cell>
          <cell r="R28" t="str">
            <v>موظف</v>
          </cell>
          <cell r="S28" t="str">
            <v>عمان</v>
          </cell>
          <cell r="T28" t="str">
            <v>الوحدات</v>
          </cell>
          <cell r="U28">
            <v>795684123</v>
          </cell>
          <cell r="V28" t="str">
            <v>1-01170247</v>
          </cell>
          <cell r="W28" t="str">
            <v>لاجئ</v>
          </cell>
          <cell r="X28" t="str">
            <v>جنوب عمان</v>
          </cell>
          <cell r="Y28" t="str">
            <v>والده</v>
          </cell>
          <cell r="Z28" t="str">
            <v>حسام</v>
          </cell>
          <cell r="AA28" t="str">
            <v>عمان</v>
          </cell>
          <cell r="AB28" t="str">
            <v>جنوب عمان</v>
          </cell>
          <cell r="AC28" t="str">
            <v>2022ـ2023</v>
          </cell>
          <cell r="AD28" t="str">
            <v>ذكور مخيم عمان الابتدائية</v>
          </cell>
          <cell r="AE28" t="str">
            <v xml:space="preserve">جنوب عمان </v>
          </cell>
          <cell r="AF28">
            <v>10000705</v>
          </cell>
          <cell r="AG28" t="str">
            <v xml:space="preserve">الأول </v>
          </cell>
          <cell r="AH28" t="str">
            <v>1ـ 9ـ 2021</v>
          </cell>
          <cell r="AI28">
            <v>2003202448</v>
          </cell>
        </row>
        <row r="29">
          <cell r="A29">
            <v>28</v>
          </cell>
          <cell r="B29" t="str">
            <v>مجدي درويش مجدي الخضري</v>
          </cell>
          <cell r="C29" t="str">
            <v>مجدي</v>
          </cell>
          <cell r="D29" t="str">
            <v>درويش</v>
          </cell>
          <cell r="E29" t="str">
            <v>مجدي</v>
          </cell>
          <cell r="F29" t="str">
            <v>الخضري</v>
          </cell>
          <cell r="G29" t="str">
            <v/>
          </cell>
          <cell r="H29">
            <v>42068</v>
          </cell>
          <cell r="I29" t="str">
            <v xml:space="preserve"> الخامس من شهر آذار لعام  ألفين وخمسة عشر </v>
          </cell>
          <cell r="J29" t="str">
            <v>عمان</v>
          </cell>
          <cell r="K29" t="str">
            <v xml:space="preserve">الخضري </v>
          </cell>
          <cell r="L29" t="str">
            <v>فلسطين</v>
          </cell>
          <cell r="M29" t="str">
            <v>FALUJA</v>
          </cell>
          <cell r="N29" t="str">
            <v>مسلم</v>
          </cell>
          <cell r="O29" t="str">
            <v>هبه</v>
          </cell>
          <cell r="P29" t="str">
            <v>هبه</v>
          </cell>
          <cell r="Q29" t="str">
            <v>والدته</v>
          </cell>
          <cell r="R29" t="str">
            <v>ربة منزل</v>
          </cell>
          <cell r="S29" t="str">
            <v>عمان</v>
          </cell>
          <cell r="T29" t="str">
            <v>الوحدات</v>
          </cell>
          <cell r="U29">
            <v>797651970</v>
          </cell>
          <cell r="V29" t="str">
            <v>1-02276698</v>
          </cell>
          <cell r="W29" t="str">
            <v>لاجئ</v>
          </cell>
          <cell r="X29" t="str">
            <v>جنوب عمان</v>
          </cell>
          <cell r="Y29" t="str">
            <v>والده</v>
          </cell>
          <cell r="Z29" t="str">
            <v>درويش</v>
          </cell>
          <cell r="AA29" t="str">
            <v>عمان</v>
          </cell>
          <cell r="AB29" t="str">
            <v>جنوب عمان</v>
          </cell>
          <cell r="AC29" t="str">
            <v>2022ـ2023</v>
          </cell>
          <cell r="AD29" t="str">
            <v>ذكور مخيم عمان الابتدائية</v>
          </cell>
          <cell r="AE29" t="str">
            <v xml:space="preserve">جنوب عمان </v>
          </cell>
          <cell r="AF29">
            <v>10000705</v>
          </cell>
          <cell r="AG29" t="str">
            <v xml:space="preserve">الأول </v>
          </cell>
          <cell r="AH29" t="str">
            <v>1ـ 9ـ 2021</v>
          </cell>
          <cell r="AI29" t="str">
            <v>لا يوجد</v>
          </cell>
        </row>
        <row r="30">
          <cell r="A30">
            <v>29</v>
          </cell>
          <cell r="B30" t="str">
            <v>محمد احمد محمد ابو صعيليك</v>
          </cell>
          <cell r="C30" t="str">
            <v>محمد</v>
          </cell>
          <cell r="D30" t="str">
            <v>احمد</v>
          </cell>
          <cell r="E30" t="str">
            <v>محمد</v>
          </cell>
          <cell r="F30" t="str">
            <v>ابو صعيليك</v>
          </cell>
          <cell r="G30" t="str">
            <v/>
          </cell>
          <cell r="H30">
            <v>41841</v>
          </cell>
          <cell r="I30" t="str">
            <v xml:space="preserve"> الحادي والعشرون من شهر تموز لعام  ألفين وأربعة عشر </v>
          </cell>
          <cell r="J30" t="str">
            <v>عمان</v>
          </cell>
          <cell r="K30" t="str">
            <v xml:space="preserve">ابو صعيليك </v>
          </cell>
          <cell r="L30" t="str">
            <v>الأردن</v>
          </cell>
          <cell r="M30" t="str">
            <v>JARAWIN ABU SU'EILEK</v>
          </cell>
          <cell r="N30" t="str">
            <v>مسلم</v>
          </cell>
          <cell r="O30" t="str">
            <v>كوثر</v>
          </cell>
          <cell r="P30" t="str">
            <v>احمد</v>
          </cell>
          <cell r="Q30" t="str">
            <v>والده</v>
          </cell>
          <cell r="R30" t="str">
            <v>عامل</v>
          </cell>
          <cell r="S30" t="str">
            <v>عمان</v>
          </cell>
          <cell r="T30" t="str">
            <v>الوحدات</v>
          </cell>
          <cell r="U30">
            <v>795570339</v>
          </cell>
          <cell r="V30" t="str">
            <v>1-00996874</v>
          </cell>
          <cell r="W30" t="str">
            <v>لاجئ</v>
          </cell>
          <cell r="X30" t="str">
            <v>جنوب عمان</v>
          </cell>
          <cell r="Y30" t="str">
            <v>والده</v>
          </cell>
          <cell r="Z30" t="str">
            <v>احمد</v>
          </cell>
          <cell r="AA30" t="str">
            <v>عمان</v>
          </cell>
          <cell r="AB30" t="str">
            <v>جنوب عمان</v>
          </cell>
          <cell r="AC30" t="str">
            <v>2022ـ2023</v>
          </cell>
          <cell r="AD30" t="str">
            <v>ذكور مخيم عمان الابتدائية</v>
          </cell>
          <cell r="AE30" t="str">
            <v xml:space="preserve">جنوب عمان </v>
          </cell>
          <cell r="AF30">
            <v>10000705</v>
          </cell>
          <cell r="AG30" t="str">
            <v xml:space="preserve">الأول </v>
          </cell>
          <cell r="AH30" t="str">
            <v>1ـ 9ـ 2021</v>
          </cell>
          <cell r="AI30">
            <v>2003055377</v>
          </cell>
        </row>
        <row r="31">
          <cell r="A31">
            <v>30</v>
          </cell>
          <cell r="B31" t="str">
            <v>محمد احمد محمود السيد</v>
          </cell>
          <cell r="C31" t="str">
            <v>محمد</v>
          </cell>
          <cell r="D31" t="str">
            <v>احمد</v>
          </cell>
          <cell r="E31" t="str">
            <v>محمود</v>
          </cell>
          <cell r="F31" t="str">
            <v>السيد</v>
          </cell>
          <cell r="G31" t="str">
            <v/>
          </cell>
          <cell r="H31">
            <v>42023</v>
          </cell>
          <cell r="I31" t="str">
            <v xml:space="preserve"> التاسع عشر من شهر كانون الثاني لعام  ألفين وخمسة عشر </v>
          </cell>
          <cell r="J31" t="str">
            <v>عمان</v>
          </cell>
          <cell r="K31" t="str">
            <v xml:space="preserve">السيد </v>
          </cell>
          <cell r="L31" t="str">
            <v>فلسطين</v>
          </cell>
          <cell r="M31">
            <v>0</v>
          </cell>
          <cell r="N31" t="str">
            <v>مسلم</v>
          </cell>
          <cell r="O31" t="str">
            <v>اسلام</v>
          </cell>
          <cell r="P31" t="str">
            <v>احمد</v>
          </cell>
          <cell r="Q31" t="str">
            <v>والده</v>
          </cell>
          <cell r="R31" t="str">
            <v>موظف</v>
          </cell>
          <cell r="S31" t="str">
            <v>عمان</v>
          </cell>
          <cell r="T31" t="str">
            <v>الوحدات</v>
          </cell>
          <cell r="U31">
            <v>798352262</v>
          </cell>
          <cell r="V31" t="str">
            <v>1-01211685</v>
          </cell>
          <cell r="W31" t="str">
            <v>لاجئ</v>
          </cell>
          <cell r="X31" t="str">
            <v>جنوب عمان</v>
          </cell>
          <cell r="Y31" t="str">
            <v>والده</v>
          </cell>
          <cell r="Z31" t="str">
            <v>احمد</v>
          </cell>
          <cell r="AA31" t="str">
            <v>عمان</v>
          </cell>
          <cell r="AB31" t="str">
            <v>جنوب عمان</v>
          </cell>
          <cell r="AC31" t="str">
            <v>2022ـ2023</v>
          </cell>
          <cell r="AD31" t="str">
            <v>ذكور مخيم عمان الابتدائية</v>
          </cell>
          <cell r="AE31" t="str">
            <v xml:space="preserve">جنوب عمان </v>
          </cell>
          <cell r="AF31">
            <v>10000705</v>
          </cell>
          <cell r="AG31" t="str">
            <v xml:space="preserve">الأول </v>
          </cell>
          <cell r="AH31" t="str">
            <v>1ـ 9ـ 2021</v>
          </cell>
          <cell r="AI31" t="str">
            <v>لا يوجد</v>
          </cell>
        </row>
        <row r="32">
          <cell r="A32">
            <v>31</v>
          </cell>
          <cell r="B32" t="str">
            <v>محمد السيد عباس حسن</v>
          </cell>
          <cell r="C32" t="str">
            <v>محمد</v>
          </cell>
          <cell r="D32" t="str">
            <v>السيد</v>
          </cell>
          <cell r="E32" t="str">
            <v>عباس</v>
          </cell>
          <cell r="F32" t="str">
            <v>حسن</v>
          </cell>
          <cell r="G32" t="str">
            <v/>
          </cell>
          <cell r="H32">
            <v>42145</v>
          </cell>
          <cell r="I32" t="str">
            <v xml:space="preserve"> الحادي والعشرون من شهر أيار لعام  ألفين وخمسة عشر </v>
          </cell>
          <cell r="J32" t="str">
            <v>عمان</v>
          </cell>
          <cell r="K32" t="str">
            <v xml:space="preserve">حسن </v>
          </cell>
          <cell r="L32" t="str">
            <v>مصر</v>
          </cell>
          <cell r="M32">
            <v>0</v>
          </cell>
          <cell r="N32" t="str">
            <v>مسلم</v>
          </cell>
          <cell r="O32" t="str">
            <v>امال</v>
          </cell>
          <cell r="P32" t="str">
            <v>السيد</v>
          </cell>
          <cell r="Q32" t="str">
            <v>والده</v>
          </cell>
          <cell r="R32" t="str">
            <v>عامل</v>
          </cell>
          <cell r="S32" t="str">
            <v>عمان</v>
          </cell>
          <cell r="T32" t="str">
            <v>الوحدات</v>
          </cell>
          <cell r="U32">
            <v>795937278</v>
          </cell>
          <cell r="V32" t="str">
            <v>1-00941580</v>
          </cell>
          <cell r="W32" t="str">
            <v>ابن/بنت لاجئة</v>
          </cell>
          <cell r="X32" t="str">
            <v>جنوب عمان</v>
          </cell>
          <cell r="Y32" t="str">
            <v>والدته</v>
          </cell>
          <cell r="Z32" t="str">
            <v>امال</v>
          </cell>
          <cell r="AA32" t="str">
            <v>عمان</v>
          </cell>
          <cell r="AB32" t="str">
            <v>جنوب عمان</v>
          </cell>
          <cell r="AC32" t="str">
            <v>2022ـ2023</v>
          </cell>
          <cell r="AD32" t="str">
            <v>ذكور مخيم عمان الابتدائية</v>
          </cell>
          <cell r="AE32" t="str">
            <v xml:space="preserve">جنوب عمان </v>
          </cell>
          <cell r="AF32">
            <v>10000705</v>
          </cell>
          <cell r="AG32" t="str">
            <v xml:space="preserve">الأول </v>
          </cell>
          <cell r="AH32" t="str">
            <v>1ـ 9ـ 2021</v>
          </cell>
          <cell r="AI32" t="str">
            <v>لا يوجد</v>
          </cell>
        </row>
        <row r="33">
          <cell r="A33">
            <v>32</v>
          </cell>
          <cell r="B33" t="str">
            <v>محمد جمعة حسين مصلح</v>
          </cell>
          <cell r="C33" t="str">
            <v>محمد</v>
          </cell>
          <cell r="D33" t="str">
            <v>جمعة</v>
          </cell>
          <cell r="E33" t="str">
            <v>حسين</v>
          </cell>
          <cell r="F33" t="str">
            <v>مصلح</v>
          </cell>
          <cell r="G33" t="str">
            <v/>
          </cell>
          <cell r="H33">
            <v>42212</v>
          </cell>
          <cell r="I33" t="str">
            <v xml:space="preserve"> السابع والعشرون من شهر تموز لعام  ألفين وخمسة عشر </v>
          </cell>
          <cell r="J33" t="str">
            <v>عمان</v>
          </cell>
          <cell r="K33" t="str">
            <v xml:space="preserve">مصلح </v>
          </cell>
          <cell r="L33" t="str">
            <v>الأردن</v>
          </cell>
          <cell r="M33">
            <v>0</v>
          </cell>
          <cell r="N33" t="str">
            <v>مسلم</v>
          </cell>
          <cell r="O33" t="str">
            <v>رانية</v>
          </cell>
          <cell r="P33" t="str">
            <v>جمعة</v>
          </cell>
          <cell r="Q33" t="str">
            <v>والده</v>
          </cell>
          <cell r="R33" t="str">
            <v>موظف</v>
          </cell>
          <cell r="S33" t="str">
            <v>عمان</v>
          </cell>
          <cell r="T33" t="str">
            <v>الوحدات</v>
          </cell>
          <cell r="U33">
            <v>799163667</v>
          </cell>
          <cell r="V33" t="str">
            <v>1-01172597</v>
          </cell>
          <cell r="W33" t="str">
            <v>لاجئ</v>
          </cell>
          <cell r="X33" t="str">
            <v>جنوب عمان</v>
          </cell>
          <cell r="Y33" t="str">
            <v>والده</v>
          </cell>
          <cell r="Z33" t="str">
            <v>جمعة</v>
          </cell>
          <cell r="AA33" t="str">
            <v>عمان</v>
          </cell>
          <cell r="AB33" t="str">
            <v>جنوب عمان</v>
          </cell>
          <cell r="AC33" t="str">
            <v>2022ـ2023</v>
          </cell>
          <cell r="AD33" t="str">
            <v>ذكور مخيم عمان الابتدائية</v>
          </cell>
          <cell r="AE33" t="str">
            <v xml:space="preserve">جنوب عمان </v>
          </cell>
          <cell r="AF33">
            <v>10000705</v>
          </cell>
          <cell r="AG33" t="str">
            <v xml:space="preserve">الأول </v>
          </cell>
          <cell r="AH33" t="str">
            <v>1ـ 9ـ 2021</v>
          </cell>
          <cell r="AI33">
            <v>2003295505</v>
          </cell>
        </row>
        <row r="34">
          <cell r="A34">
            <v>33</v>
          </cell>
          <cell r="B34" t="str">
            <v>محمد حبيب محمد النجيلي</v>
          </cell>
          <cell r="C34" t="str">
            <v>محمد</v>
          </cell>
          <cell r="D34" t="str">
            <v>حبيب</v>
          </cell>
          <cell r="E34" t="str">
            <v>محمد</v>
          </cell>
          <cell r="F34" t="str">
            <v>النجيلي</v>
          </cell>
          <cell r="G34" t="str">
            <v/>
          </cell>
          <cell r="H34">
            <v>42193</v>
          </cell>
          <cell r="I34" t="str">
            <v xml:space="preserve"> الثامن من شهر تموز لعام  ألفين وخمسة عشر </v>
          </cell>
          <cell r="J34" t="str">
            <v>عمان</v>
          </cell>
          <cell r="K34" t="str">
            <v xml:space="preserve">النجيلي </v>
          </cell>
          <cell r="L34" t="str">
            <v>الأردن</v>
          </cell>
          <cell r="M34" t="str">
            <v>JARAWIN ABU GHALYOUN</v>
          </cell>
          <cell r="N34" t="str">
            <v>مسلم</v>
          </cell>
          <cell r="O34" t="str">
            <v>فاطمة</v>
          </cell>
          <cell r="P34" t="str">
            <v>حبيب</v>
          </cell>
          <cell r="Q34" t="str">
            <v>والده</v>
          </cell>
          <cell r="R34" t="str">
            <v>حداد</v>
          </cell>
          <cell r="S34" t="str">
            <v>عمان</v>
          </cell>
          <cell r="T34" t="str">
            <v>الوحدات</v>
          </cell>
          <cell r="U34">
            <v>799373292</v>
          </cell>
          <cell r="V34" t="str">
            <v>1-02050343</v>
          </cell>
          <cell r="W34" t="str">
            <v>لاجئ</v>
          </cell>
          <cell r="X34" t="str">
            <v>جنوب عمان</v>
          </cell>
          <cell r="Y34" t="str">
            <v>والده</v>
          </cell>
          <cell r="Z34" t="str">
            <v>حبيب</v>
          </cell>
          <cell r="AA34" t="str">
            <v>عمان</v>
          </cell>
          <cell r="AB34" t="str">
            <v>جنوب عمان</v>
          </cell>
          <cell r="AC34" t="str">
            <v>2022ـ2023</v>
          </cell>
          <cell r="AD34" t="str">
            <v>ذكور مخيم عمان الابتدائية</v>
          </cell>
          <cell r="AE34" t="str">
            <v xml:space="preserve">جنوب عمان </v>
          </cell>
          <cell r="AF34">
            <v>10000705</v>
          </cell>
          <cell r="AG34" t="str">
            <v xml:space="preserve">الأول </v>
          </cell>
          <cell r="AH34" t="str">
            <v>1ـ 9ـ 2021</v>
          </cell>
          <cell r="AI34">
            <v>2003275927</v>
          </cell>
        </row>
        <row r="35">
          <cell r="A35">
            <v>34</v>
          </cell>
          <cell r="B35" t="str">
            <v>محمد عبدالله عمر الزعاتره</v>
          </cell>
          <cell r="C35" t="str">
            <v>محمد</v>
          </cell>
          <cell r="D35" t="str">
            <v>عبدالله</v>
          </cell>
          <cell r="E35" t="str">
            <v>عمر</v>
          </cell>
          <cell r="F35" t="str">
            <v>الزعاتره</v>
          </cell>
          <cell r="G35" t="str">
            <v/>
          </cell>
          <cell r="H35">
            <v>42121</v>
          </cell>
          <cell r="I35" t="str">
            <v xml:space="preserve"> السابع والعشرون من شهر نيسان لعام  ألفين وخمسة عشر </v>
          </cell>
          <cell r="J35" t="str">
            <v>عمان</v>
          </cell>
          <cell r="K35" t="str">
            <v xml:space="preserve">الزعاتره </v>
          </cell>
          <cell r="L35" t="str">
            <v>الأردن</v>
          </cell>
          <cell r="M35">
            <v>0</v>
          </cell>
          <cell r="N35" t="str">
            <v>مسلم</v>
          </cell>
          <cell r="O35" t="str">
            <v>ميرفت</v>
          </cell>
          <cell r="P35" t="str">
            <v>عبدالله</v>
          </cell>
          <cell r="Q35" t="str">
            <v>والده</v>
          </cell>
          <cell r="R35" t="str">
            <v>موظف</v>
          </cell>
          <cell r="S35" t="str">
            <v>عمان</v>
          </cell>
          <cell r="T35" t="str">
            <v>الوحدات</v>
          </cell>
          <cell r="U35">
            <v>799163667</v>
          </cell>
          <cell r="V35" t="str">
            <v>1-02257214</v>
          </cell>
          <cell r="W35" t="str">
            <v>لاجئ</v>
          </cell>
          <cell r="X35" t="str">
            <v>جنوب عمان</v>
          </cell>
          <cell r="Y35" t="str">
            <v>والده</v>
          </cell>
          <cell r="Z35" t="str">
            <v>عبدالله</v>
          </cell>
          <cell r="AA35" t="str">
            <v>عمان</v>
          </cell>
          <cell r="AB35" t="str">
            <v>جنوب عمان</v>
          </cell>
          <cell r="AC35" t="str">
            <v>2022ـ2023</v>
          </cell>
          <cell r="AD35" t="str">
            <v>ذكور مخيم عمان الابتدائية</v>
          </cell>
          <cell r="AE35" t="str">
            <v xml:space="preserve">جنوب عمان </v>
          </cell>
          <cell r="AF35">
            <v>10000705</v>
          </cell>
          <cell r="AG35" t="str">
            <v xml:space="preserve">الأول </v>
          </cell>
          <cell r="AH35" t="str">
            <v>1ـ 9ـ 2021</v>
          </cell>
          <cell r="AI35">
            <v>2003228816</v>
          </cell>
        </row>
        <row r="36">
          <cell r="A36">
            <v>35</v>
          </cell>
          <cell r="B36" t="str">
            <v>محمد ماجد مصطفى صالح</v>
          </cell>
          <cell r="C36" t="str">
            <v>محمد</v>
          </cell>
          <cell r="D36" t="str">
            <v>ماجد</v>
          </cell>
          <cell r="E36" t="str">
            <v>مصطفى</v>
          </cell>
          <cell r="F36" t="str">
            <v>صالح</v>
          </cell>
          <cell r="G36" t="str">
            <v/>
          </cell>
          <cell r="H36">
            <v>42238</v>
          </cell>
          <cell r="I36" t="str">
            <v xml:space="preserve"> الثاني والعشرون من شهر آب لعام  ألفين وخمسة عشر </v>
          </cell>
          <cell r="J36" t="str">
            <v>عمان</v>
          </cell>
          <cell r="K36" t="str">
            <v xml:space="preserve">صالح </v>
          </cell>
          <cell r="L36" t="str">
            <v>الأردن</v>
          </cell>
          <cell r="M36">
            <v>0</v>
          </cell>
          <cell r="N36" t="str">
            <v>مسلم</v>
          </cell>
          <cell r="O36" t="str">
            <v>هبة</v>
          </cell>
          <cell r="P36" t="str">
            <v>ماجد</v>
          </cell>
          <cell r="Q36" t="str">
            <v>والده</v>
          </cell>
          <cell r="R36" t="str">
            <v>بائع خضار</v>
          </cell>
          <cell r="S36" t="str">
            <v>عمان</v>
          </cell>
          <cell r="T36" t="str">
            <v>الوحدات</v>
          </cell>
          <cell r="U36">
            <v>789190069</v>
          </cell>
          <cell r="V36" t="str">
            <v>1-01171860</v>
          </cell>
          <cell r="W36" t="str">
            <v>ابن/بنت لاجئة</v>
          </cell>
          <cell r="X36" t="str">
            <v>جنوب عمان</v>
          </cell>
          <cell r="Y36" t="str">
            <v>والدته</v>
          </cell>
          <cell r="Z36" t="str">
            <v>هبة</v>
          </cell>
          <cell r="AA36" t="str">
            <v>عمان</v>
          </cell>
          <cell r="AB36" t="str">
            <v>جنوب عمان</v>
          </cell>
          <cell r="AC36" t="str">
            <v>2022ـ2023</v>
          </cell>
          <cell r="AD36" t="str">
            <v>ذكور مخيم عمان الابتدائية</v>
          </cell>
          <cell r="AE36" t="str">
            <v xml:space="preserve">جنوب عمان </v>
          </cell>
          <cell r="AF36">
            <v>10000705</v>
          </cell>
          <cell r="AG36" t="str">
            <v xml:space="preserve">الأول </v>
          </cell>
          <cell r="AH36" t="str">
            <v>1ـ 9ـ 2021</v>
          </cell>
          <cell r="AI36">
            <v>2003308922</v>
          </cell>
        </row>
        <row r="37">
          <cell r="A37">
            <v>36</v>
          </cell>
          <cell r="B37" t="str">
            <v>محمد محمود محمد عيد</v>
          </cell>
          <cell r="C37" t="str">
            <v>محمد</v>
          </cell>
          <cell r="D37" t="str">
            <v>محمود</v>
          </cell>
          <cell r="E37" t="str">
            <v>محمد</v>
          </cell>
          <cell r="F37" t="str">
            <v>عيد</v>
          </cell>
          <cell r="G37" t="str">
            <v/>
          </cell>
          <cell r="H37">
            <v>42044</v>
          </cell>
          <cell r="I37" t="str">
            <v xml:space="preserve"> التاسع من شهر شباط لعام  ألفين وخمسة عشر </v>
          </cell>
          <cell r="J37" t="str">
            <v>عمان</v>
          </cell>
          <cell r="K37" t="str">
            <v xml:space="preserve">عيد </v>
          </cell>
          <cell r="L37" t="str">
            <v>الأردن</v>
          </cell>
          <cell r="M37">
            <v>0</v>
          </cell>
          <cell r="N37" t="str">
            <v>مسلم</v>
          </cell>
          <cell r="O37" t="str">
            <v>هيا</v>
          </cell>
          <cell r="P37" t="str">
            <v>محمود</v>
          </cell>
          <cell r="Q37" t="str">
            <v>والده</v>
          </cell>
          <cell r="R37" t="str">
            <v>موظف</v>
          </cell>
          <cell r="S37" t="str">
            <v>عمان</v>
          </cell>
          <cell r="T37" t="str">
            <v>الوحدات</v>
          </cell>
          <cell r="U37">
            <v>799163667</v>
          </cell>
          <cell r="V37">
            <v>0</v>
          </cell>
          <cell r="W37" t="str">
            <v>مواطن</v>
          </cell>
          <cell r="X37" t="str">
            <v>غير مسجل</v>
          </cell>
          <cell r="Y37" t="str">
            <v>غير مسجل</v>
          </cell>
          <cell r="Z37" t="str">
            <v>غير مسجل</v>
          </cell>
          <cell r="AA37" t="str">
            <v>عمان</v>
          </cell>
          <cell r="AB37" t="str">
            <v>جنوب عمان</v>
          </cell>
          <cell r="AC37" t="str">
            <v>2022ـ2023</v>
          </cell>
          <cell r="AD37" t="str">
            <v>ذكور مخيم عمان الابتدائية</v>
          </cell>
          <cell r="AE37" t="str">
            <v xml:space="preserve">جنوب عمان </v>
          </cell>
          <cell r="AF37">
            <v>10000705</v>
          </cell>
          <cell r="AG37" t="str">
            <v xml:space="preserve">الأول </v>
          </cell>
          <cell r="AH37" t="str">
            <v>1ـ 9ـ 2021</v>
          </cell>
          <cell r="AI37">
            <v>2003181442</v>
          </cell>
        </row>
        <row r="38">
          <cell r="A38">
            <v>37</v>
          </cell>
          <cell r="B38" t="str">
            <v>محمد نادر عبد الرحمن ابو صيام</v>
          </cell>
          <cell r="C38" t="str">
            <v>محمد</v>
          </cell>
          <cell r="D38" t="str">
            <v>نادر</v>
          </cell>
          <cell r="E38" t="str">
            <v>عبد الرحمن</v>
          </cell>
          <cell r="F38" t="str">
            <v>ابو صيام</v>
          </cell>
          <cell r="G38" t="str">
            <v/>
          </cell>
          <cell r="H38">
            <v>42076</v>
          </cell>
          <cell r="I38" t="str">
            <v xml:space="preserve"> الثالث عشر من شهر آذار لعام  ألفين وخمسة عشر </v>
          </cell>
          <cell r="J38" t="str">
            <v>عمان</v>
          </cell>
          <cell r="K38" t="str">
            <v xml:space="preserve">ابو صيام </v>
          </cell>
          <cell r="L38" t="str">
            <v>الأردن</v>
          </cell>
          <cell r="M38" t="str">
            <v>NAJMAT ABU SUSEIN</v>
          </cell>
          <cell r="N38" t="str">
            <v>مسلم</v>
          </cell>
          <cell r="O38" t="str">
            <v>تمارا</v>
          </cell>
          <cell r="P38" t="str">
            <v>نادر</v>
          </cell>
          <cell r="Q38" t="str">
            <v>والده</v>
          </cell>
          <cell r="R38" t="str">
            <v>عامل</v>
          </cell>
          <cell r="S38" t="str">
            <v>عمان</v>
          </cell>
          <cell r="T38" t="str">
            <v>الوحدات</v>
          </cell>
          <cell r="U38">
            <v>780244775</v>
          </cell>
          <cell r="V38" t="str">
            <v>1-02318095</v>
          </cell>
          <cell r="W38" t="str">
            <v>لاجئ</v>
          </cell>
          <cell r="X38" t="str">
            <v>جنوب عمان</v>
          </cell>
          <cell r="Y38" t="str">
            <v>والده</v>
          </cell>
          <cell r="Z38" t="str">
            <v>نادر</v>
          </cell>
          <cell r="AA38" t="str">
            <v>عمان</v>
          </cell>
          <cell r="AB38" t="str">
            <v>جنوب عمان</v>
          </cell>
          <cell r="AC38" t="str">
            <v>2022ـ2023</v>
          </cell>
          <cell r="AD38" t="str">
            <v>ذكور مخيم عمان الابتدائية</v>
          </cell>
          <cell r="AE38" t="str">
            <v xml:space="preserve">جنوب عمان </v>
          </cell>
          <cell r="AF38">
            <v>10000705</v>
          </cell>
          <cell r="AG38" t="str">
            <v xml:space="preserve">الأول </v>
          </cell>
          <cell r="AH38" t="str">
            <v>1ـ 9ـ 2021</v>
          </cell>
          <cell r="AI38">
            <v>2003211438</v>
          </cell>
        </row>
        <row r="39">
          <cell r="A39">
            <v>38</v>
          </cell>
          <cell r="B39" t="str">
            <v>محمود سعدات عبدالله غيظان</v>
          </cell>
          <cell r="C39" t="str">
            <v>محمود</v>
          </cell>
          <cell r="D39" t="str">
            <v>سعدات</v>
          </cell>
          <cell r="E39" t="str">
            <v>عبدالله</v>
          </cell>
          <cell r="F39" t="str">
            <v>غيظان</v>
          </cell>
          <cell r="G39" t="str">
            <v/>
          </cell>
          <cell r="H39">
            <v>42343</v>
          </cell>
          <cell r="I39" t="str">
            <v xml:space="preserve"> الخامس من شهر كانون الأول لعام  ألفين وخمسة عشر </v>
          </cell>
          <cell r="J39" t="str">
            <v>عمان</v>
          </cell>
          <cell r="K39" t="str">
            <v xml:space="preserve">غيظان </v>
          </cell>
          <cell r="L39" t="str">
            <v>الأردن</v>
          </cell>
          <cell r="M39">
            <v>0</v>
          </cell>
          <cell r="N39" t="str">
            <v>مسلم</v>
          </cell>
          <cell r="O39" t="str">
            <v>اسماء</v>
          </cell>
          <cell r="P39" t="str">
            <v>سعدات</v>
          </cell>
          <cell r="Q39" t="str">
            <v>والده</v>
          </cell>
          <cell r="R39" t="str">
            <v>عامل وطن</v>
          </cell>
          <cell r="S39" t="str">
            <v>عمان</v>
          </cell>
          <cell r="T39" t="str">
            <v>الوحدات</v>
          </cell>
          <cell r="U39">
            <v>788604088</v>
          </cell>
          <cell r="V39" t="str">
            <v>1-02431051</v>
          </cell>
          <cell r="W39" t="str">
            <v>لاجئ</v>
          </cell>
          <cell r="X39" t="str">
            <v>جنوب عمان</v>
          </cell>
          <cell r="Y39" t="str">
            <v>والده</v>
          </cell>
          <cell r="Z39" t="str">
            <v>سعدات</v>
          </cell>
          <cell r="AA39" t="str">
            <v>عمان</v>
          </cell>
          <cell r="AB39" t="str">
            <v>جنوب عمان</v>
          </cell>
          <cell r="AC39" t="str">
            <v>2022ـ2023</v>
          </cell>
          <cell r="AD39" t="str">
            <v>ذكور مخيم عمان الابتدائية</v>
          </cell>
          <cell r="AE39" t="str">
            <v xml:space="preserve">جنوب عمان </v>
          </cell>
          <cell r="AF39">
            <v>10000705</v>
          </cell>
          <cell r="AG39" t="str">
            <v xml:space="preserve">الأول </v>
          </cell>
          <cell r="AH39" t="str">
            <v>1ـ 9ـ 2021</v>
          </cell>
          <cell r="AI39">
            <v>2003376537</v>
          </cell>
        </row>
        <row r="40">
          <cell r="A40">
            <v>39</v>
          </cell>
          <cell r="B40" t="str">
            <v>معاذ رضا ابراهيم السيد</v>
          </cell>
          <cell r="C40" t="str">
            <v>معاذ</v>
          </cell>
          <cell r="D40" t="str">
            <v>رضا</v>
          </cell>
          <cell r="E40" t="str">
            <v>ابراهيم</v>
          </cell>
          <cell r="F40" t="str">
            <v>السيد</v>
          </cell>
          <cell r="G40" t="str">
            <v/>
          </cell>
          <cell r="H40">
            <v>42040</v>
          </cell>
          <cell r="I40" t="str">
            <v xml:space="preserve"> الخامس من شهر شباط لعام  ألفين وخمسة عشر </v>
          </cell>
          <cell r="J40" t="str">
            <v>عمان</v>
          </cell>
          <cell r="K40" t="str">
            <v xml:space="preserve">السيد </v>
          </cell>
          <cell r="L40" t="str">
            <v>مصر</v>
          </cell>
          <cell r="M40">
            <v>0</v>
          </cell>
          <cell r="N40" t="str">
            <v>مسلم</v>
          </cell>
          <cell r="O40" t="str">
            <v>سناء</v>
          </cell>
          <cell r="P40" t="str">
            <v>رضا</v>
          </cell>
          <cell r="Q40" t="str">
            <v>والده</v>
          </cell>
          <cell r="R40" t="str">
            <v>عامل</v>
          </cell>
          <cell r="S40" t="str">
            <v>عمان</v>
          </cell>
          <cell r="T40" t="str">
            <v>الوحدات</v>
          </cell>
          <cell r="U40">
            <v>799257651</v>
          </cell>
          <cell r="V40" t="str">
            <v>1-01187225</v>
          </cell>
          <cell r="W40" t="str">
            <v>ابن/بنت لاجئة</v>
          </cell>
          <cell r="X40" t="str">
            <v>جنوب عمان</v>
          </cell>
          <cell r="Y40" t="str">
            <v>والدته</v>
          </cell>
          <cell r="Z40" t="str">
            <v>سناء</v>
          </cell>
          <cell r="AA40" t="str">
            <v>عمان</v>
          </cell>
          <cell r="AB40" t="str">
            <v>جنوب عمان</v>
          </cell>
          <cell r="AC40" t="str">
            <v>2022ـ2023</v>
          </cell>
          <cell r="AD40" t="str">
            <v>ذكور مخيم عمان الابتدائية</v>
          </cell>
          <cell r="AE40" t="str">
            <v xml:space="preserve">جنوب عمان </v>
          </cell>
          <cell r="AF40">
            <v>10000705</v>
          </cell>
          <cell r="AG40" t="str">
            <v xml:space="preserve">الأول </v>
          </cell>
          <cell r="AH40" t="str">
            <v>1ـ 9ـ 2021</v>
          </cell>
          <cell r="AI40" t="str">
            <v>لا يوجد</v>
          </cell>
        </row>
        <row r="41">
          <cell r="A41">
            <v>40</v>
          </cell>
          <cell r="B41" t="str">
            <v>"نور الدين" احمد خليل نوفل</v>
          </cell>
          <cell r="C41" t="str">
            <v>"نور الدين"</v>
          </cell>
          <cell r="D41" t="str">
            <v>احمد</v>
          </cell>
          <cell r="E41" t="str">
            <v>خليل</v>
          </cell>
          <cell r="F41" t="str">
            <v>نوفل</v>
          </cell>
          <cell r="G41" t="str">
            <v/>
          </cell>
          <cell r="H41">
            <v>42073</v>
          </cell>
          <cell r="I41" t="str">
            <v xml:space="preserve"> العاشر من شهر آذار لعام  ألفين وخمسة عشر </v>
          </cell>
          <cell r="J41" t="str">
            <v>عمان</v>
          </cell>
          <cell r="K41" t="str">
            <v xml:space="preserve">نوفل </v>
          </cell>
          <cell r="L41" t="str">
            <v>الأردن</v>
          </cell>
          <cell r="M41" t="str">
            <v>BEIT DAJAN</v>
          </cell>
          <cell r="N41" t="str">
            <v>مسلم</v>
          </cell>
          <cell r="O41" t="str">
            <v>سوسن</v>
          </cell>
          <cell r="P41" t="str">
            <v>احمد</v>
          </cell>
          <cell r="Q41" t="str">
            <v>والده</v>
          </cell>
          <cell r="R41" t="str">
            <v>تاجر</v>
          </cell>
          <cell r="S41" t="str">
            <v>عمان</v>
          </cell>
          <cell r="T41" t="str">
            <v>الوحدات</v>
          </cell>
          <cell r="U41">
            <v>796611676</v>
          </cell>
          <cell r="V41" t="str">
            <v>1-01078794</v>
          </cell>
          <cell r="W41" t="str">
            <v>لاجئ</v>
          </cell>
          <cell r="X41" t="str">
            <v>جنوب عمان</v>
          </cell>
          <cell r="Y41" t="str">
            <v>والده</v>
          </cell>
          <cell r="Z41" t="str">
            <v>احمد</v>
          </cell>
          <cell r="AA41" t="str">
            <v>عمان</v>
          </cell>
          <cell r="AB41" t="str">
            <v>جنوب عمان</v>
          </cell>
          <cell r="AC41" t="str">
            <v>2022ـ2023</v>
          </cell>
          <cell r="AD41" t="str">
            <v>ذكور مخيم عمان الابتدائية</v>
          </cell>
          <cell r="AE41" t="str">
            <v xml:space="preserve">جنوب عمان </v>
          </cell>
          <cell r="AF41">
            <v>10000705</v>
          </cell>
          <cell r="AG41" t="str">
            <v xml:space="preserve">الأول </v>
          </cell>
          <cell r="AH41" t="str">
            <v>1ـ 9ـ 2021</v>
          </cell>
          <cell r="AI41">
            <v>2003200215</v>
          </cell>
        </row>
        <row r="42">
          <cell r="A42">
            <v>41</v>
          </cell>
          <cell r="B42" t="str">
            <v>وليد باسم محمد ابوطعيمة</v>
          </cell>
          <cell r="C42" t="str">
            <v>وليد</v>
          </cell>
          <cell r="D42" t="str">
            <v>باسم</v>
          </cell>
          <cell r="E42" t="str">
            <v>محمد</v>
          </cell>
          <cell r="F42" t="str">
            <v>ابوطعيمة</v>
          </cell>
          <cell r="G42" t="str">
            <v/>
          </cell>
          <cell r="H42">
            <v>42144</v>
          </cell>
          <cell r="I42" t="str">
            <v xml:space="preserve"> العشرون من شهر أيار لعام  ألفين وخمسة عشر </v>
          </cell>
          <cell r="J42" t="str">
            <v>عمان</v>
          </cell>
          <cell r="K42" t="str">
            <v xml:space="preserve">ابوطعيمة </v>
          </cell>
          <cell r="L42" t="str">
            <v>فلسطين</v>
          </cell>
          <cell r="M42">
            <v>0</v>
          </cell>
          <cell r="N42" t="str">
            <v>مسلم</v>
          </cell>
          <cell r="O42" t="str">
            <v>هدى</v>
          </cell>
          <cell r="P42" t="str">
            <v>باسم</v>
          </cell>
          <cell r="Q42" t="str">
            <v>والده</v>
          </cell>
          <cell r="R42" t="str">
            <v>موظف</v>
          </cell>
          <cell r="S42" t="str">
            <v>عمان</v>
          </cell>
          <cell r="T42" t="str">
            <v>الوحدات</v>
          </cell>
          <cell r="U42">
            <v>799163667</v>
          </cell>
          <cell r="V42">
            <v>0</v>
          </cell>
          <cell r="W42" t="str">
            <v>نازح</v>
          </cell>
          <cell r="X42" t="str">
            <v>غير مسجل</v>
          </cell>
          <cell r="Y42" t="str">
            <v>غير مسجل</v>
          </cell>
          <cell r="Z42" t="str">
            <v>غير مسجل</v>
          </cell>
          <cell r="AA42" t="str">
            <v>عمان</v>
          </cell>
          <cell r="AB42" t="str">
            <v>جنوب عمان</v>
          </cell>
          <cell r="AC42" t="str">
            <v>2022ـ2023</v>
          </cell>
          <cell r="AD42" t="str">
            <v>ذكور مخيم عمان الابتدائية</v>
          </cell>
          <cell r="AE42" t="str">
            <v xml:space="preserve">جنوب عمان </v>
          </cell>
          <cell r="AF42">
            <v>10000705</v>
          </cell>
          <cell r="AG42" t="str">
            <v xml:space="preserve">الأول </v>
          </cell>
          <cell r="AH42" t="str">
            <v>1ـ 9ـ 2021</v>
          </cell>
          <cell r="AI42" t="str">
            <v>لا يوجد</v>
          </cell>
        </row>
        <row r="43">
          <cell r="A43">
            <v>42</v>
          </cell>
          <cell r="B43" t="str">
            <v>يوسف خالد محمد خليل</v>
          </cell>
          <cell r="C43" t="str">
            <v>يوسف</v>
          </cell>
          <cell r="D43" t="str">
            <v>خالد</v>
          </cell>
          <cell r="E43" t="str">
            <v>محمد</v>
          </cell>
          <cell r="F43" t="str">
            <v>خليل</v>
          </cell>
          <cell r="G43" t="str">
            <v/>
          </cell>
          <cell r="H43">
            <v>41974</v>
          </cell>
          <cell r="I43" t="str">
            <v xml:space="preserve"> الأول من شهر كانون الأول لعام  ألفين وأربعة عشر </v>
          </cell>
          <cell r="J43" t="str">
            <v>عمان</v>
          </cell>
          <cell r="K43" t="str">
            <v xml:space="preserve">خليل </v>
          </cell>
          <cell r="L43" t="str">
            <v>الأردن</v>
          </cell>
          <cell r="M43" t="str">
            <v>TIRA</v>
          </cell>
          <cell r="N43" t="str">
            <v>مسلم</v>
          </cell>
          <cell r="O43" t="str">
            <v>ابتهاج</v>
          </cell>
          <cell r="P43" t="str">
            <v>خالد</v>
          </cell>
          <cell r="Q43" t="str">
            <v>والده</v>
          </cell>
          <cell r="R43" t="str">
            <v>عامل</v>
          </cell>
          <cell r="S43" t="str">
            <v>عمان</v>
          </cell>
          <cell r="T43" t="str">
            <v>الوحدات</v>
          </cell>
          <cell r="U43">
            <v>797606466</v>
          </cell>
          <cell r="V43" t="str">
            <v>1-01166664</v>
          </cell>
          <cell r="W43" t="str">
            <v>لاجئ</v>
          </cell>
          <cell r="X43" t="str">
            <v>جنوب عمان</v>
          </cell>
          <cell r="Y43" t="str">
            <v>والده</v>
          </cell>
          <cell r="Z43" t="str">
            <v>خالد</v>
          </cell>
          <cell r="AA43" t="str">
            <v>عمان</v>
          </cell>
          <cell r="AB43" t="str">
            <v>جنوب عمان</v>
          </cell>
          <cell r="AC43" t="str">
            <v>2022ـ2023</v>
          </cell>
          <cell r="AD43" t="str">
            <v>ذكور مخيم عمان الابتدائية</v>
          </cell>
          <cell r="AE43" t="str">
            <v xml:space="preserve">جنوب عمان </v>
          </cell>
          <cell r="AF43">
            <v>10000705</v>
          </cell>
          <cell r="AG43" t="str">
            <v xml:space="preserve">الأول </v>
          </cell>
          <cell r="AH43" t="str">
            <v>1ـ 9ـ 2021</v>
          </cell>
          <cell r="AI43">
            <v>2003137048</v>
          </cell>
        </row>
        <row r="44">
          <cell r="A44">
            <v>43</v>
          </cell>
          <cell r="B44" t="str">
            <v>يوسف صلاح فضل خليل</v>
          </cell>
          <cell r="C44" t="str">
            <v>يوسف</v>
          </cell>
          <cell r="D44" t="str">
            <v>صلاح</v>
          </cell>
          <cell r="E44" t="str">
            <v>فضل</v>
          </cell>
          <cell r="F44" t="str">
            <v>خليل</v>
          </cell>
          <cell r="G44" t="str">
            <v/>
          </cell>
          <cell r="H44">
            <v>42160</v>
          </cell>
          <cell r="I44" t="str">
            <v xml:space="preserve"> الخامس من شهر حزيران لعام  ألفين وخمسة عشر </v>
          </cell>
          <cell r="J44" t="str">
            <v>عمان</v>
          </cell>
          <cell r="K44" t="str">
            <v xml:space="preserve">خليل </v>
          </cell>
          <cell r="L44" t="str">
            <v>الأردن</v>
          </cell>
          <cell r="M44" t="str">
            <v>BEIT DAJAN</v>
          </cell>
          <cell r="N44" t="str">
            <v>مسلم</v>
          </cell>
          <cell r="O44" t="str">
            <v>سجود</v>
          </cell>
          <cell r="P44" t="str">
            <v>صلاح</v>
          </cell>
          <cell r="Q44" t="str">
            <v>والده</v>
          </cell>
          <cell r="R44" t="str">
            <v>لا يعمل</v>
          </cell>
          <cell r="S44" t="str">
            <v>عمان</v>
          </cell>
          <cell r="T44" t="str">
            <v>الوحدات</v>
          </cell>
          <cell r="U44">
            <v>795476483</v>
          </cell>
          <cell r="V44" t="str">
            <v>1-02190274</v>
          </cell>
          <cell r="W44" t="str">
            <v>لاجئ</v>
          </cell>
          <cell r="X44" t="str">
            <v>جنوب عمان</v>
          </cell>
          <cell r="Y44" t="str">
            <v>والده</v>
          </cell>
          <cell r="Z44" t="str">
            <v>صلاح</v>
          </cell>
          <cell r="AA44" t="str">
            <v>عمان</v>
          </cell>
          <cell r="AB44" t="str">
            <v>جنوب عمان</v>
          </cell>
          <cell r="AC44" t="str">
            <v>2022ـ2023</v>
          </cell>
          <cell r="AD44" t="str">
            <v>ذكور مخيم عمان الابتدائية</v>
          </cell>
          <cell r="AE44" t="str">
            <v xml:space="preserve">جنوب عمان </v>
          </cell>
          <cell r="AF44">
            <v>10000705</v>
          </cell>
          <cell r="AG44" t="str">
            <v xml:space="preserve">الأول </v>
          </cell>
          <cell r="AH44" t="str">
            <v>1ـ 9ـ 2021</v>
          </cell>
          <cell r="AI44">
            <v>2003252059</v>
          </cell>
        </row>
        <row r="45">
          <cell r="A45">
            <v>44</v>
          </cell>
          <cell r="B45">
            <v>0</v>
          </cell>
          <cell r="C45" t="str">
            <v>0</v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>
            <v>0</v>
          </cell>
          <cell r="I45" t="str">
            <v xml:space="preserve"> الثلاثون من شهر كانون الأول لعام  ألف وثمانمائة وتسعة وتسعين </v>
          </cell>
          <cell r="J45">
            <v>0</v>
          </cell>
          <cell r="K45" t="str">
            <v xml:space="preserve"> 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 t="str">
            <v>والدته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 t="str">
            <v>غير مسجل</v>
          </cell>
          <cell r="Y45" t="str">
            <v>غير مسجل</v>
          </cell>
          <cell r="Z45" t="str">
            <v>غير مسجل</v>
          </cell>
          <cell r="AA45">
            <v>0</v>
          </cell>
          <cell r="AB45">
            <v>0</v>
          </cell>
          <cell r="AC45" t="str">
            <v>2022ـ2023</v>
          </cell>
          <cell r="AD45" t="str">
            <v>ذكور مخيم عمان الابتدائية</v>
          </cell>
          <cell r="AE45" t="str">
            <v xml:space="preserve">جنوب عمان </v>
          </cell>
          <cell r="AF45">
            <v>10000705</v>
          </cell>
          <cell r="AG45" t="str">
            <v xml:space="preserve">الأول </v>
          </cell>
          <cell r="AH45" t="str">
            <v>1ـ 9ـ 2021</v>
          </cell>
          <cell r="AI45" t="str">
            <v>لا يوجد</v>
          </cell>
        </row>
        <row r="46">
          <cell r="A46">
            <v>45</v>
          </cell>
          <cell r="B46">
            <v>0</v>
          </cell>
          <cell r="C46" t="str">
            <v>0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>
            <v>0</v>
          </cell>
          <cell r="I46" t="str">
            <v xml:space="preserve"> الثلاثون من شهر كانون الأول لعام  ألف وثمانمائة وتسعة وتسعين </v>
          </cell>
          <cell r="J46">
            <v>0</v>
          </cell>
          <cell r="K46" t="str">
            <v xml:space="preserve"> 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>والدته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 t="str">
            <v>غير مسجل</v>
          </cell>
          <cell r="Y46" t="str">
            <v>غير مسجل</v>
          </cell>
          <cell r="Z46" t="str">
            <v>غير مسجل</v>
          </cell>
          <cell r="AA46">
            <v>0</v>
          </cell>
          <cell r="AB46">
            <v>0</v>
          </cell>
          <cell r="AC46" t="str">
            <v>2022ـ2023</v>
          </cell>
          <cell r="AD46" t="str">
            <v>ذكور مخيم عمان الابتدائية</v>
          </cell>
          <cell r="AE46" t="str">
            <v xml:space="preserve">جنوب عمان </v>
          </cell>
          <cell r="AF46">
            <v>10000705</v>
          </cell>
          <cell r="AG46" t="str">
            <v xml:space="preserve">الأول </v>
          </cell>
          <cell r="AH46" t="str">
            <v>1ـ 9ـ 2021</v>
          </cell>
          <cell r="AI46" t="str">
            <v>لا يوجد</v>
          </cell>
        </row>
        <row r="47">
          <cell r="A47">
            <v>46</v>
          </cell>
          <cell r="B47">
            <v>0</v>
          </cell>
          <cell r="C47" t="str">
            <v>0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>
            <v>0</v>
          </cell>
          <cell r="I47" t="str">
            <v xml:space="preserve"> الثلاثون من شهر كانون الأول لعام  ألف وثمانمائة وتسعة وتسعين </v>
          </cell>
          <cell r="J47">
            <v>0</v>
          </cell>
          <cell r="K47" t="str">
            <v xml:space="preserve"> 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والدته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 t="str">
            <v>غير مسجل</v>
          </cell>
          <cell r="Y47" t="str">
            <v>غير مسجل</v>
          </cell>
          <cell r="Z47" t="str">
            <v>غير مسجل</v>
          </cell>
          <cell r="AA47">
            <v>0</v>
          </cell>
          <cell r="AB47">
            <v>0</v>
          </cell>
          <cell r="AC47" t="str">
            <v>2022ـ2023</v>
          </cell>
          <cell r="AD47" t="str">
            <v>ذكور مخيم عمان الابتدائية</v>
          </cell>
          <cell r="AE47" t="str">
            <v xml:space="preserve">جنوب عمان </v>
          </cell>
          <cell r="AF47">
            <v>10000705</v>
          </cell>
          <cell r="AG47" t="str">
            <v xml:space="preserve">الأول </v>
          </cell>
          <cell r="AH47" t="str">
            <v>1ـ 9ـ 2021</v>
          </cell>
          <cell r="AI47" t="str">
            <v>لا يوجد</v>
          </cell>
        </row>
        <row r="48">
          <cell r="A48">
            <v>47</v>
          </cell>
          <cell r="B48">
            <v>0</v>
          </cell>
          <cell r="C48" t="str">
            <v>0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>
            <v>0</v>
          </cell>
          <cell r="I48" t="str">
            <v xml:space="preserve"> الثلاثون من شهر كانون الأول لعام  ألف وثمانمائة وتسعة وتسعين </v>
          </cell>
          <cell r="J48">
            <v>0</v>
          </cell>
          <cell r="K48" t="str">
            <v xml:space="preserve"> 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والدته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 t="str">
            <v>غير مسجل</v>
          </cell>
          <cell r="Y48" t="str">
            <v>غير مسجل</v>
          </cell>
          <cell r="Z48" t="str">
            <v>غير مسجل</v>
          </cell>
          <cell r="AA48">
            <v>0</v>
          </cell>
          <cell r="AB48">
            <v>0</v>
          </cell>
          <cell r="AC48" t="str">
            <v>2022ـ2023</v>
          </cell>
          <cell r="AD48" t="str">
            <v>ذكور مخيم عمان الابتدائية</v>
          </cell>
          <cell r="AE48" t="str">
            <v xml:space="preserve">جنوب عمان </v>
          </cell>
          <cell r="AF48">
            <v>10000705</v>
          </cell>
          <cell r="AG48" t="str">
            <v xml:space="preserve">الأول </v>
          </cell>
          <cell r="AH48" t="str">
            <v>1ـ 9ـ 2021</v>
          </cell>
          <cell r="AI48" t="str">
            <v>لا يوجد</v>
          </cell>
        </row>
        <row r="49">
          <cell r="A49">
            <v>48</v>
          </cell>
          <cell r="B49">
            <v>0</v>
          </cell>
          <cell r="C49" t="str">
            <v>0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>
            <v>0</v>
          </cell>
          <cell r="I49" t="str">
            <v xml:space="preserve"> الثلاثون من شهر كانون الأول لعام  ألف وثمانمائة وتسعة وتسعين </v>
          </cell>
          <cell r="J49">
            <v>0</v>
          </cell>
          <cell r="K49" t="str">
            <v xml:space="preserve"> 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والدته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 t="str">
            <v>غير مسجل</v>
          </cell>
          <cell r="Y49" t="str">
            <v>غير مسجل</v>
          </cell>
          <cell r="Z49" t="str">
            <v>غير مسجل</v>
          </cell>
          <cell r="AA49">
            <v>0</v>
          </cell>
          <cell r="AB49">
            <v>0</v>
          </cell>
          <cell r="AC49" t="str">
            <v>2022ـ2023</v>
          </cell>
          <cell r="AD49" t="str">
            <v>ذكور مخيم عمان الابتدائية</v>
          </cell>
          <cell r="AE49" t="str">
            <v xml:space="preserve">جنوب عمان </v>
          </cell>
          <cell r="AF49">
            <v>10000705</v>
          </cell>
          <cell r="AG49" t="str">
            <v xml:space="preserve">الأول </v>
          </cell>
          <cell r="AH49" t="str">
            <v>1ـ 9ـ 2021</v>
          </cell>
          <cell r="AI49" t="str">
            <v>لا يوجد</v>
          </cell>
        </row>
        <row r="50">
          <cell r="A50">
            <v>49</v>
          </cell>
          <cell r="B50">
            <v>0</v>
          </cell>
          <cell r="C50" t="str">
            <v>0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>
            <v>0</v>
          </cell>
          <cell r="I50" t="str">
            <v xml:space="preserve"> الثلاثون من شهر كانون الأول لعام  ألف وثمانمائة وتسعة وتسعين </v>
          </cell>
          <cell r="J50">
            <v>0</v>
          </cell>
          <cell r="K50" t="str">
            <v xml:space="preserve"> 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 t="str">
            <v>والدته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 t="str">
            <v>غير مسجل</v>
          </cell>
          <cell r="Y50" t="str">
            <v>غير مسجل</v>
          </cell>
          <cell r="Z50" t="str">
            <v>غير مسجل</v>
          </cell>
          <cell r="AA50">
            <v>0</v>
          </cell>
          <cell r="AB50">
            <v>0</v>
          </cell>
          <cell r="AC50" t="str">
            <v>2022ـ2023</v>
          </cell>
          <cell r="AD50" t="str">
            <v>ذكور مخيم عمان الابتدائية</v>
          </cell>
          <cell r="AE50" t="str">
            <v xml:space="preserve">جنوب عمان </v>
          </cell>
          <cell r="AF50">
            <v>10000705</v>
          </cell>
          <cell r="AG50" t="str">
            <v xml:space="preserve">الأول </v>
          </cell>
          <cell r="AH50" t="str">
            <v>1ـ 9ـ 2021</v>
          </cell>
          <cell r="AI50" t="str">
            <v>لا يوجد</v>
          </cell>
        </row>
        <row r="51">
          <cell r="A51">
            <v>50</v>
          </cell>
          <cell r="B51">
            <v>0</v>
          </cell>
          <cell r="C51" t="str">
            <v>0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>
            <v>0</v>
          </cell>
          <cell r="I51" t="str">
            <v xml:space="preserve"> الثلاثون من شهر كانون الأول لعام  ألف وثمانمائة وتسعة وتسعين </v>
          </cell>
          <cell r="J51">
            <v>0</v>
          </cell>
          <cell r="K51" t="str">
            <v xml:space="preserve"> 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 t="str">
            <v>والدته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 t="str">
            <v>غير مسجل</v>
          </cell>
          <cell r="Y51" t="str">
            <v>غير مسجل</v>
          </cell>
          <cell r="Z51" t="str">
            <v>غير مسجل</v>
          </cell>
          <cell r="AA51">
            <v>0</v>
          </cell>
          <cell r="AB51">
            <v>0</v>
          </cell>
          <cell r="AC51" t="str">
            <v>2022ـ2023</v>
          </cell>
          <cell r="AD51" t="str">
            <v>ذكور مخيم عمان الابتدائية</v>
          </cell>
          <cell r="AE51" t="str">
            <v xml:space="preserve">جنوب عمان </v>
          </cell>
          <cell r="AF51">
            <v>10000705</v>
          </cell>
          <cell r="AG51" t="str">
            <v xml:space="preserve">الأول </v>
          </cell>
          <cell r="AH51" t="str">
            <v>1ـ 9ـ 2021</v>
          </cell>
          <cell r="AI51" t="str">
            <v>لا يوجد</v>
          </cell>
        </row>
        <row r="52">
          <cell r="A52">
            <v>51</v>
          </cell>
          <cell r="B52">
            <v>0</v>
          </cell>
          <cell r="C52" t="str">
            <v>0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>
            <v>0</v>
          </cell>
          <cell r="I52" t="str">
            <v xml:space="preserve"> الثلاثون من شهر كانون الأول لعام  ألف وثمانمائة وتسعة وتسعين </v>
          </cell>
          <cell r="J52">
            <v>0</v>
          </cell>
          <cell r="K52" t="str">
            <v xml:space="preserve"> 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 t="str">
            <v>والدته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 t="str">
            <v>غير مسجل</v>
          </cell>
          <cell r="Y52" t="str">
            <v>غير مسجل</v>
          </cell>
          <cell r="Z52" t="str">
            <v>غير مسجل</v>
          </cell>
          <cell r="AA52">
            <v>0</v>
          </cell>
          <cell r="AB52">
            <v>0</v>
          </cell>
          <cell r="AC52" t="str">
            <v>2022ـ2023</v>
          </cell>
          <cell r="AD52" t="str">
            <v>ذكور مخيم عمان الابتدائية</v>
          </cell>
          <cell r="AE52" t="str">
            <v xml:space="preserve">جنوب عمان </v>
          </cell>
          <cell r="AF52">
            <v>10000705</v>
          </cell>
          <cell r="AG52" t="str">
            <v xml:space="preserve">الأول </v>
          </cell>
          <cell r="AH52" t="str">
            <v>1ـ 9ـ 2021</v>
          </cell>
          <cell r="AI52" t="str">
            <v>لا يوجد</v>
          </cell>
        </row>
        <row r="53">
          <cell r="A53">
            <v>52</v>
          </cell>
          <cell r="B53">
            <v>0</v>
          </cell>
          <cell r="C53" t="str">
            <v>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>
            <v>0</v>
          </cell>
          <cell r="I53" t="str">
            <v xml:space="preserve"> الثلاثون من شهر كانون الأول لعام  ألف وثمانمائة وتسعة وتسعين </v>
          </cell>
          <cell r="J53">
            <v>0</v>
          </cell>
          <cell r="K53" t="str">
            <v xml:space="preserve"> 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 t="str">
            <v>والدته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 t="str">
            <v>غير مسجل</v>
          </cell>
          <cell r="Y53" t="str">
            <v>غير مسجل</v>
          </cell>
          <cell r="Z53" t="str">
            <v>غير مسجل</v>
          </cell>
          <cell r="AA53">
            <v>0</v>
          </cell>
          <cell r="AB53">
            <v>0</v>
          </cell>
          <cell r="AC53" t="str">
            <v>2022ـ2023</v>
          </cell>
          <cell r="AD53" t="str">
            <v>ذكور مخيم عمان الابتدائية</v>
          </cell>
          <cell r="AE53" t="str">
            <v xml:space="preserve">جنوب عمان </v>
          </cell>
          <cell r="AF53">
            <v>10000705</v>
          </cell>
          <cell r="AG53" t="str">
            <v xml:space="preserve">الأول </v>
          </cell>
          <cell r="AH53" t="str">
            <v>1ـ 9ـ 2021</v>
          </cell>
          <cell r="AI53" t="str">
            <v>لا يوجد</v>
          </cell>
        </row>
        <row r="54">
          <cell r="A54">
            <v>53</v>
          </cell>
          <cell r="B54">
            <v>0</v>
          </cell>
          <cell r="C54" t="str">
            <v>0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>
            <v>0</v>
          </cell>
          <cell r="I54" t="str">
            <v xml:space="preserve"> الثلاثون من شهر كانون الأول لعام  ألف وثمانمائة وتسعة وتسعين </v>
          </cell>
          <cell r="J54">
            <v>0</v>
          </cell>
          <cell r="K54" t="str">
            <v xml:space="preserve"> 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 t="str">
            <v>والدته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 t="str">
            <v>غير مسجل</v>
          </cell>
          <cell r="Y54" t="str">
            <v>غير مسجل</v>
          </cell>
          <cell r="Z54" t="str">
            <v>غير مسجل</v>
          </cell>
          <cell r="AA54">
            <v>0</v>
          </cell>
          <cell r="AB54">
            <v>0</v>
          </cell>
          <cell r="AC54" t="str">
            <v>2022ـ2023</v>
          </cell>
          <cell r="AD54" t="str">
            <v>ذكور مخيم عمان الابتدائية</v>
          </cell>
          <cell r="AE54" t="str">
            <v xml:space="preserve">جنوب عمان </v>
          </cell>
          <cell r="AF54">
            <v>10000705</v>
          </cell>
          <cell r="AG54" t="str">
            <v xml:space="preserve">الأول </v>
          </cell>
          <cell r="AH54" t="str">
            <v>1ـ 9ـ 2021</v>
          </cell>
          <cell r="AI54" t="str">
            <v>لا يوجد</v>
          </cell>
        </row>
        <row r="55">
          <cell r="A55">
            <v>54</v>
          </cell>
          <cell r="B55">
            <v>0</v>
          </cell>
          <cell r="C55" t="str">
            <v>0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>
            <v>0</v>
          </cell>
          <cell r="I55" t="str">
            <v xml:space="preserve"> الثلاثون من شهر كانون الأول لعام  ألف وثمانمائة وتسعة وتسعين </v>
          </cell>
          <cell r="J55">
            <v>0</v>
          </cell>
          <cell r="K55" t="str">
            <v xml:space="preserve"> 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 t="str">
            <v>والدته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 t="str">
            <v>غير مسجل</v>
          </cell>
          <cell r="Y55" t="str">
            <v>غير مسجل</v>
          </cell>
          <cell r="Z55" t="str">
            <v>غير مسجل</v>
          </cell>
          <cell r="AA55">
            <v>0</v>
          </cell>
          <cell r="AB55">
            <v>0</v>
          </cell>
          <cell r="AC55" t="str">
            <v>2022ـ2023</v>
          </cell>
          <cell r="AD55" t="str">
            <v>ذكور مخيم عمان الابتدائية</v>
          </cell>
          <cell r="AE55" t="str">
            <v xml:space="preserve">جنوب عمان </v>
          </cell>
          <cell r="AF55">
            <v>10000705</v>
          </cell>
          <cell r="AG55" t="str">
            <v xml:space="preserve">الأول </v>
          </cell>
          <cell r="AH55" t="str">
            <v>1ـ 9ـ 2021</v>
          </cell>
          <cell r="AI55" t="str">
            <v>لا يوجد</v>
          </cell>
        </row>
        <row r="56">
          <cell r="A56">
            <v>55</v>
          </cell>
          <cell r="B56">
            <v>0</v>
          </cell>
          <cell r="C56" t="str">
            <v>0</v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>
            <v>0</v>
          </cell>
          <cell r="I56" t="str">
            <v xml:space="preserve"> الثلاثون من شهر كانون الأول لعام  ألف وثمانمائة وتسعة وتسعين </v>
          </cell>
          <cell r="J56">
            <v>0</v>
          </cell>
          <cell r="K56" t="str">
            <v xml:space="preserve"> 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 t="str">
            <v>والدته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 t="str">
            <v>غير مسجل</v>
          </cell>
          <cell r="Y56" t="str">
            <v>غير مسجل</v>
          </cell>
          <cell r="Z56" t="str">
            <v>غير مسجل</v>
          </cell>
          <cell r="AA56">
            <v>0</v>
          </cell>
          <cell r="AB56">
            <v>0</v>
          </cell>
          <cell r="AC56" t="str">
            <v>2022ـ2023</v>
          </cell>
          <cell r="AD56" t="str">
            <v>ذكور مخيم عمان الابتدائية</v>
          </cell>
          <cell r="AE56" t="str">
            <v xml:space="preserve">جنوب عمان </v>
          </cell>
          <cell r="AF56">
            <v>10000705</v>
          </cell>
          <cell r="AG56" t="str">
            <v xml:space="preserve">الأول </v>
          </cell>
          <cell r="AH56" t="str">
            <v>1ـ 9ـ 2021</v>
          </cell>
          <cell r="AI56" t="str">
            <v>لا يوجد</v>
          </cell>
        </row>
        <row r="57">
          <cell r="A57">
            <v>56</v>
          </cell>
          <cell r="B57">
            <v>0</v>
          </cell>
          <cell r="C57" t="str">
            <v>0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>
            <v>0</v>
          </cell>
          <cell r="I57" t="str">
            <v xml:space="preserve"> الثلاثون من شهر كانون الأول لعام  ألف وثمانمائة وتسعة وتسعين </v>
          </cell>
          <cell r="J57">
            <v>0</v>
          </cell>
          <cell r="K57" t="str">
            <v xml:space="preserve"> 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 t="str">
            <v>والدته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 t="str">
            <v>غير مسجل</v>
          </cell>
          <cell r="Y57" t="str">
            <v>غير مسجل</v>
          </cell>
          <cell r="Z57" t="str">
            <v>غير مسجل</v>
          </cell>
          <cell r="AA57">
            <v>0</v>
          </cell>
          <cell r="AB57">
            <v>0</v>
          </cell>
          <cell r="AC57" t="str">
            <v>2022ـ2023</v>
          </cell>
          <cell r="AD57" t="str">
            <v>ذكور مخيم عمان الابتدائية</v>
          </cell>
          <cell r="AE57" t="str">
            <v xml:space="preserve">جنوب عمان </v>
          </cell>
          <cell r="AF57">
            <v>10000705</v>
          </cell>
          <cell r="AG57" t="str">
            <v xml:space="preserve">الأول </v>
          </cell>
          <cell r="AH57" t="str">
            <v>1ـ 9ـ 2021</v>
          </cell>
          <cell r="AI57" t="str">
            <v>لا يوجد</v>
          </cell>
        </row>
        <row r="58">
          <cell r="A58">
            <v>57</v>
          </cell>
          <cell r="B58">
            <v>0</v>
          </cell>
          <cell r="C58" t="str">
            <v>0</v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>
            <v>0</v>
          </cell>
          <cell r="I58" t="str">
            <v xml:space="preserve"> الثلاثون من شهر كانون الأول لعام  ألف وثمانمائة وتسعة وتسعين </v>
          </cell>
          <cell r="J58">
            <v>0</v>
          </cell>
          <cell r="K58" t="str">
            <v xml:space="preserve"> 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 t="str">
            <v>والدته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 t="str">
            <v>غير مسجل</v>
          </cell>
          <cell r="Y58" t="str">
            <v>غير مسجل</v>
          </cell>
          <cell r="Z58" t="str">
            <v>غير مسجل</v>
          </cell>
          <cell r="AA58">
            <v>0</v>
          </cell>
          <cell r="AB58">
            <v>0</v>
          </cell>
          <cell r="AC58" t="str">
            <v>2022ـ2023</v>
          </cell>
          <cell r="AD58" t="str">
            <v>ذكور مخيم عمان الابتدائية</v>
          </cell>
          <cell r="AE58" t="str">
            <v xml:space="preserve">جنوب عمان </v>
          </cell>
          <cell r="AF58">
            <v>10000705</v>
          </cell>
          <cell r="AG58" t="str">
            <v xml:space="preserve">الأول </v>
          </cell>
          <cell r="AH58" t="str">
            <v>1ـ 9ـ 2021</v>
          </cell>
          <cell r="AI58" t="str">
            <v>لا يوجد</v>
          </cell>
        </row>
        <row r="59">
          <cell r="A59">
            <v>58</v>
          </cell>
          <cell r="B59">
            <v>0</v>
          </cell>
          <cell r="C59" t="str">
            <v>0</v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>
            <v>0</v>
          </cell>
          <cell r="I59" t="str">
            <v xml:space="preserve"> الثلاثون من شهر كانون الأول لعام  ألف وثمانمائة وتسعة وتسعين </v>
          </cell>
          <cell r="J59">
            <v>0</v>
          </cell>
          <cell r="K59" t="str">
            <v xml:space="preserve"> 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والدته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 t="str">
            <v>غير مسجل</v>
          </cell>
          <cell r="Y59" t="str">
            <v>غير مسجل</v>
          </cell>
          <cell r="Z59" t="str">
            <v>غير مسجل</v>
          </cell>
          <cell r="AA59">
            <v>0</v>
          </cell>
          <cell r="AB59">
            <v>0</v>
          </cell>
          <cell r="AC59" t="str">
            <v>2022ـ2023</v>
          </cell>
          <cell r="AD59" t="str">
            <v>ذكور مخيم عمان الابتدائية</v>
          </cell>
          <cell r="AE59" t="str">
            <v xml:space="preserve">جنوب عمان </v>
          </cell>
          <cell r="AF59">
            <v>10000705</v>
          </cell>
          <cell r="AG59" t="str">
            <v xml:space="preserve">الأول </v>
          </cell>
          <cell r="AH59" t="str">
            <v>1ـ 9ـ 2021</v>
          </cell>
          <cell r="AI59" t="str">
            <v>لا يوجد</v>
          </cell>
        </row>
        <row r="60">
          <cell r="A60">
            <v>59</v>
          </cell>
          <cell r="B60">
            <v>0</v>
          </cell>
          <cell r="C60" t="str">
            <v>0</v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>
            <v>0</v>
          </cell>
          <cell r="I60" t="str">
            <v xml:space="preserve"> الثلاثون من شهر كانون الأول لعام  ألف وثمانمائة وتسعة وتسعين </v>
          </cell>
          <cell r="J60">
            <v>0</v>
          </cell>
          <cell r="K60" t="str">
            <v xml:space="preserve"> 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والدته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 t="str">
            <v>غير مسجل</v>
          </cell>
          <cell r="Y60" t="str">
            <v>غير مسجل</v>
          </cell>
          <cell r="Z60" t="str">
            <v>غير مسجل</v>
          </cell>
          <cell r="AA60">
            <v>0</v>
          </cell>
          <cell r="AB60">
            <v>0</v>
          </cell>
          <cell r="AC60" t="str">
            <v>2022ـ2023</v>
          </cell>
          <cell r="AD60" t="str">
            <v>ذكور مخيم عمان الابتدائية</v>
          </cell>
          <cell r="AE60" t="str">
            <v xml:space="preserve">جنوب عمان </v>
          </cell>
          <cell r="AF60">
            <v>10000705</v>
          </cell>
          <cell r="AG60" t="str">
            <v xml:space="preserve">الأول </v>
          </cell>
          <cell r="AH60" t="str">
            <v>1ـ 9ـ 2021</v>
          </cell>
          <cell r="AI60" t="str">
            <v>لا يوجد</v>
          </cell>
        </row>
        <row r="61">
          <cell r="A61">
            <v>60</v>
          </cell>
          <cell r="B61">
            <v>0</v>
          </cell>
          <cell r="C61" t="str">
            <v>0</v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>
            <v>0</v>
          </cell>
          <cell r="I61" t="str">
            <v xml:space="preserve"> الثلاثون من شهر كانون الأول لعام  ألف وثمانمائة وتسعة وتسعين </v>
          </cell>
          <cell r="J61">
            <v>0</v>
          </cell>
          <cell r="K61" t="str">
            <v xml:space="preserve"> 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والدته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 t="str">
            <v>غير مسجل</v>
          </cell>
          <cell r="Y61" t="str">
            <v>غير مسجل</v>
          </cell>
          <cell r="Z61" t="str">
            <v>غير مسجل</v>
          </cell>
          <cell r="AA61">
            <v>0</v>
          </cell>
          <cell r="AB61">
            <v>0</v>
          </cell>
          <cell r="AC61" t="str">
            <v>2022ـ2023</v>
          </cell>
          <cell r="AD61" t="str">
            <v>ذكور مخيم عمان الابتدائية</v>
          </cell>
          <cell r="AE61" t="str">
            <v xml:space="preserve">جنوب عمان </v>
          </cell>
          <cell r="AF61">
            <v>10000705</v>
          </cell>
          <cell r="AG61" t="str">
            <v xml:space="preserve">الأول </v>
          </cell>
          <cell r="AH61" t="str">
            <v>1ـ 9ـ 2021</v>
          </cell>
          <cell r="AI61" t="str">
            <v>لا يوجد</v>
          </cell>
        </row>
      </sheetData>
      <sheetData sheetId="3">
        <row r="1">
          <cell r="A1" t="str">
            <v xml:space="preserve">الرقم </v>
          </cell>
          <cell r="B1" t="str">
            <v xml:space="preserve">الاسم </v>
          </cell>
          <cell r="C1" t="str">
            <v>غياب ف 1</v>
          </cell>
          <cell r="D1" t="str">
            <v>غياب ف 2</v>
          </cell>
          <cell r="E1" t="str">
            <v>صحة</v>
          </cell>
          <cell r="F1" t="str">
            <v>نشاطات</v>
          </cell>
          <cell r="G1" t="str">
            <v>نشاطات بارزة</v>
          </cell>
          <cell r="H1" t="str">
            <v>عربي ف1</v>
          </cell>
          <cell r="I1" t="str">
            <v>عربي ف2</v>
          </cell>
          <cell r="J1" t="str">
            <v>رياضيات ف1</v>
          </cell>
          <cell r="K1" t="str">
            <v>رياضيات ف2</v>
          </cell>
          <cell r="L1" t="str">
            <v>معدل ف1</v>
          </cell>
          <cell r="M1" t="str">
            <v>معدل ف 2</v>
          </cell>
          <cell r="N1" t="str">
            <v xml:space="preserve">معدل سنوي </v>
          </cell>
          <cell r="O1" t="str">
            <v>الصف والشعبة الأساسي</v>
          </cell>
          <cell r="P1" t="str">
            <v xml:space="preserve">نتيجة فصل اول </v>
          </cell>
          <cell r="Q1" t="str">
            <v xml:space="preserve">تقدير فصل اول </v>
          </cell>
          <cell r="R1" t="str">
            <v xml:space="preserve">نتبجة فصل ثاني </v>
          </cell>
          <cell r="S1" t="str">
            <v xml:space="preserve">تقدير فصل ثاني </v>
          </cell>
          <cell r="T1" t="str">
            <v xml:space="preserve">النتيجة السنوية </v>
          </cell>
          <cell r="U1" t="str">
            <v>ف1 رسمي</v>
          </cell>
          <cell r="V1" t="str">
            <v>ف1 طالب</v>
          </cell>
          <cell r="W1" t="str">
            <v>ف2 رسمي</v>
          </cell>
          <cell r="X1" t="str">
            <v>ف2 طالب</v>
          </cell>
          <cell r="Y1" t="str">
            <v>سنة رسمية</v>
          </cell>
          <cell r="Z1" t="str">
            <v>سنة رسمية طالب</v>
          </cell>
          <cell r="AA1" t="str">
            <v>نظافة ف1</v>
          </cell>
          <cell r="AB1" t="str">
            <v xml:space="preserve">نظافة ف2 </v>
          </cell>
          <cell r="AC1" t="str">
            <v>علاقة ف1</v>
          </cell>
          <cell r="AD1" t="str">
            <v>علاقة ف2</v>
          </cell>
          <cell r="AE1" t="str">
            <v>اقبال ف1</v>
          </cell>
          <cell r="AF1" t="str">
            <v>اقبال ف2</v>
          </cell>
          <cell r="AG1" t="str">
            <v>شعبة أول بالثاني والثالث</v>
          </cell>
          <cell r="AH1" t="str">
            <v>شعبة ثاني بالثالث</v>
          </cell>
          <cell r="AI1" t="str">
            <v>معلمو الأول</v>
          </cell>
          <cell r="AJ1" t="str">
            <v>معلمو الثاني</v>
          </cell>
          <cell r="AK1" t="str">
            <v>معلمو الثالث</v>
          </cell>
          <cell r="AL1" t="str">
            <v>معلمو الرابع</v>
          </cell>
          <cell r="AM1" t="str">
            <v>عام أول بالثاني والثالث</v>
          </cell>
        </row>
        <row r="2">
          <cell r="A2">
            <v>1</v>
          </cell>
          <cell r="B2" t="str">
            <v>"ابراهيم الخليل" رائد عبد اللطيف ابو غويلة</v>
          </cell>
          <cell r="C2">
            <v>2</v>
          </cell>
          <cell r="D2">
            <v>1</v>
          </cell>
          <cell r="E2" t="str">
            <v>سليم</v>
          </cell>
          <cell r="F2" t="str">
            <v>ـــــــــــــــ</v>
          </cell>
          <cell r="G2" t="str">
            <v>ــــــــــــــ</v>
          </cell>
          <cell r="H2">
            <v>91</v>
          </cell>
          <cell r="I2">
            <v>93</v>
          </cell>
          <cell r="J2">
            <v>92</v>
          </cell>
          <cell r="K2">
            <v>94</v>
          </cell>
          <cell r="L2">
            <v>91.5</v>
          </cell>
          <cell r="M2">
            <v>93.5</v>
          </cell>
          <cell r="N2">
            <v>92.5</v>
          </cell>
          <cell r="O2" t="str">
            <v>الثاني ( أ )</v>
          </cell>
          <cell r="P2" t="str">
            <v>ناجح</v>
          </cell>
          <cell r="Q2" t="str">
            <v>ممتاز</v>
          </cell>
          <cell r="R2" t="str">
            <v>ناجح</v>
          </cell>
          <cell r="S2" t="str">
            <v>ممتاز</v>
          </cell>
          <cell r="T2" t="str">
            <v>ناجح</v>
          </cell>
          <cell r="U2">
            <v>92</v>
          </cell>
          <cell r="V2">
            <v>90</v>
          </cell>
          <cell r="W2">
            <v>103</v>
          </cell>
          <cell r="X2">
            <v>102</v>
          </cell>
          <cell r="Y2">
            <v>195</v>
          </cell>
          <cell r="Z2">
            <v>192</v>
          </cell>
          <cell r="AA2" t="str">
            <v>ممتاز</v>
          </cell>
          <cell r="AB2" t="str">
            <v>ممتاز</v>
          </cell>
          <cell r="AC2" t="str">
            <v>ممتاز</v>
          </cell>
          <cell r="AD2" t="str">
            <v>ممتاز</v>
          </cell>
          <cell r="AE2" t="str">
            <v>ممتاز</v>
          </cell>
          <cell r="AF2" t="str">
            <v>ممتاز</v>
          </cell>
          <cell r="AG2" t="str">
            <v>الأول ( ب )</v>
          </cell>
          <cell r="AI2" t="str">
            <v>يوسف العواودة</v>
          </cell>
          <cell r="AJ2" t="str">
            <v>محمد درويش</v>
          </cell>
          <cell r="AM2" t="str">
            <v>2021ـ2022</v>
          </cell>
        </row>
        <row r="3">
          <cell r="A3">
            <v>2</v>
          </cell>
          <cell r="B3" t="str">
            <v>احمد محمد حرب يوسف</v>
          </cell>
          <cell r="C3">
            <v>3</v>
          </cell>
          <cell r="D3">
            <v>2</v>
          </cell>
          <cell r="E3" t="str">
            <v>سليم</v>
          </cell>
          <cell r="F3" t="str">
            <v>ـــــــــــــــ</v>
          </cell>
          <cell r="G3" t="str">
            <v>ــــــــــــــ</v>
          </cell>
          <cell r="H3">
            <v>97</v>
          </cell>
          <cell r="I3">
            <v>98</v>
          </cell>
          <cell r="J3">
            <v>97</v>
          </cell>
          <cell r="K3">
            <v>98</v>
          </cell>
          <cell r="L3">
            <v>97</v>
          </cell>
          <cell r="M3">
            <v>98</v>
          </cell>
          <cell r="N3">
            <v>97.5</v>
          </cell>
          <cell r="O3" t="str">
            <v>الثاني ( أ )</v>
          </cell>
          <cell r="P3" t="str">
            <v>ناجح</v>
          </cell>
          <cell r="Q3" t="str">
            <v>ممتاز</v>
          </cell>
          <cell r="R3" t="str">
            <v>ناجح</v>
          </cell>
          <cell r="S3" t="str">
            <v>ممتاز</v>
          </cell>
          <cell r="T3" t="str">
            <v>ناجح</v>
          </cell>
          <cell r="U3">
            <v>92</v>
          </cell>
          <cell r="V3">
            <v>89</v>
          </cell>
          <cell r="W3">
            <v>103</v>
          </cell>
          <cell r="X3">
            <v>101</v>
          </cell>
          <cell r="Y3">
            <v>195</v>
          </cell>
          <cell r="Z3">
            <v>190</v>
          </cell>
          <cell r="AA3" t="str">
            <v>ممتاز</v>
          </cell>
          <cell r="AB3" t="str">
            <v>ممتاز</v>
          </cell>
          <cell r="AC3" t="str">
            <v>ممتاز</v>
          </cell>
          <cell r="AD3" t="str">
            <v>ممتاز</v>
          </cell>
          <cell r="AE3" t="str">
            <v>ممتاز</v>
          </cell>
          <cell r="AF3" t="str">
            <v>ممتاز</v>
          </cell>
          <cell r="AG3" t="str">
            <v>الأول ( ب )</v>
          </cell>
          <cell r="AI3" t="str">
            <v>يوسف العواودة</v>
          </cell>
          <cell r="AJ3" t="str">
            <v>محمد درويش</v>
          </cell>
          <cell r="AM3" t="str">
            <v>2021ـ2022</v>
          </cell>
        </row>
        <row r="4">
          <cell r="A4">
            <v>3</v>
          </cell>
          <cell r="B4" t="str">
            <v>احمد ناصر عبد الرحمن جبر</v>
          </cell>
          <cell r="C4">
            <v>1</v>
          </cell>
          <cell r="D4">
            <v>1</v>
          </cell>
          <cell r="E4" t="str">
            <v>سليم</v>
          </cell>
          <cell r="F4" t="str">
            <v>ـــــــــــــــ</v>
          </cell>
          <cell r="G4" t="str">
            <v>ــــــــــــــ</v>
          </cell>
          <cell r="H4">
            <v>96</v>
          </cell>
          <cell r="I4">
            <v>97</v>
          </cell>
          <cell r="J4">
            <v>96</v>
          </cell>
          <cell r="K4">
            <v>97</v>
          </cell>
          <cell r="L4">
            <v>96</v>
          </cell>
          <cell r="M4">
            <v>97</v>
          </cell>
          <cell r="N4">
            <v>96.5</v>
          </cell>
          <cell r="O4" t="str">
            <v>الثاني ( أ )</v>
          </cell>
          <cell r="P4" t="str">
            <v>ناجح</v>
          </cell>
          <cell r="Q4" t="str">
            <v>ممتاز</v>
          </cell>
          <cell r="R4" t="str">
            <v>ناجح</v>
          </cell>
          <cell r="S4" t="str">
            <v>ممتاز</v>
          </cell>
          <cell r="T4" t="str">
            <v>ناجح</v>
          </cell>
          <cell r="U4">
            <v>92</v>
          </cell>
          <cell r="V4">
            <v>91</v>
          </cell>
          <cell r="W4">
            <v>103</v>
          </cell>
          <cell r="X4">
            <v>102</v>
          </cell>
          <cell r="Y4">
            <v>195</v>
          </cell>
          <cell r="Z4">
            <v>193</v>
          </cell>
          <cell r="AA4" t="str">
            <v>ممتاز</v>
          </cell>
          <cell r="AB4" t="str">
            <v>ممتاز</v>
          </cell>
          <cell r="AC4" t="str">
            <v>ممتاز</v>
          </cell>
          <cell r="AD4" t="str">
            <v>ممتاز</v>
          </cell>
          <cell r="AE4" t="str">
            <v>ممتاز</v>
          </cell>
          <cell r="AF4" t="str">
            <v>ممتاز</v>
          </cell>
          <cell r="AG4" t="str">
            <v>الأول ( ب )</v>
          </cell>
          <cell r="AI4" t="str">
            <v>يوسف العواودة</v>
          </cell>
          <cell r="AJ4" t="str">
            <v>محمد درويش</v>
          </cell>
          <cell r="AM4" t="str">
            <v>2021ـ2022</v>
          </cell>
        </row>
        <row r="5">
          <cell r="A5">
            <v>4</v>
          </cell>
          <cell r="B5" t="str">
            <v>ادم احمد اسعد الزايدي</v>
          </cell>
          <cell r="C5">
            <v>2</v>
          </cell>
          <cell r="D5">
            <v>1</v>
          </cell>
          <cell r="E5" t="str">
            <v>التهاب اللوزتين</v>
          </cell>
          <cell r="F5" t="str">
            <v>ـــــــــــــــ</v>
          </cell>
          <cell r="G5" t="str">
            <v>ــــــــــــــ</v>
          </cell>
          <cell r="H5">
            <v>87</v>
          </cell>
          <cell r="I5">
            <v>89</v>
          </cell>
          <cell r="J5">
            <v>90</v>
          </cell>
          <cell r="K5">
            <v>92</v>
          </cell>
          <cell r="L5">
            <v>88.5</v>
          </cell>
          <cell r="M5">
            <v>90.5</v>
          </cell>
          <cell r="N5">
            <v>89.5</v>
          </cell>
          <cell r="O5" t="str">
            <v>الثاني ( أ )</v>
          </cell>
          <cell r="P5" t="str">
            <v>ناجح</v>
          </cell>
          <cell r="Q5" t="str">
            <v>جيدجدا</v>
          </cell>
          <cell r="R5" t="str">
            <v>ناجح</v>
          </cell>
          <cell r="S5" t="str">
            <v>ممتاز</v>
          </cell>
          <cell r="T5" t="str">
            <v>ناجح</v>
          </cell>
          <cell r="U5">
            <v>92</v>
          </cell>
          <cell r="V5">
            <v>90</v>
          </cell>
          <cell r="W5">
            <v>103</v>
          </cell>
          <cell r="X5">
            <v>102</v>
          </cell>
          <cell r="Y5">
            <v>195</v>
          </cell>
          <cell r="Z5">
            <v>192</v>
          </cell>
          <cell r="AA5" t="str">
            <v>جيدجدا</v>
          </cell>
          <cell r="AB5" t="str">
            <v>ممتاز</v>
          </cell>
          <cell r="AC5" t="str">
            <v>جيدجدا</v>
          </cell>
          <cell r="AD5" t="str">
            <v>ممتاز</v>
          </cell>
          <cell r="AE5" t="str">
            <v>جيدجدا</v>
          </cell>
          <cell r="AF5" t="str">
            <v>ممتاز</v>
          </cell>
          <cell r="AG5" t="str">
            <v>الأول ( ب )</v>
          </cell>
          <cell r="AI5" t="str">
            <v>يوسف العواودة</v>
          </cell>
          <cell r="AJ5" t="str">
            <v>محمد درويش</v>
          </cell>
          <cell r="AM5" t="str">
            <v>2021ـ2022</v>
          </cell>
        </row>
        <row r="6">
          <cell r="A6">
            <v>5</v>
          </cell>
          <cell r="B6" t="str">
            <v>ادم مراد رسمي خير</v>
          </cell>
          <cell r="C6">
            <v>0</v>
          </cell>
          <cell r="D6">
            <v>0</v>
          </cell>
          <cell r="E6" t="str">
            <v>سليم</v>
          </cell>
          <cell r="F6" t="str">
            <v>ـــــــــــــــ</v>
          </cell>
          <cell r="G6" t="str">
            <v>ــــــــــــــ</v>
          </cell>
          <cell r="H6">
            <v>95</v>
          </cell>
          <cell r="I6">
            <v>97</v>
          </cell>
          <cell r="J6">
            <v>96</v>
          </cell>
          <cell r="K6">
            <v>99</v>
          </cell>
          <cell r="L6">
            <v>95.5</v>
          </cell>
          <cell r="M6">
            <v>98</v>
          </cell>
          <cell r="N6">
            <v>96.75</v>
          </cell>
          <cell r="O6" t="str">
            <v>الثاني ( أ )</v>
          </cell>
          <cell r="P6" t="str">
            <v>ناجح</v>
          </cell>
          <cell r="Q6" t="str">
            <v>ممتاز</v>
          </cell>
          <cell r="R6" t="str">
            <v>ناجح</v>
          </cell>
          <cell r="S6" t="str">
            <v>ممتاز</v>
          </cell>
          <cell r="T6" t="str">
            <v>ناجح</v>
          </cell>
          <cell r="U6">
            <v>92</v>
          </cell>
          <cell r="V6">
            <v>92</v>
          </cell>
          <cell r="W6">
            <v>103</v>
          </cell>
          <cell r="X6">
            <v>103</v>
          </cell>
          <cell r="Y6">
            <v>195</v>
          </cell>
          <cell r="Z6">
            <v>195</v>
          </cell>
          <cell r="AA6" t="str">
            <v>ممتاز</v>
          </cell>
          <cell r="AB6" t="str">
            <v>ممتاز</v>
          </cell>
          <cell r="AC6" t="str">
            <v>ممتاز</v>
          </cell>
          <cell r="AD6" t="str">
            <v>ممتاز</v>
          </cell>
          <cell r="AE6" t="str">
            <v>ممتاز</v>
          </cell>
          <cell r="AF6" t="str">
            <v>ممتاز</v>
          </cell>
          <cell r="AG6" t="str">
            <v>الأول ( ب )</v>
          </cell>
          <cell r="AI6" t="str">
            <v>يوسف العواودة</v>
          </cell>
          <cell r="AJ6" t="str">
            <v>محمد درويش</v>
          </cell>
          <cell r="AM6" t="str">
            <v>2021ـ2022</v>
          </cell>
        </row>
        <row r="7">
          <cell r="A7">
            <v>6</v>
          </cell>
          <cell r="B7" t="str">
            <v>اسماعيل تيسير اسماعيل محي الدين</v>
          </cell>
          <cell r="C7">
            <v>6</v>
          </cell>
          <cell r="D7">
            <v>5</v>
          </cell>
          <cell r="E7" t="str">
            <v>سليم</v>
          </cell>
          <cell r="F7" t="str">
            <v>ـــــــــــــــ</v>
          </cell>
          <cell r="G7" t="str">
            <v>ــــــــــــــ</v>
          </cell>
          <cell r="H7">
            <v>96</v>
          </cell>
          <cell r="I7">
            <v>98</v>
          </cell>
          <cell r="J7">
            <v>95</v>
          </cell>
          <cell r="K7">
            <v>98</v>
          </cell>
          <cell r="L7">
            <v>95.5</v>
          </cell>
          <cell r="M7">
            <v>98</v>
          </cell>
          <cell r="N7">
            <v>96.75</v>
          </cell>
          <cell r="O7" t="str">
            <v>الثاني ( أ )</v>
          </cell>
          <cell r="P7" t="str">
            <v>ناجح</v>
          </cell>
          <cell r="Q7" t="str">
            <v>ممتاز</v>
          </cell>
          <cell r="R7" t="str">
            <v>ناجح</v>
          </cell>
          <cell r="S7" t="str">
            <v>ممتاز</v>
          </cell>
          <cell r="T7" t="str">
            <v>ناجح</v>
          </cell>
          <cell r="U7">
            <v>92</v>
          </cell>
          <cell r="V7">
            <v>86</v>
          </cell>
          <cell r="W7">
            <v>103</v>
          </cell>
          <cell r="X7">
            <v>98</v>
          </cell>
          <cell r="Y7">
            <v>195</v>
          </cell>
          <cell r="Z7">
            <v>184</v>
          </cell>
          <cell r="AA7" t="str">
            <v>ممتاز</v>
          </cell>
          <cell r="AB7" t="str">
            <v>ممتاز</v>
          </cell>
          <cell r="AC7" t="str">
            <v>ممتاز</v>
          </cell>
          <cell r="AD7" t="str">
            <v>ممتاز</v>
          </cell>
          <cell r="AE7" t="str">
            <v>ممتاز</v>
          </cell>
          <cell r="AF7" t="str">
            <v>ممتاز</v>
          </cell>
          <cell r="AG7" t="str">
            <v>الأول ( ب )</v>
          </cell>
          <cell r="AI7" t="str">
            <v>يوسف العواودة</v>
          </cell>
          <cell r="AJ7" t="str">
            <v>محمد درويش</v>
          </cell>
          <cell r="AM7" t="str">
            <v>2021ـ2022</v>
          </cell>
        </row>
        <row r="8">
          <cell r="A8">
            <v>7</v>
          </cell>
          <cell r="B8" t="str">
            <v>اكرم وجيه خضر الشاويش</v>
          </cell>
          <cell r="C8">
            <v>2</v>
          </cell>
          <cell r="D8">
            <v>2</v>
          </cell>
          <cell r="E8" t="str">
            <v>سليم</v>
          </cell>
          <cell r="F8" t="str">
            <v>ـــــــــــــــ</v>
          </cell>
          <cell r="G8" t="str">
            <v>ــــــــــــــ</v>
          </cell>
          <cell r="H8">
            <v>86</v>
          </cell>
          <cell r="I8">
            <v>91</v>
          </cell>
          <cell r="J8">
            <v>88</v>
          </cell>
          <cell r="K8">
            <v>94</v>
          </cell>
          <cell r="L8">
            <v>87</v>
          </cell>
          <cell r="M8">
            <v>92.5</v>
          </cell>
          <cell r="N8">
            <v>89.75</v>
          </cell>
          <cell r="O8" t="str">
            <v>الثاني ( أ )</v>
          </cell>
          <cell r="P8" t="str">
            <v>ناجح</v>
          </cell>
          <cell r="Q8" t="str">
            <v>جيدجدا</v>
          </cell>
          <cell r="R8" t="str">
            <v>ناجح</v>
          </cell>
          <cell r="S8" t="str">
            <v>ممتاز</v>
          </cell>
          <cell r="T8" t="str">
            <v>ناجح</v>
          </cell>
          <cell r="U8">
            <v>92</v>
          </cell>
          <cell r="V8">
            <v>90</v>
          </cell>
          <cell r="W8">
            <v>103</v>
          </cell>
          <cell r="X8">
            <v>101</v>
          </cell>
          <cell r="Y8">
            <v>195</v>
          </cell>
          <cell r="Z8">
            <v>191</v>
          </cell>
          <cell r="AA8" t="str">
            <v>جيدجدا</v>
          </cell>
          <cell r="AB8" t="str">
            <v>ممتاز</v>
          </cell>
          <cell r="AC8" t="str">
            <v>جيدجدا</v>
          </cell>
          <cell r="AD8" t="str">
            <v>ممتاز</v>
          </cell>
          <cell r="AE8" t="str">
            <v>جيدجدا</v>
          </cell>
          <cell r="AF8" t="str">
            <v>ممتاز</v>
          </cell>
          <cell r="AG8" t="str">
            <v>الأول ( ب )</v>
          </cell>
          <cell r="AI8" t="str">
            <v>يوسف العواودة</v>
          </cell>
          <cell r="AJ8" t="str">
            <v>محمد درويش</v>
          </cell>
          <cell r="AM8" t="str">
            <v>2021ـ2022</v>
          </cell>
        </row>
        <row r="9">
          <cell r="A9">
            <v>8</v>
          </cell>
          <cell r="B9" t="str">
            <v>امير نور موسى الدبس</v>
          </cell>
          <cell r="C9">
            <v>2</v>
          </cell>
          <cell r="D9">
            <v>2</v>
          </cell>
          <cell r="E9" t="str">
            <v>سليم</v>
          </cell>
          <cell r="F9" t="str">
            <v>ـــــــــــــــ</v>
          </cell>
          <cell r="G9" t="str">
            <v>ــــــــــــــ</v>
          </cell>
          <cell r="H9">
            <v>98</v>
          </cell>
          <cell r="I9">
            <v>99</v>
          </cell>
          <cell r="J9">
            <v>96</v>
          </cell>
          <cell r="K9">
            <v>98</v>
          </cell>
          <cell r="L9">
            <v>97</v>
          </cell>
          <cell r="M9">
            <v>98.5</v>
          </cell>
          <cell r="N9">
            <v>97.75</v>
          </cell>
          <cell r="O9" t="str">
            <v>الثاني ( أ )</v>
          </cell>
          <cell r="P9" t="str">
            <v>ناجح</v>
          </cell>
          <cell r="Q9" t="str">
            <v>ممتاز</v>
          </cell>
          <cell r="R9" t="str">
            <v>ناجح</v>
          </cell>
          <cell r="S9" t="str">
            <v>ممتاز</v>
          </cell>
          <cell r="T9" t="str">
            <v>ناجح</v>
          </cell>
          <cell r="U9">
            <v>92</v>
          </cell>
          <cell r="V9">
            <v>90</v>
          </cell>
          <cell r="W9">
            <v>103</v>
          </cell>
          <cell r="X9">
            <v>101</v>
          </cell>
          <cell r="Y9">
            <v>195</v>
          </cell>
          <cell r="Z9">
            <v>191</v>
          </cell>
          <cell r="AA9" t="str">
            <v>ممتاز</v>
          </cell>
          <cell r="AB9" t="str">
            <v>ممتاز</v>
          </cell>
          <cell r="AC9" t="str">
            <v>ممتاز</v>
          </cell>
          <cell r="AD9" t="str">
            <v>ممتاز</v>
          </cell>
          <cell r="AE9" t="str">
            <v>ممتاز</v>
          </cell>
          <cell r="AF9" t="str">
            <v>ممتاز</v>
          </cell>
          <cell r="AG9" t="str">
            <v>الأول ( ب )</v>
          </cell>
          <cell r="AI9" t="str">
            <v>يوسف العواودة</v>
          </cell>
          <cell r="AJ9" t="str">
            <v>محمد درويش</v>
          </cell>
          <cell r="AM9" t="str">
            <v>2021ـ2022</v>
          </cell>
        </row>
        <row r="10">
          <cell r="A10">
            <v>9</v>
          </cell>
          <cell r="B10" t="str">
            <v>انس احمد مفيد ابو سل</v>
          </cell>
          <cell r="C10">
            <v>1</v>
          </cell>
          <cell r="D10">
            <v>1</v>
          </cell>
          <cell r="E10" t="str">
            <v>سليم</v>
          </cell>
          <cell r="F10" t="str">
            <v>ـــــــــــــــ</v>
          </cell>
          <cell r="G10" t="str">
            <v>ــــــــــــــ</v>
          </cell>
          <cell r="H10">
            <v>89</v>
          </cell>
          <cell r="I10">
            <v>92</v>
          </cell>
          <cell r="J10">
            <v>80</v>
          </cell>
          <cell r="K10">
            <v>85</v>
          </cell>
          <cell r="L10">
            <v>84.5</v>
          </cell>
          <cell r="M10">
            <v>88.5</v>
          </cell>
          <cell r="N10">
            <v>86.5</v>
          </cell>
          <cell r="O10" t="str">
            <v>الثاني ( أ )</v>
          </cell>
          <cell r="P10" t="str">
            <v>ناجح</v>
          </cell>
          <cell r="Q10" t="str">
            <v>جيدجدا</v>
          </cell>
          <cell r="R10" t="str">
            <v>ناجح</v>
          </cell>
          <cell r="S10" t="str">
            <v>جيدجدا</v>
          </cell>
          <cell r="T10" t="str">
            <v>ناجح</v>
          </cell>
          <cell r="U10">
            <v>92</v>
          </cell>
          <cell r="V10">
            <v>91</v>
          </cell>
          <cell r="W10">
            <v>103</v>
          </cell>
          <cell r="X10">
            <v>102</v>
          </cell>
          <cell r="Y10">
            <v>195</v>
          </cell>
          <cell r="Z10">
            <v>193</v>
          </cell>
          <cell r="AA10" t="str">
            <v>جيدجدا</v>
          </cell>
          <cell r="AB10" t="str">
            <v>جيدجدا</v>
          </cell>
          <cell r="AC10" t="str">
            <v>جيدجدا</v>
          </cell>
          <cell r="AD10" t="str">
            <v>جيدجدا</v>
          </cell>
          <cell r="AE10" t="str">
            <v>جيدجدا</v>
          </cell>
          <cell r="AF10" t="str">
            <v>جيدجدا</v>
          </cell>
          <cell r="AG10" t="str">
            <v>الأول ( ب )</v>
          </cell>
          <cell r="AI10" t="str">
            <v>يوسف العواودة</v>
          </cell>
          <cell r="AJ10" t="str">
            <v>محمد درويش</v>
          </cell>
          <cell r="AM10" t="str">
            <v>2021ـ2022</v>
          </cell>
        </row>
        <row r="11">
          <cell r="A11">
            <v>10</v>
          </cell>
          <cell r="B11" t="str">
            <v>اوس عماد رشيد مصطفى</v>
          </cell>
          <cell r="C11">
            <v>1</v>
          </cell>
          <cell r="D11">
            <v>0</v>
          </cell>
          <cell r="E11" t="str">
            <v xml:space="preserve">ربو </v>
          </cell>
          <cell r="F11" t="str">
            <v>ـــــــــــــــ</v>
          </cell>
          <cell r="G11" t="str">
            <v>ــــــــــــــ</v>
          </cell>
          <cell r="H11">
            <v>98</v>
          </cell>
          <cell r="I11">
            <v>99</v>
          </cell>
          <cell r="J11">
            <v>95</v>
          </cell>
          <cell r="K11">
            <v>98</v>
          </cell>
          <cell r="L11">
            <v>96.5</v>
          </cell>
          <cell r="M11">
            <v>98.5</v>
          </cell>
          <cell r="N11">
            <v>97.5</v>
          </cell>
          <cell r="O11" t="str">
            <v>الثاني ( أ )</v>
          </cell>
          <cell r="P11" t="str">
            <v>ناجح</v>
          </cell>
          <cell r="Q11" t="str">
            <v>ممتاز</v>
          </cell>
          <cell r="R11" t="str">
            <v>ناجح</v>
          </cell>
          <cell r="S11" t="str">
            <v>ممتاز</v>
          </cell>
          <cell r="T11" t="str">
            <v>ناجح</v>
          </cell>
          <cell r="U11">
            <v>92</v>
          </cell>
          <cell r="V11">
            <v>91</v>
          </cell>
          <cell r="W11">
            <v>103</v>
          </cell>
          <cell r="X11">
            <v>103</v>
          </cell>
          <cell r="Y11">
            <v>195</v>
          </cell>
          <cell r="Z11">
            <v>194</v>
          </cell>
          <cell r="AA11" t="str">
            <v>ممتاز</v>
          </cell>
          <cell r="AB11" t="str">
            <v>ممتاز</v>
          </cell>
          <cell r="AC11" t="str">
            <v>ممتاز</v>
          </cell>
          <cell r="AD11" t="str">
            <v>ممتاز</v>
          </cell>
          <cell r="AE11" t="str">
            <v>ممتاز</v>
          </cell>
          <cell r="AF11" t="str">
            <v>ممتاز</v>
          </cell>
          <cell r="AG11" t="str">
            <v>الأول ( أ )</v>
          </cell>
          <cell r="AI11" t="str">
            <v>سفيان زبن</v>
          </cell>
          <cell r="AJ11" t="str">
            <v>محمد درويش</v>
          </cell>
          <cell r="AM11" t="str">
            <v>2021ـ2022</v>
          </cell>
        </row>
        <row r="12">
          <cell r="A12">
            <v>11</v>
          </cell>
          <cell r="B12" t="str">
            <v>جواد سعيد خالد ابو صيام</v>
          </cell>
          <cell r="C12">
            <v>8</v>
          </cell>
          <cell r="D12">
            <v>8</v>
          </cell>
          <cell r="E12" t="str">
            <v>سليم</v>
          </cell>
          <cell r="F12" t="str">
            <v>ـــــــــــــــ</v>
          </cell>
          <cell r="G12" t="str">
            <v>ــــــــــــــ</v>
          </cell>
          <cell r="H12">
            <v>87</v>
          </cell>
          <cell r="I12">
            <v>92</v>
          </cell>
          <cell r="J12">
            <v>89</v>
          </cell>
          <cell r="K12">
            <v>93</v>
          </cell>
          <cell r="L12">
            <v>88</v>
          </cell>
          <cell r="M12">
            <v>92.5</v>
          </cell>
          <cell r="N12">
            <v>90.25</v>
          </cell>
          <cell r="O12" t="str">
            <v>الثاني ( أ )</v>
          </cell>
          <cell r="P12" t="str">
            <v>ناجح</v>
          </cell>
          <cell r="Q12" t="str">
            <v>جيدجدا</v>
          </cell>
          <cell r="R12" t="str">
            <v>ناجح</v>
          </cell>
          <cell r="S12" t="str">
            <v>ممتاز</v>
          </cell>
          <cell r="T12" t="str">
            <v>ناجح</v>
          </cell>
          <cell r="U12">
            <v>92</v>
          </cell>
          <cell r="V12">
            <v>84</v>
          </cell>
          <cell r="W12">
            <v>103</v>
          </cell>
          <cell r="X12">
            <v>95</v>
          </cell>
          <cell r="Y12">
            <v>195</v>
          </cell>
          <cell r="Z12">
            <v>179</v>
          </cell>
          <cell r="AA12" t="str">
            <v>جيدجدا</v>
          </cell>
          <cell r="AB12" t="str">
            <v>ممتاز</v>
          </cell>
          <cell r="AC12" t="str">
            <v>جيدجدا</v>
          </cell>
          <cell r="AD12" t="str">
            <v>ممتاز</v>
          </cell>
          <cell r="AE12" t="str">
            <v>جيدجدا</v>
          </cell>
          <cell r="AF12" t="str">
            <v>ممتاز</v>
          </cell>
          <cell r="AG12" t="str">
            <v>الأول ( أ )</v>
          </cell>
          <cell r="AI12" t="str">
            <v>سفيان زبن</v>
          </cell>
          <cell r="AJ12" t="str">
            <v>محمد درويش</v>
          </cell>
          <cell r="AM12" t="str">
            <v>2021ـ2022</v>
          </cell>
        </row>
        <row r="13">
          <cell r="A13">
            <v>12</v>
          </cell>
          <cell r="B13" t="str">
            <v>جود فضل احمد علانه</v>
          </cell>
          <cell r="C13">
            <v>3</v>
          </cell>
          <cell r="D13">
            <v>3</v>
          </cell>
          <cell r="E13" t="str">
            <v>سليم</v>
          </cell>
          <cell r="F13" t="str">
            <v>ـــــــــــــــ</v>
          </cell>
          <cell r="G13" t="str">
            <v>ــــــــــــــ</v>
          </cell>
          <cell r="H13">
            <v>93</v>
          </cell>
          <cell r="I13">
            <v>96</v>
          </cell>
          <cell r="J13">
            <v>94</v>
          </cell>
          <cell r="K13">
            <v>97</v>
          </cell>
          <cell r="L13">
            <v>93.5</v>
          </cell>
          <cell r="M13">
            <v>96.5</v>
          </cell>
          <cell r="N13">
            <v>95</v>
          </cell>
          <cell r="O13" t="str">
            <v>الثاني ( أ )</v>
          </cell>
          <cell r="P13" t="str">
            <v>ناجح</v>
          </cell>
          <cell r="Q13" t="str">
            <v>ممتاز</v>
          </cell>
          <cell r="R13" t="str">
            <v>ناجح</v>
          </cell>
          <cell r="S13" t="str">
            <v>ممتاز</v>
          </cell>
          <cell r="T13" t="str">
            <v>ناجح</v>
          </cell>
          <cell r="U13">
            <v>92</v>
          </cell>
          <cell r="V13">
            <v>89</v>
          </cell>
          <cell r="W13">
            <v>103</v>
          </cell>
          <cell r="X13">
            <v>100</v>
          </cell>
          <cell r="Y13">
            <v>195</v>
          </cell>
          <cell r="Z13">
            <v>189</v>
          </cell>
          <cell r="AA13" t="str">
            <v>ممتاز</v>
          </cell>
          <cell r="AB13" t="str">
            <v>ممتاز</v>
          </cell>
          <cell r="AC13" t="str">
            <v>ممتاز</v>
          </cell>
          <cell r="AD13" t="str">
            <v>ممتاز</v>
          </cell>
          <cell r="AE13" t="str">
            <v>ممتاز</v>
          </cell>
          <cell r="AF13" t="str">
            <v>ممتاز</v>
          </cell>
          <cell r="AG13" t="str">
            <v>الأول ( أ )</v>
          </cell>
          <cell r="AI13" t="str">
            <v>سفيان زبن</v>
          </cell>
          <cell r="AJ13" t="str">
            <v>محمد درويش</v>
          </cell>
          <cell r="AM13" t="str">
            <v>2021ـ2022</v>
          </cell>
        </row>
        <row r="14">
          <cell r="A14">
            <v>13</v>
          </cell>
          <cell r="B14" t="str">
            <v>جوده مهند رشيد رداد</v>
          </cell>
          <cell r="C14">
            <v>2</v>
          </cell>
          <cell r="D14">
            <v>2</v>
          </cell>
          <cell r="E14" t="str">
            <v>سليم</v>
          </cell>
          <cell r="F14" t="str">
            <v>ـــــــــــــــ</v>
          </cell>
          <cell r="G14" t="str">
            <v>ــــــــــــــ</v>
          </cell>
          <cell r="H14">
            <v>89</v>
          </cell>
          <cell r="I14">
            <v>99</v>
          </cell>
          <cell r="J14">
            <v>80</v>
          </cell>
          <cell r="K14">
            <v>95</v>
          </cell>
          <cell r="L14">
            <v>84.5</v>
          </cell>
          <cell r="M14">
            <v>97</v>
          </cell>
          <cell r="N14">
            <v>90.75</v>
          </cell>
          <cell r="O14" t="str">
            <v>الثاني ( أ )</v>
          </cell>
          <cell r="P14" t="str">
            <v>ناجح</v>
          </cell>
          <cell r="Q14" t="str">
            <v>جيدجدا</v>
          </cell>
          <cell r="R14" t="str">
            <v>ناجح</v>
          </cell>
          <cell r="S14" t="str">
            <v>ممتاز</v>
          </cell>
          <cell r="T14" t="str">
            <v>ناجح</v>
          </cell>
          <cell r="U14">
            <v>92</v>
          </cell>
          <cell r="V14">
            <v>90</v>
          </cell>
          <cell r="W14">
            <v>103</v>
          </cell>
          <cell r="X14">
            <v>101</v>
          </cell>
          <cell r="Y14">
            <v>195</v>
          </cell>
          <cell r="Z14">
            <v>191</v>
          </cell>
          <cell r="AA14" t="str">
            <v>جيدجدا</v>
          </cell>
          <cell r="AB14" t="str">
            <v>ممتاز</v>
          </cell>
          <cell r="AC14" t="str">
            <v>جيدجدا</v>
          </cell>
          <cell r="AD14" t="str">
            <v>ممتاز</v>
          </cell>
          <cell r="AE14" t="str">
            <v>جيدجدا</v>
          </cell>
          <cell r="AF14" t="str">
            <v>ممتاز</v>
          </cell>
          <cell r="AG14" t="str">
            <v>الأول ( أ )</v>
          </cell>
          <cell r="AI14" t="str">
            <v>سفيان زبن</v>
          </cell>
          <cell r="AJ14" t="str">
            <v>محمد درويش</v>
          </cell>
          <cell r="AM14" t="str">
            <v>2021ـ2022</v>
          </cell>
        </row>
        <row r="15">
          <cell r="A15">
            <v>14</v>
          </cell>
          <cell r="B15" t="str">
            <v>حسن احسان عبدالمحسن الحميد</v>
          </cell>
          <cell r="C15">
            <v>2</v>
          </cell>
          <cell r="D15">
            <v>1</v>
          </cell>
          <cell r="E15" t="str">
            <v>سليم</v>
          </cell>
          <cell r="F15" t="str">
            <v>ـــــــــــــــ</v>
          </cell>
          <cell r="G15" t="str">
            <v>ــــــــــــــ</v>
          </cell>
          <cell r="H15">
            <v>96</v>
          </cell>
          <cell r="I15">
            <v>98</v>
          </cell>
          <cell r="J15">
            <v>92</v>
          </cell>
          <cell r="K15">
            <v>98</v>
          </cell>
          <cell r="L15">
            <v>94</v>
          </cell>
          <cell r="M15">
            <v>98</v>
          </cell>
          <cell r="N15">
            <v>96</v>
          </cell>
          <cell r="O15" t="str">
            <v>الثاني ( أ )</v>
          </cell>
          <cell r="P15" t="str">
            <v>ناجح</v>
          </cell>
          <cell r="Q15" t="str">
            <v>ممتاز</v>
          </cell>
          <cell r="R15" t="str">
            <v>ناجح</v>
          </cell>
          <cell r="S15" t="str">
            <v>ممتاز</v>
          </cell>
          <cell r="T15" t="str">
            <v>ناجح</v>
          </cell>
          <cell r="U15">
            <v>92</v>
          </cell>
          <cell r="V15">
            <v>90</v>
          </cell>
          <cell r="W15">
            <v>103</v>
          </cell>
          <cell r="X15">
            <v>102</v>
          </cell>
          <cell r="Y15">
            <v>195</v>
          </cell>
          <cell r="Z15">
            <v>192</v>
          </cell>
          <cell r="AA15" t="str">
            <v>ممتاز</v>
          </cell>
          <cell r="AB15" t="str">
            <v>ممتاز</v>
          </cell>
          <cell r="AC15" t="str">
            <v>ممتاز</v>
          </cell>
          <cell r="AD15" t="str">
            <v>ممتاز</v>
          </cell>
          <cell r="AE15" t="str">
            <v>ممتاز</v>
          </cell>
          <cell r="AF15" t="str">
            <v>ممتاز</v>
          </cell>
          <cell r="AG15" t="str">
            <v>الأول ( أ )</v>
          </cell>
          <cell r="AI15" t="str">
            <v>سفيان زبن</v>
          </cell>
          <cell r="AJ15" t="str">
            <v>محمد درويش</v>
          </cell>
          <cell r="AM15" t="str">
            <v>2021ـ2022</v>
          </cell>
        </row>
        <row r="16">
          <cell r="A16">
            <v>15</v>
          </cell>
          <cell r="B16" t="str">
            <v>زكريا محمد زهير الجدع</v>
          </cell>
          <cell r="C16">
            <v>4</v>
          </cell>
          <cell r="D16">
            <v>3</v>
          </cell>
          <cell r="E16" t="str">
            <v>سليم</v>
          </cell>
          <cell r="F16" t="str">
            <v>ـــــــــــــــ</v>
          </cell>
          <cell r="G16" t="str">
            <v>ــــــــــــــ</v>
          </cell>
          <cell r="H16">
            <v>84</v>
          </cell>
          <cell r="I16">
            <v>90</v>
          </cell>
          <cell r="J16">
            <v>80</v>
          </cell>
          <cell r="K16">
            <v>85</v>
          </cell>
          <cell r="L16">
            <v>82</v>
          </cell>
          <cell r="M16">
            <v>87.5</v>
          </cell>
          <cell r="N16">
            <v>84.75</v>
          </cell>
          <cell r="O16" t="str">
            <v>الثاني ( أ )</v>
          </cell>
          <cell r="P16" t="str">
            <v>ناجح</v>
          </cell>
          <cell r="Q16" t="str">
            <v>جيدجدا</v>
          </cell>
          <cell r="R16" t="str">
            <v>ناجح</v>
          </cell>
          <cell r="S16" t="str">
            <v>جيدجدا</v>
          </cell>
          <cell r="T16" t="str">
            <v>ناجح</v>
          </cell>
          <cell r="U16">
            <v>92</v>
          </cell>
          <cell r="V16">
            <v>88</v>
          </cell>
          <cell r="W16">
            <v>103</v>
          </cell>
          <cell r="X16">
            <v>100</v>
          </cell>
          <cell r="Y16">
            <v>195</v>
          </cell>
          <cell r="Z16">
            <v>188</v>
          </cell>
          <cell r="AA16" t="str">
            <v>جيدجدا</v>
          </cell>
          <cell r="AB16" t="str">
            <v>جيدجدا</v>
          </cell>
          <cell r="AC16" t="str">
            <v>جيدجدا</v>
          </cell>
          <cell r="AD16" t="str">
            <v>جيدجدا</v>
          </cell>
          <cell r="AE16" t="str">
            <v>جيدجدا</v>
          </cell>
          <cell r="AF16" t="str">
            <v>جيدجدا</v>
          </cell>
          <cell r="AG16" t="str">
            <v>الأول ( أ )</v>
          </cell>
          <cell r="AI16" t="str">
            <v>سفيان زبن</v>
          </cell>
          <cell r="AJ16" t="str">
            <v>محمد درويش</v>
          </cell>
          <cell r="AM16" t="str">
            <v>2021ـ2022</v>
          </cell>
        </row>
        <row r="17">
          <cell r="A17">
            <v>16</v>
          </cell>
          <cell r="B17" t="str">
            <v>زيد علاء خليل المحروق</v>
          </cell>
          <cell r="C17">
            <v>2</v>
          </cell>
          <cell r="D17">
            <v>1</v>
          </cell>
          <cell r="E17" t="str">
            <v>سليم</v>
          </cell>
          <cell r="F17" t="str">
            <v>ـــــــــــــــ</v>
          </cell>
          <cell r="G17" t="str">
            <v>ــــــــــــــ</v>
          </cell>
          <cell r="H17">
            <v>94</v>
          </cell>
          <cell r="I17">
            <v>98</v>
          </cell>
          <cell r="J17">
            <v>90</v>
          </cell>
          <cell r="K17">
            <v>95</v>
          </cell>
          <cell r="L17">
            <v>92</v>
          </cell>
          <cell r="M17">
            <v>96.5</v>
          </cell>
          <cell r="N17">
            <v>94.25</v>
          </cell>
          <cell r="O17" t="str">
            <v>الثاني ( أ )</v>
          </cell>
          <cell r="P17" t="str">
            <v>ناجح</v>
          </cell>
          <cell r="Q17" t="str">
            <v>ممتاز</v>
          </cell>
          <cell r="R17" t="str">
            <v>ناجح</v>
          </cell>
          <cell r="S17" t="str">
            <v>ممتاز</v>
          </cell>
          <cell r="T17" t="str">
            <v>ناجح</v>
          </cell>
          <cell r="U17">
            <v>92</v>
          </cell>
          <cell r="V17">
            <v>90</v>
          </cell>
          <cell r="W17">
            <v>103</v>
          </cell>
          <cell r="X17">
            <v>102</v>
          </cell>
          <cell r="Y17">
            <v>195</v>
          </cell>
          <cell r="Z17">
            <v>192</v>
          </cell>
          <cell r="AA17" t="str">
            <v>ممتاز</v>
          </cell>
          <cell r="AB17" t="str">
            <v>ممتاز</v>
          </cell>
          <cell r="AC17" t="str">
            <v>ممتاز</v>
          </cell>
          <cell r="AD17" t="str">
            <v>ممتاز</v>
          </cell>
          <cell r="AE17" t="str">
            <v>ممتاز</v>
          </cell>
          <cell r="AF17" t="str">
            <v>ممتاز</v>
          </cell>
          <cell r="AG17" t="str">
            <v>الأول ( أ )</v>
          </cell>
          <cell r="AI17" t="str">
            <v>سفيان زبن</v>
          </cell>
          <cell r="AJ17" t="str">
            <v>محمد درويش</v>
          </cell>
          <cell r="AM17" t="str">
            <v>2021ـ2022</v>
          </cell>
        </row>
        <row r="18">
          <cell r="A18">
            <v>17</v>
          </cell>
          <cell r="B18" t="str">
            <v>سادن محمد خالد مقبل</v>
          </cell>
          <cell r="C18">
            <v>2</v>
          </cell>
          <cell r="D18">
            <v>2</v>
          </cell>
          <cell r="E18" t="str">
            <v>سليم</v>
          </cell>
          <cell r="F18" t="str">
            <v>ـــــــــــــــ</v>
          </cell>
          <cell r="G18" t="str">
            <v>ــــــــــــــ</v>
          </cell>
          <cell r="H18">
            <v>95</v>
          </cell>
          <cell r="I18">
            <v>97</v>
          </cell>
          <cell r="J18">
            <v>99</v>
          </cell>
          <cell r="K18">
            <v>99</v>
          </cell>
          <cell r="L18">
            <v>97</v>
          </cell>
          <cell r="M18">
            <v>98</v>
          </cell>
          <cell r="N18">
            <v>97.5</v>
          </cell>
          <cell r="O18" t="str">
            <v>الثاني ( أ )</v>
          </cell>
          <cell r="P18" t="str">
            <v>ناجح</v>
          </cell>
          <cell r="Q18" t="str">
            <v>ممتاز</v>
          </cell>
          <cell r="R18" t="str">
            <v>ناجح</v>
          </cell>
          <cell r="S18" t="str">
            <v>ممتاز</v>
          </cell>
          <cell r="T18" t="str">
            <v>ناجح</v>
          </cell>
          <cell r="U18">
            <v>92</v>
          </cell>
          <cell r="V18">
            <v>90</v>
          </cell>
          <cell r="W18">
            <v>103</v>
          </cell>
          <cell r="X18">
            <v>101</v>
          </cell>
          <cell r="Y18">
            <v>195</v>
          </cell>
          <cell r="Z18">
            <v>191</v>
          </cell>
          <cell r="AA18" t="str">
            <v>ممتاز</v>
          </cell>
          <cell r="AB18" t="str">
            <v>ممتاز</v>
          </cell>
          <cell r="AC18" t="str">
            <v>ممتاز</v>
          </cell>
          <cell r="AD18" t="str">
            <v>ممتاز</v>
          </cell>
          <cell r="AE18" t="str">
            <v>ممتاز</v>
          </cell>
          <cell r="AF18" t="str">
            <v>ممتاز</v>
          </cell>
          <cell r="AG18" t="str">
            <v>الأول ( أ )</v>
          </cell>
          <cell r="AI18" t="str">
            <v>سفيان زبن</v>
          </cell>
          <cell r="AJ18" t="str">
            <v>محمد درويش</v>
          </cell>
          <cell r="AM18" t="str">
            <v>2021ـ2022</v>
          </cell>
        </row>
        <row r="19">
          <cell r="A19">
            <v>18</v>
          </cell>
          <cell r="B19" t="str">
            <v>سراج جعفر صالح الناطور</v>
          </cell>
          <cell r="C19">
            <v>1</v>
          </cell>
          <cell r="D19">
            <v>1</v>
          </cell>
          <cell r="E19" t="str">
            <v>سليم</v>
          </cell>
          <cell r="F19" t="str">
            <v>ـــــــــــــــ</v>
          </cell>
          <cell r="G19" t="str">
            <v>ــــــــــــــ</v>
          </cell>
          <cell r="H19">
            <v>92</v>
          </cell>
          <cell r="I19">
            <v>96</v>
          </cell>
          <cell r="J19">
            <v>93</v>
          </cell>
          <cell r="K19">
            <v>97</v>
          </cell>
          <cell r="L19">
            <v>92.5</v>
          </cell>
          <cell r="M19">
            <v>96.5</v>
          </cell>
          <cell r="N19">
            <v>94.5</v>
          </cell>
          <cell r="O19" t="str">
            <v>الثاني ( أ )</v>
          </cell>
          <cell r="P19" t="str">
            <v>ناجح</v>
          </cell>
          <cell r="Q19" t="str">
            <v>ممتاز</v>
          </cell>
          <cell r="R19" t="str">
            <v>ناجح</v>
          </cell>
          <cell r="S19" t="str">
            <v>ممتاز</v>
          </cell>
          <cell r="T19" t="str">
            <v>ناجح</v>
          </cell>
          <cell r="U19">
            <v>92</v>
          </cell>
          <cell r="V19">
            <v>91</v>
          </cell>
          <cell r="W19">
            <v>103</v>
          </cell>
          <cell r="X19">
            <v>102</v>
          </cell>
          <cell r="Y19">
            <v>195</v>
          </cell>
          <cell r="Z19">
            <v>193</v>
          </cell>
          <cell r="AA19" t="str">
            <v>ممتاز</v>
          </cell>
          <cell r="AB19" t="str">
            <v>ممتاز</v>
          </cell>
          <cell r="AC19" t="str">
            <v>ممتاز</v>
          </cell>
          <cell r="AD19" t="str">
            <v>ممتاز</v>
          </cell>
          <cell r="AE19" t="str">
            <v>ممتاز</v>
          </cell>
          <cell r="AF19" t="str">
            <v>ممتاز</v>
          </cell>
          <cell r="AG19" t="str">
            <v>الأول ( أ )</v>
          </cell>
          <cell r="AI19" t="str">
            <v>سفيان زبن</v>
          </cell>
          <cell r="AJ19" t="str">
            <v>محمد درويش</v>
          </cell>
          <cell r="AM19" t="str">
            <v>2021ـ2022</v>
          </cell>
        </row>
        <row r="20">
          <cell r="A20">
            <v>19</v>
          </cell>
          <cell r="B20" t="str">
            <v>سيف لؤي عبدالرحمن الشيخ زيد</v>
          </cell>
          <cell r="C20">
            <v>2</v>
          </cell>
          <cell r="D20">
            <v>1</v>
          </cell>
          <cell r="E20" t="str">
            <v>سليم</v>
          </cell>
          <cell r="F20" t="str">
            <v>ـــــــــــــــ</v>
          </cell>
          <cell r="G20" t="str">
            <v>ــــــــــــــ</v>
          </cell>
          <cell r="H20">
            <v>84</v>
          </cell>
          <cell r="I20">
            <v>92</v>
          </cell>
          <cell r="J20">
            <v>87</v>
          </cell>
          <cell r="K20">
            <v>92</v>
          </cell>
          <cell r="L20">
            <v>85.5</v>
          </cell>
          <cell r="M20">
            <v>92</v>
          </cell>
          <cell r="N20">
            <v>88.75</v>
          </cell>
          <cell r="O20" t="str">
            <v>الثاني ( أ )</v>
          </cell>
          <cell r="P20" t="str">
            <v>ناجح</v>
          </cell>
          <cell r="Q20" t="str">
            <v>جيدجدا</v>
          </cell>
          <cell r="R20" t="str">
            <v>ناجح</v>
          </cell>
          <cell r="S20" t="str">
            <v>ممتاز</v>
          </cell>
          <cell r="T20" t="str">
            <v>ناجح</v>
          </cell>
          <cell r="U20">
            <v>92</v>
          </cell>
          <cell r="V20">
            <v>90</v>
          </cell>
          <cell r="W20">
            <v>103</v>
          </cell>
          <cell r="X20">
            <v>102</v>
          </cell>
          <cell r="Y20">
            <v>195</v>
          </cell>
          <cell r="Z20">
            <v>192</v>
          </cell>
          <cell r="AA20" t="str">
            <v>جيدجدا</v>
          </cell>
          <cell r="AB20" t="str">
            <v>ممتاز</v>
          </cell>
          <cell r="AC20" t="str">
            <v>جيدجدا</v>
          </cell>
          <cell r="AD20" t="str">
            <v>ممتاز</v>
          </cell>
          <cell r="AE20" t="str">
            <v>جيدجدا</v>
          </cell>
          <cell r="AF20" t="str">
            <v>ممتاز</v>
          </cell>
          <cell r="AG20" t="str">
            <v>الأول ( ج )</v>
          </cell>
          <cell r="AI20" t="str">
            <v>محمد أبو محفوظ</v>
          </cell>
          <cell r="AJ20" t="str">
            <v>محمد درويش</v>
          </cell>
          <cell r="AM20" t="str">
            <v>2021ـ2022</v>
          </cell>
        </row>
        <row r="21">
          <cell r="A21">
            <v>20</v>
          </cell>
          <cell r="B21" t="str">
            <v>سيف محمد عبد الرزاق ابو صيام</v>
          </cell>
          <cell r="C21">
            <v>2</v>
          </cell>
          <cell r="D21">
            <v>2</v>
          </cell>
          <cell r="E21" t="str">
            <v>سليم</v>
          </cell>
          <cell r="F21" t="str">
            <v>ـــــــــــــــ</v>
          </cell>
          <cell r="G21" t="str">
            <v>ــــــــــــــ</v>
          </cell>
          <cell r="H21">
            <v>80</v>
          </cell>
          <cell r="I21">
            <v>90</v>
          </cell>
          <cell r="J21">
            <v>83</v>
          </cell>
          <cell r="K21">
            <v>90</v>
          </cell>
          <cell r="L21">
            <v>81.5</v>
          </cell>
          <cell r="M21">
            <v>90</v>
          </cell>
          <cell r="N21">
            <v>85.75</v>
          </cell>
          <cell r="O21" t="str">
            <v>الثاني ( أ )</v>
          </cell>
          <cell r="P21" t="str">
            <v>ناجح</v>
          </cell>
          <cell r="Q21" t="str">
            <v>جيدجدا</v>
          </cell>
          <cell r="R21" t="str">
            <v>ناجح</v>
          </cell>
          <cell r="S21" t="str">
            <v>ممتاز</v>
          </cell>
          <cell r="T21" t="str">
            <v>ناجح</v>
          </cell>
          <cell r="U21">
            <v>92</v>
          </cell>
          <cell r="V21">
            <v>90</v>
          </cell>
          <cell r="W21">
            <v>103</v>
          </cell>
          <cell r="X21">
            <v>101</v>
          </cell>
          <cell r="Y21">
            <v>195</v>
          </cell>
          <cell r="Z21">
            <v>191</v>
          </cell>
          <cell r="AA21" t="str">
            <v>جيدجدا</v>
          </cell>
          <cell r="AB21" t="str">
            <v>ممتاز</v>
          </cell>
          <cell r="AC21" t="str">
            <v>جيدجدا</v>
          </cell>
          <cell r="AD21" t="str">
            <v>ممتاز</v>
          </cell>
          <cell r="AE21" t="str">
            <v>جيدجدا</v>
          </cell>
          <cell r="AF21" t="str">
            <v>ممتاز</v>
          </cell>
          <cell r="AG21" t="str">
            <v>الأول ( ج )</v>
          </cell>
          <cell r="AI21" t="str">
            <v>محمد أبو محفوظ</v>
          </cell>
          <cell r="AJ21" t="str">
            <v>محمد درويش</v>
          </cell>
          <cell r="AM21" t="str">
            <v>2021ـ2022</v>
          </cell>
        </row>
        <row r="22">
          <cell r="A22">
            <v>21</v>
          </cell>
          <cell r="B22" t="str">
            <v>عبادة محمود عبد بركة</v>
          </cell>
          <cell r="C22">
            <v>1</v>
          </cell>
          <cell r="D22">
            <v>0</v>
          </cell>
          <cell r="E22" t="str">
            <v>سليم</v>
          </cell>
          <cell r="F22" t="str">
            <v>ـــــــــــــــ</v>
          </cell>
          <cell r="G22" t="str">
            <v>ــــــــــــــ</v>
          </cell>
          <cell r="H22">
            <v>92</v>
          </cell>
          <cell r="I22">
            <v>97</v>
          </cell>
          <cell r="J22">
            <v>94</v>
          </cell>
          <cell r="K22">
            <v>96</v>
          </cell>
          <cell r="L22">
            <v>93</v>
          </cell>
          <cell r="M22">
            <v>96.5</v>
          </cell>
          <cell r="N22">
            <v>94.75</v>
          </cell>
          <cell r="O22" t="str">
            <v>الثاني ( أ )</v>
          </cell>
          <cell r="P22" t="str">
            <v>ناجح</v>
          </cell>
          <cell r="Q22" t="str">
            <v>ممتاز</v>
          </cell>
          <cell r="R22" t="str">
            <v>ناجح</v>
          </cell>
          <cell r="S22" t="str">
            <v>ممتاز</v>
          </cell>
          <cell r="T22" t="str">
            <v>ناجح</v>
          </cell>
          <cell r="U22">
            <v>92</v>
          </cell>
          <cell r="V22">
            <v>91</v>
          </cell>
          <cell r="W22">
            <v>103</v>
          </cell>
          <cell r="X22">
            <v>103</v>
          </cell>
          <cell r="Y22">
            <v>195</v>
          </cell>
          <cell r="Z22">
            <v>194</v>
          </cell>
          <cell r="AA22" t="str">
            <v>ممتاز</v>
          </cell>
          <cell r="AB22" t="str">
            <v>ممتاز</v>
          </cell>
          <cell r="AC22" t="str">
            <v>ممتاز</v>
          </cell>
          <cell r="AD22" t="str">
            <v>ممتاز</v>
          </cell>
          <cell r="AE22" t="str">
            <v>ممتاز</v>
          </cell>
          <cell r="AF22" t="str">
            <v>ممتاز</v>
          </cell>
          <cell r="AG22" t="str">
            <v>الأول ( ج )</v>
          </cell>
          <cell r="AI22" t="str">
            <v>محمد أبو محفوظ</v>
          </cell>
          <cell r="AJ22" t="str">
            <v>محمد درويش</v>
          </cell>
          <cell r="AM22" t="str">
            <v>2021ـ2022</v>
          </cell>
        </row>
        <row r="23">
          <cell r="A23">
            <v>22</v>
          </cell>
          <cell r="B23" t="str">
            <v>عبد الرحمن محمود وديع ابو كويك</v>
          </cell>
          <cell r="C23">
            <v>1</v>
          </cell>
          <cell r="D23">
            <v>0</v>
          </cell>
          <cell r="E23" t="str">
            <v>نطق</v>
          </cell>
          <cell r="F23" t="str">
            <v>ـــــــــــــــ</v>
          </cell>
          <cell r="G23" t="str">
            <v>ــــــــــــــ</v>
          </cell>
          <cell r="H23">
            <v>92</v>
          </cell>
          <cell r="I23">
            <v>96</v>
          </cell>
          <cell r="J23">
            <v>95</v>
          </cell>
          <cell r="K23">
            <v>97</v>
          </cell>
          <cell r="L23">
            <v>93.5</v>
          </cell>
          <cell r="M23">
            <v>96.5</v>
          </cell>
          <cell r="N23">
            <v>95</v>
          </cell>
          <cell r="O23" t="str">
            <v>الثاني ( أ )</v>
          </cell>
          <cell r="P23" t="str">
            <v>ناجح</v>
          </cell>
          <cell r="Q23" t="str">
            <v>ممتاز</v>
          </cell>
          <cell r="R23" t="str">
            <v>ناجح</v>
          </cell>
          <cell r="S23" t="str">
            <v>ممتاز</v>
          </cell>
          <cell r="T23" t="str">
            <v>ناجح</v>
          </cell>
          <cell r="U23">
            <v>92</v>
          </cell>
          <cell r="V23">
            <v>91</v>
          </cell>
          <cell r="W23">
            <v>103</v>
          </cell>
          <cell r="X23">
            <v>103</v>
          </cell>
          <cell r="Y23">
            <v>195</v>
          </cell>
          <cell r="Z23">
            <v>194</v>
          </cell>
          <cell r="AA23" t="str">
            <v>ممتاز</v>
          </cell>
          <cell r="AB23" t="str">
            <v>ممتاز</v>
          </cell>
          <cell r="AC23" t="str">
            <v>ممتاز</v>
          </cell>
          <cell r="AD23" t="str">
            <v>ممتاز</v>
          </cell>
          <cell r="AE23" t="str">
            <v>ممتاز</v>
          </cell>
          <cell r="AF23" t="str">
            <v>ممتاز</v>
          </cell>
          <cell r="AG23" t="str">
            <v>الأول ( ج )</v>
          </cell>
          <cell r="AI23" t="str">
            <v>محمد أبو محفوظ</v>
          </cell>
          <cell r="AJ23" t="str">
            <v>محمد درويش</v>
          </cell>
          <cell r="AM23" t="str">
            <v>2021ـ2022</v>
          </cell>
        </row>
        <row r="24">
          <cell r="A24">
            <v>23</v>
          </cell>
          <cell r="B24" t="str">
            <v>عبدالرحمن محمد فريد ابو عجوة</v>
          </cell>
          <cell r="C24">
            <v>6</v>
          </cell>
          <cell r="D24">
            <v>5</v>
          </cell>
          <cell r="E24" t="str">
            <v>سليم</v>
          </cell>
          <cell r="F24" t="str">
            <v>ـــــــــــــــ</v>
          </cell>
          <cell r="G24" t="str">
            <v>ــــــــــــــ</v>
          </cell>
          <cell r="H24">
            <v>90</v>
          </cell>
          <cell r="I24">
            <v>93</v>
          </cell>
          <cell r="J24">
            <v>91</v>
          </cell>
          <cell r="K24">
            <v>94</v>
          </cell>
          <cell r="L24">
            <v>90.5</v>
          </cell>
          <cell r="M24">
            <v>93.5</v>
          </cell>
          <cell r="N24">
            <v>92</v>
          </cell>
          <cell r="O24" t="str">
            <v>الثاني ( أ )</v>
          </cell>
          <cell r="P24" t="str">
            <v>ناجح</v>
          </cell>
          <cell r="Q24" t="str">
            <v>ممتاز</v>
          </cell>
          <cell r="R24" t="str">
            <v>ناجح</v>
          </cell>
          <cell r="S24" t="str">
            <v>ممتاز</v>
          </cell>
          <cell r="T24" t="str">
            <v>ناجح</v>
          </cell>
          <cell r="U24">
            <v>92</v>
          </cell>
          <cell r="V24">
            <v>86</v>
          </cell>
          <cell r="W24">
            <v>103</v>
          </cell>
          <cell r="X24">
            <v>98</v>
          </cell>
          <cell r="Y24">
            <v>195</v>
          </cell>
          <cell r="Z24">
            <v>184</v>
          </cell>
          <cell r="AA24" t="str">
            <v>ممتاز</v>
          </cell>
          <cell r="AB24" t="str">
            <v>ممتاز</v>
          </cell>
          <cell r="AC24" t="str">
            <v>ممتاز</v>
          </cell>
          <cell r="AD24" t="str">
            <v>ممتاز</v>
          </cell>
          <cell r="AE24" t="str">
            <v>ممتاز</v>
          </cell>
          <cell r="AF24" t="str">
            <v>ممتاز</v>
          </cell>
          <cell r="AG24" t="str">
            <v>الأول ( ج )</v>
          </cell>
          <cell r="AI24" t="str">
            <v>محمد أبو محفوظ</v>
          </cell>
          <cell r="AJ24" t="str">
            <v>محمد درويش</v>
          </cell>
          <cell r="AM24" t="str">
            <v>2021ـ2022</v>
          </cell>
        </row>
        <row r="25">
          <cell r="A25">
            <v>24</v>
          </cell>
          <cell r="B25" t="str">
            <v>عدي محمد صالح مصلح</v>
          </cell>
          <cell r="C25">
            <v>1</v>
          </cell>
          <cell r="D25">
            <v>0</v>
          </cell>
          <cell r="E25" t="str">
            <v>سليم</v>
          </cell>
          <cell r="F25" t="str">
            <v>ـــــــــــــــ</v>
          </cell>
          <cell r="G25" t="str">
            <v>ــــــــــــــ</v>
          </cell>
          <cell r="H25">
            <v>96</v>
          </cell>
          <cell r="I25">
            <v>98</v>
          </cell>
          <cell r="J25">
            <v>95</v>
          </cell>
          <cell r="K25">
            <v>98</v>
          </cell>
          <cell r="L25">
            <v>95.5</v>
          </cell>
          <cell r="M25">
            <v>98</v>
          </cell>
          <cell r="N25">
            <v>96.75</v>
          </cell>
          <cell r="O25" t="str">
            <v>الثاني ( أ )</v>
          </cell>
          <cell r="P25" t="str">
            <v>ناجح</v>
          </cell>
          <cell r="Q25" t="str">
            <v>ممتاز</v>
          </cell>
          <cell r="R25" t="str">
            <v>ناجح</v>
          </cell>
          <cell r="S25" t="str">
            <v>ممتاز</v>
          </cell>
          <cell r="T25" t="str">
            <v>ناجح</v>
          </cell>
          <cell r="U25">
            <v>92</v>
          </cell>
          <cell r="V25">
            <v>91</v>
          </cell>
          <cell r="W25">
            <v>103</v>
          </cell>
          <cell r="X25">
            <v>103</v>
          </cell>
          <cell r="Y25">
            <v>195</v>
          </cell>
          <cell r="Z25">
            <v>194</v>
          </cell>
          <cell r="AA25" t="str">
            <v>ممتاز</v>
          </cell>
          <cell r="AB25" t="str">
            <v>ممتاز</v>
          </cell>
          <cell r="AC25" t="str">
            <v>ممتاز</v>
          </cell>
          <cell r="AD25" t="str">
            <v>ممتاز</v>
          </cell>
          <cell r="AE25" t="str">
            <v>ممتاز</v>
          </cell>
          <cell r="AF25" t="str">
            <v>ممتاز</v>
          </cell>
          <cell r="AG25" t="str">
            <v>الأول ( ج )</v>
          </cell>
          <cell r="AI25" t="str">
            <v>محمد أبو محفوظ</v>
          </cell>
          <cell r="AJ25" t="str">
            <v>محمد درويش</v>
          </cell>
          <cell r="AM25" t="str">
            <v>2021ـ2022</v>
          </cell>
        </row>
        <row r="26">
          <cell r="A26">
            <v>25</v>
          </cell>
          <cell r="B26" t="str">
            <v>علي حسن سعيد العبسي</v>
          </cell>
          <cell r="C26">
            <v>3</v>
          </cell>
          <cell r="D26">
            <v>2</v>
          </cell>
          <cell r="E26" t="str">
            <v>سليم</v>
          </cell>
          <cell r="F26" t="str">
            <v>ـــــــــــــــ</v>
          </cell>
          <cell r="G26" t="str">
            <v>ــــــــــــــ</v>
          </cell>
          <cell r="H26">
            <v>96</v>
          </cell>
          <cell r="I26">
            <v>98</v>
          </cell>
          <cell r="J26">
            <v>98</v>
          </cell>
          <cell r="K26">
            <v>99</v>
          </cell>
          <cell r="L26">
            <v>97</v>
          </cell>
          <cell r="M26">
            <v>98.5</v>
          </cell>
          <cell r="N26">
            <v>97.75</v>
          </cell>
          <cell r="O26" t="str">
            <v>الثاني ( أ )</v>
          </cell>
          <cell r="P26" t="str">
            <v>ناجح</v>
          </cell>
          <cell r="Q26" t="str">
            <v>ممتاز</v>
          </cell>
          <cell r="R26" t="str">
            <v>ناجح</v>
          </cell>
          <cell r="S26" t="str">
            <v>ممتاز</v>
          </cell>
          <cell r="T26" t="str">
            <v>ناجح</v>
          </cell>
          <cell r="U26">
            <v>92</v>
          </cell>
          <cell r="V26">
            <v>89</v>
          </cell>
          <cell r="W26">
            <v>103</v>
          </cell>
          <cell r="X26">
            <v>101</v>
          </cell>
          <cell r="Y26">
            <v>195</v>
          </cell>
          <cell r="Z26">
            <v>190</v>
          </cell>
          <cell r="AA26" t="str">
            <v>ممتاز</v>
          </cell>
          <cell r="AB26" t="str">
            <v>ممتاز</v>
          </cell>
          <cell r="AC26" t="str">
            <v>ممتاز</v>
          </cell>
          <cell r="AD26" t="str">
            <v>ممتاز</v>
          </cell>
          <cell r="AE26" t="str">
            <v>ممتاز</v>
          </cell>
          <cell r="AF26" t="str">
            <v>ممتاز</v>
          </cell>
          <cell r="AG26" t="str">
            <v>الأول ( ج )</v>
          </cell>
          <cell r="AI26" t="str">
            <v>محمد أبو محفوظ</v>
          </cell>
          <cell r="AJ26" t="str">
            <v>محمد درويش</v>
          </cell>
          <cell r="AM26" t="str">
            <v>2021ـ2022</v>
          </cell>
        </row>
        <row r="27">
          <cell r="A27">
            <v>26</v>
          </cell>
          <cell r="B27" t="str">
            <v>عمر محمد مصطفى درويش</v>
          </cell>
          <cell r="C27">
            <v>0</v>
          </cell>
          <cell r="D27">
            <v>0</v>
          </cell>
          <cell r="E27" t="str">
            <v>سليم</v>
          </cell>
          <cell r="F27" t="str">
            <v>الرسم</v>
          </cell>
          <cell r="G27" t="str">
            <v xml:space="preserve">التلاوة </v>
          </cell>
          <cell r="H27">
            <v>99</v>
          </cell>
          <cell r="I27">
            <v>100</v>
          </cell>
          <cell r="J27">
            <v>99</v>
          </cell>
          <cell r="K27">
            <v>100</v>
          </cell>
          <cell r="L27">
            <v>99</v>
          </cell>
          <cell r="M27">
            <v>100</v>
          </cell>
          <cell r="N27">
            <v>99.5</v>
          </cell>
          <cell r="O27" t="str">
            <v>الثاني ( أ )</v>
          </cell>
          <cell r="P27" t="str">
            <v>ناجح</v>
          </cell>
          <cell r="Q27" t="str">
            <v>ممتاز</v>
          </cell>
          <cell r="R27" t="str">
            <v>ناجح</v>
          </cell>
          <cell r="S27" t="str">
            <v>ممتاز</v>
          </cell>
          <cell r="T27" t="str">
            <v>ناجح</v>
          </cell>
          <cell r="U27">
            <v>92</v>
          </cell>
          <cell r="V27">
            <v>92</v>
          </cell>
          <cell r="W27">
            <v>103</v>
          </cell>
          <cell r="X27">
            <v>103</v>
          </cell>
          <cell r="Y27">
            <v>195</v>
          </cell>
          <cell r="Z27">
            <v>195</v>
          </cell>
          <cell r="AA27" t="str">
            <v>ممتاز</v>
          </cell>
          <cell r="AB27" t="str">
            <v>ممتاز</v>
          </cell>
          <cell r="AC27" t="str">
            <v>ممتاز</v>
          </cell>
          <cell r="AD27" t="str">
            <v>ممتاز</v>
          </cell>
          <cell r="AE27" t="str">
            <v>ممتاز</v>
          </cell>
          <cell r="AF27" t="str">
            <v>ممتاز</v>
          </cell>
          <cell r="AG27" t="str">
            <v>الأول ( ج )</v>
          </cell>
          <cell r="AI27" t="str">
            <v>محمد أبو محفوظ</v>
          </cell>
          <cell r="AJ27" t="str">
            <v>محمد درويش</v>
          </cell>
          <cell r="AM27" t="str">
            <v>2021ـ2022</v>
          </cell>
        </row>
        <row r="28">
          <cell r="A28">
            <v>27</v>
          </cell>
          <cell r="B28" t="str">
            <v>غيث حسام يوسف حماد</v>
          </cell>
          <cell r="C28">
            <v>3</v>
          </cell>
          <cell r="D28">
            <v>2</v>
          </cell>
          <cell r="E28" t="str">
            <v>سليم</v>
          </cell>
          <cell r="F28" t="str">
            <v>ـــــــــــــــ</v>
          </cell>
          <cell r="G28" t="str">
            <v>ــــــــــــــ</v>
          </cell>
          <cell r="H28">
            <v>91</v>
          </cell>
          <cell r="I28">
            <v>95</v>
          </cell>
          <cell r="J28">
            <v>93</v>
          </cell>
          <cell r="K28">
            <v>96</v>
          </cell>
          <cell r="L28">
            <v>92</v>
          </cell>
          <cell r="M28">
            <v>95.5</v>
          </cell>
          <cell r="N28">
            <v>93.75</v>
          </cell>
          <cell r="O28" t="str">
            <v>الثاني ( أ )</v>
          </cell>
          <cell r="P28" t="str">
            <v>ناجح</v>
          </cell>
          <cell r="Q28" t="str">
            <v>ممتاز</v>
          </cell>
          <cell r="R28" t="str">
            <v>ناجح</v>
          </cell>
          <cell r="S28" t="str">
            <v>ممتاز</v>
          </cell>
          <cell r="T28" t="str">
            <v>ناجح</v>
          </cell>
          <cell r="U28">
            <v>92</v>
          </cell>
          <cell r="V28">
            <v>89</v>
          </cell>
          <cell r="W28">
            <v>103</v>
          </cell>
          <cell r="X28">
            <v>101</v>
          </cell>
          <cell r="Y28">
            <v>195</v>
          </cell>
          <cell r="Z28">
            <v>190</v>
          </cell>
          <cell r="AA28" t="str">
            <v>ممتاز</v>
          </cell>
          <cell r="AB28" t="str">
            <v>ممتاز</v>
          </cell>
          <cell r="AC28" t="str">
            <v>ممتاز</v>
          </cell>
          <cell r="AD28" t="str">
            <v>ممتاز</v>
          </cell>
          <cell r="AE28" t="str">
            <v>ممتاز</v>
          </cell>
          <cell r="AF28" t="str">
            <v>ممتاز</v>
          </cell>
          <cell r="AG28" t="str">
            <v>الأول ( ج )</v>
          </cell>
          <cell r="AI28" t="str">
            <v>محمد أبو محفوظ</v>
          </cell>
          <cell r="AJ28" t="str">
            <v>محمد درويش</v>
          </cell>
          <cell r="AM28" t="str">
            <v>2021ـ2022</v>
          </cell>
        </row>
        <row r="29">
          <cell r="A29">
            <v>28</v>
          </cell>
          <cell r="B29" t="str">
            <v>مجدي درويش مجدي الخضري</v>
          </cell>
          <cell r="C29">
            <v>1</v>
          </cell>
          <cell r="D29">
            <v>1</v>
          </cell>
          <cell r="E29" t="str">
            <v>سليم</v>
          </cell>
          <cell r="F29" t="str">
            <v>ـــــــــــــــ</v>
          </cell>
          <cell r="G29" t="str">
            <v>ــــــــــــــ</v>
          </cell>
          <cell r="H29">
            <v>90</v>
          </cell>
          <cell r="I29">
            <v>96</v>
          </cell>
          <cell r="J29">
            <v>92</v>
          </cell>
          <cell r="K29">
            <v>97</v>
          </cell>
          <cell r="L29">
            <v>91</v>
          </cell>
          <cell r="M29">
            <v>96.5</v>
          </cell>
          <cell r="N29">
            <v>93.75</v>
          </cell>
          <cell r="O29" t="str">
            <v>الثاني ( أ )</v>
          </cell>
          <cell r="P29" t="str">
            <v>ناجح</v>
          </cell>
          <cell r="Q29" t="str">
            <v>ممتاز</v>
          </cell>
          <cell r="R29" t="str">
            <v>ناجح</v>
          </cell>
          <cell r="S29" t="str">
            <v>ممتاز</v>
          </cell>
          <cell r="T29" t="str">
            <v>ناجح</v>
          </cell>
          <cell r="U29">
            <v>92</v>
          </cell>
          <cell r="V29">
            <v>91</v>
          </cell>
          <cell r="W29">
            <v>103</v>
          </cell>
          <cell r="X29">
            <v>102</v>
          </cell>
          <cell r="Y29">
            <v>195</v>
          </cell>
          <cell r="Z29">
            <v>193</v>
          </cell>
          <cell r="AA29" t="str">
            <v>ممتاز</v>
          </cell>
          <cell r="AB29" t="str">
            <v>ممتاز</v>
          </cell>
          <cell r="AC29" t="str">
            <v>ممتاز</v>
          </cell>
          <cell r="AD29" t="str">
            <v>ممتاز</v>
          </cell>
          <cell r="AE29" t="str">
            <v>ممتاز</v>
          </cell>
          <cell r="AF29" t="str">
            <v>ممتاز</v>
          </cell>
          <cell r="AG29" t="str">
            <v>الأول ( ج )</v>
          </cell>
          <cell r="AI29" t="str">
            <v>محمد أبو محفوظ</v>
          </cell>
          <cell r="AJ29" t="str">
            <v>محمد درويش</v>
          </cell>
          <cell r="AM29" t="str">
            <v>2021ـ2022</v>
          </cell>
        </row>
        <row r="30">
          <cell r="A30">
            <v>29</v>
          </cell>
          <cell r="B30" t="str">
            <v>محمد احمد محمد ابو صعيليك</v>
          </cell>
          <cell r="C30">
            <v>6</v>
          </cell>
          <cell r="D30">
            <v>5</v>
          </cell>
          <cell r="E30" t="str">
            <v>سليم</v>
          </cell>
          <cell r="F30" t="str">
            <v>ـــــــــــــــ</v>
          </cell>
          <cell r="G30" t="str">
            <v>ــــــــــــــ</v>
          </cell>
          <cell r="H30">
            <v>83</v>
          </cell>
          <cell r="I30">
            <v>89</v>
          </cell>
          <cell r="J30">
            <v>87</v>
          </cell>
          <cell r="K30">
            <v>90</v>
          </cell>
          <cell r="L30">
            <v>85</v>
          </cell>
          <cell r="M30">
            <v>89.5</v>
          </cell>
          <cell r="N30">
            <v>87.25</v>
          </cell>
          <cell r="O30" t="str">
            <v>الثاني ( أ )</v>
          </cell>
          <cell r="P30" t="str">
            <v>ناجح</v>
          </cell>
          <cell r="Q30" t="str">
            <v>جيدجدا</v>
          </cell>
          <cell r="R30" t="str">
            <v>ناجح</v>
          </cell>
          <cell r="S30" t="str">
            <v>جيدجدا</v>
          </cell>
          <cell r="T30" t="str">
            <v>ناجح</v>
          </cell>
          <cell r="U30">
            <v>92</v>
          </cell>
          <cell r="V30">
            <v>86</v>
          </cell>
          <cell r="W30">
            <v>103</v>
          </cell>
          <cell r="X30">
            <v>98</v>
          </cell>
          <cell r="Y30">
            <v>195</v>
          </cell>
          <cell r="Z30">
            <v>184</v>
          </cell>
          <cell r="AA30" t="str">
            <v>جيدجدا</v>
          </cell>
          <cell r="AB30" t="str">
            <v>جيدجدا</v>
          </cell>
          <cell r="AC30" t="str">
            <v>جيدجدا</v>
          </cell>
          <cell r="AD30" t="str">
            <v>جيدجدا</v>
          </cell>
          <cell r="AE30" t="str">
            <v>جيدجدا</v>
          </cell>
          <cell r="AF30" t="str">
            <v>جيدجدا</v>
          </cell>
          <cell r="AG30" t="str">
            <v>الأول ( ج )</v>
          </cell>
          <cell r="AI30" t="str">
            <v>محمد أبو محفوظ</v>
          </cell>
          <cell r="AJ30" t="str">
            <v>محمد درويش</v>
          </cell>
          <cell r="AM30" t="str">
            <v>2021ـ2022</v>
          </cell>
        </row>
        <row r="31">
          <cell r="A31">
            <v>30</v>
          </cell>
          <cell r="B31" t="str">
            <v>محمد احمد محمود السيد</v>
          </cell>
          <cell r="C31">
            <v>2</v>
          </cell>
          <cell r="D31">
            <v>2</v>
          </cell>
          <cell r="E31" t="str">
            <v>سليم</v>
          </cell>
          <cell r="F31" t="str">
            <v>ـــــــــــــــ</v>
          </cell>
          <cell r="G31" t="str">
            <v>ــــــــــــــ</v>
          </cell>
          <cell r="H31">
            <v>88</v>
          </cell>
          <cell r="I31">
            <v>92</v>
          </cell>
          <cell r="J31">
            <v>90</v>
          </cell>
          <cell r="K31">
            <v>93</v>
          </cell>
          <cell r="L31">
            <v>89</v>
          </cell>
          <cell r="M31">
            <v>92.5</v>
          </cell>
          <cell r="N31">
            <v>90.75</v>
          </cell>
          <cell r="O31" t="str">
            <v>الثاني ( أ )</v>
          </cell>
          <cell r="P31" t="str">
            <v>ناجح</v>
          </cell>
          <cell r="Q31" t="str">
            <v>جيدجدا</v>
          </cell>
          <cell r="R31" t="str">
            <v>ناجح</v>
          </cell>
          <cell r="S31" t="str">
            <v>ممتاز</v>
          </cell>
          <cell r="T31" t="str">
            <v>ناجح</v>
          </cell>
          <cell r="U31">
            <v>92</v>
          </cell>
          <cell r="V31">
            <v>90</v>
          </cell>
          <cell r="W31">
            <v>103</v>
          </cell>
          <cell r="X31">
            <v>101</v>
          </cell>
          <cell r="Y31">
            <v>195</v>
          </cell>
          <cell r="Z31">
            <v>191</v>
          </cell>
          <cell r="AA31" t="str">
            <v>جيدجدا</v>
          </cell>
          <cell r="AB31" t="str">
            <v>ممتاز</v>
          </cell>
          <cell r="AC31" t="str">
            <v>جيدجدا</v>
          </cell>
          <cell r="AD31" t="str">
            <v>ممتاز</v>
          </cell>
          <cell r="AE31" t="str">
            <v>جيدجدا</v>
          </cell>
          <cell r="AF31" t="str">
            <v>ممتاز</v>
          </cell>
          <cell r="AG31" t="str">
            <v>الأول ( ج )</v>
          </cell>
          <cell r="AI31" t="str">
            <v>محمد أبو محفوظ</v>
          </cell>
          <cell r="AJ31" t="str">
            <v>محمد درويش</v>
          </cell>
          <cell r="AM31" t="str">
            <v>2021ـ2022</v>
          </cell>
        </row>
        <row r="32">
          <cell r="A32">
            <v>31</v>
          </cell>
          <cell r="B32" t="str">
            <v>محمد السيد عباس حسن</v>
          </cell>
          <cell r="C32">
            <v>3</v>
          </cell>
          <cell r="D32">
            <v>3</v>
          </cell>
          <cell r="E32" t="str">
            <v>التهاب اللوزتين</v>
          </cell>
          <cell r="F32" t="str">
            <v>ـــــــــــــــ</v>
          </cell>
          <cell r="G32" t="str">
            <v>ــــــــــــــ</v>
          </cell>
          <cell r="H32">
            <v>99</v>
          </cell>
          <cell r="I32">
            <v>100</v>
          </cell>
          <cell r="J32">
            <v>98</v>
          </cell>
          <cell r="K32">
            <v>99</v>
          </cell>
          <cell r="L32">
            <v>98.5</v>
          </cell>
          <cell r="M32">
            <v>99.5</v>
          </cell>
          <cell r="N32">
            <v>99</v>
          </cell>
          <cell r="O32" t="str">
            <v>الثاني ( أ )</v>
          </cell>
          <cell r="P32" t="str">
            <v>ناجح</v>
          </cell>
          <cell r="Q32" t="str">
            <v>ممتاز</v>
          </cell>
          <cell r="R32" t="str">
            <v>ناجح</v>
          </cell>
          <cell r="S32" t="str">
            <v>ممتاز</v>
          </cell>
          <cell r="T32" t="str">
            <v>ناجح</v>
          </cell>
          <cell r="U32">
            <v>92</v>
          </cell>
          <cell r="V32">
            <v>89</v>
          </cell>
          <cell r="W32">
            <v>103</v>
          </cell>
          <cell r="X32">
            <v>100</v>
          </cell>
          <cell r="Y32">
            <v>195</v>
          </cell>
          <cell r="Z32">
            <v>189</v>
          </cell>
          <cell r="AA32" t="str">
            <v>ممتاز</v>
          </cell>
          <cell r="AB32" t="str">
            <v>ممتاز</v>
          </cell>
          <cell r="AC32" t="str">
            <v>ممتاز</v>
          </cell>
          <cell r="AD32" t="str">
            <v>ممتاز</v>
          </cell>
          <cell r="AE32" t="str">
            <v>ممتاز</v>
          </cell>
          <cell r="AF32" t="str">
            <v>ممتاز</v>
          </cell>
          <cell r="AG32" t="str">
            <v>الأول ( ج )</v>
          </cell>
          <cell r="AI32" t="str">
            <v>محمد أبو محفوظ</v>
          </cell>
          <cell r="AJ32" t="str">
            <v>محمد درويش</v>
          </cell>
          <cell r="AM32" t="str">
            <v>2021ـ2022</v>
          </cell>
        </row>
        <row r="33">
          <cell r="A33">
            <v>32</v>
          </cell>
          <cell r="B33" t="str">
            <v>محمد جمعة حسين مصلح</v>
          </cell>
          <cell r="C33">
            <v>1</v>
          </cell>
          <cell r="D33">
            <v>0</v>
          </cell>
          <cell r="E33" t="str">
            <v>سليم</v>
          </cell>
          <cell r="F33" t="str">
            <v>ـــــــــــــــ</v>
          </cell>
          <cell r="G33" t="str">
            <v>ــــــــــــــ</v>
          </cell>
          <cell r="H33">
            <v>91</v>
          </cell>
          <cell r="I33">
            <v>93</v>
          </cell>
          <cell r="J33">
            <v>90</v>
          </cell>
          <cell r="K33">
            <v>93</v>
          </cell>
          <cell r="L33">
            <v>90.5</v>
          </cell>
          <cell r="M33">
            <v>93</v>
          </cell>
          <cell r="N33">
            <v>91.75</v>
          </cell>
          <cell r="O33" t="str">
            <v>الثاني ( أ )</v>
          </cell>
          <cell r="P33" t="str">
            <v>ناجح</v>
          </cell>
          <cell r="Q33" t="str">
            <v>ممتاز</v>
          </cell>
          <cell r="R33" t="str">
            <v>ناجح</v>
          </cell>
          <cell r="S33" t="str">
            <v>ممتاز</v>
          </cell>
          <cell r="T33" t="str">
            <v>ناجح</v>
          </cell>
          <cell r="U33">
            <v>92</v>
          </cell>
          <cell r="V33">
            <v>91</v>
          </cell>
          <cell r="W33">
            <v>103</v>
          </cell>
          <cell r="X33">
            <v>103</v>
          </cell>
          <cell r="Y33">
            <v>195</v>
          </cell>
          <cell r="Z33">
            <v>194</v>
          </cell>
          <cell r="AA33" t="str">
            <v>ممتاز</v>
          </cell>
          <cell r="AB33" t="str">
            <v>ممتاز</v>
          </cell>
          <cell r="AC33" t="str">
            <v>ممتاز</v>
          </cell>
          <cell r="AD33" t="str">
            <v>ممتاز</v>
          </cell>
          <cell r="AE33" t="str">
            <v>ممتاز</v>
          </cell>
          <cell r="AF33" t="str">
            <v>ممتاز</v>
          </cell>
          <cell r="AG33" t="str">
            <v>الأول ( د )</v>
          </cell>
          <cell r="AI33" t="str">
            <v>يوسف فرحان</v>
          </cell>
          <cell r="AJ33" t="str">
            <v>محمد درويش</v>
          </cell>
          <cell r="AM33" t="str">
            <v>2021ـ2022</v>
          </cell>
        </row>
        <row r="34">
          <cell r="A34">
            <v>33</v>
          </cell>
          <cell r="B34" t="str">
            <v>محمد حبيب محمد النجيلي</v>
          </cell>
          <cell r="C34">
            <v>0</v>
          </cell>
          <cell r="D34">
            <v>0</v>
          </cell>
          <cell r="E34" t="str">
            <v>سليم</v>
          </cell>
          <cell r="F34" t="str">
            <v>ـــــــــــــــ</v>
          </cell>
          <cell r="G34" t="str">
            <v>ــــــــــــــ</v>
          </cell>
          <cell r="H34">
            <v>97</v>
          </cell>
          <cell r="I34">
            <v>98</v>
          </cell>
          <cell r="J34">
            <v>95</v>
          </cell>
          <cell r="K34">
            <v>98</v>
          </cell>
          <cell r="L34">
            <v>96</v>
          </cell>
          <cell r="M34">
            <v>98</v>
          </cell>
          <cell r="N34">
            <v>97</v>
          </cell>
          <cell r="O34" t="str">
            <v>الثاني ( أ )</v>
          </cell>
          <cell r="P34" t="str">
            <v>ناجح</v>
          </cell>
          <cell r="Q34" t="str">
            <v>ممتاز</v>
          </cell>
          <cell r="R34" t="str">
            <v>ناجح</v>
          </cell>
          <cell r="S34" t="str">
            <v>ممتاز</v>
          </cell>
          <cell r="T34" t="str">
            <v>ناجح</v>
          </cell>
          <cell r="U34">
            <v>92</v>
          </cell>
          <cell r="V34">
            <v>92</v>
          </cell>
          <cell r="W34">
            <v>103</v>
          </cell>
          <cell r="X34">
            <v>103</v>
          </cell>
          <cell r="Y34">
            <v>195</v>
          </cell>
          <cell r="Z34">
            <v>195</v>
          </cell>
          <cell r="AA34" t="str">
            <v>ممتاز</v>
          </cell>
          <cell r="AB34" t="str">
            <v>ممتاز</v>
          </cell>
          <cell r="AC34" t="str">
            <v>ممتاز</v>
          </cell>
          <cell r="AD34" t="str">
            <v>ممتاز</v>
          </cell>
          <cell r="AE34" t="str">
            <v>ممتاز</v>
          </cell>
          <cell r="AF34" t="str">
            <v>ممتاز</v>
          </cell>
          <cell r="AG34" t="str">
            <v>الأول ( د )</v>
          </cell>
          <cell r="AI34" t="str">
            <v>يوسف فرحان</v>
          </cell>
          <cell r="AJ34" t="str">
            <v>محمد درويش</v>
          </cell>
          <cell r="AM34" t="str">
            <v>2021ـ2022</v>
          </cell>
        </row>
        <row r="35">
          <cell r="A35">
            <v>34</v>
          </cell>
          <cell r="B35" t="str">
            <v>محمد عبدالله عمر الزعاتره</v>
          </cell>
          <cell r="C35">
            <v>4</v>
          </cell>
          <cell r="D35">
            <v>3</v>
          </cell>
          <cell r="E35" t="str">
            <v>حمى البحر المتوسط</v>
          </cell>
          <cell r="F35" t="str">
            <v>ـــــــــــــــ</v>
          </cell>
          <cell r="G35" t="str">
            <v>ــــــــــــــ</v>
          </cell>
          <cell r="H35">
            <v>94</v>
          </cell>
          <cell r="I35">
            <v>96</v>
          </cell>
          <cell r="J35">
            <v>92</v>
          </cell>
          <cell r="K35">
            <v>96</v>
          </cell>
          <cell r="L35">
            <v>93</v>
          </cell>
          <cell r="M35">
            <v>96</v>
          </cell>
          <cell r="N35">
            <v>94.5</v>
          </cell>
          <cell r="O35" t="str">
            <v>الثاني ( أ )</v>
          </cell>
          <cell r="P35" t="str">
            <v>ناجح</v>
          </cell>
          <cell r="Q35" t="str">
            <v>ممتاز</v>
          </cell>
          <cell r="R35" t="str">
            <v>ناجح</v>
          </cell>
          <cell r="S35" t="str">
            <v>ممتاز</v>
          </cell>
          <cell r="T35" t="str">
            <v>ناجح</v>
          </cell>
          <cell r="U35">
            <v>92</v>
          </cell>
          <cell r="V35">
            <v>88</v>
          </cell>
          <cell r="W35">
            <v>103</v>
          </cell>
          <cell r="X35">
            <v>100</v>
          </cell>
          <cell r="Y35">
            <v>195</v>
          </cell>
          <cell r="Z35">
            <v>188</v>
          </cell>
          <cell r="AA35" t="str">
            <v>ممتاز</v>
          </cell>
          <cell r="AB35" t="str">
            <v>ممتاز</v>
          </cell>
          <cell r="AC35" t="str">
            <v>ممتاز</v>
          </cell>
          <cell r="AD35" t="str">
            <v>ممتاز</v>
          </cell>
          <cell r="AE35" t="str">
            <v>ممتاز</v>
          </cell>
          <cell r="AF35" t="str">
            <v>ممتاز</v>
          </cell>
          <cell r="AG35" t="str">
            <v>الأول ( د )</v>
          </cell>
          <cell r="AI35" t="str">
            <v>يوسف فرحان</v>
          </cell>
          <cell r="AJ35" t="str">
            <v>محمد درويش</v>
          </cell>
          <cell r="AM35" t="str">
            <v>2021ـ2022</v>
          </cell>
        </row>
        <row r="36">
          <cell r="A36">
            <v>35</v>
          </cell>
          <cell r="B36" t="str">
            <v>محمد ماجد مصطفى صالح</v>
          </cell>
          <cell r="C36">
            <v>1</v>
          </cell>
          <cell r="D36">
            <v>1</v>
          </cell>
          <cell r="E36" t="str">
            <v>سليم</v>
          </cell>
          <cell r="F36" t="str">
            <v>ـــــــــــــــ</v>
          </cell>
          <cell r="G36" t="str">
            <v>ــــــــــــــ</v>
          </cell>
          <cell r="H36">
            <v>97</v>
          </cell>
          <cell r="I36">
            <v>99</v>
          </cell>
          <cell r="J36">
            <v>98</v>
          </cell>
          <cell r="K36">
            <v>99</v>
          </cell>
          <cell r="L36">
            <v>97.5</v>
          </cell>
          <cell r="M36">
            <v>99</v>
          </cell>
          <cell r="N36">
            <v>98.25</v>
          </cell>
          <cell r="O36" t="str">
            <v>الثاني ( أ )</v>
          </cell>
          <cell r="P36" t="str">
            <v>ناجح</v>
          </cell>
          <cell r="Q36" t="str">
            <v>ممتاز</v>
          </cell>
          <cell r="R36" t="str">
            <v>ناجح</v>
          </cell>
          <cell r="S36" t="str">
            <v>ممتاز</v>
          </cell>
          <cell r="T36" t="str">
            <v>ناجح</v>
          </cell>
          <cell r="U36">
            <v>92</v>
          </cell>
          <cell r="V36">
            <v>91</v>
          </cell>
          <cell r="W36">
            <v>103</v>
          </cell>
          <cell r="X36">
            <v>102</v>
          </cell>
          <cell r="Y36">
            <v>195</v>
          </cell>
          <cell r="Z36">
            <v>193</v>
          </cell>
          <cell r="AA36" t="str">
            <v>ممتاز</v>
          </cell>
          <cell r="AB36" t="str">
            <v>ممتاز</v>
          </cell>
          <cell r="AC36" t="str">
            <v>ممتاز</v>
          </cell>
          <cell r="AD36" t="str">
            <v>ممتاز</v>
          </cell>
          <cell r="AE36" t="str">
            <v>ممتاز</v>
          </cell>
          <cell r="AF36" t="str">
            <v>ممتاز</v>
          </cell>
          <cell r="AG36" t="str">
            <v>الأول ( د )</v>
          </cell>
          <cell r="AI36" t="str">
            <v>يوسف فرحان</v>
          </cell>
          <cell r="AJ36" t="str">
            <v>محمد درويش</v>
          </cell>
          <cell r="AM36" t="str">
            <v>2021ـ2022</v>
          </cell>
        </row>
        <row r="37">
          <cell r="A37">
            <v>36</v>
          </cell>
          <cell r="B37" t="str">
            <v>محمد محمود محمد عيد</v>
          </cell>
          <cell r="C37">
            <v>1</v>
          </cell>
          <cell r="D37">
            <v>0</v>
          </cell>
          <cell r="E37" t="str">
            <v>سليم</v>
          </cell>
          <cell r="F37" t="str">
            <v>ـــــــــــــــ</v>
          </cell>
          <cell r="G37" t="str">
            <v>ــــــــــــــ</v>
          </cell>
          <cell r="H37">
            <v>89</v>
          </cell>
          <cell r="I37">
            <v>92</v>
          </cell>
          <cell r="J37">
            <v>91</v>
          </cell>
          <cell r="K37">
            <v>94</v>
          </cell>
          <cell r="L37">
            <v>90</v>
          </cell>
          <cell r="M37">
            <v>93</v>
          </cell>
          <cell r="N37">
            <v>91.5</v>
          </cell>
          <cell r="O37" t="str">
            <v>الثاني ( أ )</v>
          </cell>
          <cell r="P37" t="str">
            <v>ناجح</v>
          </cell>
          <cell r="Q37" t="str">
            <v>ممتاز</v>
          </cell>
          <cell r="R37" t="str">
            <v>ناجح</v>
          </cell>
          <cell r="S37" t="str">
            <v>ممتاز</v>
          </cell>
          <cell r="T37" t="str">
            <v>ناجح</v>
          </cell>
          <cell r="U37">
            <v>92</v>
          </cell>
          <cell r="V37">
            <v>91</v>
          </cell>
          <cell r="W37">
            <v>103</v>
          </cell>
          <cell r="X37">
            <v>103</v>
          </cell>
          <cell r="Y37">
            <v>195</v>
          </cell>
          <cell r="Z37">
            <v>194</v>
          </cell>
          <cell r="AA37" t="str">
            <v>ممتاز</v>
          </cell>
          <cell r="AB37" t="str">
            <v>ممتاز</v>
          </cell>
          <cell r="AC37" t="str">
            <v>ممتاز</v>
          </cell>
          <cell r="AD37" t="str">
            <v>ممتاز</v>
          </cell>
          <cell r="AE37" t="str">
            <v>ممتاز</v>
          </cell>
          <cell r="AF37" t="str">
            <v>ممتاز</v>
          </cell>
          <cell r="AG37" t="str">
            <v>الأول ( د )</v>
          </cell>
          <cell r="AI37" t="str">
            <v>يوسف فرحان</v>
          </cell>
          <cell r="AJ37" t="str">
            <v>محمد درويش</v>
          </cell>
          <cell r="AM37" t="str">
            <v>2021ـ2022</v>
          </cell>
        </row>
        <row r="38">
          <cell r="A38">
            <v>37</v>
          </cell>
          <cell r="B38" t="str">
            <v>محمد نادر عبد الرحمن ابو صيام</v>
          </cell>
          <cell r="C38">
            <v>2</v>
          </cell>
          <cell r="D38">
            <v>2</v>
          </cell>
          <cell r="E38" t="str">
            <v>سليم</v>
          </cell>
          <cell r="F38" t="str">
            <v>ـــــــــــــــ</v>
          </cell>
          <cell r="G38" t="str">
            <v>ــــــــــــــ</v>
          </cell>
          <cell r="H38">
            <v>88</v>
          </cell>
          <cell r="I38">
            <v>95</v>
          </cell>
          <cell r="J38">
            <v>93</v>
          </cell>
          <cell r="K38">
            <v>96</v>
          </cell>
          <cell r="L38">
            <v>90.5</v>
          </cell>
          <cell r="M38">
            <v>95.5</v>
          </cell>
          <cell r="N38">
            <v>93</v>
          </cell>
          <cell r="O38" t="str">
            <v>الثاني ( أ )</v>
          </cell>
          <cell r="P38" t="str">
            <v>ناجح</v>
          </cell>
          <cell r="Q38" t="str">
            <v>ممتاز</v>
          </cell>
          <cell r="R38" t="str">
            <v>ناجح</v>
          </cell>
          <cell r="S38" t="str">
            <v>ممتاز</v>
          </cell>
          <cell r="T38" t="str">
            <v>ناجح</v>
          </cell>
          <cell r="U38">
            <v>92</v>
          </cell>
          <cell r="V38">
            <v>90</v>
          </cell>
          <cell r="W38">
            <v>103</v>
          </cell>
          <cell r="X38">
            <v>101</v>
          </cell>
          <cell r="Y38">
            <v>195</v>
          </cell>
          <cell r="Z38">
            <v>191</v>
          </cell>
          <cell r="AA38" t="str">
            <v>ممتاز</v>
          </cell>
          <cell r="AB38" t="str">
            <v>ممتاز</v>
          </cell>
          <cell r="AC38" t="str">
            <v>ممتاز</v>
          </cell>
          <cell r="AD38" t="str">
            <v>ممتاز</v>
          </cell>
          <cell r="AE38" t="str">
            <v>ممتاز</v>
          </cell>
          <cell r="AF38" t="str">
            <v>ممتاز</v>
          </cell>
          <cell r="AG38" t="str">
            <v>الأول ( د )</v>
          </cell>
          <cell r="AI38" t="str">
            <v>يوسف فرحان</v>
          </cell>
          <cell r="AJ38" t="str">
            <v>محمد درويش</v>
          </cell>
          <cell r="AM38" t="str">
            <v>2021ـ2022</v>
          </cell>
        </row>
        <row r="39">
          <cell r="A39">
            <v>38</v>
          </cell>
          <cell r="B39" t="str">
            <v>محمود سعدات عبدالله غيظان</v>
          </cell>
          <cell r="C39">
            <v>1</v>
          </cell>
          <cell r="D39">
            <v>1</v>
          </cell>
          <cell r="E39" t="str">
            <v>سليم</v>
          </cell>
          <cell r="F39" t="str">
            <v>ـــــــــــــــ</v>
          </cell>
          <cell r="G39" t="str">
            <v>ــــــــــــــ</v>
          </cell>
          <cell r="H39">
            <v>97</v>
          </cell>
          <cell r="I39">
            <v>99</v>
          </cell>
          <cell r="J39">
            <v>99</v>
          </cell>
          <cell r="K39">
            <v>100</v>
          </cell>
          <cell r="L39">
            <v>98</v>
          </cell>
          <cell r="M39">
            <v>99.5</v>
          </cell>
          <cell r="N39">
            <v>98.75</v>
          </cell>
          <cell r="O39" t="str">
            <v>الثاني ( أ )</v>
          </cell>
          <cell r="P39" t="str">
            <v>ناجح</v>
          </cell>
          <cell r="Q39" t="str">
            <v>ممتاز</v>
          </cell>
          <cell r="R39" t="str">
            <v>ناجح</v>
          </cell>
          <cell r="S39" t="str">
            <v>ممتاز</v>
          </cell>
          <cell r="T39" t="str">
            <v>ناجح</v>
          </cell>
          <cell r="U39">
            <v>92</v>
          </cell>
          <cell r="V39">
            <v>91</v>
          </cell>
          <cell r="W39">
            <v>103</v>
          </cell>
          <cell r="X39">
            <v>102</v>
          </cell>
          <cell r="Y39">
            <v>195</v>
          </cell>
          <cell r="Z39">
            <v>193</v>
          </cell>
          <cell r="AA39" t="str">
            <v>ممتاز</v>
          </cell>
          <cell r="AB39" t="str">
            <v>ممتاز</v>
          </cell>
          <cell r="AC39" t="str">
            <v>ممتاز</v>
          </cell>
          <cell r="AD39" t="str">
            <v>ممتاز</v>
          </cell>
          <cell r="AE39" t="str">
            <v>ممتاز</v>
          </cell>
          <cell r="AF39" t="str">
            <v>ممتاز</v>
          </cell>
          <cell r="AG39" t="str">
            <v>الأول ( د )</v>
          </cell>
          <cell r="AI39" t="str">
            <v>يوسف فرحان</v>
          </cell>
          <cell r="AJ39" t="str">
            <v>محمد درويش</v>
          </cell>
          <cell r="AM39" t="str">
            <v>2021ـ2022</v>
          </cell>
        </row>
        <row r="40">
          <cell r="A40">
            <v>39</v>
          </cell>
          <cell r="B40" t="str">
            <v>معاذ رضا ابراهيم السيد</v>
          </cell>
          <cell r="C40">
            <v>2</v>
          </cell>
          <cell r="D40">
            <v>2</v>
          </cell>
          <cell r="E40" t="str">
            <v>ضعف بصر</v>
          </cell>
          <cell r="F40" t="str">
            <v>ـــــــــــــــ</v>
          </cell>
          <cell r="G40" t="str">
            <v>ــــــــــــــ</v>
          </cell>
          <cell r="H40">
            <v>95</v>
          </cell>
          <cell r="I40">
            <v>98</v>
          </cell>
          <cell r="J40">
            <v>95</v>
          </cell>
          <cell r="K40">
            <v>99</v>
          </cell>
          <cell r="L40">
            <v>95</v>
          </cell>
          <cell r="M40">
            <v>98.5</v>
          </cell>
          <cell r="N40">
            <v>96.75</v>
          </cell>
          <cell r="O40" t="str">
            <v>الثاني ( أ )</v>
          </cell>
          <cell r="P40" t="str">
            <v>ناجح</v>
          </cell>
          <cell r="Q40" t="str">
            <v>ممتاز</v>
          </cell>
          <cell r="R40" t="str">
            <v>ناجح</v>
          </cell>
          <cell r="S40" t="str">
            <v>ممتاز</v>
          </cell>
          <cell r="T40" t="str">
            <v>ناجح</v>
          </cell>
          <cell r="U40">
            <v>92</v>
          </cell>
          <cell r="V40">
            <v>90</v>
          </cell>
          <cell r="W40">
            <v>103</v>
          </cell>
          <cell r="X40">
            <v>101</v>
          </cell>
          <cell r="Y40">
            <v>195</v>
          </cell>
          <cell r="Z40">
            <v>191</v>
          </cell>
          <cell r="AA40" t="str">
            <v>ممتاز</v>
          </cell>
          <cell r="AB40" t="str">
            <v>ممتاز</v>
          </cell>
          <cell r="AC40" t="str">
            <v>ممتاز</v>
          </cell>
          <cell r="AD40" t="str">
            <v>ممتاز</v>
          </cell>
          <cell r="AE40" t="str">
            <v>ممتاز</v>
          </cell>
          <cell r="AF40" t="str">
            <v>ممتاز</v>
          </cell>
          <cell r="AG40" t="str">
            <v>الأول ( و )</v>
          </cell>
          <cell r="AI40" t="str">
            <v>محمود عقل</v>
          </cell>
          <cell r="AJ40" t="str">
            <v>محمد درويش</v>
          </cell>
          <cell r="AM40" t="str">
            <v>2021ـ2022</v>
          </cell>
        </row>
        <row r="41">
          <cell r="A41">
            <v>40</v>
          </cell>
          <cell r="B41" t="str">
            <v>"نور الدين" احمد خليل نوفل</v>
          </cell>
          <cell r="C41">
            <v>1</v>
          </cell>
          <cell r="D41">
            <v>1</v>
          </cell>
          <cell r="E41" t="str">
            <v>سليم</v>
          </cell>
          <cell r="F41" t="str">
            <v>ـــــــــــــــ</v>
          </cell>
          <cell r="G41" t="str">
            <v>كرة قدم</v>
          </cell>
          <cell r="H41">
            <v>96</v>
          </cell>
          <cell r="I41">
            <v>97</v>
          </cell>
          <cell r="J41">
            <v>97</v>
          </cell>
          <cell r="K41">
            <v>99</v>
          </cell>
          <cell r="L41">
            <v>96.5</v>
          </cell>
          <cell r="M41">
            <v>98</v>
          </cell>
          <cell r="N41">
            <v>97.25</v>
          </cell>
          <cell r="O41" t="str">
            <v>الثاني ( أ )</v>
          </cell>
          <cell r="P41" t="str">
            <v>ناجح</v>
          </cell>
          <cell r="Q41" t="str">
            <v>ممتاز</v>
          </cell>
          <cell r="R41" t="str">
            <v>ناجح</v>
          </cell>
          <cell r="S41" t="str">
            <v>ممتاز</v>
          </cell>
          <cell r="T41" t="str">
            <v>ناجح</v>
          </cell>
          <cell r="U41">
            <v>92</v>
          </cell>
          <cell r="V41">
            <v>91</v>
          </cell>
          <cell r="W41">
            <v>103</v>
          </cell>
          <cell r="X41">
            <v>102</v>
          </cell>
          <cell r="Y41">
            <v>195</v>
          </cell>
          <cell r="Z41">
            <v>193</v>
          </cell>
          <cell r="AA41" t="str">
            <v>ممتاز</v>
          </cell>
          <cell r="AB41" t="str">
            <v>ممتاز</v>
          </cell>
          <cell r="AC41" t="str">
            <v>ممتاز</v>
          </cell>
          <cell r="AD41" t="str">
            <v>ممتاز</v>
          </cell>
          <cell r="AE41" t="str">
            <v>ممتاز</v>
          </cell>
          <cell r="AF41" t="str">
            <v>ممتاز</v>
          </cell>
          <cell r="AG41" t="str">
            <v>الأول ( و )</v>
          </cell>
          <cell r="AI41" t="str">
            <v>محمود عقل</v>
          </cell>
          <cell r="AJ41" t="str">
            <v>محمد درويش</v>
          </cell>
          <cell r="AM41" t="str">
            <v>2021ـ2022</v>
          </cell>
        </row>
        <row r="42">
          <cell r="A42">
            <v>41</v>
          </cell>
          <cell r="B42" t="str">
            <v>وليد باسم محمد ابوطعيمة</v>
          </cell>
          <cell r="C42">
            <v>2</v>
          </cell>
          <cell r="D42">
            <v>2</v>
          </cell>
          <cell r="E42" t="str">
            <v>سليم</v>
          </cell>
          <cell r="F42" t="str">
            <v>ـــــــــــــــ</v>
          </cell>
          <cell r="G42" t="str">
            <v>ــــــــــــــ</v>
          </cell>
          <cell r="H42">
            <v>96</v>
          </cell>
          <cell r="I42">
            <v>100</v>
          </cell>
          <cell r="J42">
            <v>95</v>
          </cell>
          <cell r="K42">
            <v>99</v>
          </cell>
          <cell r="L42">
            <v>95.5</v>
          </cell>
          <cell r="M42">
            <v>99.5</v>
          </cell>
          <cell r="N42">
            <v>97.5</v>
          </cell>
          <cell r="O42" t="str">
            <v>الثاني ( أ )</v>
          </cell>
          <cell r="P42" t="str">
            <v>ناجح</v>
          </cell>
          <cell r="Q42" t="str">
            <v>ممتاز</v>
          </cell>
          <cell r="R42" t="str">
            <v>ناجح</v>
          </cell>
          <cell r="S42" t="str">
            <v>ممتاز</v>
          </cell>
          <cell r="T42" t="str">
            <v>ناجح</v>
          </cell>
          <cell r="U42">
            <v>92</v>
          </cell>
          <cell r="V42">
            <v>90</v>
          </cell>
          <cell r="W42">
            <v>103</v>
          </cell>
          <cell r="X42">
            <v>101</v>
          </cell>
          <cell r="Y42">
            <v>195</v>
          </cell>
          <cell r="Z42">
            <v>191</v>
          </cell>
          <cell r="AA42" t="str">
            <v>ممتاز</v>
          </cell>
          <cell r="AB42" t="str">
            <v>ممتاز</v>
          </cell>
          <cell r="AC42" t="str">
            <v>ممتاز</v>
          </cell>
          <cell r="AD42" t="str">
            <v>ممتاز</v>
          </cell>
          <cell r="AE42" t="str">
            <v>ممتاز</v>
          </cell>
          <cell r="AF42" t="str">
            <v>ممتاز</v>
          </cell>
          <cell r="AG42" t="str">
            <v>الأول ( و )</v>
          </cell>
          <cell r="AI42" t="str">
            <v>محمود عقل</v>
          </cell>
          <cell r="AJ42" t="str">
            <v>محمد درويش</v>
          </cell>
          <cell r="AM42" t="str">
            <v>2021ـ2022</v>
          </cell>
        </row>
        <row r="43">
          <cell r="A43">
            <v>42</v>
          </cell>
          <cell r="B43" t="str">
            <v>يوسف خالد محمد خليل</v>
          </cell>
          <cell r="C43">
            <v>3</v>
          </cell>
          <cell r="D43">
            <v>2</v>
          </cell>
          <cell r="E43" t="str">
            <v>سليم</v>
          </cell>
          <cell r="F43" t="str">
            <v>ـــــــــــــــ</v>
          </cell>
          <cell r="G43" t="str">
            <v>ــــــــــــــ</v>
          </cell>
          <cell r="H43">
            <v>96</v>
          </cell>
          <cell r="I43">
            <v>99</v>
          </cell>
          <cell r="J43">
            <v>97</v>
          </cell>
          <cell r="K43">
            <v>99</v>
          </cell>
          <cell r="L43">
            <v>96.5</v>
          </cell>
          <cell r="M43">
            <v>99</v>
          </cell>
          <cell r="N43">
            <v>97.75</v>
          </cell>
          <cell r="O43" t="str">
            <v>الثاني ( أ )</v>
          </cell>
          <cell r="P43" t="str">
            <v>ناجح</v>
          </cell>
          <cell r="Q43" t="str">
            <v>ممتاز</v>
          </cell>
          <cell r="R43" t="str">
            <v>ناجح</v>
          </cell>
          <cell r="S43" t="str">
            <v>ممتاز</v>
          </cell>
          <cell r="T43" t="str">
            <v>ناجح</v>
          </cell>
          <cell r="U43">
            <v>92</v>
          </cell>
          <cell r="V43">
            <v>89</v>
          </cell>
          <cell r="W43">
            <v>103</v>
          </cell>
          <cell r="X43">
            <v>101</v>
          </cell>
          <cell r="Y43">
            <v>195</v>
          </cell>
          <cell r="Z43">
            <v>190</v>
          </cell>
          <cell r="AA43" t="str">
            <v>ممتاز</v>
          </cell>
          <cell r="AB43" t="str">
            <v>ممتاز</v>
          </cell>
          <cell r="AC43" t="str">
            <v>ممتاز</v>
          </cell>
          <cell r="AD43" t="str">
            <v>ممتاز</v>
          </cell>
          <cell r="AE43" t="str">
            <v>ممتاز</v>
          </cell>
          <cell r="AF43" t="str">
            <v>ممتاز</v>
          </cell>
          <cell r="AG43" t="str">
            <v>الأول ( و )</v>
          </cell>
          <cell r="AI43" t="str">
            <v>محمود عقل</v>
          </cell>
          <cell r="AJ43" t="str">
            <v>محمد درويش</v>
          </cell>
          <cell r="AM43" t="str">
            <v>2021ـ2022</v>
          </cell>
        </row>
        <row r="44">
          <cell r="A44">
            <v>43</v>
          </cell>
          <cell r="B44" t="str">
            <v>يوسف صلاح فضل خليل</v>
          </cell>
          <cell r="C44">
            <v>2</v>
          </cell>
          <cell r="D44">
            <v>1</v>
          </cell>
          <cell r="E44" t="str">
            <v>ضعف بصر</v>
          </cell>
          <cell r="F44" t="str">
            <v>ـــــــــــــــ</v>
          </cell>
          <cell r="G44" t="str">
            <v>ــــــــــــــ</v>
          </cell>
          <cell r="H44">
            <v>97</v>
          </cell>
          <cell r="I44">
            <v>98</v>
          </cell>
          <cell r="J44">
            <v>95</v>
          </cell>
          <cell r="K44">
            <v>98</v>
          </cell>
          <cell r="L44">
            <v>96</v>
          </cell>
          <cell r="M44">
            <v>98</v>
          </cell>
          <cell r="N44">
            <v>97</v>
          </cell>
          <cell r="O44" t="str">
            <v>الثاني ( أ )</v>
          </cell>
          <cell r="P44" t="str">
            <v>ناجح</v>
          </cell>
          <cell r="Q44" t="str">
            <v>ممتاز</v>
          </cell>
          <cell r="R44" t="str">
            <v>ناجح</v>
          </cell>
          <cell r="S44" t="str">
            <v>ممتاز</v>
          </cell>
          <cell r="T44" t="str">
            <v>ناجح</v>
          </cell>
          <cell r="U44">
            <v>92</v>
          </cell>
          <cell r="V44">
            <v>90</v>
          </cell>
          <cell r="W44">
            <v>103</v>
          </cell>
          <cell r="X44">
            <v>102</v>
          </cell>
          <cell r="Y44">
            <v>195</v>
          </cell>
          <cell r="Z44">
            <v>192</v>
          </cell>
          <cell r="AA44" t="str">
            <v>ممتاز</v>
          </cell>
          <cell r="AB44" t="str">
            <v>ممتاز</v>
          </cell>
          <cell r="AC44" t="str">
            <v>ممتاز</v>
          </cell>
          <cell r="AD44" t="str">
            <v>ممتاز</v>
          </cell>
          <cell r="AE44" t="str">
            <v>ممتاز</v>
          </cell>
          <cell r="AF44" t="str">
            <v>ممتاز</v>
          </cell>
          <cell r="AG44" t="str">
            <v>الأول ( و )</v>
          </cell>
          <cell r="AI44" t="str">
            <v>محمود عقل</v>
          </cell>
          <cell r="AJ44" t="str">
            <v>محمد درويش</v>
          </cell>
          <cell r="AM44" t="str">
            <v>2021ـ2022</v>
          </cell>
        </row>
        <row r="45">
          <cell r="A45">
            <v>44</v>
          </cell>
          <cell r="C45">
            <v>0</v>
          </cell>
          <cell r="D45">
            <v>0</v>
          </cell>
          <cell r="E45" t="str">
            <v>سليم</v>
          </cell>
          <cell r="F45" t="str">
            <v>ـــــــــــــــ</v>
          </cell>
          <cell r="G45" t="str">
            <v>ــــــــــــــ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 t="str">
            <v>الثاني ( أ )</v>
          </cell>
          <cell r="P45" t="str">
            <v>راسب</v>
          </cell>
          <cell r="Q45">
            <v>0</v>
          </cell>
          <cell r="R45" t="str">
            <v>راسب</v>
          </cell>
          <cell r="S45">
            <v>0</v>
          </cell>
          <cell r="T45" t="str">
            <v>راسب</v>
          </cell>
          <cell r="U45">
            <v>92</v>
          </cell>
          <cell r="V45">
            <v>92</v>
          </cell>
          <cell r="W45">
            <v>103</v>
          </cell>
          <cell r="X45">
            <v>103</v>
          </cell>
          <cell r="Y45">
            <v>195</v>
          </cell>
          <cell r="Z45">
            <v>195</v>
          </cell>
          <cell r="AA45" t="str">
            <v>جيد</v>
          </cell>
          <cell r="AB45" t="str">
            <v>جيد</v>
          </cell>
          <cell r="AC45" t="str">
            <v>جيد</v>
          </cell>
          <cell r="AD45" t="str">
            <v>جيد</v>
          </cell>
          <cell r="AE45" t="str">
            <v>مقبول</v>
          </cell>
          <cell r="AF45" t="str">
            <v>مقبول</v>
          </cell>
          <cell r="AG45" t="str">
            <v>الأول ( و )</v>
          </cell>
          <cell r="AI45" t="str">
            <v>محمود عقل</v>
          </cell>
          <cell r="AJ45" t="str">
            <v>محمد درويش</v>
          </cell>
          <cell r="AM45" t="str">
            <v>2021ـ2022</v>
          </cell>
        </row>
        <row r="46">
          <cell r="A46">
            <v>45</v>
          </cell>
          <cell r="C46">
            <v>0</v>
          </cell>
          <cell r="D46">
            <v>0</v>
          </cell>
          <cell r="E46" t="str">
            <v>سليم</v>
          </cell>
          <cell r="F46" t="str">
            <v>ـــــــــــــــ</v>
          </cell>
          <cell r="G46" t="str">
            <v>ــــــــــــــ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 t="str">
            <v>الثاني ( أ )</v>
          </cell>
          <cell r="P46" t="str">
            <v>راسب</v>
          </cell>
          <cell r="Q46">
            <v>0</v>
          </cell>
          <cell r="R46" t="str">
            <v>راسب</v>
          </cell>
          <cell r="S46">
            <v>0</v>
          </cell>
          <cell r="T46" t="str">
            <v>راسب</v>
          </cell>
          <cell r="U46">
            <v>92</v>
          </cell>
          <cell r="V46">
            <v>92</v>
          </cell>
          <cell r="W46">
            <v>103</v>
          </cell>
          <cell r="X46">
            <v>103</v>
          </cell>
          <cell r="Y46">
            <v>195</v>
          </cell>
          <cell r="Z46">
            <v>195</v>
          </cell>
          <cell r="AA46" t="str">
            <v>جيد</v>
          </cell>
          <cell r="AB46" t="str">
            <v>جيد</v>
          </cell>
          <cell r="AC46" t="str">
            <v>جيد</v>
          </cell>
          <cell r="AD46" t="str">
            <v>جيد</v>
          </cell>
          <cell r="AE46" t="str">
            <v>مقبول</v>
          </cell>
          <cell r="AF46" t="str">
            <v>مقبول</v>
          </cell>
          <cell r="AG46" t="str">
            <v>الأول ( و )</v>
          </cell>
          <cell r="AI46" t="str">
            <v>محمود عقل</v>
          </cell>
          <cell r="AJ46" t="str">
            <v>محمد درويش</v>
          </cell>
          <cell r="AM46" t="str">
            <v>2021ـ2022</v>
          </cell>
        </row>
        <row r="47">
          <cell r="A47">
            <v>46</v>
          </cell>
          <cell r="C47">
            <v>0</v>
          </cell>
          <cell r="D47">
            <v>0</v>
          </cell>
          <cell r="E47" t="str">
            <v>سليم</v>
          </cell>
          <cell r="F47" t="str">
            <v>ـــــــــــــــ</v>
          </cell>
          <cell r="G47" t="str">
            <v>ــــــــــــــ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 t="str">
            <v>الثاني ( أ )</v>
          </cell>
          <cell r="P47" t="str">
            <v>راسب</v>
          </cell>
          <cell r="Q47">
            <v>0</v>
          </cell>
          <cell r="R47" t="str">
            <v>راسب</v>
          </cell>
          <cell r="S47">
            <v>0</v>
          </cell>
          <cell r="T47" t="str">
            <v>راسب</v>
          </cell>
          <cell r="U47">
            <v>92</v>
          </cell>
          <cell r="V47">
            <v>92</v>
          </cell>
          <cell r="W47">
            <v>103</v>
          </cell>
          <cell r="X47">
            <v>103</v>
          </cell>
          <cell r="Y47">
            <v>195</v>
          </cell>
          <cell r="Z47">
            <v>195</v>
          </cell>
          <cell r="AA47" t="str">
            <v>جيد</v>
          </cell>
          <cell r="AB47" t="str">
            <v>جيد</v>
          </cell>
          <cell r="AC47" t="str">
            <v>جيد</v>
          </cell>
          <cell r="AD47" t="str">
            <v>جيد</v>
          </cell>
          <cell r="AE47" t="str">
            <v>مقبول</v>
          </cell>
          <cell r="AF47" t="str">
            <v>مقبول</v>
          </cell>
          <cell r="AG47" t="str">
            <v>الأول ( و )</v>
          </cell>
          <cell r="AI47" t="str">
            <v>محمود عقل</v>
          </cell>
          <cell r="AJ47" t="str">
            <v>محمد درويش</v>
          </cell>
          <cell r="AM47" t="str">
            <v>2021ـ2022</v>
          </cell>
        </row>
        <row r="48">
          <cell r="A48">
            <v>47</v>
          </cell>
          <cell r="C48">
            <v>0</v>
          </cell>
          <cell r="D48">
            <v>0</v>
          </cell>
          <cell r="E48" t="str">
            <v>سليم</v>
          </cell>
          <cell r="F48" t="str">
            <v>ـــــــــــــــ</v>
          </cell>
          <cell r="G48" t="str">
            <v>ــــــــــــــ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 t="str">
            <v>الثاني ( أ )</v>
          </cell>
          <cell r="P48" t="str">
            <v>راسب</v>
          </cell>
          <cell r="Q48">
            <v>0</v>
          </cell>
          <cell r="R48" t="str">
            <v>راسب</v>
          </cell>
          <cell r="S48">
            <v>0</v>
          </cell>
          <cell r="T48" t="str">
            <v>راسب</v>
          </cell>
          <cell r="U48">
            <v>92</v>
          </cell>
          <cell r="V48">
            <v>92</v>
          </cell>
          <cell r="W48">
            <v>103</v>
          </cell>
          <cell r="X48">
            <v>103</v>
          </cell>
          <cell r="Y48">
            <v>195</v>
          </cell>
          <cell r="Z48">
            <v>195</v>
          </cell>
          <cell r="AA48" t="str">
            <v>جيد</v>
          </cell>
          <cell r="AB48" t="str">
            <v>جيد</v>
          </cell>
          <cell r="AC48" t="str">
            <v>جيد</v>
          </cell>
          <cell r="AD48" t="str">
            <v>جيد</v>
          </cell>
          <cell r="AE48" t="str">
            <v>مقبول</v>
          </cell>
          <cell r="AF48" t="str">
            <v>مقبول</v>
          </cell>
          <cell r="AG48" t="str">
            <v>الأول ( و )</v>
          </cell>
          <cell r="AI48" t="str">
            <v>محمود عقل</v>
          </cell>
          <cell r="AJ48" t="str">
            <v>محمد درويش</v>
          </cell>
          <cell r="AM48" t="str">
            <v>2021ـ2022</v>
          </cell>
        </row>
        <row r="49">
          <cell r="A49">
            <v>48</v>
          </cell>
          <cell r="C49">
            <v>0</v>
          </cell>
          <cell r="D49">
            <v>0</v>
          </cell>
          <cell r="E49" t="str">
            <v>سليم</v>
          </cell>
          <cell r="F49" t="str">
            <v>ـــــــــــــــ</v>
          </cell>
          <cell r="G49" t="str">
            <v>ــــــــــــــ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 t="str">
            <v>الثاني ( أ )</v>
          </cell>
          <cell r="P49" t="str">
            <v>راسب</v>
          </cell>
          <cell r="Q49">
            <v>0</v>
          </cell>
          <cell r="R49" t="str">
            <v>راسب</v>
          </cell>
          <cell r="S49">
            <v>0</v>
          </cell>
          <cell r="T49" t="str">
            <v>راسب</v>
          </cell>
          <cell r="U49">
            <v>92</v>
          </cell>
          <cell r="V49">
            <v>92</v>
          </cell>
          <cell r="W49">
            <v>103</v>
          </cell>
          <cell r="X49">
            <v>103</v>
          </cell>
          <cell r="Y49">
            <v>195</v>
          </cell>
          <cell r="Z49">
            <v>195</v>
          </cell>
          <cell r="AA49" t="str">
            <v>جيد</v>
          </cell>
          <cell r="AB49" t="str">
            <v>جيد</v>
          </cell>
          <cell r="AC49" t="str">
            <v>جيد</v>
          </cell>
          <cell r="AD49" t="str">
            <v>جيد</v>
          </cell>
          <cell r="AE49" t="str">
            <v>مقبول</v>
          </cell>
          <cell r="AF49" t="str">
            <v>مقبول</v>
          </cell>
          <cell r="AG49" t="str">
            <v>الأول ( و )</v>
          </cell>
          <cell r="AI49" t="str">
            <v>محمود عقل</v>
          </cell>
          <cell r="AJ49" t="str">
            <v>محمد درويش</v>
          </cell>
          <cell r="AM49" t="str">
            <v>2021ـ2022</v>
          </cell>
        </row>
        <row r="50">
          <cell r="A50">
            <v>49</v>
          </cell>
          <cell r="C50">
            <v>0</v>
          </cell>
          <cell r="D50">
            <v>0</v>
          </cell>
          <cell r="E50" t="str">
            <v>سليم</v>
          </cell>
          <cell r="F50" t="str">
            <v>ـــــــــــــــ</v>
          </cell>
          <cell r="G50" t="str">
            <v>ــــــــــــــ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 t="str">
            <v>الثاني ( أ )</v>
          </cell>
          <cell r="P50" t="str">
            <v>راسب</v>
          </cell>
          <cell r="Q50">
            <v>0</v>
          </cell>
          <cell r="R50" t="str">
            <v>راسب</v>
          </cell>
          <cell r="S50">
            <v>0</v>
          </cell>
          <cell r="T50" t="str">
            <v>راسب</v>
          </cell>
          <cell r="U50">
            <v>92</v>
          </cell>
          <cell r="V50">
            <v>92</v>
          </cell>
          <cell r="W50">
            <v>103</v>
          </cell>
          <cell r="X50">
            <v>103</v>
          </cell>
          <cell r="Y50">
            <v>195</v>
          </cell>
          <cell r="Z50">
            <v>195</v>
          </cell>
          <cell r="AA50" t="str">
            <v>جيد</v>
          </cell>
          <cell r="AB50" t="str">
            <v>جيد</v>
          </cell>
          <cell r="AC50" t="str">
            <v>جيد</v>
          </cell>
          <cell r="AD50" t="str">
            <v>جيد</v>
          </cell>
          <cell r="AE50" t="str">
            <v>مقبول</v>
          </cell>
          <cell r="AF50" t="str">
            <v>مقبول</v>
          </cell>
          <cell r="AG50" t="str">
            <v>الأول ( و )</v>
          </cell>
          <cell r="AI50" t="str">
            <v>محمود عقل</v>
          </cell>
          <cell r="AJ50" t="str">
            <v>محمد درويش</v>
          </cell>
          <cell r="AM50" t="str">
            <v>2021ـ2022</v>
          </cell>
        </row>
        <row r="51">
          <cell r="A51">
            <v>50</v>
          </cell>
          <cell r="C51">
            <v>0</v>
          </cell>
          <cell r="D51">
            <v>0</v>
          </cell>
          <cell r="E51" t="str">
            <v>سليم</v>
          </cell>
          <cell r="F51" t="str">
            <v>ـــــــــــــــ</v>
          </cell>
          <cell r="G51" t="str">
            <v>ــــــــــــــ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O51" t="str">
            <v>الثاني ( أ )</v>
          </cell>
          <cell r="P51" t="str">
            <v>راسب</v>
          </cell>
          <cell r="Q51">
            <v>0</v>
          </cell>
          <cell r="R51" t="str">
            <v>راسب</v>
          </cell>
          <cell r="S51">
            <v>0</v>
          </cell>
          <cell r="T51" t="str">
            <v>راسب</v>
          </cell>
          <cell r="U51">
            <v>92</v>
          </cell>
          <cell r="V51">
            <v>92</v>
          </cell>
          <cell r="W51">
            <v>103</v>
          </cell>
          <cell r="X51">
            <v>103</v>
          </cell>
          <cell r="Y51">
            <v>195</v>
          </cell>
          <cell r="Z51">
            <v>195</v>
          </cell>
          <cell r="AA51" t="str">
            <v>جيد</v>
          </cell>
          <cell r="AB51" t="str">
            <v>جيد</v>
          </cell>
          <cell r="AC51" t="str">
            <v>جيد</v>
          </cell>
          <cell r="AD51" t="str">
            <v>جيد</v>
          </cell>
          <cell r="AE51" t="str">
            <v>مقبول</v>
          </cell>
          <cell r="AF51" t="str">
            <v>مقبول</v>
          </cell>
          <cell r="AG51" t="str">
            <v>الأول ( و )</v>
          </cell>
          <cell r="AI51" t="str">
            <v>محمود عقل</v>
          </cell>
          <cell r="AJ51" t="str">
            <v>محمد درويش</v>
          </cell>
          <cell r="AM51" t="str">
            <v>2021ـ2022</v>
          </cell>
        </row>
        <row r="52">
          <cell r="A52">
            <v>51</v>
          </cell>
          <cell r="C52">
            <v>0</v>
          </cell>
          <cell r="D52">
            <v>0</v>
          </cell>
          <cell r="E52" t="str">
            <v>سليم</v>
          </cell>
          <cell r="F52" t="str">
            <v>ـــــــــــــــ</v>
          </cell>
          <cell r="G52" t="str">
            <v>ــــــــــــــ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O52" t="str">
            <v>الثاني ( أ )</v>
          </cell>
          <cell r="P52" t="str">
            <v>راسب</v>
          </cell>
          <cell r="Q52">
            <v>0</v>
          </cell>
          <cell r="R52" t="str">
            <v>راسب</v>
          </cell>
          <cell r="S52">
            <v>0</v>
          </cell>
          <cell r="T52" t="str">
            <v>راسب</v>
          </cell>
          <cell r="U52">
            <v>92</v>
          </cell>
          <cell r="V52">
            <v>92</v>
          </cell>
          <cell r="W52">
            <v>103</v>
          </cell>
          <cell r="X52">
            <v>103</v>
          </cell>
          <cell r="Y52">
            <v>195</v>
          </cell>
          <cell r="Z52">
            <v>195</v>
          </cell>
          <cell r="AA52" t="str">
            <v>جيد</v>
          </cell>
          <cell r="AB52" t="str">
            <v>جيد</v>
          </cell>
          <cell r="AC52" t="str">
            <v>جيد</v>
          </cell>
          <cell r="AD52" t="str">
            <v>جيد</v>
          </cell>
          <cell r="AE52" t="str">
            <v>مقبول</v>
          </cell>
          <cell r="AF52" t="str">
            <v>مقبول</v>
          </cell>
          <cell r="AG52" t="str">
            <v>الأول ( و )</v>
          </cell>
          <cell r="AI52" t="str">
            <v>محمود عقل</v>
          </cell>
          <cell r="AJ52" t="str">
            <v>محمد درويش</v>
          </cell>
          <cell r="AM52" t="str">
            <v>2021ـ2022</v>
          </cell>
        </row>
        <row r="53">
          <cell r="A53">
            <v>52</v>
          </cell>
          <cell r="C53">
            <v>0</v>
          </cell>
          <cell r="D53">
            <v>0</v>
          </cell>
          <cell r="E53" t="str">
            <v>سليم</v>
          </cell>
          <cell r="F53" t="str">
            <v>ـــــــــــــــ</v>
          </cell>
          <cell r="G53" t="str">
            <v>ــــــــــــــ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O53" t="str">
            <v>الثاني ( أ )</v>
          </cell>
          <cell r="P53" t="str">
            <v>راسب</v>
          </cell>
          <cell r="Q53">
            <v>0</v>
          </cell>
          <cell r="R53" t="str">
            <v>راسب</v>
          </cell>
          <cell r="S53">
            <v>0</v>
          </cell>
          <cell r="T53" t="str">
            <v>راسب</v>
          </cell>
          <cell r="U53">
            <v>92</v>
          </cell>
          <cell r="V53">
            <v>92</v>
          </cell>
          <cell r="W53">
            <v>103</v>
          </cell>
          <cell r="X53">
            <v>103</v>
          </cell>
          <cell r="Y53">
            <v>195</v>
          </cell>
          <cell r="Z53">
            <v>195</v>
          </cell>
          <cell r="AA53" t="str">
            <v>جيد</v>
          </cell>
          <cell r="AB53" t="str">
            <v>جيد</v>
          </cell>
          <cell r="AC53" t="str">
            <v>جيد</v>
          </cell>
          <cell r="AD53" t="str">
            <v>جيد</v>
          </cell>
          <cell r="AE53" t="str">
            <v>مقبول</v>
          </cell>
          <cell r="AF53" t="str">
            <v>مقبول</v>
          </cell>
          <cell r="AG53" t="str">
            <v>الأول ( و )</v>
          </cell>
          <cell r="AI53" t="str">
            <v>محمود عقل</v>
          </cell>
          <cell r="AJ53" t="str">
            <v>محمد درويش</v>
          </cell>
          <cell r="AM53" t="str">
            <v>2021ـ2022</v>
          </cell>
        </row>
        <row r="54">
          <cell r="A54">
            <v>53</v>
          </cell>
          <cell r="C54">
            <v>0</v>
          </cell>
          <cell r="D54">
            <v>0</v>
          </cell>
          <cell r="E54" t="str">
            <v>سليم</v>
          </cell>
          <cell r="F54" t="str">
            <v>ـــــــــــــــ</v>
          </cell>
          <cell r="G54" t="str">
            <v>ــــــــــــــ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O54" t="str">
            <v>الثاني ( أ )</v>
          </cell>
          <cell r="P54" t="str">
            <v>راسب</v>
          </cell>
          <cell r="Q54">
            <v>0</v>
          </cell>
          <cell r="R54" t="str">
            <v>راسب</v>
          </cell>
          <cell r="S54">
            <v>0</v>
          </cell>
          <cell r="T54" t="str">
            <v>راسب</v>
          </cell>
          <cell r="U54">
            <v>92</v>
          </cell>
          <cell r="V54">
            <v>92</v>
          </cell>
          <cell r="W54">
            <v>103</v>
          </cell>
          <cell r="X54">
            <v>103</v>
          </cell>
          <cell r="Y54">
            <v>195</v>
          </cell>
          <cell r="Z54">
            <v>195</v>
          </cell>
          <cell r="AA54" t="str">
            <v>جيد</v>
          </cell>
          <cell r="AB54" t="str">
            <v>جيد</v>
          </cell>
          <cell r="AC54" t="str">
            <v>جيد</v>
          </cell>
          <cell r="AD54" t="str">
            <v>جيد</v>
          </cell>
          <cell r="AE54" t="str">
            <v>مقبول</v>
          </cell>
          <cell r="AF54" t="str">
            <v>مقبول</v>
          </cell>
          <cell r="AG54" t="str">
            <v>الأول ( و )</v>
          </cell>
          <cell r="AI54" t="str">
            <v>محمود عقل</v>
          </cell>
          <cell r="AJ54" t="str">
            <v>محمد درويش</v>
          </cell>
          <cell r="AM54" t="str">
            <v>2021ـ2022</v>
          </cell>
        </row>
        <row r="55">
          <cell r="A55">
            <v>54</v>
          </cell>
          <cell r="C55">
            <v>0</v>
          </cell>
          <cell r="D55">
            <v>0</v>
          </cell>
          <cell r="E55" t="str">
            <v>سليم</v>
          </cell>
          <cell r="F55" t="str">
            <v>ـــــــــــــــ</v>
          </cell>
          <cell r="G55" t="str">
            <v>ــــــــــــــ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O55" t="str">
            <v>الثاني ( أ )</v>
          </cell>
          <cell r="P55" t="str">
            <v>راسب</v>
          </cell>
          <cell r="Q55">
            <v>0</v>
          </cell>
          <cell r="R55" t="str">
            <v>راسب</v>
          </cell>
          <cell r="S55">
            <v>0</v>
          </cell>
          <cell r="T55" t="str">
            <v>راسب</v>
          </cell>
          <cell r="U55">
            <v>92</v>
          </cell>
          <cell r="V55">
            <v>92</v>
          </cell>
          <cell r="W55">
            <v>103</v>
          </cell>
          <cell r="X55">
            <v>103</v>
          </cell>
          <cell r="Y55">
            <v>195</v>
          </cell>
          <cell r="Z55">
            <v>195</v>
          </cell>
          <cell r="AA55" t="str">
            <v>جيد</v>
          </cell>
          <cell r="AB55" t="str">
            <v>جيد</v>
          </cell>
          <cell r="AC55" t="str">
            <v>جيد</v>
          </cell>
          <cell r="AD55" t="str">
            <v>جيد</v>
          </cell>
          <cell r="AE55" t="str">
            <v>مقبول</v>
          </cell>
          <cell r="AF55" t="str">
            <v>مقبول</v>
          </cell>
          <cell r="AG55" t="str">
            <v>الأول ( و )</v>
          </cell>
          <cell r="AI55" t="str">
            <v>محمود عقل</v>
          </cell>
          <cell r="AJ55" t="str">
            <v>محمد درويش</v>
          </cell>
          <cell r="AM55" t="str">
            <v>2021ـ2022</v>
          </cell>
        </row>
        <row r="56">
          <cell r="A56">
            <v>55</v>
          </cell>
          <cell r="C56">
            <v>0</v>
          </cell>
          <cell r="D56">
            <v>0</v>
          </cell>
          <cell r="E56" t="str">
            <v>سليم</v>
          </cell>
          <cell r="F56" t="str">
            <v>ـــــــــــــــ</v>
          </cell>
          <cell r="G56" t="str">
            <v>ــــــــــــــ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O56" t="str">
            <v>الثاني ( أ )</v>
          </cell>
          <cell r="P56" t="str">
            <v>راسب</v>
          </cell>
          <cell r="Q56">
            <v>0</v>
          </cell>
          <cell r="R56" t="str">
            <v>راسب</v>
          </cell>
          <cell r="S56">
            <v>0</v>
          </cell>
          <cell r="T56" t="str">
            <v>راسب</v>
          </cell>
          <cell r="U56">
            <v>92</v>
          </cell>
          <cell r="V56">
            <v>92</v>
          </cell>
          <cell r="W56">
            <v>103</v>
          </cell>
          <cell r="X56">
            <v>103</v>
          </cell>
          <cell r="Y56">
            <v>195</v>
          </cell>
          <cell r="Z56">
            <v>195</v>
          </cell>
          <cell r="AA56" t="str">
            <v>جيد</v>
          </cell>
          <cell r="AB56" t="str">
            <v>جيد</v>
          </cell>
          <cell r="AC56" t="str">
            <v>جيد</v>
          </cell>
          <cell r="AD56" t="str">
            <v>جيد</v>
          </cell>
          <cell r="AE56" t="str">
            <v>مقبول</v>
          </cell>
          <cell r="AF56" t="str">
            <v>مقبول</v>
          </cell>
          <cell r="AG56" t="str">
            <v>الأول ( و )</v>
          </cell>
          <cell r="AI56" t="str">
            <v>محمود عقل</v>
          </cell>
          <cell r="AJ56" t="str">
            <v>محمد درويش</v>
          </cell>
          <cell r="AM56" t="str">
            <v>2021ـ2022</v>
          </cell>
        </row>
        <row r="57">
          <cell r="A57">
            <v>56</v>
          </cell>
          <cell r="C57">
            <v>0</v>
          </cell>
          <cell r="D57">
            <v>0</v>
          </cell>
          <cell r="E57" t="str">
            <v>سليم</v>
          </cell>
          <cell r="F57" t="str">
            <v>ـــــــــــــــ</v>
          </cell>
          <cell r="G57" t="str">
            <v>ــــــــــــــ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O57" t="str">
            <v>الثاني ( أ )</v>
          </cell>
          <cell r="P57" t="str">
            <v>راسب</v>
          </cell>
          <cell r="Q57">
            <v>0</v>
          </cell>
          <cell r="R57" t="str">
            <v>راسب</v>
          </cell>
          <cell r="S57">
            <v>0</v>
          </cell>
          <cell r="T57" t="str">
            <v>راسب</v>
          </cell>
          <cell r="U57">
            <v>92</v>
          </cell>
          <cell r="V57">
            <v>92</v>
          </cell>
          <cell r="W57">
            <v>103</v>
          </cell>
          <cell r="X57">
            <v>103</v>
          </cell>
          <cell r="Y57">
            <v>195</v>
          </cell>
          <cell r="Z57">
            <v>195</v>
          </cell>
          <cell r="AA57" t="str">
            <v>جيد</v>
          </cell>
          <cell r="AB57" t="str">
            <v>جيد</v>
          </cell>
          <cell r="AC57" t="str">
            <v>جيد</v>
          </cell>
          <cell r="AD57" t="str">
            <v>جيد</v>
          </cell>
          <cell r="AE57" t="str">
            <v>مقبول</v>
          </cell>
          <cell r="AF57" t="str">
            <v>مقبول</v>
          </cell>
          <cell r="AG57" t="str">
            <v>الأول ( و )</v>
          </cell>
          <cell r="AI57" t="str">
            <v>محمود عقل</v>
          </cell>
          <cell r="AJ57" t="str">
            <v>محمد درويش</v>
          </cell>
          <cell r="AM57" t="str">
            <v>2021ـ2022</v>
          </cell>
        </row>
        <row r="58">
          <cell r="A58">
            <v>57</v>
          </cell>
          <cell r="C58">
            <v>0</v>
          </cell>
          <cell r="D58">
            <v>0</v>
          </cell>
          <cell r="E58" t="str">
            <v>سليم</v>
          </cell>
          <cell r="F58" t="str">
            <v>ـــــــــــــــ</v>
          </cell>
          <cell r="G58" t="str">
            <v>ــــــــــــــ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O58" t="str">
            <v>الثاني ( أ )</v>
          </cell>
          <cell r="P58" t="str">
            <v>راسب</v>
          </cell>
          <cell r="Q58">
            <v>0</v>
          </cell>
          <cell r="R58" t="str">
            <v>راسب</v>
          </cell>
          <cell r="S58">
            <v>0</v>
          </cell>
          <cell r="T58" t="str">
            <v>راسب</v>
          </cell>
          <cell r="U58">
            <v>92</v>
          </cell>
          <cell r="V58">
            <v>92</v>
          </cell>
          <cell r="W58">
            <v>103</v>
          </cell>
          <cell r="X58">
            <v>103</v>
          </cell>
          <cell r="Y58">
            <v>195</v>
          </cell>
          <cell r="Z58">
            <v>195</v>
          </cell>
          <cell r="AA58" t="str">
            <v>جيد</v>
          </cell>
          <cell r="AB58" t="str">
            <v>جيد</v>
          </cell>
          <cell r="AC58" t="str">
            <v>جيد</v>
          </cell>
          <cell r="AD58" t="str">
            <v>جيد</v>
          </cell>
          <cell r="AE58" t="str">
            <v>مقبول</v>
          </cell>
          <cell r="AF58" t="str">
            <v>مقبول</v>
          </cell>
          <cell r="AG58" t="str">
            <v>الأول ( و )</v>
          </cell>
          <cell r="AI58" t="str">
            <v>محمود عقل</v>
          </cell>
          <cell r="AJ58" t="str">
            <v>محمد درويش</v>
          </cell>
          <cell r="AM58" t="str">
            <v>2021ـ2022</v>
          </cell>
        </row>
        <row r="59">
          <cell r="A59">
            <v>58</v>
          </cell>
          <cell r="C59">
            <v>0</v>
          </cell>
          <cell r="D59">
            <v>0</v>
          </cell>
          <cell r="E59" t="str">
            <v>سليم</v>
          </cell>
          <cell r="F59" t="str">
            <v>ـــــــــــــــ</v>
          </cell>
          <cell r="G59" t="str">
            <v>ــــــــــــــ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O59" t="str">
            <v>الثاني ( أ )</v>
          </cell>
          <cell r="P59" t="str">
            <v>راسب</v>
          </cell>
          <cell r="Q59">
            <v>0</v>
          </cell>
          <cell r="R59" t="str">
            <v>راسب</v>
          </cell>
          <cell r="S59">
            <v>0</v>
          </cell>
          <cell r="T59" t="str">
            <v>راسب</v>
          </cell>
          <cell r="U59">
            <v>92</v>
          </cell>
          <cell r="V59">
            <v>92</v>
          </cell>
          <cell r="W59">
            <v>103</v>
          </cell>
          <cell r="X59">
            <v>103</v>
          </cell>
          <cell r="Y59">
            <v>195</v>
          </cell>
          <cell r="Z59">
            <v>195</v>
          </cell>
          <cell r="AA59" t="str">
            <v>جيد</v>
          </cell>
          <cell r="AB59" t="str">
            <v>جيد</v>
          </cell>
          <cell r="AC59" t="str">
            <v>جيد</v>
          </cell>
          <cell r="AD59" t="str">
            <v>جيد</v>
          </cell>
          <cell r="AE59" t="str">
            <v>مقبول</v>
          </cell>
          <cell r="AF59" t="str">
            <v>مقبول</v>
          </cell>
          <cell r="AG59" t="str">
            <v>الأول ( و )</v>
          </cell>
          <cell r="AI59" t="str">
            <v>محمود عقل</v>
          </cell>
          <cell r="AJ59" t="str">
            <v>محمد درويش</v>
          </cell>
          <cell r="AM59" t="str">
            <v>2021ـ2022</v>
          </cell>
        </row>
        <row r="60">
          <cell r="A60">
            <v>59</v>
          </cell>
          <cell r="C60">
            <v>0</v>
          </cell>
          <cell r="D60">
            <v>0</v>
          </cell>
          <cell r="E60" t="str">
            <v>سليم</v>
          </cell>
          <cell r="F60" t="str">
            <v>ـــــــــــــــ</v>
          </cell>
          <cell r="G60" t="str">
            <v>ــــــــــــــ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O60" t="str">
            <v>الثاني ( أ )</v>
          </cell>
          <cell r="P60" t="str">
            <v>راسب</v>
          </cell>
          <cell r="Q60">
            <v>0</v>
          </cell>
          <cell r="R60" t="str">
            <v>راسب</v>
          </cell>
          <cell r="S60">
            <v>0</v>
          </cell>
          <cell r="T60" t="str">
            <v>راسب</v>
          </cell>
          <cell r="U60">
            <v>92</v>
          </cell>
          <cell r="V60">
            <v>92</v>
          </cell>
          <cell r="W60">
            <v>103</v>
          </cell>
          <cell r="X60">
            <v>103</v>
          </cell>
          <cell r="Y60">
            <v>195</v>
          </cell>
          <cell r="Z60">
            <v>195</v>
          </cell>
          <cell r="AA60" t="str">
            <v>جيد</v>
          </cell>
          <cell r="AB60" t="str">
            <v>جيد</v>
          </cell>
          <cell r="AC60" t="str">
            <v>جيد</v>
          </cell>
          <cell r="AD60" t="str">
            <v>جيد</v>
          </cell>
          <cell r="AE60" t="str">
            <v>مقبول</v>
          </cell>
          <cell r="AF60" t="str">
            <v>مقبول</v>
          </cell>
          <cell r="AG60" t="str">
            <v>الأول ( و )</v>
          </cell>
          <cell r="AI60" t="str">
            <v>محمود عقل</v>
          </cell>
          <cell r="AJ60" t="str">
            <v>محمد درويش</v>
          </cell>
          <cell r="AM60" t="str">
            <v>2021ـ2022</v>
          </cell>
        </row>
        <row r="61">
          <cell r="A61">
            <v>60</v>
          </cell>
          <cell r="C61">
            <v>0</v>
          </cell>
          <cell r="D61">
            <v>0</v>
          </cell>
          <cell r="E61" t="str">
            <v>سليم</v>
          </cell>
          <cell r="F61" t="str">
            <v>ـــــــــــــــ</v>
          </cell>
          <cell r="G61" t="str">
            <v>ــــــــــــــ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 t="str">
            <v>الثاني ( أ )</v>
          </cell>
          <cell r="P61" t="str">
            <v>راسب</v>
          </cell>
          <cell r="Q61">
            <v>0</v>
          </cell>
          <cell r="R61" t="str">
            <v>راسب</v>
          </cell>
          <cell r="S61">
            <v>0</v>
          </cell>
          <cell r="T61" t="str">
            <v>راسب</v>
          </cell>
          <cell r="U61">
            <v>92</v>
          </cell>
          <cell r="V61">
            <v>92</v>
          </cell>
          <cell r="W61">
            <v>103</v>
          </cell>
          <cell r="X61">
            <v>103</v>
          </cell>
          <cell r="Y61">
            <v>195</v>
          </cell>
          <cell r="Z61">
            <v>195</v>
          </cell>
          <cell r="AA61" t="str">
            <v>جيد</v>
          </cell>
          <cell r="AB61" t="str">
            <v>جيد</v>
          </cell>
          <cell r="AC61" t="str">
            <v>جيد</v>
          </cell>
          <cell r="AD61" t="str">
            <v>جيد</v>
          </cell>
          <cell r="AE61" t="str">
            <v>مقبول</v>
          </cell>
          <cell r="AF61" t="str">
            <v>مقبول</v>
          </cell>
          <cell r="AG61" t="str">
            <v>الأول ( و )</v>
          </cell>
          <cell r="AI61" t="str">
            <v>محمود عقل</v>
          </cell>
          <cell r="AJ61" t="str">
            <v>محمد درويش</v>
          </cell>
          <cell r="AM61" t="str">
            <v>2021ـ2022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ثوابت "/>
      <sheetName val="Sheet1"/>
      <sheetName val="عربي"/>
      <sheetName val="رياضيات"/>
      <sheetName val="غياب الطلبة "/>
    </sheetNames>
    <sheetDataSet>
      <sheetData sheetId="0">
        <row r="2">
          <cell r="D2" t="str">
            <v>2021/2022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6FED-E44F-4976-9F1C-34850476C65F}">
  <sheetPr codeName="Sheet1">
    <tabColor theme="9"/>
  </sheetPr>
  <dimension ref="C1:BX114"/>
  <sheetViews>
    <sheetView rightToLeft="1" zoomScaleNormal="100" workbookViewId="0">
      <selection activeCell="C74" sqref="C74"/>
    </sheetView>
  </sheetViews>
  <sheetFormatPr defaultRowHeight="12.75" x14ac:dyDescent="0.2"/>
  <cols>
    <col min="1" max="38" width="2.7109375" style="1" customWidth="1"/>
    <col min="39" max="75" width="2.7109375" style="30" customWidth="1"/>
    <col min="76" max="76" width="0.85546875" style="30" customWidth="1"/>
    <col min="77" max="256" width="9.140625" style="1"/>
    <col min="257" max="331" width="2.7109375" style="1" customWidth="1"/>
    <col min="332" max="332" width="0.85546875" style="1" customWidth="1"/>
    <col min="333" max="512" width="9.140625" style="1"/>
    <col min="513" max="587" width="2.7109375" style="1" customWidth="1"/>
    <col min="588" max="588" width="0.85546875" style="1" customWidth="1"/>
    <col min="589" max="768" width="9.140625" style="1"/>
    <col min="769" max="843" width="2.7109375" style="1" customWidth="1"/>
    <col min="844" max="844" width="0.85546875" style="1" customWidth="1"/>
    <col min="845" max="1024" width="9.140625" style="1"/>
    <col min="1025" max="1099" width="2.7109375" style="1" customWidth="1"/>
    <col min="1100" max="1100" width="0.85546875" style="1" customWidth="1"/>
    <col min="1101" max="1280" width="9.140625" style="1"/>
    <col min="1281" max="1355" width="2.7109375" style="1" customWidth="1"/>
    <col min="1356" max="1356" width="0.85546875" style="1" customWidth="1"/>
    <col min="1357" max="1536" width="9.140625" style="1"/>
    <col min="1537" max="1611" width="2.7109375" style="1" customWidth="1"/>
    <col min="1612" max="1612" width="0.85546875" style="1" customWidth="1"/>
    <col min="1613" max="1792" width="9.140625" style="1"/>
    <col min="1793" max="1867" width="2.7109375" style="1" customWidth="1"/>
    <col min="1868" max="1868" width="0.85546875" style="1" customWidth="1"/>
    <col min="1869" max="2048" width="9.140625" style="1"/>
    <col min="2049" max="2123" width="2.7109375" style="1" customWidth="1"/>
    <col min="2124" max="2124" width="0.85546875" style="1" customWidth="1"/>
    <col min="2125" max="2304" width="9.140625" style="1"/>
    <col min="2305" max="2379" width="2.7109375" style="1" customWidth="1"/>
    <col min="2380" max="2380" width="0.85546875" style="1" customWidth="1"/>
    <col min="2381" max="2560" width="9.140625" style="1"/>
    <col min="2561" max="2635" width="2.7109375" style="1" customWidth="1"/>
    <col min="2636" max="2636" width="0.85546875" style="1" customWidth="1"/>
    <col min="2637" max="2816" width="9.140625" style="1"/>
    <col min="2817" max="2891" width="2.7109375" style="1" customWidth="1"/>
    <col min="2892" max="2892" width="0.85546875" style="1" customWidth="1"/>
    <col min="2893" max="3072" width="9.140625" style="1"/>
    <col min="3073" max="3147" width="2.7109375" style="1" customWidth="1"/>
    <col min="3148" max="3148" width="0.85546875" style="1" customWidth="1"/>
    <col min="3149" max="3328" width="9.140625" style="1"/>
    <col min="3329" max="3403" width="2.7109375" style="1" customWidth="1"/>
    <col min="3404" max="3404" width="0.85546875" style="1" customWidth="1"/>
    <col min="3405" max="3584" width="9.140625" style="1"/>
    <col min="3585" max="3659" width="2.7109375" style="1" customWidth="1"/>
    <col min="3660" max="3660" width="0.85546875" style="1" customWidth="1"/>
    <col min="3661" max="3840" width="9.140625" style="1"/>
    <col min="3841" max="3915" width="2.7109375" style="1" customWidth="1"/>
    <col min="3916" max="3916" width="0.85546875" style="1" customWidth="1"/>
    <col min="3917" max="4096" width="9.140625" style="1"/>
    <col min="4097" max="4171" width="2.7109375" style="1" customWidth="1"/>
    <col min="4172" max="4172" width="0.85546875" style="1" customWidth="1"/>
    <col min="4173" max="4352" width="9.140625" style="1"/>
    <col min="4353" max="4427" width="2.7109375" style="1" customWidth="1"/>
    <col min="4428" max="4428" width="0.85546875" style="1" customWidth="1"/>
    <col min="4429" max="4608" width="9.140625" style="1"/>
    <col min="4609" max="4683" width="2.7109375" style="1" customWidth="1"/>
    <col min="4684" max="4684" width="0.85546875" style="1" customWidth="1"/>
    <col min="4685" max="4864" width="9.140625" style="1"/>
    <col min="4865" max="4939" width="2.7109375" style="1" customWidth="1"/>
    <col min="4940" max="4940" width="0.85546875" style="1" customWidth="1"/>
    <col min="4941" max="5120" width="9.140625" style="1"/>
    <col min="5121" max="5195" width="2.7109375" style="1" customWidth="1"/>
    <col min="5196" max="5196" width="0.85546875" style="1" customWidth="1"/>
    <col min="5197" max="5376" width="9.140625" style="1"/>
    <col min="5377" max="5451" width="2.7109375" style="1" customWidth="1"/>
    <col min="5452" max="5452" width="0.85546875" style="1" customWidth="1"/>
    <col min="5453" max="5632" width="9.140625" style="1"/>
    <col min="5633" max="5707" width="2.7109375" style="1" customWidth="1"/>
    <col min="5708" max="5708" width="0.85546875" style="1" customWidth="1"/>
    <col min="5709" max="5888" width="9.140625" style="1"/>
    <col min="5889" max="5963" width="2.7109375" style="1" customWidth="1"/>
    <col min="5964" max="5964" width="0.85546875" style="1" customWidth="1"/>
    <col min="5965" max="6144" width="9.140625" style="1"/>
    <col min="6145" max="6219" width="2.7109375" style="1" customWidth="1"/>
    <col min="6220" max="6220" width="0.85546875" style="1" customWidth="1"/>
    <col min="6221" max="6400" width="9.140625" style="1"/>
    <col min="6401" max="6475" width="2.7109375" style="1" customWidth="1"/>
    <col min="6476" max="6476" width="0.85546875" style="1" customWidth="1"/>
    <col min="6477" max="6656" width="9.140625" style="1"/>
    <col min="6657" max="6731" width="2.7109375" style="1" customWidth="1"/>
    <col min="6732" max="6732" width="0.85546875" style="1" customWidth="1"/>
    <col min="6733" max="6912" width="9.140625" style="1"/>
    <col min="6913" max="6987" width="2.7109375" style="1" customWidth="1"/>
    <col min="6988" max="6988" width="0.85546875" style="1" customWidth="1"/>
    <col min="6989" max="7168" width="9.140625" style="1"/>
    <col min="7169" max="7243" width="2.7109375" style="1" customWidth="1"/>
    <col min="7244" max="7244" width="0.85546875" style="1" customWidth="1"/>
    <col min="7245" max="7424" width="9.140625" style="1"/>
    <col min="7425" max="7499" width="2.7109375" style="1" customWidth="1"/>
    <col min="7500" max="7500" width="0.85546875" style="1" customWidth="1"/>
    <col min="7501" max="7680" width="9.140625" style="1"/>
    <col min="7681" max="7755" width="2.7109375" style="1" customWidth="1"/>
    <col min="7756" max="7756" width="0.85546875" style="1" customWidth="1"/>
    <col min="7757" max="7936" width="9.140625" style="1"/>
    <col min="7937" max="8011" width="2.7109375" style="1" customWidth="1"/>
    <col min="8012" max="8012" width="0.85546875" style="1" customWidth="1"/>
    <col min="8013" max="8192" width="9.140625" style="1"/>
    <col min="8193" max="8267" width="2.7109375" style="1" customWidth="1"/>
    <col min="8268" max="8268" width="0.85546875" style="1" customWidth="1"/>
    <col min="8269" max="8448" width="9.140625" style="1"/>
    <col min="8449" max="8523" width="2.7109375" style="1" customWidth="1"/>
    <col min="8524" max="8524" width="0.85546875" style="1" customWidth="1"/>
    <col min="8525" max="8704" width="9.140625" style="1"/>
    <col min="8705" max="8779" width="2.7109375" style="1" customWidth="1"/>
    <col min="8780" max="8780" width="0.85546875" style="1" customWidth="1"/>
    <col min="8781" max="8960" width="9.140625" style="1"/>
    <col min="8961" max="9035" width="2.7109375" style="1" customWidth="1"/>
    <col min="9036" max="9036" width="0.85546875" style="1" customWidth="1"/>
    <col min="9037" max="9216" width="9.140625" style="1"/>
    <col min="9217" max="9291" width="2.7109375" style="1" customWidth="1"/>
    <col min="9292" max="9292" width="0.85546875" style="1" customWidth="1"/>
    <col min="9293" max="9472" width="9.140625" style="1"/>
    <col min="9473" max="9547" width="2.7109375" style="1" customWidth="1"/>
    <col min="9548" max="9548" width="0.85546875" style="1" customWidth="1"/>
    <col min="9549" max="9728" width="9.140625" style="1"/>
    <col min="9729" max="9803" width="2.7109375" style="1" customWidth="1"/>
    <col min="9804" max="9804" width="0.85546875" style="1" customWidth="1"/>
    <col min="9805" max="9984" width="9.140625" style="1"/>
    <col min="9985" max="10059" width="2.7109375" style="1" customWidth="1"/>
    <col min="10060" max="10060" width="0.85546875" style="1" customWidth="1"/>
    <col min="10061" max="10240" width="9.140625" style="1"/>
    <col min="10241" max="10315" width="2.7109375" style="1" customWidth="1"/>
    <col min="10316" max="10316" width="0.85546875" style="1" customWidth="1"/>
    <col min="10317" max="10496" width="9.140625" style="1"/>
    <col min="10497" max="10571" width="2.7109375" style="1" customWidth="1"/>
    <col min="10572" max="10572" width="0.85546875" style="1" customWidth="1"/>
    <col min="10573" max="10752" width="9.140625" style="1"/>
    <col min="10753" max="10827" width="2.7109375" style="1" customWidth="1"/>
    <col min="10828" max="10828" width="0.85546875" style="1" customWidth="1"/>
    <col min="10829" max="11008" width="9.140625" style="1"/>
    <col min="11009" max="11083" width="2.7109375" style="1" customWidth="1"/>
    <col min="11084" max="11084" width="0.85546875" style="1" customWidth="1"/>
    <col min="11085" max="11264" width="9.140625" style="1"/>
    <col min="11265" max="11339" width="2.7109375" style="1" customWidth="1"/>
    <col min="11340" max="11340" width="0.85546875" style="1" customWidth="1"/>
    <col min="11341" max="11520" width="9.140625" style="1"/>
    <col min="11521" max="11595" width="2.7109375" style="1" customWidth="1"/>
    <col min="11596" max="11596" width="0.85546875" style="1" customWidth="1"/>
    <col min="11597" max="11776" width="9.140625" style="1"/>
    <col min="11777" max="11851" width="2.7109375" style="1" customWidth="1"/>
    <col min="11852" max="11852" width="0.85546875" style="1" customWidth="1"/>
    <col min="11853" max="12032" width="9.140625" style="1"/>
    <col min="12033" max="12107" width="2.7109375" style="1" customWidth="1"/>
    <col min="12108" max="12108" width="0.85546875" style="1" customWidth="1"/>
    <col min="12109" max="12288" width="9.140625" style="1"/>
    <col min="12289" max="12363" width="2.7109375" style="1" customWidth="1"/>
    <col min="12364" max="12364" width="0.85546875" style="1" customWidth="1"/>
    <col min="12365" max="12544" width="9.140625" style="1"/>
    <col min="12545" max="12619" width="2.7109375" style="1" customWidth="1"/>
    <col min="12620" max="12620" width="0.85546875" style="1" customWidth="1"/>
    <col min="12621" max="12800" width="9.140625" style="1"/>
    <col min="12801" max="12875" width="2.7109375" style="1" customWidth="1"/>
    <col min="12876" max="12876" width="0.85546875" style="1" customWidth="1"/>
    <col min="12877" max="13056" width="9.140625" style="1"/>
    <col min="13057" max="13131" width="2.7109375" style="1" customWidth="1"/>
    <col min="13132" max="13132" width="0.85546875" style="1" customWidth="1"/>
    <col min="13133" max="13312" width="9.140625" style="1"/>
    <col min="13313" max="13387" width="2.7109375" style="1" customWidth="1"/>
    <col min="13388" max="13388" width="0.85546875" style="1" customWidth="1"/>
    <col min="13389" max="13568" width="9.140625" style="1"/>
    <col min="13569" max="13643" width="2.7109375" style="1" customWidth="1"/>
    <col min="13644" max="13644" width="0.85546875" style="1" customWidth="1"/>
    <col min="13645" max="13824" width="9.140625" style="1"/>
    <col min="13825" max="13899" width="2.7109375" style="1" customWidth="1"/>
    <col min="13900" max="13900" width="0.85546875" style="1" customWidth="1"/>
    <col min="13901" max="14080" width="9.140625" style="1"/>
    <col min="14081" max="14155" width="2.7109375" style="1" customWidth="1"/>
    <col min="14156" max="14156" width="0.85546875" style="1" customWidth="1"/>
    <col min="14157" max="14336" width="9.140625" style="1"/>
    <col min="14337" max="14411" width="2.7109375" style="1" customWidth="1"/>
    <col min="14412" max="14412" width="0.85546875" style="1" customWidth="1"/>
    <col min="14413" max="14592" width="9.140625" style="1"/>
    <col min="14593" max="14667" width="2.7109375" style="1" customWidth="1"/>
    <col min="14668" max="14668" width="0.85546875" style="1" customWidth="1"/>
    <col min="14669" max="14848" width="9.140625" style="1"/>
    <col min="14849" max="14923" width="2.7109375" style="1" customWidth="1"/>
    <col min="14924" max="14924" width="0.85546875" style="1" customWidth="1"/>
    <col min="14925" max="15104" width="9.140625" style="1"/>
    <col min="15105" max="15179" width="2.7109375" style="1" customWidth="1"/>
    <col min="15180" max="15180" width="0.85546875" style="1" customWidth="1"/>
    <col min="15181" max="15360" width="9.140625" style="1"/>
    <col min="15361" max="15435" width="2.7109375" style="1" customWidth="1"/>
    <col min="15436" max="15436" width="0.85546875" style="1" customWidth="1"/>
    <col min="15437" max="15616" width="9.140625" style="1"/>
    <col min="15617" max="15691" width="2.7109375" style="1" customWidth="1"/>
    <col min="15692" max="15692" width="0.85546875" style="1" customWidth="1"/>
    <col min="15693" max="15872" width="9.140625" style="1"/>
    <col min="15873" max="15947" width="2.7109375" style="1" customWidth="1"/>
    <col min="15948" max="15948" width="0.85546875" style="1" customWidth="1"/>
    <col min="15949" max="16128" width="9.140625" style="1"/>
    <col min="16129" max="16203" width="2.7109375" style="1" customWidth="1"/>
    <col min="16204" max="16204" width="0.85546875" style="1" customWidth="1"/>
    <col min="16205" max="16384" width="9.140625" style="1"/>
  </cols>
  <sheetData>
    <row r="1" spans="39:76" ht="13.5" thickTop="1" x14ac:dyDescent="0.2">
      <c r="AM1" s="2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4"/>
    </row>
    <row r="2" spans="39:76" x14ac:dyDescent="0.2">
      <c r="AM2" s="5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73"/>
      <c r="BO2" s="74"/>
      <c r="BP2" s="74"/>
      <c r="BQ2" s="74"/>
      <c r="BR2" s="74"/>
      <c r="BS2" s="74"/>
      <c r="BT2" s="74"/>
      <c r="BU2" s="74"/>
      <c r="BV2" s="74"/>
      <c r="BW2" s="75"/>
      <c r="BX2" s="7"/>
    </row>
    <row r="3" spans="39:76" x14ac:dyDescent="0.2">
      <c r="AM3" s="5"/>
      <c r="AN3" s="6"/>
      <c r="AO3" s="6"/>
      <c r="AP3" s="6"/>
      <c r="AQ3" s="6"/>
      <c r="AR3" s="82" t="s">
        <v>0</v>
      </c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6"/>
      <c r="BN3" s="76"/>
      <c r="BO3" s="77"/>
      <c r="BP3" s="77"/>
      <c r="BQ3" s="77"/>
      <c r="BR3" s="77"/>
      <c r="BS3" s="77"/>
      <c r="BT3" s="77"/>
      <c r="BU3" s="77"/>
      <c r="BV3" s="77"/>
      <c r="BW3" s="78"/>
      <c r="BX3" s="7"/>
    </row>
    <row r="4" spans="39:76" x14ac:dyDescent="0.2">
      <c r="AM4" s="5"/>
      <c r="AN4" s="6"/>
      <c r="AO4" s="6"/>
      <c r="AP4" s="6"/>
      <c r="AQ4" s="6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6"/>
      <c r="BN4" s="76"/>
      <c r="BO4" s="77"/>
      <c r="BP4" s="77"/>
      <c r="BQ4" s="77"/>
      <c r="BR4" s="77"/>
      <c r="BS4" s="77"/>
      <c r="BT4" s="77"/>
      <c r="BU4" s="77"/>
      <c r="BV4" s="77"/>
      <c r="BW4" s="78"/>
      <c r="BX4" s="7"/>
    </row>
    <row r="5" spans="39:76" x14ac:dyDescent="0.2">
      <c r="AM5" s="5"/>
      <c r="AN5" s="6"/>
      <c r="AO5" s="6"/>
      <c r="AP5" s="6"/>
      <c r="AQ5" s="6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6"/>
      <c r="BN5" s="76"/>
      <c r="BO5" s="77"/>
      <c r="BP5" s="77"/>
      <c r="BQ5" s="77"/>
      <c r="BR5" s="77"/>
      <c r="BS5" s="77"/>
      <c r="BT5" s="77"/>
      <c r="BU5" s="77"/>
      <c r="BV5" s="77"/>
      <c r="BW5" s="78"/>
      <c r="BX5" s="7"/>
    </row>
    <row r="6" spans="39:76" x14ac:dyDescent="0.2">
      <c r="AM6" s="5"/>
      <c r="AN6" s="6"/>
      <c r="AO6" s="6"/>
      <c r="AP6" s="6"/>
      <c r="AQ6" s="6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6"/>
      <c r="BN6" s="76"/>
      <c r="BO6" s="77"/>
      <c r="BP6" s="77"/>
      <c r="BQ6" s="77"/>
      <c r="BR6" s="77"/>
      <c r="BS6" s="77"/>
      <c r="BT6" s="77"/>
      <c r="BU6" s="77"/>
      <c r="BV6" s="77"/>
      <c r="BW6" s="78"/>
      <c r="BX6" s="7"/>
    </row>
    <row r="7" spans="39:76" x14ac:dyDescent="0.2">
      <c r="AM7" s="10"/>
      <c r="AN7" s="11"/>
      <c r="AO7" s="11"/>
      <c r="AP7" s="11"/>
      <c r="AQ7" s="11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11"/>
      <c r="BN7" s="76"/>
      <c r="BO7" s="77"/>
      <c r="BP7" s="77"/>
      <c r="BQ7" s="77"/>
      <c r="BR7" s="77"/>
      <c r="BS7" s="77"/>
      <c r="BT7" s="77"/>
      <c r="BU7" s="77"/>
      <c r="BV7" s="77"/>
      <c r="BW7" s="78"/>
      <c r="BX7" s="12"/>
    </row>
    <row r="8" spans="39:76" x14ac:dyDescent="0.2">
      <c r="AM8" s="10"/>
      <c r="AN8" s="83" t="s">
        <v>1</v>
      </c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11"/>
      <c r="BN8" s="76"/>
      <c r="BO8" s="77"/>
      <c r="BP8" s="77"/>
      <c r="BQ8" s="77"/>
      <c r="BR8" s="77"/>
      <c r="BS8" s="77"/>
      <c r="BT8" s="77"/>
      <c r="BU8" s="77"/>
      <c r="BV8" s="77"/>
      <c r="BW8" s="78"/>
      <c r="BX8" s="12"/>
    </row>
    <row r="9" spans="39:76" x14ac:dyDescent="0.2">
      <c r="AM9" s="10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11"/>
      <c r="BN9" s="76"/>
      <c r="BO9" s="77"/>
      <c r="BP9" s="77"/>
      <c r="BQ9" s="77"/>
      <c r="BR9" s="77"/>
      <c r="BS9" s="77"/>
      <c r="BT9" s="77"/>
      <c r="BU9" s="77"/>
      <c r="BV9" s="77"/>
      <c r="BW9" s="78"/>
      <c r="BX9" s="12"/>
    </row>
    <row r="10" spans="39:76" ht="12.75" customHeight="1" x14ac:dyDescent="0.2">
      <c r="AM10" s="10"/>
      <c r="AN10" s="11"/>
      <c r="AO10" s="11"/>
      <c r="AP10" s="11"/>
      <c r="AQ10" s="11"/>
      <c r="AR10" s="11"/>
      <c r="AS10" s="11"/>
      <c r="AT10" s="84" t="s">
        <v>2</v>
      </c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11"/>
      <c r="BI10" s="11"/>
      <c r="BJ10" s="11"/>
      <c r="BK10" s="11"/>
      <c r="BL10" s="11"/>
      <c r="BM10" s="11"/>
      <c r="BN10" s="76"/>
      <c r="BO10" s="77"/>
      <c r="BP10" s="77"/>
      <c r="BQ10" s="77"/>
      <c r="BR10" s="77"/>
      <c r="BS10" s="77"/>
      <c r="BT10" s="77"/>
      <c r="BU10" s="77"/>
      <c r="BV10" s="77"/>
      <c r="BW10" s="78"/>
      <c r="BX10" s="12"/>
    </row>
    <row r="11" spans="39:76" ht="18" customHeight="1" x14ac:dyDescent="0.25">
      <c r="AM11" s="10"/>
      <c r="AN11" s="11"/>
      <c r="AO11" s="11"/>
      <c r="AP11" s="11"/>
      <c r="AQ11" s="11"/>
      <c r="AR11" s="11"/>
      <c r="AS11" s="11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15"/>
      <c r="BI11" s="16"/>
      <c r="BJ11" s="16"/>
      <c r="BK11" s="16"/>
      <c r="BL11" s="16"/>
      <c r="BM11" s="16"/>
      <c r="BN11" s="76"/>
      <c r="BO11" s="77"/>
      <c r="BP11" s="77"/>
      <c r="BQ11" s="77"/>
      <c r="BR11" s="77"/>
      <c r="BS11" s="77"/>
      <c r="BT11" s="77"/>
      <c r="BU11" s="77"/>
      <c r="BV11" s="77"/>
      <c r="BW11" s="78"/>
      <c r="BX11" s="12"/>
    </row>
    <row r="12" spans="39:76" ht="18" x14ac:dyDescent="0.25">
      <c r="AM12" s="10"/>
      <c r="AN12" s="11"/>
      <c r="AO12" s="11"/>
      <c r="AP12" s="11"/>
      <c r="AQ12" s="11"/>
      <c r="AR12" s="85" t="s">
        <v>3</v>
      </c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16"/>
      <c r="BK12" s="16"/>
      <c r="BL12" s="16"/>
      <c r="BM12" s="16"/>
      <c r="BN12" s="76"/>
      <c r="BO12" s="77"/>
      <c r="BP12" s="77"/>
      <c r="BQ12" s="77"/>
      <c r="BR12" s="77"/>
      <c r="BS12" s="77"/>
      <c r="BT12" s="77"/>
      <c r="BU12" s="77"/>
      <c r="BV12" s="77"/>
      <c r="BW12" s="78"/>
      <c r="BX12" s="12"/>
    </row>
    <row r="13" spans="39:76" ht="15.95" customHeight="1" x14ac:dyDescent="0.4">
      <c r="AM13" s="10"/>
      <c r="AN13" s="11"/>
      <c r="AO13" s="11"/>
      <c r="AP13" s="11"/>
      <c r="AQ13" s="11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18"/>
      <c r="BK13" s="18"/>
      <c r="BL13" s="18"/>
      <c r="BM13" s="18"/>
      <c r="BN13" s="76"/>
      <c r="BO13" s="77"/>
      <c r="BP13" s="77"/>
      <c r="BQ13" s="77"/>
      <c r="BR13" s="77"/>
      <c r="BS13" s="77"/>
      <c r="BT13" s="77"/>
      <c r="BU13" s="77"/>
      <c r="BV13" s="77"/>
      <c r="BW13" s="78"/>
      <c r="BX13" s="12"/>
    </row>
    <row r="14" spans="39:76" ht="15.95" customHeight="1" x14ac:dyDescent="0.3">
      <c r="AM14" s="10"/>
      <c r="AN14" s="11"/>
      <c r="AO14" s="11"/>
      <c r="AP14" s="11"/>
      <c r="AQ14" s="11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19"/>
      <c r="BK14" s="19"/>
      <c r="BL14" s="19"/>
      <c r="BM14" s="19"/>
      <c r="BN14" s="79"/>
      <c r="BO14" s="80"/>
      <c r="BP14" s="80"/>
      <c r="BQ14" s="80"/>
      <c r="BR14" s="80"/>
      <c r="BS14" s="80"/>
      <c r="BT14" s="80"/>
      <c r="BU14" s="80"/>
      <c r="BV14" s="80"/>
      <c r="BW14" s="81"/>
      <c r="BX14" s="12"/>
    </row>
    <row r="15" spans="39:76" ht="18.75" thickBot="1" x14ac:dyDescent="0.3">
      <c r="AM15" s="20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2"/>
      <c r="BE15" s="23"/>
      <c r="BF15" s="23"/>
      <c r="BG15" s="23"/>
      <c r="BH15" s="23"/>
      <c r="BI15" s="23"/>
      <c r="BJ15" s="23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5"/>
    </row>
    <row r="16" spans="39:76" ht="13.5" thickTop="1" x14ac:dyDescent="0.2">
      <c r="AM16" s="10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2"/>
    </row>
    <row r="17" spans="39:76" ht="18" x14ac:dyDescent="0.25">
      <c r="AM17" s="26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86" t="s">
        <v>4</v>
      </c>
      <c r="BB17" s="86"/>
      <c r="BC17" s="86"/>
      <c r="BD17" s="86"/>
      <c r="BE17" s="86"/>
      <c r="BF17" s="6"/>
      <c r="BG17" s="86" t="s">
        <v>5</v>
      </c>
      <c r="BH17" s="86"/>
      <c r="BI17" s="86"/>
      <c r="BJ17" s="86"/>
      <c r="BK17" s="86"/>
      <c r="BL17" s="16"/>
      <c r="BM17" s="87" t="s">
        <v>6</v>
      </c>
      <c r="BN17" s="87"/>
      <c r="BO17" s="87"/>
      <c r="BP17" s="87"/>
      <c r="BQ17" s="87"/>
      <c r="BS17" s="87" t="s">
        <v>7</v>
      </c>
      <c r="BT17" s="87"/>
      <c r="BU17" s="87"/>
      <c r="BV17" s="87"/>
      <c r="BW17" s="87"/>
      <c r="BX17" s="12"/>
    </row>
    <row r="18" spans="39:76" x14ac:dyDescent="0.2">
      <c r="AM18" s="10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86"/>
      <c r="BB18" s="86"/>
      <c r="BC18" s="86"/>
      <c r="BD18" s="86"/>
      <c r="BE18" s="86"/>
      <c r="BF18" s="11"/>
      <c r="BG18" s="86"/>
      <c r="BH18" s="86"/>
      <c r="BI18" s="86"/>
      <c r="BJ18" s="86"/>
      <c r="BK18" s="86"/>
      <c r="BL18" s="11"/>
      <c r="BM18" s="87"/>
      <c r="BN18" s="87"/>
      <c r="BO18" s="87"/>
      <c r="BP18" s="87"/>
      <c r="BQ18" s="87"/>
      <c r="BR18" s="11"/>
      <c r="BS18" s="87"/>
      <c r="BT18" s="87"/>
      <c r="BU18" s="87"/>
      <c r="BV18" s="87"/>
      <c r="BW18" s="87"/>
      <c r="BX18" s="12"/>
    </row>
    <row r="19" spans="39:76" ht="15" customHeight="1" x14ac:dyDescent="0.25">
      <c r="AM19" s="26"/>
      <c r="AN19" s="88" t="s">
        <v>8</v>
      </c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27"/>
      <c r="BA19" s="89" t="s">
        <v>9</v>
      </c>
      <c r="BB19" s="89"/>
      <c r="BC19" s="89"/>
      <c r="BD19" s="89"/>
      <c r="BE19" s="89"/>
      <c r="BF19" s="6"/>
      <c r="BG19" s="89" t="s">
        <v>10</v>
      </c>
      <c r="BH19" s="89"/>
      <c r="BI19" s="89"/>
      <c r="BJ19" s="89"/>
      <c r="BK19" s="89"/>
      <c r="BL19" s="16"/>
      <c r="BM19" s="89" t="s">
        <v>11</v>
      </c>
      <c r="BN19" s="89"/>
      <c r="BO19" s="89"/>
      <c r="BP19" s="89"/>
      <c r="BQ19" s="89"/>
      <c r="BR19" s="16"/>
      <c r="BS19" s="89" t="s">
        <v>12</v>
      </c>
      <c r="BT19" s="89"/>
      <c r="BU19" s="89"/>
      <c r="BV19" s="89"/>
      <c r="BW19" s="89"/>
      <c r="BX19" s="12"/>
    </row>
    <row r="20" spans="39:76" ht="15" customHeight="1" x14ac:dyDescent="0.25">
      <c r="AM20" s="26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27"/>
      <c r="BA20" s="90"/>
      <c r="BB20" s="90"/>
      <c r="BC20" s="90"/>
      <c r="BD20" s="90"/>
      <c r="BE20" s="90"/>
      <c r="BF20" s="6"/>
      <c r="BG20" s="90"/>
      <c r="BH20" s="90"/>
      <c r="BI20" s="90"/>
      <c r="BJ20" s="90"/>
      <c r="BK20" s="90"/>
      <c r="BL20" s="16"/>
      <c r="BM20" s="90"/>
      <c r="BN20" s="90"/>
      <c r="BO20" s="90"/>
      <c r="BP20" s="90"/>
      <c r="BQ20" s="90"/>
      <c r="BR20" s="16"/>
      <c r="BS20" s="90"/>
      <c r="BT20" s="90"/>
      <c r="BU20" s="90"/>
      <c r="BV20" s="90"/>
      <c r="BW20" s="90"/>
      <c r="BX20" s="12"/>
    </row>
    <row r="21" spans="39:76" ht="15.95" customHeight="1" x14ac:dyDescent="0.25">
      <c r="AM21" s="26"/>
      <c r="AN21" s="88" t="s">
        <v>13</v>
      </c>
      <c r="AO21" s="88"/>
      <c r="AP21" s="88"/>
      <c r="AQ21" s="88"/>
      <c r="AR21" s="88"/>
      <c r="AS21" s="88"/>
      <c r="AT21" s="88"/>
      <c r="AU21" s="88"/>
      <c r="AV21" s="88"/>
      <c r="AW21" s="89" t="str">
        <f>VLOOKUP([1]الصفحة1!A2,[1]الصفحة1!A1:AI61,9,0)</f>
        <v xml:space="preserve"> العشرون من شهر تشرين الأول لعام  ألفين وخمسة عشر </v>
      </c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16"/>
      <c r="BN21" s="88" t="s">
        <v>14</v>
      </c>
      <c r="BO21" s="88"/>
      <c r="BP21" s="88"/>
      <c r="BQ21" s="88"/>
      <c r="BR21" s="91">
        <f>VLOOKUP([1]الصفحة1!A2,[1]الصفحة1!A1:AI61,8,0)</f>
        <v>42297</v>
      </c>
      <c r="BS21" s="91"/>
      <c r="BT21" s="91"/>
      <c r="BU21" s="91"/>
      <c r="BV21" s="91"/>
      <c r="BW21" s="91"/>
      <c r="BX21" s="12"/>
    </row>
    <row r="22" spans="39:76" ht="15.95" customHeight="1" x14ac:dyDescent="0.2">
      <c r="AM22" s="10"/>
      <c r="AN22" s="88"/>
      <c r="AO22" s="88"/>
      <c r="AP22" s="88"/>
      <c r="AQ22" s="88"/>
      <c r="AR22" s="88"/>
      <c r="AS22" s="88"/>
      <c r="AT22" s="88"/>
      <c r="AU22" s="88"/>
      <c r="AV22" s="88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11"/>
      <c r="BN22" s="88"/>
      <c r="BO22" s="88"/>
      <c r="BP22" s="88"/>
      <c r="BQ22" s="88"/>
      <c r="BR22" s="92"/>
      <c r="BS22" s="92"/>
      <c r="BT22" s="92"/>
      <c r="BU22" s="92"/>
      <c r="BV22" s="92"/>
      <c r="BW22" s="92"/>
      <c r="BX22" s="12"/>
    </row>
    <row r="23" spans="39:76" ht="15.95" customHeight="1" x14ac:dyDescent="0.25">
      <c r="AM23" s="26"/>
      <c r="AN23" s="95" t="s">
        <v>15</v>
      </c>
      <c r="AO23" s="95"/>
      <c r="AP23" s="95"/>
      <c r="AQ23" s="95"/>
      <c r="AR23" s="95"/>
      <c r="AS23" s="89" t="str">
        <f>VLOOKUP([1]الصفحة1!A2,[1]الصفحة1!A1:AI61,27,0)</f>
        <v>عمان</v>
      </c>
      <c r="AT23" s="89"/>
      <c r="AU23" s="89"/>
      <c r="AV23" s="93" t="s">
        <v>16</v>
      </c>
      <c r="AW23" s="93"/>
      <c r="AX23" s="93"/>
      <c r="AY23" s="93"/>
      <c r="AZ23" s="93"/>
      <c r="BA23" s="89" t="str">
        <f>VLOOKUP([1]الصفحة1!A2,[1]الصفحة1!A1:AI61,12,0)</f>
        <v>الأردن</v>
      </c>
      <c r="BB23" s="89"/>
      <c r="BC23" s="89"/>
      <c r="BD23" s="93" t="s">
        <v>17</v>
      </c>
      <c r="BE23" s="93"/>
      <c r="BF23" s="93"/>
      <c r="BG23" s="93"/>
      <c r="BH23" s="93"/>
      <c r="BI23" s="96" t="str">
        <f>VLOOKUP([1]الصفحة1!A2,[1]الصفحة1!A1:AI61,13,0)</f>
        <v>NI'ANA</v>
      </c>
      <c r="BJ23" s="96"/>
      <c r="BK23" s="96"/>
      <c r="BL23" s="93" t="s">
        <v>18</v>
      </c>
      <c r="BM23" s="93"/>
      <c r="BN23" s="93"/>
      <c r="BO23" s="89" t="str">
        <f>VLOOKUP([1]الصفحة1!A2,[1]الصفحة1!A1:AI61,14,0)</f>
        <v>مسلم</v>
      </c>
      <c r="BP23" s="89"/>
      <c r="BQ23" s="89"/>
      <c r="BR23" s="93" t="s">
        <v>19</v>
      </c>
      <c r="BS23" s="93"/>
      <c r="BT23" s="93"/>
      <c r="BU23" s="93"/>
      <c r="BV23" s="89" t="str">
        <f>VLOOKUP([1]الصفحة1!A2,[1]الصفحة1!A1:AI61,15,0)</f>
        <v>ثلجه</v>
      </c>
      <c r="BW23" s="89"/>
      <c r="BX23" s="12"/>
    </row>
    <row r="24" spans="39:76" ht="15.95" customHeight="1" x14ac:dyDescent="0.25">
      <c r="AM24" s="26"/>
      <c r="AN24" s="95"/>
      <c r="AO24" s="95"/>
      <c r="AP24" s="95"/>
      <c r="AQ24" s="95"/>
      <c r="AR24" s="95"/>
      <c r="AS24" s="90"/>
      <c r="AT24" s="90"/>
      <c r="AU24" s="90"/>
      <c r="AV24" s="93"/>
      <c r="AW24" s="93"/>
      <c r="AX24" s="93"/>
      <c r="AY24" s="93"/>
      <c r="AZ24" s="93"/>
      <c r="BA24" s="90"/>
      <c r="BB24" s="90"/>
      <c r="BC24" s="90"/>
      <c r="BD24" s="93"/>
      <c r="BE24" s="93"/>
      <c r="BF24" s="93"/>
      <c r="BG24" s="93"/>
      <c r="BH24" s="93"/>
      <c r="BI24" s="97"/>
      <c r="BJ24" s="97"/>
      <c r="BK24" s="97"/>
      <c r="BL24" s="93"/>
      <c r="BM24" s="93"/>
      <c r="BN24" s="93"/>
      <c r="BO24" s="90"/>
      <c r="BP24" s="90"/>
      <c r="BQ24" s="90"/>
      <c r="BR24" s="93"/>
      <c r="BS24" s="93"/>
      <c r="BT24" s="93"/>
      <c r="BU24" s="93"/>
      <c r="BV24" s="90"/>
      <c r="BW24" s="90"/>
      <c r="BX24" s="12"/>
    </row>
    <row r="25" spans="39:76" ht="15.95" customHeight="1" x14ac:dyDescent="0.25">
      <c r="AM25" s="26"/>
      <c r="AN25" s="88" t="s">
        <v>20</v>
      </c>
      <c r="AO25" s="88"/>
      <c r="AP25" s="88"/>
      <c r="AQ25" s="88"/>
      <c r="AR25" s="88"/>
      <c r="AS25" s="88"/>
      <c r="AT25" s="93">
        <f>VLOOKUP([1]الصفحة1!A2,[1]الصفحة1!A1:AI61,35,0)</f>
        <v>2003361093</v>
      </c>
      <c r="AU25" s="93"/>
      <c r="AV25" s="93"/>
      <c r="AW25" s="93"/>
      <c r="AX25" s="93"/>
      <c r="AY25" s="93"/>
      <c r="AZ25" s="93"/>
      <c r="BA25" s="93"/>
      <c r="BB25" s="27"/>
      <c r="BC25" s="27"/>
      <c r="BD25" s="11"/>
      <c r="BE25" s="11"/>
      <c r="BF25" s="37"/>
      <c r="BG25" s="38"/>
      <c r="BH25" s="39"/>
      <c r="BI25" s="39"/>
      <c r="BJ25" s="11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2"/>
    </row>
    <row r="26" spans="39:76" ht="15.95" customHeight="1" x14ac:dyDescent="0.25">
      <c r="AM26" s="26"/>
      <c r="AN26" s="88"/>
      <c r="AO26" s="88"/>
      <c r="AP26" s="88"/>
      <c r="AQ26" s="88"/>
      <c r="AR26" s="88"/>
      <c r="AS26" s="88"/>
      <c r="AT26" s="94"/>
      <c r="AU26" s="94"/>
      <c r="AV26" s="94"/>
      <c r="AW26" s="94"/>
      <c r="AX26" s="94"/>
      <c r="AY26" s="94"/>
      <c r="AZ26" s="94"/>
      <c r="BA26" s="94"/>
      <c r="BB26" s="27"/>
      <c r="BC26" s="27"/>
      <c r="BD26" s="11"/>
      <c r="BE26" s="11"/>
      <c r="BF26" s="37"/>
      <c r="BG26" s="38"/>
      <c r="BH26" s="39"/>
      <c r="BI26" s="39"/>
      <c r="BJ26" s="11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2"/>
    </row>
    <row r="27" spans="39:76" ht="13.5" thickBot="1" x14ac:dyDescent="0.25">
      <c r="AM27" s="40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41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5"/>
    </row>
    <row r="28" spans="39:76" ht="11.25" customHeight="1" thickTop="1" x14ac:dyDescent="0.2">
      <c r="AM28" s="10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42"/>
      <c r="BE28" s="42"/>
      <c r="BF28" s="42"/>
      <c r="BG28" s="42"/>
      <c r="BH28" s="42"/>
      <c r="BI28" s="43"/>
      <c r="BJ28" s="43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12"/>
    </row>
    <row r="29" spans="39:76" ht="18" x14ac:dyDescent="0.2">
      <c r="AM29" s="10"/>
      <c r="AN29" s="86" t="s">
        <v>21</v>
      </c>
      <c r="AO29" s="86"/>
      <c r="AP29" s="86"/>
      <c r="AQ29" s="86"/>
      <c r="AR29" s="86"/>
      <c r="AS29" s="86"/>
      <c r="AT29" s="86"/>
      <c r="AU29" s="86"/>
      <c r="AV29" s="11"/>
      <c r="AW29" s="44"/>
      <c r="AX29" s="86" t="s">
        <v>22</v>
      </c>
      <c r="AY29" s="86"/>
      <c r="AZ29" s="86"/>
      <c r="BA29" s="86"/>
      <c r="BB29" s="86"/>
      <c r="BC29" s="11"/>
      <c r="BD29" s="42"/>
      <c r="BE29" s="86" t="s">
        <v>23</v>
      </c>
      <c r="BF29" s="86"/>
      <c r="BG29" s="86"/>
      <c r="BH29" s="86"/>
      <c r="BI29" s="86"/>
      <c r="BJ29" s="43"/>
      <c r="BK29" s="42"/>
      <c r="BL29" s="86" t="s">
        <v>24</v>
      </c>
      <c r="BM29" s="86"/>
      <c r="BN29" s="86"/>
      <c r="BO29" s="86"/>
      <c r="BP29" s="86"/>
      <c r="BQ29" s="42"/>
      <c r="BR29" s="42"/>
      <c r="BS29" s="86" t="s">
        <v>25</v>
      </c>
      <c r="BT29" s="86"/>
      <c r="BU29" s="86"/>
      <c r="BV29" s="86"/>
      <c r="BW29" s="86"/>
      <c r="BX29" s="12"/>
    </row>
    <row r="30" spans="39:76" ht="18" x14ac:dyDescent="0.2">
      <c r="AM30" s="10"/>
      <c r="AN30" s="86"/>
      <c r="AO30" s="86"/>
      <c r="AP30" s="86"/>
      <c r="AQ30" s="86"/>
      <c r="AR30" s="86"/>
      <c r="AS30" s="86"/>
      <c r="AT30" s="86"/>
      <c r="AU30" s="86"/>
      <c r="AV30" s="11"/>
      <c r="AW30" s="11"/>
      <c r="AX30" s="86"/>
      <c r="AY30" s="86"/>
      <c r="AZ30" s="86"/>
      <c r="BA30" s="86"/>
      <c r="BB30" s="86"/>
      <c r="BC30" s="11"/>
      <c r="BD30" s="42"/>
      <c r="BE30" s="86"/>
      <c r="BF30" s="86"/>
      <c r="BG30" s="86"/>
      <c r="BH30" s="86"/>
      <c r="BI30" s="86"/>
      <c r="BJ30" s="43"/>
      <c r="BK30" s="42"/>
      <c r="BL30" s="86"/>
      <c r="BM30" s="86"/>
      <c r="BN30" s="86"/>
      <c r="BO30" s="86"/>
      <c r="BP30" s="86"/>
      <c r="BQ30" s="42"/>
      <c r="BR30" s="42"/>
      <c r="BS30" s="86"/>
      <c r="BT30" s="86"/>
      <c r="BU30" s="86"/>
      <c r="BV30" s="86"/>
      <c r="BW30" s="86"/>
      <c r="BX30" s="12"/>
    </row>
    <row r="31" spans="39:76" ht="21.75" customHeight="1" x14ac:dyDescent="0.3">
      <c r="AM31" s="10"/>
      <c r="AN31" s="94" t="str">
        <f>VLOOKUP([1]الصفحة1!A2,[1]الصفحة1!A1:AI61,16,0)</f>
        <v>رائد</v>
      </c>
      <c r="AO31" s="94"/>
      <c r="AP31" s="94"/>
      <c r="AQ31" s="94"/>
      <c r="AR31" s="94"/>
      <c r="AS31" s="94"/>
      <c r="AT31" s="94"/>
      <c r="AU31" s="94"/>
      <c r="AV31" s="45"/>
      <c r="AW31" s="45"/>
      <c r="AX31" s="94" t="str">
        <f>VLOOKUP([1]الصفحة1!A2,[1]الصفحة1!A1:AI61,17,0)</f>
        <v>والده</v>
      </c>
      <c r="AY31" s="94"/>
      <c r="AZ31" s="94"/>
      <c r="BA31" s="94"/>
      <c r="BB31" s="94"/>
      <c r="BC31" s="45"/>
      <c r="BD31" s="46"/>
      <c r="BE31" s="94" t="str">
        <f>VLOOKUP([1]الصفحة1!A2,[1]الصفحة1!A1:AI61,18,0)</f>
        <v>عامل</v>
      </c>
      <c r="BF31" s="94"/>
      <c r="BG31" s="94"/>
      <c r="BH31" s="94"/>
      <c r="BI31" s="94"/>
      <c r="BJ31" s="47"/>
      <c r="BK31" s="46"/>
      <c r="BL31" s="94" t="str">
        <f>VLOOKUP([1]الصفحة1!A2,[1]الصفحة1!A1:AI61,19,0)</f>
        <v>عمان</v>
      </c>
      <c r="BM31" s="94"/>
      <c r="BN31" s="94"/>
      <c r="BO31" s="94"/>
      <c r="BP31" s="94"/>
      <c r="BQ31" s="46"/>
      <c r="BR31" s="46"/>
      <c r="BS31" s="90" t="str">
        <f>VLOOKUP([1]الصفحة1!A2,[1]الصفحة1!A1:AI61,20,0)</f>
        <v>الوحدات</v>
      </c>
      <c r="BT31" s="90"/>
      <c r="BU31" s="90"/>
      <c r="BV31" s="90"/>
      <c r="BW31" s="90"/>
      <c r="BX31" s="12"/>
    </row>
    <row r="32" spans="39:76" ht="9" customHeight="1" x14ac:dyDescent="0.2">
      <c r="AM32" s="10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42"/>
      <c r="BE32" s="42"/>
      <c r="BF32" s="42"/>
      <c r="BG32" s="42"/>
      <c r="BH32" s="42"/>
      <c r="BI32" s="48"/>
      <c r="BJ32" s="48"/>
      <c r="BK32" s="42"/>
      <c r="BL32" s="42"/>
      <c r="BM32" s="42"/>
      <c r="BN32" s="42"/>
      <c r="BO32" s="42"/>
      <c r="BP32" s="42"/>
      <c r="BQ32" s="42"/>
      <c r="BR32" s="42"/>
      <c r="BS32" s="98">
        <f>VLOOKUP([1]الصفحة1!A2,[1]الصفحة1!A1:AI61,21,0)</f>
        <v>797706584</v>
      </c>
      <c r="BT32" s="98"/>
      <c r="BU32" s="98"/>
      <c r="BV32" s="98"/>
      <c r="BW32" s="98"/>
      <c r="BX32" s="12"/>
    </row>
    <row r="33" spans="39:76" ht="9" customHeight="1" x14ac:dyDescent="0.2">
      <c r="AM33" s="10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6"/>
      <c r="BE33" s="46"/>
      <c r="BF33" s="46"/>
      <c r="BG33" s="46"/>
      <c r="BH33" s="46"/>
      <c r="BI33" s="47"/>
      <c r="BJ33" s="47"/>
      <c r="BK33" s="46"/>
      <c r="BL33" s="46"/>
      <c r="BM33" s="46"/>
      <c r="BN33" s="46"/>
      <c r="BO33" s="46"/>
      <c r="BP33" s="46"/>
      <c r="BQ33" s="46"/>
      <c r="BR33" s="46"/>
      <c r="BS33" s="99"/>
      <c r="BT33" s="99"/>
      <c r="BU33" s="99"/>
      <c r="BV33" s="99"/>
      <c r="BW33" s="99"/>
      <c r="BX33" s="12"/>
    </row>
    <row r="34" spans="39:76" ht="13.5" thickBot="1" x14ac:dyDescent="0.25">
      <c r="AM34" s="10"/>
      <c r="BX34" s="12"/>
    </row>
    <row r="35" spans="39:76" ht="13.5" thickTop="1" x14ac:dyDescent="0.2">
      <c r="AM35" s="100" t="s">
        <v>26</v>
      </c>
      <c r="AN35" s="101"/>
      <c r="AO35" s="101"/>
      <c r="AP35" s="101"/>
      <c r="AQ35" s="101"/>
      <c r="AR35" s="101"/>
      <c r="AS35" s="102"/>
      <c r="AT35" s="106" t="s">
        <v>27</v>
      </c>
      <c r="AU35" s="107"/>
      <c r="AV35" s="107"/>
      <c r="AW35" s="108"/>
      <c r="AX35" s="106" t="s">
        <v>28</v>
      </c>
      <c r="AY35" s="107"/>
      <c r="AZ35" s="107"/>
      <c r="BA35" s="107"/>
      <c r="BB35" s="108"/>
      <c r="BC35" s="112" t="s">
        <v>29</v>
      </c>
      <c r="BD35" s="113"/>
      <c r="BE35" s="114"/>
      <c r="BF35" s="112" t="s">
        <v>30</v>
      </c>
      <c r="BG35" s="113"/>
      <c r="BH35" s="113"/>
      <c r="BI35" s="113"/>
      <c r="BJ35" s="113"/>
      <c r="BK35" s="113"/>
      <c r="BL35" s="113"/>
      <c r="BM35" s="114"/>
      <c r="BN35" s="118" t="s">
        <v>31</v>
      </c>
      <c r="BO35" s="119"/>
      <c r="BP35" s="119"/>
      <c r="BQ35" s="119"/>
      <c r="BR35" s="119"/>
      <c r="BS35" s="120"/>
      <c r="BT35" s="124" t="s">
        <v>22</v>
      </c>
      <c r="BU35" s="125"/>
      <c r="BV35" s="125"/>
      <c r="BW35" s="125"/>
      <c r="BX35" s="126"/>
    </row>
    <row r="36" spans="39:76" ht="13.5" thickBot="1" x14ac:dyDescent="0.25">
      <c r="AM36" s="103"/>
      <c r="AN36" s="104"/>
      <c r="AO36" s="104"/>
      <c r="AP36" s="104"/>
      <c r="AQ36" s="104"/>
      <c r="AR36" s="104"/>
      <c r="AS36" s="105"/>
      <c r="AT36" s="109"/>
      <c r="AU36" s="110"/>
      <c r="AV36" s="110"/>
      <c r="AW36" s="111"/>
      <c r="AX36" s="109"/>
      <c r="AY36" s="110"/>
      <c r="AZ36" s="110"/>
      <c r="BA36" s="110"/>
      <c r="BB36" s="111"/>
      <c r="BC36" s="115"/>
      <c r="BD36" s="116"/>
      <c r="BE36" s="117"/>
      <c r="BF36" s="115"/>
      <c r="BG36" s="116"/>
      <c r="BH36" s="116"/>
      <c r="BI36" s="116"/>
      <c r="BJ36" s="116"/>
      <c r="BK36" s="116"/>
      <c r="BL36" s="116"/>
      <c r="BM36" s="117"/>
      <c r="BN36" s="121"/>
      <c r="BO36" s="122"/>
      <c r="BP36" s="122"/>
      <c r="BQ36" s="122"/>
      <c r="BR36" s="122"/>
      <c r="BS36" s="123"/>
      <c r="BT36" s="127"/>
      <c r="BU36" s="128"/>
      <c r="BV36" s="128"/>
      <c r="BW36" s="128"/>
      <c r="BX36" s="129"/>
    </row>
    <row r="37" spans="39:76" ht="15.95" customHeight="1" thickBot="1" x14ac:dyDescent="0.25">
      <c r="AM37" s="140" t="str">
        <f>VLOOKUP([1]الصفحة1!A2,[1]الصفحة1!A1:AI61,22,0)</f>
        <v>1-01190072</v>
      </c>
      <c r="AN37" s="141"/>
      <c r="AO37" s="141"/>
      <c r="AP37" s="141"/>
      <c r="AQ37" s="141"/>
      <c r="AR37" s="141"/>
      <c r="AS37" s="142"/>
      <c r="AT37" s="143" t="str">
        <f>VLOOKUP([1]الصفحة1!A2,[1]الصفحة1!A1:AI61,23,0)</f>
        <v>لاجئ</v>
      </c>
      <c r="AU37" s="144"/>
      <c r="AV37" s="144"/>
      <c r="AW37" s="144"/>
      <c r="AX37" s="130" t="str">
        <f>VLOOKUP([1]الصفحة1!A2,[1]الصفحة1!A1:AI61,24,0)</f>
        <v>جنوب عمان</v>
      </c>
      <c r="AY37" s="131"/>
      <c r="AZ37" s="131"/>
      <c r="BA37" s="131"/>
      <c r="BB37" s="145"/>
      <c r="BC37" s="146"/>
      <c r="BD37" s="147"/>
      <c r="BE37" s="148"/>
      <c r="BF37" s="137"/>
      <c r="BG37" s="138"/>
      <c r="BH37" s="138"/>
      <c r="BI37" s="138"/>
      <c r="BJ37" s="138"/>
      <c r="BK37" s="138"/>
      <c r="BL37" s="138"/>
      <c r="BM37" s="139"/>
      <c r="BN37" s="130" t="str">
        <f>VLOOKUP([1]الصفحة1!A2,[1]الصفحة1!A1:AI61,26,0)</f>
        <v>رائد</v>
      </c>
      <c r="BO37" s="131"/>
      <c r="BP37" s="131"/>
      <c r="BQ37" s="131"/>
      <c r="BR37" s="131"/>
      <c r="BS37" s="145"/>
      <c r="BT37" s="130" t="str">
        <f>VLOOKUP([1]الصفحة1!A2,[1]الصفحة1!A1:AI61,25,0)</f>
        <v>والده</v>
      </c>
      <c r="BU37" s="131"/>
      <c r="BV37" s="131"/>
      <c r="BW37" s="131"/>
      <c r="BX37" s="132"/>
    </row>
    <row r="38" spans="39:76" ht="15.95" customHeight="1" thickBot="1" x14ac:dyDescent="0.25">
      <c r="AM38" s="133"/>
      <c r="AN38" s="134"/>
      <c r="AO38" s="134"/>
      <c r="AP38" s="134"/>
      <c r="AQ38" s="134"/>
      <c r="AR38" s="134"/>
      <c r="AS38" s="135"/>
      <c r="AT38" s="136"/>
      <c r="AU38" s="134"/>
      <c r="AV38" s="134"/>
      <c r="AW38" s="134"/>
      <c r="AX38" s="136"/>
      <c r="AY38" s="134"/>
      <c r="AZ38" s="134"/>
      <c r="BA38" s="134"/>
      <c r="BB38" s="135"/>
      <c r="BC38" s="136"/>
      <c r="BD38" s="134"/>
      <c r="BE38" s="135"/>
      <c r="BF38" s="137"/>
      <c r="BG38" s="138"/>
      <c r="BH38" s="138"/>
      <c r="BI38" s="138"/>
      <c r="BJ38" s="138"/>
      <c r="BK38" s="138"/>
      <c r="BL38" s="138"/>
      <c r="BM38" s="139"/>
      <c r="BN38" s="137"/>
      <c r="BO38" s="138"/>
      <c r="BP38" s="138"/>
      <c r="BQ38" s="138"/>
      <c r="BR38" s="138"/>
      <c r="BS38" s="139"/>
      <c r="BT38" s="130"/>
      <c r="BU38" s="131"/>
      <c r="BV38" s="131"/>
      <c r="BW38" s="131"/>
      <c r="BX38" s="132"/>
    </row>
    <row r="39" spans="39:76" ht="15.95" customHeight="1" thickBot="1" x14ac:dyDescent="0.25">
      <c r="AM39" s="133"/>
      <c r="AN39" s="134"/>
      <c r="AO39" s="134"/>
      <c r="AP39" s="134"/>
      <c r="AQ39" s="134"/>
      <c r="AR39" s="134"/>
      <c r="AS39" s="135"/>
      <c r="AT39" s="136"/>
      <c r="AU39" s="134"/>
      <c r="AV39" s="134"/>
      <c r="AW39" s="134"/>
      <c r="AX39" s="146"/>
      <c r="AY39" s="147"/>
      <c r="AZ39" s="147"/>
      <c r="BA39" s="147"/>
      <c r="BB39" s="148"/>
      <c r="BC39" s="136"/>
      <c r="BD39" s="134"/>
      <c r="BE39" s="135"/>
      <c r="BF39" s="146"/>
      <c r="BG39" s="147"/>
      <c r="BH39" s="147"/>
      <c r="BI39" s="147"/>
      <c r="BJ39" s="147"/>
      <c r="BK39" s="147"/>
      <c r="BL39" s="147"/>
      <c r="BM39" s="148"/>
      <c r="BN39" s="137"/>
      <c r="BO39" s="138"/>
      <c r="BP39" s="138"/>
      <c r="BQ39" s="138"/>
      <c r="BR39" s="138"/>
      <c r="BS39" s="139"/>
      <c r="BT39" s="137"/>
      <c r="BU39" s="138"/>
      <c r="BV39" s="138"/>
      <c r="BW39" s="138"/>
      <c r="BX39" s="149"/>
    </row>
    <row r="40" spans="39:76" ht="12" customHeight="1" thickBot="1" x14ac:dyDescent="0.25">
      <c r="AM40" s="10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2"/>
    </row>
    <row r="41" spans="39:76" ht="13.5" customHeight="1" thickBot="1" x14ac:dyDescent="0.25">
      <c r="AM41" s="150" t="s">
        <v>32</v>
      </c>
      <c r="AN41" s="151"/>
      <c r="AO41" s="152"/>
      <c r="AP41" s="159" t="s">
        <v>33</v>
      </c>
      <c r="AQ41" s="160"/>
      <c r="AR41" s="160"/>
      <c r="AS41" s="160"/>
      <c r="AT41" s="161"/>
      <c r="AU41" s="151" t="s">
        <v>28</v>
      </c>
      <c r="AV41" s="151"/>
      <c r="AW41" s="152"/>
      <c r="AX41" s="162" t="s">
        <v>34</v>
      </c>
      <c r="AY41" s="151"/>
      <c r="AZ41" s="151"/>
      <c r="BA41" s="152"/>
      <c r="BB41" s="165" t="s">
        <v>35</v>
      </c>
      <c r="BC41" s="166"/>
      <c r="BD41" s="166"/>
      <c r="BE41" s="167"/>
      <c r="BF41" s="162" t="s">
        <v>36</v>
      </c>
      <c r="BG41" s="151"/>
      <c r="BH41" s="151"/>
      <c r="BI41" s="152"/>
      <c r="BJ41" s="165" t="s">
        <v>37</v>
      </c>
      <c r="BK41" s="166"/>
      <c r="BL41" s="166"/>
      <c r="BM41" s="167"/>
      <c r="BN41" s="174" t="s">
        <v>38</v>
      </c>
      <c r="BO41" s="175"/>
      <c r="BP41" s="175"/>
      <c r="BQ41" s="176"/>
      <c r="BR41" s="174" t="s">
        <v>39</v>
      </c>
      <c r="BS41" s="175"/>
      <c r="BT41" s="175"/>
      <c r="BU41" s="176"/>
      <c r="BV41" s="174" t="s">
        <v>40</v>
      </c>
      <c r="BW41" s="175"/>
      <c r="BX41" s="183"/>
    </row>
    <row r="42" spans="39:76" ht="13.5" thickBot="1" x14ac:dyDescent="0.25">
      <c r="AM42" s="153"/>
      <c r="AN42" s="154"/>
      <c r="AO42" s="155"/>
      <c r="AP42" s="159"/>
      <c r="AQ42" s="160"/>
      <c r="AR42" s="160"/>
      <c r="AS42" s="160"/>
      <c r="AT42" s="161"/>
      <c r="AU42" s="154"/>
      <c r="AV42" s="154"/>
      <c r="AW42" s="155"/>
      <c r="AX42" s="163"/>
      <c r="AY42" s="154"/>
      <c r="AZ42" s="154"/>
      <c r="BA42" s="155"/>
      <c r="BB42" s="168"/>
      <c r="BC42" s="169"/>
      <c r="BD42" s="169"/>
      <c r="BE42" s="170"/>
      <c r="BF42" s="163"/>
      <c r="BG42" s="154"/>
      <c r="BH42" s="154"/>
      <c r="BI42" s="155"/>
      <c r="BJ42" s="168"/>
      <c r="BK42" s="169"/>
      <c r="BL42" s="169"/>
      <c r="BM42" s="170"/>
      <c r="BN42" s="177"/>
      <c r="BO42" s="178"/>
      <c r="BP42" s="178"/>
      <c r="BQ42" s="179"/>
      <c r="BR42" s="177"/>
      <c r="BS42" s="178"/>
      <c r="BT42" s="178"/>
      <c r="BU42" s="179"/>
      <c r="BV42" s="177"/>
      <c r="BW42" s="178"/>
      <c r="BX42" s="184"/>
    </row>
    <row r="43" spans="39:76" ht="13.5" thickBot="1" x14ac:dyDescent="0.25">
      <c r="AM43" s="156"/>
      <c r="AN43" s="157"/>
      <c r="AO43" s="158"/>
      <c r="AP43" s="159"/>
      <c r="AQ43" s="160"/>
      <c r="AR43" s="160"/>
      <c r="AS43" s="160"/>
      <c r="AT43" s="161"/>
      <c r="AU43" s="157"/>
      <c r="AV43" s="157"/>
      <c r="AW43" s="158"/>
      <c r="AX43" s="164"/>
      <c r="AY43" s="157"/>
      <c r="AZ43" s="157"/>
      <c r="BA43" s="158"/>
      <c r="BB43" s="171"/>
      <c r="BC43" s="172"/>
      <c r="BD43" s="172"/>
      <c r="BE43" s="173"/>
      <c r="BF43" s="164"/>
      <c r="BG43" s="157"/>
      <c r="BH43" s="157"/>
      <c r="BI43" s="158"/>
      <c r="BJ43" s="171"/>
      <c r="BK43" s="172"/>
      <c r="BL43" s="172"/>
      <c r="BM43" s="173"/>
      <c r="BN43" s="180"/>
      <c r="BO43" s="181"/>
      <c r="BP43" s="181"/>
      <c r="BQ43" s="182"/>
      <c r="BR43" s="180"/>
      <c r="BS43" s="181"/>
      <c r="BT43" s="181"/>
      <c r="BU43" s="182"/>
      <c r="BV43" s="180"/>
      <c r="BW43" s="181"/>
      <c r="BX43" s="185"/>
    </row>
    <row r="44" spans="39:76" ht="15.95" customHeight="1" thickBot="1" x14ac:dyDescent="0.25">
      <c r="AM44" s="186" t="str">
        <f>VLOOKUP([1]الصفحة1!A2,[1]الصفحة1!A1:AI61,29,0)</f>
        <v>2022ـ2023</v>
      </c>
      <c r="AN44" s="187"/>
      <c r="AO44" s="188"/>
      <c r="AP44" s="189" t="str">
        <f>VLOOKUP([1]الصفحة1!A2,[1]الصفحة1!A1:AI61,30,0)</f>
        <v>ذكور مخيم عمان الابتدائية</v>
      </c>
      <c r="AQ44" s="187"/>
      <c r="AR44" s="187"/>
      <c r="AS44" s="187"/>
      <c r="AT44" s="188"/>
      <c r="AU44" s="189" t="str">
        <f>VLOOKUP([1]الصفحة1!A2,[1]الصفحة1!A1:AI61,31,0)</f>
        <v xml:space="preserve">جنوب عمان </v>
      </c>
      <c r="AV44" s="187"/>
      <c r="AW44" s="187"/>
      <c r="AX44" s="189">
        <f>VLOOKUP([1]الصفحة1!A2,[1]الصفحة1!A1:AI61,32,0)</f>
        <v>10000705</v>
      </c>
      <c r="AY44" s="187"/>
      <c r="AZ44" s="187"/>
      <c r="BA44" s="188"/>
      <c r="BB44" s="146"/>
      <c r="BC44" s="147"/>
      <c r="BD44" s="147"/>
      <c r="BE44" s="148"/>
      <c r="BF44" s="146" t="str">
        <f>VLOOKUP([1]الصفحة1!A2,[1]الصفحة1!A1:AI61,33,0)</f>
        <v xml:space="preserve">الأول </v>
      </c>
      <c r="BG44" s="147"/>
      <c r="BH44" s="147"/>
      <c r="BI44" s="148"/>
      <c r="BJ44" s="189" t="str">
        <f>VLOOKUP([1]الصفحة1!A2,[1]الصفحة1!A1:AI61,34,0)</f>
        <v>1ـ 9ـ 2021</v>
      </c>
      <c r="BK44" s="187"/>
      <c r="BL44" s="187"/>
      <c r="BM44" s="188"/>
      <c r="BN44" s="146"/>
      <c r="BO44" s="147"/>
      <c r="BP44" s="147"/>
      <c r="BQ44" s="148"/>
      <c r="BR44" s="146"/>
      <c r="BS44" s="147"/>
      <c r="BT44" s="147"/>
      <c r="BU44" s="148"/>
      <c r="BV44" s="146"/>
      <c r="BW44" s="147"/>
      <c r="BX44" s="190"/>
    </row>
    <row r="45" spans="39:76" ht="15.95" customHeight="1" thickBot="1" x14ac:dyDescent="0.25">
      <c r="AM45" s="133"/>
      <c r="AN45" s="134"/>
      <c r="AO45" s="135"/>
      <c r="AP45" s="136"/>
      <c r="AQ45" s="134"/>
      <c r="AR45" s="134"/>
      <c r="AS45" s="134"/>
      <c r="AT45" s="135"/>
      <c r="AU45" s="136"/>
      <c r="AV45" s="134"/>
      <c r="AW45" s="134"/>
      <c r="AX45" s="136"/>
      <c r="AY45" s="134"/>
      <c r="AZ45" s="134"/>
      <c r="BA45" s="135"/>
      <c r="BB45" s="136"/>
      <c r="BC45" s="134"/>
      <c r="BD45" s="134"/>
      <c r="BE45" s="135"/>
      <c r="BF45" s="136"/>
      <c r="BG45" s="134"/>
      <c r="BH45" s="134"/>
      <c r="BI45" s="135"/>
      <c r="BJ45" s="136"/>
      <c r="BK45" s="134"/>
      <c r="BL45" s="134"/>
      <c r="BM45" s="135"/>
      <c r="BN45" s="136"/>
      <c r="BO45" s="134"/>
      <c r="BP45" s="134"/>
      <c r="BQ45" s="135"/>
      <c r="BR45" s="136"/>
      <c r="BS45" s="134"/>
      <c r="BT45" s="134"/>
      <c r="BU45" s="135"/>
      <c r="BV45" s="136"/>
      <c r="BW45" s="134"/>
      <c r="BX45" s="191"/>
    </row>
    <row r="46" spans="39:76" ht="15.95" customHeight="1" thickBot="1" x14ac:dyDescent="0.3">
      <c r="AM46" s="133"/>
      <c r="AN46" s="134"/>
      <c r="AO46" s="135"/>
      <c r="AP46" s="136"/>
      <c r="AQ46" s="134"/>
      <c r="AR46" s="134"/>
      <c r="AS46" s="134"/>
      <c r="AT46" s="135"/>
      <c r="AU46" s="136"/>
      <c r="AV46" s="134"/>
      <c r="AW46" s="134"/>
      <c r="AX46" s="136"/>
      <c r="AY46" s="134"/>
      <c r="AZ46" s="134"/>
      <c r="BA46" s="135"/>
      <c r="BB46" s="136"/>
      <c r="BC46" s="134"/>
      <c r="BD46" s="134"/>
      <c r="BE46" s="135"/>
      <c r="BF46" s="136"/>
      <c r="BG46" s="134"/>
      <c r="BH46" s="134"/>
      <c r="BI46" s="135"/>
      <c r="BJ46" s="136"/>
      <c r="BK46" s="134"/>
      <c r="BL46" s="134"/>
      <c r="BM46" s="135"/>
      <c r="BN46" s="136"/>
      <c r="BO46" s="134"/>
      <c r="BP46" s="134"/>
      <c r="BQ46" s="135"/>
      <c r="BR46" s="136"/>
      <c r="BS46" s="134"/>
      <c r="BT46" s="134"/>
      <c r="BU46" s="135"/>
      <c r="BV46" s="192"/>
      <c r="BW46" s="193"/>
      <c r="BX46" s="194"/>
    </row>
    <row r="47" spans="39:76" ht="15.95" customHeight="1" thickBot="1" x14ac:dyDescent="0.25">
      <c r="AM47" s="133"/>
      <c r="AN47" s="134"/>
      <c r="AO47" s="135"/>
      <c r="AP47" s="136"/>
      <c r="AQ47" s="134"/>
      <c r="AR47" s="134"/>
      <c r="AS47" s="134"/>
      <c r="AT47" s="135"/>
      <c r="AU47" s="136"/>
      <c r="AV47" s="134"/>
      <c r="AW47" s="134"/>
      <c r="AX47" s="136"/>
      <c r="AY47" s="134"/>
      <c r="AZ47" s="134"/>
      <c r="BA47" s="135"/>
      <c r="BB47" s="136"/>
      <c r="BC47" s="134"/>
      <c r="BD47" s="134"/>
      <c r="BE47" s="135"/>
      <c r="BF47" s="136"/>
      <c r="BG47" s="134"/>
      <c r="BH47" s="134"/>
      <c r="BI47" s="135"/>
      <c r="BJ47" s="136"/>
      <c r="BK47" s="134"/>
      <c r="BL47" s="134"/>
      <c r="BM47" s="135"/>
      <c r="BN47" s="136"/>
      <c r="BO47" s="134"/>
      <c r="BP47" s="134"/>
      <c r="BQ47" s="135"/>
      <c r="BR47" s="136"/>
      <c r="BS47" s="134"/>
      <c r="BT47" s="134"/>
      <c r="BU47" s="135"/>
      <c r="BV47" s="136"/>
      <c r="BW47" s="134"/>
      <c r="BX47" s="191"/>
    </row>
    <row r="48" spans="39:76" ht="15.95" customHeight="1" thickBot="1" x14ac:dyDescent="0.3">
      <c r="AM48" s="133"/>
      <c r="AN48" s="134"/>
      <c r="AO48" s="135"/>
      <c r="AP48" s="136"/>
      <c r="AQ48" s="134"/>
      <c r="AR48" s="134"/>
      <c r="AS48" s="134"/>
      <c r="AT48" s="135"/>
      <c r="AU48" s="136"/>
      <c r="AV48" s="134"/>
      <c r="AW48" s="134"/>
      <c r="AX48" s="136"/>
      <c r="AY48" s="134"/>
      <c r="AZ48" s="134"/>
      <c r="BA48" s="135"/>
      <c r="BB48" s="136"/>
      <c r="BC48" s="134"/>
      <c r="BD48" s="134"/>
      <c r="BE48" s="135"/>
      <c r="BF48" s="136"/>
      <c r="BG48" s="134"/>
      <c r="BH48" s="134"/>
      <c r="BI48" s="135"/>
      <c r="BJ48" s="136"/>
      <c r="BK48" s="134"/>
      <c r="BL48" s="134"/>
      <c r="BM48" s="135"/>
      <c r="BN48" s="136"/>
      <c r="BO48" s="134"/>
      <c r="BP48" s="134"/>
      <c r="BQ48" s="135"/>
      <c r="BR48" s="136"/>
      <c r="BS48" s="134"/>
      <c r="BT48" s="134"/>
      <c r="BU48" s="135"/>
      <c r="BV48" s="195"/>
      <c r="BW48" s="196"/>
      <c r="BX48" s="197"/>
    </row>
    <row r="49" spans="3:76" ht="15.95" customHeight="1" thickBot="1" x14ac:dyDescent="0.25">
      <c r="AM49" s="133"/>
      <c r="AN49" s="134"/>
      <c r="AO49" s="135"/>
      <c r="AP49" s="136"/>
      <c r="AQ49" s="134"/>
      <c r="AR49" s="134"/>
      <c r="AS49" s="134"/>
      <c r="AT49" s="135"/>
      <c r="AU49" s="136"/>
      <c r="AV49" s="134"/>
      <c r="AW49" s="134"/>
      <c r="AX49" s="136"/>
      <c r="AY49" s="134"/>
      <c r="AZ49" s="134"/>
      <c r="BA49" s="135"/>
      <c r="BB49" s="136"/>
      <c r="BC49" s="134"/>
      <c r="BD49" s="134"/>
      <c r="BE49" s="135"/>
      <c r="BF49" s="136"/>
      <c r="BG49" s="134"/>
      <c r="BH49" s="134"/>
      <c r="BI49" s="135"/>
      <c r="BJ49" s="136"/>
      <c r="BK49" s="134"/>
      <c r="BL49" s="134"/>
      <c r="BM49" s="135"/>
      <c r="BN49" s="136"/>
      <c r="BO49" s="134"/>
      <c r="BP49" s="134"/>
      <c r="BQ49" s="135"/>
      <c r="BR49" s="136"/>
      <c r="BS49" s="134"/>
      <c r="BT49" s="134"/>
      <c r="BU49" s="135"/>
      <c r="BV49" s="136"/>
      <c r="BW49" s="134"/>
      <c r="BX49" s="191"/>
    </row>
    <row r="50" spans="3:76" ht="15.95" customHeight="1" thickBot="1" x14ac:dyDescent="0.25">
      <c r="AM50" s="133"/>
      <c r="AN50" s="134"/>
      <c r="AO50" s="135"/>
      <c r="AP50" s="136"/>
      <c r="AQ50" s="134"/>
      <c r="AR50" s="134"/>
      <c r="AS50" s="134"/>
      <c r="AT50" s="135"/>
      <c r="AU50" s="136"/>
      <c r="AV50" s="134"/>
      <c r="AW50" s="134"/>
      <c r="AX50" s="136"/>
      <c r="AY50" s="134"/>
      <c r="AZ50" s="134"/>
      <c r="BA50" s="135"/>
      <c r="BB50" s="136"/>
      <c r="BC50" s="134"/>
      <c r="BD50" s="134"/>
      <c r="BE50" s="135"/>
      <c r="BF50" s="136"/>
      <c r="BG50" s="134"/>
      <c r="BH50" s="134"/>
      <c r="BI50" s="135"/>
      <c r="BJ50" s="136"/>
      <c r="BK50" s="134"/>
      <c r="BL50" s="134"/>
      <c r="BM50" s="135"/>
      <c r="BN50" s="136"/>
      <c r="BO50" s="134"/>
      <c r="BP50" s="134"/>
      <c r="BQ50" s="135"/>
      <c r="BR50" s="136"/>
      <c r="BS50" s="134"/>
      <c r="BT50" s="134"/>
      <c r="BU50" s="135"/>
      <c r="BV50" s="136"/>
      <c r="BW50" s="134"/>
      <c r="BX50" s="191"/>
    </row>
    <row r="51" spans="3:76" ht="15.95" customHeight="1" thickBot="1" x14ac:dyDescent="0.25">
      <c r="AM51" s="133"/>
      <c r="AN51" s="134"/>
      <c r="AO51" s="135"/>
      <c r="AP51" s="136"/>
      <c r="AQ51" s="134"/>
      <c r="AR51" s="134"/>
      <c r="AS51" s="134"/>
      <c r="AT51" s="135"/>
      <c r="AU51" s="136"/>
      <c r="AV51" s="134"/>
      <c r="AW51" s="134"/>
      <c r="AX51" s="136"/>
      <c r="AY51" s="134"/>
      <c r="AZ51" s="134"/>
      <c r="BA51" s="135"/>
      <c r="BB51" s="136"/>
      <c r="BC51" s="134"/>
      <c r="BD51" s="134"/>
      <c r="BE51" s="135"/>
      <c r="BF51" s="136"/>
      <c r="BG51" s="134"/>
      <c r="BH51" s="134"/>
      <c r="BI51" s="135"/>
      <c r="BJ51" s="136"/>
      <c r="BK51" s="134"/>
      <c r="BL51" s="134"/>
      <c r="BM51" s="135"/>
      <c r="BN51" s="136"/>
      <c r="BO51" s="134"/>
      <c r="BP51" s="134"/>
      <c r="BQ51" s="135"/>
      <c r="BR51" s="136"/>
      <c r="BS51" s="134"/>
      <c r="BT51" s="134"/>
      <c r="BU51" s="135"/>
      <c r="BV51" s="136"/>
      <c r="BW51" s="134"/>
      <c r="BX51" s="191"/>
    </row>
    <row r="52" spans="3:76" ht="15.95" customHeight="1" thickBot="1" x14ac:dyDescent="0.25">
      <c r="AM52" s="133"/>
      <c r="AN52" s="134"/>
      <c r="AO52" s="135"/>
      <c r="AP52" s="136"/>
      <c r="AQ52" s="134"/>
      <c r="AR52" s="134"/>
      <c r="AS52" s="134"/>
      <c r="AT52" s="135"/>
      <c r="AU52" s="136"/>
      <c r="AV52" s="134"/>
      <c r="AW52" s="134"/>
      <c r="AX52" s="136"/>
      <c r="AY52" s="134"/>
      <c r="AZ52" s="134"/>
      <c r="BA52" s="135"/>
      <c r="BB52" s="136"/>
      <c r="BC52" s="134"/>
      <c r="BD52" s="134"/>
      <c r="BE52" s="135"/>
      <c r="BF52" s="136"/>
      <c r="BG52" s="134"/>
      <c r="BH52" s="134"/>
      <c r="BI52" s="135"/>
      <c r="BJ52" s="136"/>
      <c r="BK52" s="134"/>
      <c r="BL52" s="134"/>
      <c r="BM52" s="135"/>
      <c r="BN52" s="136"/>
      <c r="BO52" s="134"/>
      <c r="BP52" s="134"/>
      <c r="BQ52" s="135"/>
      <c r="BR52" s="136"/>
      <c r="BS52" s="134"/>
      <c r="BT52" s="134"/>
      <c r="BU52" s="135"/>
      <c r="BV52" s="136"/>
      <c r="BW52" s="134"/>
      <c r="BX52" s="191"/>
    </row>
    <row r="53" spans="3:76" ht="15.95" customHeight="1" thickBot="1" x14ac:dyDescent="0.25">
      <c r="AM53" s="201"/>
      <c r="AN53" s="199"/>
      <c r="AO53" s="202"/>
      <c r="AP53" s="198"/>
      <c r="AQ53" s="199"/>
      <c r="AR53" s="199"/>
      <c r="AS53" s="199"/>
      <c r="AT53" s="202"/>
      <c r="AU53" s="198"/>
      <c r="AV53" s="199"/>
      <c r="AW53" s="199"/>
      <c r="AX53" s="198"/>
      <c r="AY53" s="199"/>
      <c r="AZ53" s="199"/>
      <c r="BA53" s="202"/>
      <c r="BB53" s="198"/>
      <c r="BC53" s="199"/>
      <c r="BD53" s="199"/>
      <c r="BE53" s="202"/>
      <c r="BF53" s="198"/>
      <c r="BG53" s="199"/>
      <c r="BH53" s="199"/>
      <c r="BI53" s="202"/>
      <c r="BJ53" s="198"/>
      <c r="BK53" s="199"/>
      <c r="BL53" s="199"/>
      <c r="BM53" s="202"/>
      <c r="BN53" s="198"/>
      <c r="BO53" s="199"/>
      <c r="BP53" s="199"/>
      <c r="BQ53" s="202"/>
      <c r="BR53" s="198"/>
      <c r="BS53" s="199"/>
      <c r="BT53" s="199"/>
      <c r="BU53" s="202"/>
      <c r="BV53" s="198"/>
      <c r="BW53" s="199"/>
      <c r="BX53" s="200"/>
    </row>
    <row r="54" spans="3:76" ht="15.95" customHeight="1" thickTop="1" x14ac:dyDescent="0.2"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</row>
    <row r="55" spans="3:76" ht="15.95" customHeight="1" x14ac:dyDescent="0.2">
      <c r="C55" s="52" t="s">
        <v>41</v>
      </c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6"/>
    </row>
    <row r="56" spans="3:76" ht="15.95" customHeight="1" x14ac:dyDescent="0.2">
      <c r="C56" s="52" t="s">
        <v>42</v>
      </c>
      <c r="AM56" s="6"/>
      <c r="AN56" s="6"/>
      <c r="AO56" s="6"/>
      <c r="AP56" s="6"/>
      <c r="AQ56" s="6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6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6"/>
    </row>
    <row r="57" spans="3:76" ht="15.95" customHeight="1" x14ac:dyDescent="0.2">
      <c r="C57" s="52" t="s">
        <v>43</v>
      </c>
      <c r="AM57" s="6"/>
      <c r="AN57" s="6"/>
      <c r="AO57" s="6"/>
      <c r="AP57" s="6"/>
      <c r="AQ57" s="6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6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6"/>
    </row>
    <row r="58" spans="3:76" ht="15.95" customHeight="1" x14ac:dyDescent="0.2">
      <c r="C58" s="52" t="s">
        <v>44</v>
      </c>
      <c r="AM58" s="6"/>
      <c r="AN58" s="6"/>
      <c r="AO58" s="6"/>
      <c r="AP58" s="6"/>
      <c r="AQ58" s="6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6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6"/>
    </row>
    <row r="59" spans="3:76" ht="15.95" customHeight="1" x14ac:dyDescent="0.2">
      <c r="C59" s="52" t="s">
        <v>45</v>
      </c>
      <c r="AM59" s="6"/>
      <c r="AN59" s="6"/>
      <c r="AO59" s="6"/>
      <c r="AP59" s="6"/>
      <c r="AQ59" s="6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6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6"/>
    </row>
    <row r="60" spans="3:76" ht="15.95" customHeight="1" x14ac:dyDescent="0.2">
      <c r="C60" s="52" t="s">
        <v>46</v>
      </c>
      <c r="AM60" s="11"/>
      <c r="AN60" s="11"/>
      <c r="AO60" s="11"/>
      <c r="AP60" s="11"/>
      <c r="AQ60" s="11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11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11"/>
    </row>
    <row r="61" spans="3:76" ht="15.95" customHeight="1" x14ac:dyDescent="0.2">
      <c r="C61" s="52" t="s">
        <v>47</v>
      </c>
      <c r="AM61" s="11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1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11"/>
    </row>
    <row r="62" spans="3:76" ht="15.95" customHeight="1" x14ac:dyDescent="0.2">
      <c r="C62" s="52" t="s">
        <v>48</v>
      </c>
      <c r="AM62" s="11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1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11"/>
    </row>
    <row r="63" spans="3:76" ht="15.95" customHeight="1" x14ac:dyDescent="0.2">
      <c r="C63" s="52" t="s">
        <v>49</v>
      </c>
      <c r="AM63" s="11"/>
      <c r="AN63" s="11"/>
      <c r="AO63" s="11"/>
      <c r="AP63" s="11"/>
      <c r="AQ63" s="11"/>
      <c r="AR63" s="11"/>
      <c r="AS63" s="11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1"/>
      <c r="BI63" s="11"/>
      <c r="BJ63" s="11"/>
      <c r="BK63" s="11"/>
      <c r="BL63" s="11"/>
      <c r="BM63" s="11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11"/>
    </row>
    <row r="64" spans="3:76" ht="15.95" customHeight="1" x14ac:dyDescent="0.25">
      <c r="C64" s="52" t="s">
        <v>50</v>
      </c>
      <c r="AM64" s="11"/>
      <c r="AN64" s="11"/>
      <c r="AO64" s="11"/>
      <c r="AP64" s="11"/>
      <c r="AQ64" s="11"/>
      <c r="AR64" s="11"/>
      <c r="AS64" s="11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5"/>
      <c r="BI64" s="16"/>
      <c r="BJ64" s="16"/>
      <c r="BK64" s="16"/>
      <c r="BL64" s="16"/>
      <c r="BM64" s="16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11"/>
    </row>
    <row r="65" spans="3:76" ht="15.95" customHeight="1" x14ac:dyDescent="0.25">
      <c r="C65" s="52" t="s">
        <v>51</v>
      </c>
      <c r="AM65" s="11"/>
      <c r="AN65" s="11"/>
      <c r="AO65" s="11"/>
      <c r="AP65" s="11"/>
      <c r="AQ65" s="11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6"/>
      <c r="BK65" s="16"/>
      <c r="BL65" s="16"/>
      <c r="BM65" s="16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11"/>
    </row>
    <row r="66" spans="3:76" ht="15.95" customHeight="1" x14ac:dyDescent="0.4">
      <c r="C66" s="52" t="s">
        <v>52</v>
      </c>
      <c r="AM66" s="11"/>
      <c r="AN66" s="11"/>
      <c r="AO66" s="11"/>
      <c r="AP66" s="11"/>
      <c r="AQ66" s="11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18"/>
      <c r="BL66" s="18"/>
      <c r="BM66" s="18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11"/>
    </row>
    <row r="67" spans="3:76" ht="15.95" customHeight="1" x14ac:dyDescent="0.3">
      <c r="C67" s="52" t="s">
        <v>53</v>
      </c>
      <c r="AM67" s="11"/>
      <c r="AN67" s="11"/>
      <c r="AO67" s="11"/>
      <c r="AP67" s="11"/>
      <c r="AQ67" s="11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9"/>
      <c r="BK67" s="19"/>
      <c r="BL67" s="19"/>
      <c r="BM67" s="1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11"/>
    </row>
    <row r="68" spans="3:76" ht="15.95" customHeight="1" x14ac:dyDescent="0.25">
      <c r="C68" s="52" t="s">
        <v>54</v>
      </c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11"/>
      <c r="BE68" s="53"/>
      <c r="BF68" s="53"/>
      <c r="BG68" s="53"/>
      <c r="BH68" s="53"/>
      <c r="BI68" s="53"/>
      <c r="BJ68" s="53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1"/>
    </row>
    <row r="69" spans="3:76" ht="15.95" customHeight="1" x14ac:dyDescent="0.2">
      <c r="C69" s="52" t="s">
        <v>55</v>
      </c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</row>
    <row r="70" spans="3:76" ht="15.95" customHeight="1" x14ac:dyDescent="0.25">
      <c r="C70" s="52" t="s">
        <v>56</v>
      </c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8"/>
      <c r="BB70" s="28"/>
      <c r="BC70" s="28"/>
      <c r="BD70" s="28"/>
      <c r="BE70" s="28"/>
      <c r="BF70" s="6"/>
      <c r="BG70" s="28"/>
      <c r="BH70" s="28"/>
      <c r="BI70" s="28"/>
      <c r="BJ70" s="28"/>
      <c r="BK70" s="28"/>
      <c r="BL70" s="16"/>
      <c r="BM70" s="29"/>
      <c r="BN70" s="29"/>
      <c r="BO70" s="29"/>
      <c r="BP70" s="29"/>
      <c r="BQ70" s="29"/>
      <c r="BS70" s="29"/>
      <c r="BT70" s="29"/>
      <c r="BU70" s="29"/>
      <c r="BV70" s="29"/>
      <c r="BW70" s="29"/>
      <c r="BX70" s="11"/>
    </row>
    <row r="71" spans="3:76" ht="15.95" customHeight="1" x14ac:dyDescent="0.2">
      <c r="C71" s="52" t="s">
        <v>57</v>
      </c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28"/>
      <c r="BB71" s="28"/>
      <c r="BC71" s="28"/>
      <c r="BD71" s="28"/>
      <c r="BE71" s="28"/>
      <c r="BF71" s="11"/>
      <c r="BG71" s="28"/>
      <c r="BH71" s="28"/>
      <c r="BI71" s="28"/>
      <c r="BJ71" s="28"/>
      <c r="BK71" s="28"/>
      <c r="BL71" s="11"/>
      <c r="BM71" s="29"/>
      <c r="BN71" s="29"/>
      <c r="BO71" s="29"/>
      <c r="BP71" s="29"/>
      <c r="BQ71" s="29"/>
      <c r="BR71" s="11"/>
      <c r="BS71" s="29"/>
      <c r="BT71" s="29"/>
      <c r="BU71" s="29"/>
      <c r="BV71" s="29"/>
      <c r="BW71" s="29"/>
      <c r="BX71" s="11"/>
    </row>
    <row r="72" spans="3:76" ht="15.95" customHeight="1" x14ac:dyDescent="0.3">
      <c r="C72" s="52" t="s">
        <v>58</v>
      </c>
      <c r="AM72" s="27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27"/>
      <c r="BA72" s="32"/>
      <c r="BB72" s="32"/>
      <c r="BC72" s="32"/>
      <c r="BD72" s="32"/>
      <c r="BE72" s="32"/>
      <c r="BF72" s="6"/>
      <c r="BG72" s="32"/>
      <c r="BH72" s="32"/>
      <c r="BI72" s="32"/>
      <c r="BJ72" s="32"/>
      <c r="BK72" s="32"/>
      <c r="BL72" s="16"/>
      <c r="BM72" s="32"/>
      <c r="BN72" s="32"/>
      <c r="BO72" s="32"/>
      <c r="BP72" s="32"/>
      <c r="BQ72" s="32"/>
      <c r="BR72" s="16"/>
      <c r="BS72" s="32"/>
      <c r="BT72" s="32"/>
      <c r="BU72" s="32"/>
      <c r="BV72" s="32"/>
      <c r="BW72" s="32"/>
      <c r="BX72" s="11"/>
    </row>
    <row r="73" spans="3:76" ht="15.95" customHeight="1" x14ac:dyDescent="0.3">
      <c r="C73" s="52" t="s">
        <v>59</v>
      </c>
      <c r="AM73" s="27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27"/>
      <c r="BA73" s="32"/>
      <c r="BB73" s="32"/>
      <c r="BC73" s="32"/>
      <c r="BD73" s="32"/>
      <c r="BE73" s="32"/>
      <c r="BF73" s="6"/>
      <c r="BG73" s="32"/>
      <c r="BH73" s="32"/>
      <c r="BI73" s="32"/>
      <c r="BJ73" s="32"/>
      <c r="BK73" s="32"/>
      <c r="BL73" s="16"/>
      <c r="BM73" s="32"/>
      <c r="BN73" s="32"/>
      <c r="BO73" s="32"/>
      <c r="BP73" s="32"/>
      <c r="BQ73" s="32"/>
      <c r="BR73" s="16"/>
      <c r="BS73" s="32"/>
      <c r="BT73" s="32"/>
      <c r="BU73" s="32"/>
      <c r="BV73" s="32"/>
      <c r="BW73" s="32"/>
      <c r="BX73" s="11"/>
    </row>
    <row r="74" spans="3:76" ht="15.95" customHeight="1" x14ac:dyDescent="0.3">
      <c r="C74" s="52" t="s">
        <v>60</v>
      </c>
      <c r="AM74" s="27"/>
      <c r="AN74" s="31"/>
      <c r="AO74" s="31"/>
      <c r="AP74" s="31"/>
      <c r="AQ74" s="31"/>
      <c r="AR74" s="31"/>
      <c r="AS74" s="31"/>
      <c r="AT74" s="31"/>
      <c r="AU74" s="31"/>
      <c r="AV74" s="31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16"/>
      <c r="BN74" s="31"/>
      <c r="BO74" s="31"/>
      <c r="BP74" s="31"/>
      <c r="BQ74" s="31"/>
      <c r="BR74" s="33"/>
      <c r="BS74" s="33"/>
      <c r="BT74" s="33"/>
      <c r="BU74" s="33"/>
      <c r="BV74" s="33"/>
      <c r="BW74" s="33"/>
      <c r="BX74" s="11"/>
    </row>
    <row r="75" spans="3:76" ht="15.95" customHeight="1" x14ac:dyDescent="0.3">
      <c r="C75" s="52" t="s">
        <v>61</v>
      </c>
      <c r="AM75" s="11"/>
      <c r="AN75" s="31"/>
      <c r="AO75" s="31"/>
      <c r="AP75" s="31"/>
      <c r="AQ75" s="31"/>
      <c r="AR75" s="31"/>
      <c r="AS75" s="31"/>
      <c r="AT75" s="31"/>
      <c r="AU75" s="31"/>
      <c r="AV75" s="31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11"/>
      <c r="BN75" s="31"/>
      <c r="BO75" s="31"/>
      <c r="BP75" s="31"/>
      <c r="BQ75" s="31"/>
      <c r="BR75" s="33"/>
      <c r="BS75" s="33"/>
      <c r="BT75" s="33"/>
      <c r="BU75" s="33"/>
      <c r="BV75" s="33"/>
      <c r="BW75" s="33"/>
      <c r="BX75" s="11"/>
    </row>
    <row r="76" spans="3:76" ht="15.95" customHeight="1" x14ac:dyDescent="0.3">
      <c r="C76" s="52" t="s">
        <v>62</v>
      </c>
      <c r="AM76" s="27"/>
      <c r="AN76" s="34"/>
      <c r="AO76" s="34"/>
      <c r="AP76" s="34"/>
      <c r="AQ76" s="34"/>
      <c r="AR76" s="34"/>
      <c r="AS76" s="32"/>
      <c r="AT76" s="32"/>
      <c r="AU76" s="32"/>
      <c r="AV76" s="35"/>
      <c r="AW76" s="35"/>
      <c r="AX76" s="35"/>
      <c r="AY76" s="35"/>
      <c r="AZ76" s="35"/>
      <c r="BA76" s="32"/>
      <c r="BB76" s="32"/>
      <c r="BC76" s="32"/>
      <c r="BD76" s="35"/>
      <c r="BE76" s="35"/>
      <c r="BF76" s="35"/>
      <c r="BG76" s="35"/>
      <c r="BH76" s="35"/>
      <c r="BI76" s="36"/>
      <c r="BJ76" s="36"/>
      <c r="BK76" s="36"/>
      <c r="BL76" s="35"/>
      <c r="BM76" s="35"/>
      <c r="BN76" s="35"/>
      <c r="BO76" s="32"/>
      <c r="BP76" s="32"/>
      <c r="BQ76" s="32"/>
      <c r="BR76" s="35"/>
      <c r="BS76" s="35"/>
      <c r="BT76" s="35"/>
      <c r="BU76" s="35"/>
      <c r="BV76" s="32"/>
      <c r="BW76" s="32"/>
      <c r="BX76" s="11"/>
    </row>
    <row r="77" spans="3:76" ht="15.95" customHeight="1" x14ac:dyDescent="0.3">
      <c r="C77" s="52" t="s">
        <v>63</v>
      </c>
      <c r="AM77" s="27"/>
      <c r="AN77" s="34"/>
      <c r="AO77" s="34"/>
      <c r="AP77" s="34"/>
      <c r="AQ77" s="34"/>
      <c r="AR77" s="34"/>
      <c r="AS77" s="32"/>
      <c r="AT77" s="32"/>
      <c r="AU77" s="32"/>
      <c r="AV77" s="35"/>
      <c r="AW77" s="35"/>
      <c r="AX77" s="35"/>
      <c r="AY77" s="35"/>
      <c r="AZ77" s="35"/>
      <c r="BA77" s="32"/>
      <c r="BB77" s="32"/>
      <c r="BC77" s="32"/>
      <c r="BD77" s="35"/>
      <c r="BE77" s="35"/>
      <c r="BF77" s="35"/>
      <c r="BG77" s="35"/>
      <c r="BH77" s="35"/>
      <c r="BI77" s="36"/>
      <c r="BJ77" s="36"/>
      <c r="BK77" s="36"/>
      <c r="BL77" s="35"/>
      <c r="BM77" s="35"/>
      <c r="BN77" s="35"/>
      <c r="BO77" s="32"/>
      <c r="BP77" s="32"/>
      <c r="BQ77" s="32"/>
      <c r="BR77" s="35"/>
      <c r="BS77" s="35"/>
      <c r="BT77" s="35"/>
      <c r="BU77" s="35"/>
      <c r="BV77" s="32"/>
      <c r="BW77" s="32"/>
      <c r="BX77" s="11"/>
    </row>
    <row r="78" spans="3:76" ht="15.95" customHeight="1" x14ac:dyDescent="0.3">
      <c r="C78" s="52" t="s">
        <v>64</v>
      </c>
      <c r="AM78" s="27"/>
      <c r="AN78" s="31"/>
      <c r="AO78" s="31"/>
      <c r="AP78" s="31"/>
      <c r="AQ78" s="31"/>
      <c r="AR78" s="31"/>
      <c r="AS78" s="31"/>
      <c r="AT78" s="35"/>
      <c r="AU78" s="35"/>
      <c r="AV78" s="35"/>
      <c r="AW78" s="35"/>
      <c r="AX78" s="35"/>
      <c r="AY78" s="35"/>
      <c r="AZ78" s="35"/>
      <c r="BA78" s="35"/>
      <c r="BB78" s="27"/>
      <c r="BC78" s="27"/>
      <c r="BD78" s="11"/>
      <c r="BE78" s="11"/>
      <c r="BF78" s="37"/>
      <c r="BG78" s="38"/>
      <c r="BH78" s="39"/>
      <c r="BI78" s="39"/>
      <c r="BJ78" s="11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1"/>
    </row>
    <row r="79" spans="3:76" ht="15.95" customHeight="1" x14ac:dyDescent="0.3">
      <c r="C79" s="52" t="s">
        <v>65</v>
      </c>
      <c r="AM79" s="27"/>
      <c r="AN79" s="31"/>
      <c r="AO79" s="31"/>
      <c r="AP79" s="31"/>
      <c r="AQ79" s="31"/>
      <c r="AR79" s="31"/>
      <c r="AS79" s="31"/>
      <c r="AT79" s="35"/>
      <c r="AU79" s="35"/>
      <c r="AV79" s="35"/>
      <c r="AW79" s="35"/>
      <c r="AX79" s="35"/>
      <c r="AY79" s="35"/>
      <c r="AZ79" s="35"/>
      <c r="BA79" s="35"/>
      <c r="BB79" s="27"/>
      <c r="BC79" s="27"/>
      <c r="BD79" s="11"/>
      <c r="BE79" s="11"/>
      <c r="BF79" s="37"/>
      <c r="BG79" s="38"/>
      <c r="BH79" s="39"/>
      <c r="BI79" s="39"/>
      <c r="BJ79" s="11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1"/>
    </row>
    <row r="80" spans="3:76" ht="15.95" customHeight="1" x14ac:dyDescent="0.2">
      <c r="C80" s="52" t="s">
        <v>66</v>
      </c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44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</row>
    <row r="81" spans="3:76" ht="15.95" customHeight="1" x14ac:dyDescent="0.2">
      <c r="C81" s="52" t="s">
        <v>67</v>
      </c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42"/>
      <c r="BE81" s="42"/>
      <c r="BF81" s="42"/>
      <c r="BG81" s="42"/>
      <c r="BH81" s="42"/>
      <c r="BI81" s="43"/>
      <c r="BJ81" s="43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11"/>
    </row>
    <row r="82" spans="3:76" ht="15.95" customHeight="1" x14ac:dyDescent="0.2">
      <c r="C82" s="52" t="s">
        <v>68</v>
      </c>
      <c r="AM82" s="11"/>
      <c r="AN82" s="28"/>
      <c r="AO82" s="28"/>
      <c r="AP82" s="28"/>
      <c r="AQ82" s="28"/>
      <c r="AR82" s="28"/>
      <c r="AS82" s="28"/>
      <c r="AT82" s="28"/>
      <c r="AU82" s="28"/>
      <c r="AV82" s="11"/>
      <c r="AW82" s="44"/>
      <c r="AX82" s="28"/>
      <c r="AY82" s="28"/>
      <c r="AZ82" s="28"/>
      <c r="BA82" s="28"/>
      <c r="BB82" s="28"/>
      <c r="BC82" s="11"/>
      <c r="BD82" s="42"/>
      <c r="BE82" s="28"/>
      <c r="BF82" s="28"/>
      <c r="BG82" s="28"/>
      <c r="BH82" s="28"/>
      <c r="BI82" s="28"/>
      <c r="BJ82" s="43"/>
      <c r="BK82" s="42"/>
      <c r="BL82" s="28"/>
      <c r="BM82" s="28"/>
      <c r="BN82" s="28"/>
      <c r="BO82" s="28"/>
      <c r="BP82" s="28"/>
      <c r="BQ82" s="42"/>
      <c r="BR82" s="42"/>
      <c r="BS82" s="28"/>
      <c r="BT82" s="28"/>
      <c r="BU82" s="28"/>
      <c r="BV82" s="28"/>
      <c r="BW82" s="28"/>
      <c r="BX82" s="11"/>
    </row>
    <row r="83" spans="3:76" ht="15.95" customHeight="1" x14ac:dyDescent="0.2">
      <c r="C83" s="52" t="s">
        <v>69</v>
      </c>
      <c r="AM83" s="11"/>
      <c r="AN83" s="28"/>
      <c r="AO83" s="28"/>
      <c r="AP83" s="28"/>
      <c r="AQ83" s="28"/>
      <c r="AR83" s="28"/>
      <c r="AS83" s="28"/>
      <c r="AT83" s="28"/>
      <c r="AU83" s="28"/>
      <c r="AV83" s="11"/>
      <c r="AW83" s="11"/>
      <c r="AX83" s="28"/>
      <c r="AY83" s="28"/>
      <c r="AZ83" s="28"/>
      <c r="BA83" s="28"/>
      <c r="BB83" s="28"/>
      <c r="BC83" s="11"/>
      <c r="BD83" s="42"/>
      <c r="BE83" s="28"/>
      <c r="BF83" s="28"/>
      <c r="BG83" s="28"/>
      <c r="BH83" s="28"/>
      <c r="BI83" s="28"/>
      <c r="BJ83" s="43"/>
      <c r="BK83" s="42"/>
      <c r="BL83" s="28"/>
      <c r="BM83" s="28"/>
      <c r="BN83" s="28"/>
      <c r="BO83" s="28"/>
      <c r="BP83" s="28"/>
      <c r="BQ83" s="42"/>
      <c r="BR83" s="42"/>
      <c r="BS83" s="28"/>
      <c r="BT83" s="28"/>
      <c r="BU83" s="28"/>
      <c r="BV83" s="28"/>
      <c r="BW83" s="28"/>
      <c r="BX83" s="11"/>
    </row>
    <row r="84" spans="3:76" ht="15.95" customHeight="1" x14ac:dyDescent="0.3">
      <c r="C84" s="52" t="s">
        <v>70</v>
      </c>
      <c r="AM84" s="11"/>
      <c r="AN84" s="35"/>
      <c r="AO84" s="35"/>
      <c r="AP84" s="35"/>
      <c r="AQ84" s="35"/>
      <c r="AR84" s="35"/>
      <c r="AS84" s="35"/>
      <c r="AT84" s="35"/>
      <c r="AU84" s="35"/>
      <c r="AV84" s="11"/>
      <c r="AW84" s="11"/>
      <c r="AX84" s="35"/>
      <c r="AY84" s="35"/>
      <c r="AZ84" s="35"/>
      <c r="BA84" s="35"/>
      <c r="BB84" s="35"/>
      <c r="BC84" s="11"/>
      <c r="BD84" s="42"/>
      <c r="BE84" s="35"/>
      <c r="BF84" s="35"/>
      <c r="BG84" s="35"/>
      <c r="BH84" s="35"/>
      <c r="BI84" s="35"/>
      <c r="BJ84" s="48"/>
      <c r="BK84" s="42"/>
      <c r="BL84" s="35"/>
      <c r="BM84" s="35"/>
      <c r="BN84" s="35"/>
      <c r="BO84" s="35"/>
      <c r="BP84" s="35"/>
      <c r="BQ84" s="42"/>
      <c r="BR84" s="42"/>
      <c r="BS84" s="32"/>
      <c r="BT84" s="32"/>
      <c r="BU84" s="32"/>
      <c r="BV84" s="32"/>
      <c r="BW84" s="32"/>
      <c r="BX84" s="11"/>
    </row>
    <row r="85" spans="3:76" ht="15.95" customHeight="1" x14ac:dyDescent="0.25">
      <c r="C85" s="52" t="s">
        <v>71</v>
      </c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42"/>
      <c r="BE85" s="42"/>
      <c r="BF85" s="42"/>
      <c r="BG85" s="42"/>
      <c r="BH85" s="42"/>
      <c r="BI85" s="48"/>
      <c r="BJ85" s="48"/>
      <c r="BK85" s="42"/>
      <c r="BL85" s="42"/>
      <c r="BM85" s="42"/>
      <c r="BN85" s="42"/>
      <c r="BO85" s="42"/>
      <c r="BP85" s="42"/>
      <c r="BQ85" s="42"/>
      <c r="BR85" s="42"/>
      <c r="BS85" s="54"/>
      <c r="BT85" s="54"/>
      <c r="BU85" s="54"/>
      <c r="BV85" s="54"/>
      <c r="BW85" s="54"/>
      <c r="BX85" s="11"/>
    </row>
    <row r="86" spans="3:76" ht="15.95" customHeight="1" x14ac:dyDescent="0.25">
      <c r="C86" s="52" t="s">
        <v>72</v>
      </c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42"/>
      <c r="BE86" s="42"/>
      <c r="BF86" s="42"/>
      <c r="BG86" s="42"/>
      <c r="BH86" s="42"/>
      <c r="BI86" s="48"/>
      <c r="BJ86" s="48"/>
      <c r="BK86" s="42"/>
      <c r="BL86" s="42"/>
      <c r="BM86" s="42"/>
      <c r="BN86" s="42"/>
      <c r="BO86" s="42"/>
      <c r="BP86" s="42"/>
      <c r="BQ86" s="42"/>
      <c r="BR86" s="42"/>
      <c r="BS86" s="54"/>
      <c r="BT86" s="54"/>
      <c r="BU86" s="54"/>
      <c r="BV86" s="54"/>
      <c r="BW86" s="54"/>
      <c r="BX86" s="11"/>
    </row>
    <row r="87" spans="3:76" ht="15.95" customHeight="1" x14ac:dyDescent="0.2">
      <c r="C87" s="52" t="s">
        <v>73</v>
      </c>
      <c r="AM87" s="11"/>
      <c r="BX87" s="11"/>
    </row>
    <row r="88" spans="3:76" ht="15.95" customHeight="1" x14ac:dyDescent="0.2">
      <c r="C88" s="52" t="s">
        <v>74</v>
      </c>
      <c r="AM88" s="55"/>
      <c r="AN88" s="55"/>
      <c r="AO88" s="55"/>
      <c r="AP88" s="55"/>
      <c r="AQ88" s="55"/>
      <c r="AR88" s="55"/>
      <c r="AS88" s="55"/>
      <c r="AT88" s="48"/>
      <c r="AU88" s="48"/>
      <c r="AV88" s="48"/>
      <c r="AW88" s="48"/>
      <c r="AX88" s="48"/>
      <c r="AY88" s="48"/>
      <c r="AZ88" s="48"/>
      <c r="BA88" s="48"/>
      <c r="BB88" s="48"/>
      <c r="BC88" s="56"/>
      <c r="BD88" s="57"/>
      <c r="BE88" s="57"/>
      <c r="BF88" s="56"/>
      <c r="BG88" s="57"/>
      <c r="BH88" s="57"/>
      <c r="BI88" s="57"/>
      <c r="BJ88" s="57"/>
      <c r="BK88" s="57"/>
      <c r="BL88" s="57"/>
      <c r="BM88" s="57"/>
      <c r="BN88" s="58"/>
      <c r="BO88" s="58"/>
      <c r="BP88" s="58"/>
      <c r="BQ88" s="58"/>
      <c r="BR88" s="58"/>
      <c r="BS88" s="58"/>
      <c r="BT88" s="48"/>
      <c r="BU88" s="48"/>
      <c r="BV88" s="48"/>
      <c r="BW88" s="48"/>
      <c r="BX88" s="48"/>
    </row>
    <row r="89" spans="3:76" ht="15.95" customHeight="1" x14ac:dyDescent="0.2">
      <c r="C89" s="52" t="s">
        <v>75</v>
      </c>
      <c r="AM89" s="55"/>
      <c r="AN89" s="55"/>
      <c r="AO89" s="55"/>
      <c r="AP89" s="55"/>
      <c r="AQ89" s="55"/>
      <c r="AR89" s="55"/>
      <c r="AS89" s="55"/>
      <c r="AT89" s="48"/>
      <c r="AU89" s="48"/>
      <c r="AV89" s="48"/>
      <c r="AW89" s="48"/>
      <c r="AX89" s="48"/>
      <c r="AY89" s="48"/>
      <c r="AZ89" s="48"/>
      <c r="BA89" s="48"/>
      <c r="BB89" s="48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8"/>
      <c r="BO89" s="58"/>
      <c r="BP89" s="58"/>
      <c r="BQ89" s="58"/>
      <c r="BR89" s="58"/>
      <c r="BS89" s="58"/>
      <c r="BT89" s="48"/>
      <c r="BU89" s="48"/>
      <c r="BV89" s="48"/>
      <c r="BW89" s="48"/>
      <c r="BX89" s="48"/>
    </row>
    <row r="90" spans="3:76" ht="15.95" customHeight="1" x14ac:dyDescent="0.2">
      <c r="C90" s="52" t="s">
        <v>76</v>
      </c>
      <c r="AM90" s="59"/>
      <c r="AN90" s="59"/>
      <c r="AO90" s="59"/>
      <c r="AP90" s="59"/>
      <c r="AQ90" s="59"/>
      <c r="AR90" s="59"/>
      <c r="AS90" s="59"/>
      <c r="AT90" s="60"/>
      <c r="AU90" s="60"/>
      <c r="AV90" s="60"/>
      <c r="AW90" s="60"/>
      <c r="AX90" s="61"/>
      <c r="AY90" s="61"/>
      <c r="AZ90" s="61"/>
      <c r="BA90" s="61"/>
      <c r="BB90" s="61"/>
      <c r="BC90" s="62"/>
      <c r="BD90" s="62"/>
      <c r="BE90" s="62"/>
      <c r="BF90" s="48"/>
      <c r="BG90" s="48"/>
      <c r="BH90" s="48"/>
      <c r="BI90" s="48"/>
      <c r="BJ90" s="48"/>
      <c r="BK90" s="48"/>
      <c r="BL90" s="48"/>
      <c r="BM90" s="48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</row>
    <row r="91" spans="3:76" ht="15.95" customHeight="1" x14ac:dyDescent="0.2">
      <c r="C91" s="52" t="s">
        <v>77</v>
      </c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61"/>
      <c r="BU91" s="61"/>
      <c r="BV91" s="61"/>
      <c r="BW91" s="61"/>
      <c r="BX91" s="61"/>
    </row>
    <row r="92" spans="3:76" ht="15.95" customHeight="1" x14ac:dyDescent="0.2">
      <c r="C92" s="52" t="s">
        <v>78</v>
      </c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2"/>
      <c r="AY92" s="62"/>
      <c r="AZ92" s="62"/>
      <c r="BA92" s="62"/>
      <c r="BB92" s="62"/>
      <c r="BC92" s="63"/>
      <c r="BD92" s="63"/>
      <c r="BE92" s="63"/>
      <c r="BF92" s="62"/>
      <c r="BG92" s="62"/>
      <c r="BH92" s="62"/>
      <c r="BI92" s="62"/>
      <c r="BJ92" s="62"/>
      <c r="BK92" s="62"/>
      <c r="BL92" s="62"/>
      <c r="BM92" s="62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</row>
    <row r="93" spans="3:76" ht="15.95" customHeight="1" x14ac:dyDescent="0.2">
      <c r="C93" s="52" t="s">
        <v>79</v>
      </c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</row>
    <row r="94" spans="3:76" ht="15.95" customHeight="1" x14ac:dyDescent="0.2">
      <c r="C94" s="52" t="s">
        <v>80</v>
      </c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50"/>
      <c r="BC94" s="50"/>
      <c r="BD94" s="50"/>
      <c r="BE94" s="50"/>
      <c r="BF94" s="49"/>
      <c r="BG94" s="49"/>
      <c r="BH94" s="49"/>
      <c r="BI94" s="49"/>
      <c r="BJ94" s="50"/>
      <c r="BK94" s="50"/>
      <c r="BL94" s="50"/>
      <c r="BM94" s="50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</row>
    <row r="95" spans="3:76" ht="15.95" customHeight="1" x14ac:dyDescent="0.2">
      <c r="C95" s="52" t="s">
        <v>81</v>
      </c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50"/>
      <c r="BC95" s="50"/>
      <c r="BD95" s="50"/>
      <c r="BE95" s="50"/>
      <c r="BF95" s="49"/>
      <c r="BG95" s="49"/>
      <c r="BH95" s="49"/>
      <c r="BI95" s="49"/>
      <c r="BJ95" s="50"/>
      <c r="BK95" s="50"/>
      <c r="BL95" s="50"/>
      <c r="BM95" s="50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</row>
    <row r="96" spans="3:76" ht="15.95" customHeight="1" x14ac:dyDescent="0.2">
      <c r="C96" s="52" t="s">
        <v>82</v>
      </c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50"/>
      <c r="BC96" s="50"/>
      <c r="BD96" s="50"/>
      <c r="BE96" s="50"/>
      <c r="BF96" s="49"/>
      <c r="BG96" s="49"/>
      <c r="BH96" s="49"/>
      <c r="BI96" s="49"/>
      <c r="BJ96" s="50"/>
      <c r="BK96" s="50"/>
      <c r="BL96" s="50"/>
      <c r="BM96" s="50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</row>
    <row r="97" spans="3:76" ht="15.95" customHeight="1" x14ac:dyDescent="0.2">
      <c r="C97" s="52" t="s">
        <v>83</v>
      </c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2"/>
      <c r="BC97" s="62"/>
      <c r="BD97" s="62"/>
      <c r="BE97" s="62"/>
      <c r="BF97" s="62"/>
      <c r="BG97" s="62"/>
      <c r="BH97" s="62"/>
      <c r="BI97" s="62"/>
      <c r="BJ97" s="64"/>
      <c r="BK97" s="64"/>
      <c r="BL97" s="64"/>
      <c r="BM97" s="64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</row>
    <row r="98" spans="3:76" ht="15.95" customHeight="1" x14ac:dyDescent="0.2">
      <c r="C98" s="52" t="s">
        <v>84</v>
      </c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</row>
    <row r="99" spans="3:76" ht="15.95" customHeight="1" x14ac:dyDescent="0.25">
      <c r="C99" s="52" t="s">
        <v>85</v>
      </c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5"/>
      <c r="BW99" s="65"/>
      <c r="BX99" s="65"/>
    </row>
    <row r="100" spans="3:76" ht="15.95" customHeight="1" x14ac:dyDescent="0.2">
      <c r="C100" s="52" t="s">
        <v>86</v>
      </c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</row>
    <row r="101" spans="3:76" ht="15.95" customHeight="1" x14ac:dyDescent="0.2">
      <c r="C101" s="52" t="s">
        <v>87</v>
      </c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</row>
    <row r="102" spans="3:76" ht="15.95" customHeight="1" x14ac:dyDescent="0.2">
      <c r="C102" s="52" t="s">
        <v>88</v>
      </c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</row>
    <row r="103" spans="3:76" ht="15" x14ac:dyDescent="0.2">
      <c r="C103" s="52" t="s">
        <v>89</v>
      </c>
    </row>
    <row r="104" spans="3:76" ht="15" x14ac:dyDescent="0.2">
      <c r="C104" s="52" t="s">
        <v>90</v>
      </c>
    </row>
    <row r="105" spans="3:76" ht="15" x14ac:dyDescent="0.2">
      <c r="C105" s="52" t="s">
        <v>91</v>
      </c>
    </row>
    <row r="106" spans="3:76" ht="15" x14ac:dyDescent="0.2">
      <c r="C106" s="52" t="s">
        <v>92</v>
      </c>
    </row>
    <row r="107" spans="3:76" ht="15" x14ac:dyDescent="0.2">
      <c r="C107" s="52" t="s">
        <v>93</v>
      </c>
    </row>
    <row r="108" spans="3:76" ht="15" x14ac:dyDescent="0.2">
      <c r="C108" s="52" t="s">
        <v>94</v>
      </c>
    </row>
    <row r="109" spans="3:76" ht="15" x14ac:dyDescent="0.2">
      <c r="C109" s="52" t="s">
        <v>95</v>
      </c>
    </row>
    <row r="110" spans="3:76" ht="15" x14ac:dyDescent="0.2">
      <c r="C110" s="52" t="s">
        <v>96</v>
      </c>
    </row>
    <row r="111" spans="3:76" ht="15" x14ac:dyDescent="0.2">
      <c r="C111" s="52" t="s">
        <v>97</v>
      </c>
    </row>
    <row r="112" spans="3:76" ht="15" x14ac:dyDescent="0.2">
      <c r="C112" s="52" t="s">
        <v>98</v>
      </c>
    </row>
    <row r="113" spans="3:3" ht="15" x14ac:dyDescent="0.2">
      <c r="C113" s="52" t="s">
        <v>99</v>
      </c>
    </row>
    <row r="114" spans="3:3" ht="15" x14ac:dyDescent="0.2">
      <c r="C114" s="52" t="s">
        <v>100</v>
      </c>
    </row>
  </sheetData>
  <mergeCells count="179">
    <mergeCell ref="BV53:BX53"/>
    <mergeCell ref="BV52:BX52"/>
    <mergeCell ref="AM53:AO53"/>
    <mergeCell ref="AP53:AT53"/>
    <mergeCell ref="AU53:AW53"/>
    <mergeCell ref="AX53:BA53"/>
    <mergeCell ref="BB53:BE53"/>
    <mergeCell ref="BF53:BI53"/>
    <mergeCell ref="BJ53:BM53"/>
    <mergeCell ref="BN53:BQ53"/>
    <mergeCell ref="BR53:BU53"/>
    <mergeCell ref="AM52:AO52"/>
    <mergeCell ref="AP52:AT52"/>
    <mergeCell ref="AU52:AW52"/>
    <mergeCell ref="AX52:BA52"/>
    <mergeCell ref="BB52:BE52"/>
    <mergeCell ref="BF52:BI52"/>
    <mergeCell ref="BJ52:BM52"/>
    <mergeCell ref="BN52:BQ52"/>
    <mergeCell ref="BR52:BU52"/>
    <mergeCell ref="BV50:BX50"/>
    <mergeCell ref="AM51:AO51"/>
    <mergeCell ref="AP51:AT51"/>
    <mergeCell ref="AU51:AW51"/>
    <mergeCell ref="AX51:BA51"/>
    <mergeCell ref="BB51:BE51"/>
    <mergeCell ref="BF51:BI51"/>
    <mergeCell ref="BJ51:BM51"/>
    <mergeCell ref="BN51:BQ51"/>
    <mergeCell ref="BR51:BU51"/>
    <mergeCell ref="BV51:BX51"/>
    <mergeCell ref="AM50:AO50"/>
    <mergeCell ref="AP50:AT50"/>
    <mergeCell ref="AU50:AW50"/>
    <mergeCell ref="AX50:BA50"/>
    <mergeCell ref="BB50:BE50"/>
    <mergeCell ref="BF50:BI50"/>
    <mergeCell ref="BJ50:BM50"/>
    <mergeCell ref="BN50:BQ50"/>
    <mergeCell ref="BR50:BU50"/>
    <mergeCell ref="BV48:BX48"/>
    <mergeCell ref="AM49:AO49"/>
    <mergeCell ref="AP49:AT49"/>
    <mergeCell ref="AU49:AW49"/>
    <mergeCell ref="AX49:BA49"/>
    <mergeCell ref="BB49:BE49"/>
    <mergeCell ref="BF49:BI49"/>
    <mergeCell ref="BJ49:BM49"/>
    <mergeCell ref="BN49:BQ49"/>
    <mergeCell ref="BR49:BU49"/>
    <mergeCell ref="BV49:BX49"/>
    <mergeCell ref="AM48:AO48"/>
    <mergeCell ref="AP48:AT48"/>
    <mergeCell ref="AU48:AW48"/>
    <mergeCell ref="AX48:BA48"/>
    <mergeCell ref="BB48:BE48"/>
    <mergeCell ref="BF48:BI48"/>
    <mergeCell ref="BJ48:BM48"/>
    <mergeCell ref="BN48:BQ48"/>
    <mergeCell ref="BR48:BU48"/>
    <mergeCell ref="BV46:BX46"/>
    <mergeCell ref="AM47:AO47"/>
    <mergeCell ref="AP47:AT47"/>
    <mergeCell ref="AU47:AW47"/>
    <mergeCell ref="AX47:BA47"/>
    <mergeCell ref="BB47:BE47"/>
    <mergeCell ref="BF47:BI47"/>
    <mergeCell ref="BJ47:BM47"/>
    <mergeCell ref="BN47:BQ47"/>
    <mergeCell ref="BR47:BU47"/>
    <mergeCell ref="BV47:BX47"/>
    <mergeCell ref="AM46:AO46"/>
    <mergeCell ref="AP46:AT46"/>
    <mergeCell ref="AU46:AW46"/>
    <mergeCell ref="AX46:BA46"/>
    <mergeCell ref="BB46:BE46"/>
    <mergeCell ref="BF46:BI46"/>
    <mergeCell ref="BJ46:BM46"/>
    <mergeCell ref="BN46:BQ46"/>
    <mergeCell ref="BR46:BU46"/>
    <mergeCell ref="BV44:BX44"/>
    <mergeCell ref="AM45:AO45"/>
    <mergeCell ref="AP45:AT45"/>
    <mergeCell ref="AU45:AW45"/>
    <mergeCell ref="AX45:BA45"/>
    <mergeCell ref="BB45:BE45"/>
    <mergeCell ref="BF45:BI45"/>
    <mergeCell ref="BJ45:BM45"/>
    <mergeCell ref="BN45:BQ45"/>
    <mergeCell ref="BR45:BU45"/>
    <mergeCell ref="BV45:BX45"/>
    <mergeCell ref="AM44:AO44"/>
    <mergeCell ref="AP44:AT44"/>
    <mergeCell ref="AU44:AW44"/>
    <mergeCell ref="AX44:BA44"/>
    <mergeCell ref="BB44:BE44"/>
    <mergeCell ref="BF44:BI44"/>
    <mergeCell ref="BJ44:BM44"/>
    <mergeCell ref="BN44:BQ44"/>
    <mergeCell ref="BR44:BU44"/>
    <mergeCell ref="BT39:BX39"/>
    <mergeCell ref="AM41:AO43"/>
    <mergeCell ref="AP41:AT43"/>
    <mergeCell ref="AU41:AW43"/>
    <mergeCell ref="AX41:BA43"/>
    <mergeCell ref="BB41:BE43"/>
    <mergeCell ref="BF41:BI43"/>
    <mergeCell ref="BJ41:BM43"/>
    <mergeCell ref="BN41:BQ43"/>
    <mergeCell ref="BR41:BU43"/>
    <mergeCell ref="AM39:AS39"/>
    <mergeCell ref="AT39:AW39"/>
    <mergeCell ref="AX39:BB39"/>
    <mergeCell ref="BC39:BE39"/>
    <mergeCell ref="BF39:BM39"/>
    <mergeCell ref="BN39:BS39"/>
    <mergeCell ref="BV41:BX43"/>
    <mergeCell ref="BT37:BX37"/>
    <mergeCell ref="AM38:AS38"/>
    <mergeCell ref="AT38:AW38"/>
    <mergeCell ref="AX38:BB38"/>
    <mergeCell ref="BC38:BE38"/>
    <mergeCell ref="BF38:BM38"/>
    <mergeCell ref="BN38:BS38"/>
    <mergeCell ref="BT38:BX38"/>
    <mergeCell ref="AM37:AS37"/>
    <mergeCell ref="AT37:AW37"/>
    <mergeCell ref="AX37:BB37"/>
    <mergeCell ref="BC37:BE37"/>
    <mergeCell ref="BF37:BM37"/>
    <mergeCell ref="BN37:BS37"/>
    <mergeCell ref="BS32:BW33"/>
    <mergeCell ref="AM35:AS36"/>
    <mergeCell ref="AT35:AW36"/>
    <mergeCell ref="AX35:BB36"/>
    <mergeCell ref="BC35:BE36"/>
    <mergeCell ref="BF35:BM36"/>
    <mergeCell ref="BN35:BS36"/>
    <mergeCell ref="BT35:BX36"/>
    <mergeCell ref="AN29:AU30"/>
    <mergeCell ref="AX29:BB30"/>
    <mergeCell ref="BE29:BI30"/>
    <mergeCell ref="BL29:BP30"/>
    <mergeCell ref="BS29:BW30"/>
    <mergeCell ref="AN31:AU31"/>
    <mergeCell ref="AX31:BB31"/>
    <mergeCell ref="BE31:BI31"/>
    <mergeCell ref="BL31:BP31"/>
    <mergeCell ref="BS31:BW31"/>
    <mergeCell ref="BL23:BN24"/>
    <mergeCell ref="BO23:BQ24"/>
    <mergeCell ref="BR23:BU24"/>
    <mergeCell ref="BV23:BW24"/>
    <mergeCell ref="AN25:AS26"/>
    <mergeCell ref="AT25:BA26"/>
    <mergeCell ref="AN23:AR24"/>
    <mergeCell ref="AS23:AU24"/>
    <mergeCell ref="AV23:AZ24"/>
    <mergeCell ref="BA23:BC24"/>
    <mergeCell ref="BD23:BH24"/>
    <mergeCell ref="BI23:BK24"/>
    <mergeCell ref="AN19:AY20"/>
    <mergeCell ref="BA19:BE20"/>
    <mergeCell ref="BG19:BK20"/>
    <mergeCell ref="BM19:BQ20"/>
    <mergeCell ref="BS19:BW20"/>
    <mergeCell ref="AN21:AV22"/>
    <mergeCell ref="AW21:BL22"/>
    <mergeCell ref="BN21:BQ22"/>
    <mergeCell ref="BR21:BW22"/>
    <mergeCell ref="BN2:BW14"/>
    <mergeCell ref="AR3:BL7"/>
    <mergeCell ref="AN8:BL9"/>
    <mergeCell ref="AT10:BG11"/>
    <mergeCell ref="AR12:BI14"/>
    <mergeCell ref="BA17:BE18"/>
    <mergeCell ref="BG17:BK18"/>
    <mergeCell ref="BM17:BQ18"/>
    <mergeCell ref="BS17:BW18"/>
  </mergeCells>
  <dataValidations count="2">
    <dataValidation allowBlank="1" showErrorMessage="1" promptTitle="اكتب التاريخ هنا " sqref="BK48:BV48 LG48:LR48 VC48:VN48 AEY48:AFJ48 AOU48:APF48 AYQ48:AZB48 BIM48:BIX48 BSI48:BST48 CCE48:CCP48 CMA48:CML48 CVW48:CWH48 DFS48:DGD48 DPO48:DPZ48 DZK48:DZV48 EJG48:EJR48 ETC48:ETN48 FCY48:FDJ48 FMU48:FNF48 FWQ48:FXB48 GGM48:GGX48 GQI48:GQT48 HAE48:HAP48 HKA48:HKL48 HTW48:HUH48 IDS48:IED48 INO48:INZ48 IXK48:IXV48 JHG48:JHR48 JRC48:JRN48 KAY48:KBJ48 KKU48:KLF48 KUQ48:KVB48 LEM48:LEX48 LOI48:LOT48 LYE48:LYP48 MIA48:MIL48 MRW48:MSH48 NBS48:NCD48 NLO48:NLZ48 NVK48:NVV48 OFG48:OFR48 OPC48:OPN48 OYY48:OZJ48 PIU48:PJF48 PSQ48:PTB48 QCM48:QCX48 QMI48:QMT48 QWE48:QWP48 RGA48:RGL48 RPW48:RQH48 RZS48:SAD48 SJO48:SJZ48 STK48:STV48 TDG48:TDR48 TNC48:TNN48 TWY48:TXJ48 UGU48:UHF48 UQQ48:URB48 VAM48:VAX48 VKI48:VKT48 VUE48:VUP48 WEA48:WEL48 WNW48:WOH48 WXS48:WYD48 BK65584:BV65584 LG65584:LR65584 VC65584:VN65584 AEY65584:AFJ65584 AOU65584:APF65584 AYQ65584:AZB65584 BIM65584:BIX65584 BSI65584:BST65584 CCE65584:CCP65584 CMA65584:CML65584 CVW65584:CWH65584 DFS65584:DGD65584 DPO65584:DPZ65584 DZK65584:DZV65584 EJG65584:EJR65584 ETC65584:ETN65584 FCY65584:FDJ65584 FMU65584:FNF65584 FWQ65584:FXB65584 GGM65584:GGX65584 GQI65584:GQT65584 HAE65584:HAP65584 HKA65584:HKL65584 HTW65584:HUH65584 IDS65584:IED65584 INO65584:INZ65584 IXK65584:IXV65584 JHG65584:JHR65584 JRC65584:JRN65584 KAY65584:KBJ65584 KKU65584:KLF65584 KUQ65584:KVB65584 LEM65584:LEX65584 LOI65584:LOT65584 LYE65584:LYP65584 MIA65584:MIL65584 MRW65584:MSH65584 NBS65584:NCD65584 NLO65584:NLZ65584 NVK65584:NVV65584 OFG65584:OFR65584 OPC65584:OPN65584 OYY65584:OZJ65584 PIU65584:PJF65584 PSQ65584:PTB65584 QCM65584:QCX65584 QMI65584:QMT65584 QWE65584:QWP65584 RGA65584:RGL65584 RPW65584:RQH65584 RZS65584:SAD65584 SJO65584:SJZ65584 STK65584:STV65584 TDG65584:TDR65584 TNC65584:TNN65584 TWY65584:TXJ65584 UGU65584:UHF65584 UQQ65584:URB65584 VAM65584:VAX65584 VKI65584:VKT65584 VUE65584:VUP65584 WEA65584:WEL65584 WNW65584:WOH65584 WXS65584:WYD65584 BK131120:BV131120 LG131120:LR131120 VC131120:VN131120 AEY131120:AFJ131120 AOU131120:APF131120 AYQ131120:AZB131120 BIM131120:BIX131120 BSI131120:BST131120 CCE131120:CCP131120 CMA131120:CML131120 CVW131120:CWH131120 DFS131120:DGD131120 DPO131120:DPZ131120 DZK131120:DZV131120 EJG131120:EJR131120 ETC131120:ETN131120 FCY131120:FDJ131120 FMU131120:FNF131120 FWQ131120:FXB131120 GGM131120:GGX131120 GQI131120:GQT131120 HAE131120:HAP131120 HKA131120:HKL131120 HTW131120:HUH131120 IDS131120:IED131120 INO131120:INZ131120 IXK131120:IXV131120 JHG131120:JHR131120 JRC131120:JRN131120 KAY131120:KBJ131120 KKU131120:KLF131120 KUQ131120:KVB131120 LEM131120:LEX131120 LOI131120:LOT131120 LYE131120:LYP131120 MIA131120:MIL131120 MRW131120:MSH131120 NBS131120:NCD131120 NLO131120:NLZ131120 NVK131120:NVV131120 OFG131120:OFR131120 OPC131120:OPN131120 OYY131120:OZJ131120 PIU131120:PJF131120 PSQ131120:PTB131120 QCM131120:QCX131120 QMI131120:QMT131120 QWE131120:QWP131120 RGA131120:RGL131120 RPW131120:RQH131120 RZS131120:SAD131120 SJO131120:SJZ131120 STK131120:STV131120 TDG131120:TDR131120 TNC131120:TNN131120 TWY131120:TXJ131120 UGU131120:UHF131120 UQQ131120:URB131120 VAM131120:VAX131120 VKI131120:VKT131120 VUE131120:VUP131120 WEA131120:WEL131120 WNW131120:WOH131120 WXS131120:WYD131120 BK196656:BV196656 LG196656:LR196656 VC196656:VN196656 AEY196656:AFJ196656 AOU196656:APF196656 AYQ196656:AZB196656 BIM196656:BIX196656 BSI196656:BST196656 CCE196656:CCP196656 CMA196656:CML196656 CVW196656:CWH196656 DFS196656:DGD196656 DPO196656:DPZ196656 DZK196656:DZV196656 EJG196656:EJR196656 ETC196656:ETN196656 FCY196656:FDJ196656 FMU196656:FNF196656 FWQ196656:FXB196656 GGM196656:GGX196656 GQI196656:GQT196656 HAE196656:HAP196656 HKA196656:HKL196656 HTW196656:HUH196656 IDS196656:IED196656 INO196656:INZ196656 IXK196656:IXV196656 JHG196656:JHR196656 JRC196656:JRN196656 KAY196656:KBJ196656 KKU196656:KLF196656 KUQ196656:KVB196656 LEM196656:LEX196656 LOI196656:LOT196656 LYE196656:LYP196656 MIA196656:MIL196656 MRW196656:MSH196656 NBS196656:NCD196656 NLO196656:NLZ196656 NVK196656:NVV196656 OFG196656:OFR196656 OPC196656:OPN196656 OYY196656:OZJ196656 PIU196656:PJF196656 PSQ196656:PTB196656 QCM196656:QCX196656 QMI196656:QMT196656 QWE196656:QWP196656 RGA196656:RGL196656 RPW196656:RQH196656 RZS196656:SAD196656 SJO196656:SJZ196656 STK196656:STV196656 TDG196656:TDR196656 TNC196656:TNN196656 TWY196656:TXJ196656 UGU196656:UHF196656 UQQ196656:URB196656 VAM196656:VAX196656 VKI196656:VKT196656 VUE196656:VUP196656 WEA196656:WEL196656 WNW196656:WOH196656 WXS196656:WYD196656 BK262192:BV262192 LG262192:LR262192 VC262192:VN262192 AEY262192:AFJ262192 AOU262192:APF262192 AYQ262192:AZB262192 BIM262192:BIX262192 BSI262192:BST262192 CCE262192:CCP262192 CMA262192:CML262192 CVW262192:CWH262192 DFS262192:DGD262192 DPO262192:DPZ262192 DZK262192:DZV262192 EJG262192:EJR262192 ETC262192:ETN262192 FCY262192:FDJ262192 FMU262192:FNF262192 FWQ262192:FXB262192 GGM262192:GGX262192 GQI262192:GQT262192 HAE262192:HAP262192 HKA262192:HKL262192 HTW262192:HUH262192 IDS262192:IED262192 INO262192:INZ262192 IXK262192:IXV262192 JHG262192:JHR262192 JRC262192:JRN262192 KAY262192:KBJ262192 KKU262192:KLF262192 KUQ262192:KVB262192 LEM262192:LEX262192 LOI262192:LOT262192 LYE262192:LYP262192 MIA262192:MIL262192 MRW262192:MSH262192 NBS262192:NCD262192 NLO262192:NLZ262192 NVK262192:NVV262192 OFG262192:OFR262192 OPC262192:OPN262192 OYY262192:OZJ262192 PIU262192:PJF262192 PSQ262192:PTB262192 QCM262192:QCX262192 QMI262192:QMT262192 QWE262192:QWP262192 RGA262192:RGL262192 RPW262192:RQH262192 RZS262192:SAD262192 SJO262192:SJZ262192 STK262192:STV262192 TDG262192:TDR262192 TNC262192:TNN262192 TWY262192:TXJ262192 UGU262192:UHF262192 UQQ262192:URB262192 VAM262192:VAX262192 VKI262192:VKT262192 VUE262192:VUP262192 WEA262192:WEL262192 WNW262192:WOH262192 WXS262192:WYD262192 BK327728:BV327728 LG327728:LR327728 VC327728:VN327728 AEY327728:AFJ327728 AOU327728:APF327728 AYQ327728:AZB327728 BIM327728:BIX327728 BSI327728:BST327728 CCE327728:CCP327728 CMA327728:CML327728 CVW327728:CWH327728 DFS327728:DGD327728 DPO327728:DPZ327728 DZK327728:DZV327728 EJG327728:EJR327728 ETC327728:ETN327728 FCY327728:FDJ327728 FMU327728:FNF327728 FWQ327728:FXB327728 GGM327728:GGX327728 GQI327728:GQT327728 HAE327728:HAP327728 HKA327728:HKL327728 HTW327728:HUH327728 IDS327728:IED327728 INO327728:INZ327728 IXK327728:IXV327728 JHG327728:JHR327728 JRC327728:JRN327728 KAY327728:KBJ327728 KKU327728:KLF327728 KUQ327728:KVB327728 LEM327728:LEX327728 LOI327728:LOT327728 LYE327728:LYP327728 MIA327728:MIL327728 MRW327728:MSH327728 NBS327728:NCD327728 NLO327728:NLZ327728 NVK327728:NVV327728 OFG327728:OFR327728 OPC327728:OPN327728 OYY327728:OZJ327728 PIU327728:PJF327728 PSQ327728:PTB327728 QCM327728:QCX327728 QMI327728:QMT327728 QWE327728:QWP327728 RGA327728:RGL327728 RPW327728:RQH327728 RZS327728:SAD327728 SJO327728:SJZ327728 STK327728:STV327728 TDG327728:TDR327728 TNC327728:TNN327728 TWY327728:TXJ327728 UGU327728:UHF327728 UQQ327728:URB327728 VAM327728:VAX327728 VKI327728:VKT327728 VUE327728:VUP327728 WEA327728:WEL327728 WNW327728:WOH327728 WXS327728:WYD327728 BK393264:BV393264 LG393264:LR393264 VC393264:VN393264 AEY393264:AFJ393264 AOU393264:APF393264 AYQ393264:AZB393264 BIM393264:BIX393264 BSI393264:BST393264 CCE393264:CCP393264 CMA393264:CML393264 CVW393264:CWH393264 DFS393264:DGD393264 DPO393264:DPZ393264 DZK393264:DZV393264 EJG393264:EJR393264 ETC393264:ETN393264 FCY393264:FDJ393264 FMU393264:FNF393264 FWQ393264:FXB393264 GGM393264:GGX393264 GQI393264:GQT393264 HAE393264:HAP393264 HKA393264:HKL393264 HTW393264:HUH393264 IDS393264:IED393264 INO393264:INZ393264 IXK393264:IXV393264 JHG393264:JHR393264 JRC393264:JRN393264 KAY393264:KBJ393264 KKU393264:KLF393264 KUQ393264:KVB393264 LEM393264:LEX393264 LOI393264:LOT393264 LYE393264:LYP393264 MIA393264:MIL393264 MRW393264:MSH393264 NBS393264:NCD393264 NLO393264:NLZ393264 NVK393264:NVV393264 OFG393264:OFR393264 OPC393264:OPN393264 OYY393264:OZJ393264 PIU393264:PJF393264 PSQ393264:PTB393264 QCM393264:QCX393264 QMI393264:QMT393264 QWE393264:QWP393264 RGA393264:RGL393264 RPW393264:RQH393264 RZS393264:SAD393264 SJO393264:SJZ393264 STK393264:STV393264 TDG393264:TDR393264 TNC393264:TNN393264 TWY393264:TXJ393264 UGU393264:UHF393264 UQQ393264:URB393264 VAM393264:VAX393264 VKI393264:VKT393264 VUE393264:VUP393264 WEA393264:WEL393264 WNW393264:WOH393264 WXS393264:WYD393264 BK458800:BV458800 LG458800:LR458800 VC458800:VN458800 AEY458800:AFJ458800 AOU458800:APF458800 AYQ458800:AZB458800 BIM458800:BIX458800 BSI458800:BST458800 CCE458800:CCP458800 CMA458800:CML458800 CVW458800:CWH458800 DFS458800:DGD458800 DPO458800:DPZ458800 DZK458800:DZV458800 EJG458800:EJR458800 ETC458800:ETN458800 FCY458800:FDJ458800 FMU458800:FNF458800 FWQ458800:FXB458800 GGM458800:GGX458800 GQI458800:GQT458800 HAE458800:HAP458800 HKA458800:HKL458800 HTW458800:HUH458800 IDS458800:IED458800 INO458800:INZ458800 IXK458800:IXV458800 JHG458800:JHR458800 JRC458800:JRN458800 KAY458800:KBJ458800 KKU458800:KLF458800 KUQ458800:KVB458800 LEM458800:LEX458800 LOI458800:LOT458800 LYE458800:LYP458800 MIA458800:MIL458800 MRW458800:MSH458800 NBS458800:NCD458800 NLO458800:NLZ458800 NVK458800:NVV458800 OFG458800:OFR458800 OPC458800:OPN458800 OYY458800:OZJ458800 PIU458800:PJF458800 PSQ458800:PTB458800 QCM458800:QCX458800 QMI458800:QMT458800 QWE458800:QWP458800 RGA458800:RGL458800 RPW458800:RQH458800 RZS458800:SAD458800 SJO458800:SJZ458800 STK458800:STV458800 TDG458800:TDR458800 TNC458800:TNN458800 TWY458800:TXJ458800 UGU458800:UHF458800 UQQ458800:URB458800 VAM458800:VAX458800 VKI458800:VKT458800 VUE458800:VUP458800 WEA458800:WEL458800 WNW458800:WOH458800 WXS458800:WYD458800 BK524336:BV524336 LG524336:LR524336 VC524336:VN524336 AEY524336:AFJ524336 AOU524336:APF524336 AYQ524336:AZB524336 BIM524336:BIX524336 BSI524336:BST524336 CCE524336:CCP524336 CMA524336:CML524336 CVW524336:CWH524336 DFS524336:DGD524336 DPO524336:DPZ524336 DZK524336:DZV524336 EJG524336:EJR524336 ETC524336:ETN524336 FCY524336:FDJ524336 FMU524336:FNF524336 FWQ524336:FXB524336 GGM524336:GGX524336 GQI524336:GQT524336 HAE524336:HAP524336 HKA524336:HKL524336 HTW524336:HUH524336 IDS524336:IED524336 INO524336:INZ524336 IXK524336:IXV524336 JHG524336:JHR524336 JRC524336:JRN524336 KAY524336:KBJ524336 KKU524336:KLF524336 KUQ524336:KVB524336 LEM524336:LEX524336 LOI524336:LOT524336 LYE524336:LYP524336 MIA524336:MIL524336 MRW524336:MSH524336 NBS524336:NCD524336 NLO524336:NLZ524336 NVK524336:NVV524336 OFG524336:OFR524336 OPC524336:OPN524336 OYY524336:OZJ524336 PIU524336:PJF524336 PSQ524336:PTB524336 QCM524336:QCX524336 QMI524336:QMT524336 QWE524336:QWP524336 RGA524336:RGL524336 RPW524336:RQH524336 RZS524336:SAD524336 SJO524336:SJZ524336 STK524336:STV524336 TDG524336:TDR524336 TNC524336:TNN524336 TWY524336:TXJ524336 UGU524336:UHF524336 UQQ524336:URB524336 VAM524336:VAX524336 VKI524336:VKT524336 VUE524336:VUP524336 WEA524336:WEL524336 WNW524336:WOH524336 WXS524336:WYD524336 BK589872:BV589872 LG589872:LR589872 VC589872:VN589872 AEY589872:AFJ589872 AOU589872:APF589872 AYQ589872:AZB589872 BIM589872:BIX589872 BSI589872:BST589872 CCE589872:CCP589872 CMA589872:CML589872 CVW589872:CWH589872 DFS589872:DGD589872 DPO589872:DPZ589872 DZK589872:DZV589872 EJG589872:EJR589872 ETC589872:ETN589872 FCY589872:FDJ589872 FMU589872:FNF589872 FWQ589872:FXB589872 GGM589872:GGX589872 GQI589872:GQT589872 HAE589872:HAP589872 HKA589872:HKL589872 HTW589872:HUH589872 IDS589872:IED589872 INO589872:INZ589872 IXK589872:IXV589872 JHG589872:JHR589872 JRC589872:JRN589872 KAY589872:KBJ589872 KKU589872:KLF589872 KUQ589872:KVB589872 LEM589872:LEX589872 LOI589872:LOT589872 LYE589872:LYP589872 MIA589872:MIL589872 MRW589872:MSH589872 NBS589872:NCD589872 NLO589872:NLZ589872 NVK589872:NVV589872 OFG589872:OFR589872 OPC589872:OPN589872 OYY589872:OZJ589872 PIU589872:PJF589872 PSQ589872:PTB589872 QCM589872:QCX589872 QMI589872:QMT589872 QWE589872:QWP589872 RGA589872:RGL589872 RPW589872:RQH589872 RZS589872:SAD589872 SJO589872:SJZ589872 STK589872:STV589872 TDG589872:TDR589872 TNC589872:TNN589872 TWY589872:TXJ589872 UGU589872:UHF589872 UQQ589872:URB589872 VAM589872:VAX589872 VKI589872:VKT589872 VUE589872:VUP589872 WEA589872:WEL589872 WNW589872:WOH589872 WXS589872:WYD589872 BK655408:BV655408 LG655408:LR655408 VC655408:VN655408 AEY655408:AFJ655408 AOU655408:APF655408 AYQ655408:AZB655408 BIM655408:BIX655408 BSI655408:BST655408 CCE655408:CCP655408 CMA655408:CML655408 CVW655408:CWH655408 DFS655408:DGD655408 DPO655408:DPZ655408 DZK655408:DZV655408 EJG655408:EJR655408 ETC655408:ETN655408 FCY655408:FDJ655408 FMU655408:FNF655408 FWQ655408:FXB655408 GGM655408:GGX655408 GQI655408:GQT655408 HAE655408:HAP655408 HKA655408:HKL655408 HTW655408:HUH655408 IDS655408:IED655408 INO655408:INZ655408 IXK655408:IXV655408 JHG655408:JHR655408 JRC655408:JRN655408 KAY655408:KBJ655408 KKU655408:KLF655408 KUQ655408:KVB655408 LEM655408:LEX655408 LOI655408:LOT655408 LYE655408:LYP655408 MIA655408:MIL655408 MRW655408:MSH655408 NBS655408:NCD655408 NLO655408:NLZ655408 NVK655408:NVV655408 OFG655408:OFR655408 OPC655408:OPN655408 OYY655408:OZJ655408 PIU655408:PJF655408 PSQ655408:PTB655408 QCM655408:QCX655408 QMI655408:QMT655408 QWE655408:QWP655408 RGA655408:RGL655408 RPW655408:RQH655408 RZS655408:SAD655408 SJO655408:SJZ655408 STK655408:STV655408 TDG655408:TDR655408 TNC655408:TNN655408 TWY655408:TXJ655408 UGU655408:UHF655408 UQQ655408:URB655408 VAM655408:VAX655408 VKI655408:VKT655408 VUE655408:VUP655408 WEA655408:WEL655408 WNW655408:WOH655408 WXS655408:WYD655408 BK720944:BV720944 LG720944:LR720944 VC720944:VN720944 AEY720944:AFJ720944 AOU720944:APF720944 AYQ720944:AZB720944 BIM720944:BIX720944 BSI720944:BST720944 CCE720944:CCP720944 CMA720944:CML720944 CVW720944:CWH720944 DFS720944:DGD720944 DPO720944:DPZ720944 DZK720944:DZV720944 EJG720944:EJR720944 ETC720944:ETN720944 FCY720944:FDJ720944 FMU720944:FNF720944 FWQ720944:FXB720944 GGM720944:GGX720944 GQI720944:GQT720944 HAE720944:HAP720944 HKA720944:HKL720944 HTW720944:HUH720944 IDS720944:IED720944 INO720944:INZ720944 IXK720944:IXV720944 JHG720944:JHR720944 JRC720944:JRN720944 KAY720944:KBJ720944 KKU720944:KLF720944 KUQ720944:KVB720944 LEM720944:LEX720944 LOI720944:LOT720944 LYE720944:LYP720944 MIA720944:MIL720944 MRW720944:MSH720944 NBS720944:NCD720944 NLO720944:NLZ720944 NVK720944:NVV720944 OFG720944:OFR720944 OPC720944:OPN720944 OYY720944:OZJ720944 PIU720944:PJF720944 PSQ720944:PTB720944 QCM720944:QCX720944 QMI720944:QMT720944 QWE720944:QWP720944 RGA720944:RGL720944 RPW720944:RQH720944 RZS720944:SAD720944 SJO720944:SJZ720944 STK720944:STV720944 TDG720944:TDR720944 TNC720944:TNN720944 TWY720944:TXJ720944 UGU720944:UHF720944 UQQ720944:URB720944 VAM720944:VAX720944 VKI720944:VKT720944 VUE720944:VUP720944 WEA720944:WEL720944 WNW720944:WOH720944 WXS720944:WYD720944 BK786480:BV786480 LG786480:LR786480 VC786480:VN786480 AEY786480:AFJ786480 AOU786480:APF786480 AYQ786480:AZB786480 BIM786480:BIX786480 BSI786480:BST786480 CCE786480:CCP786480 CMA786480:CML786480 CVW786480:CWH786480 DFS786480:DGD786480 DPO786480:DPZ786480 DZK786480:DZV786480 EJG786480:EJR786480 ETC786480:ETN786480 FCY786480:FDJ786480 FMU786480:FNF786480 FWQ786480:FXB786480 GGM786480:GGX786480 GQI786480:GQT786480 HAE786480:HAP786480 HKA786480:HKL786480 HTW786480:HUH786480 IDS786480:IED786480 INO786480:INZ786480 IXK786480:IXV786480 JHG786480:JHR786480 JRC786480:JRN786480 KAY786480:KBJ786480 KKU786480:KLF786480 KUQ786480:KVB786480 LEM786480:LEX786480 LOI786480:LOT786480 LYE786480:LYP786480 MIA786480:MIL786480 MRW786480:MSH786480 NBS786480:NCD786480 NLO786480:NLZ786480 NVK786480:NVV786480 OFG786480:OFR786480 OPC786480:OPN786480 OYY786480:OZJ786480 PIU786480:PJF786480 PSQ786480:PTB786480 QCM786480:QCX786480 QMI786480:QMT786480 QWE786480:QWP786480 RGA786480:RGL786480 RPW786480:RQH786480 RZS786480:SAD786480 SJO786480:SJZ786480 STK786480:STV786480 TDG786480:TDR786480 TNC786480:TNN786480 TWY786480:TXJ786480 UGU786480:UHF786480 UQQ786480:URB786480 VAM786480:VAX786480 VKI786480:VKT786480 VUE786480:VUP786480 WEA786480:WEL786480 WNW786480:WOH786480 WXS786480:WYD786480 BK852016:BV852016 LG852016:LR852016 VC852016:VN852016 AEY852016:AFJ852016 AOU852016:APF852016 AYQ852016:AZB852016 BIM852016:BIX852016 BSI852016:BST852016 CCE852016:CCP852016 CMA852016:CML852016 CVW852016:CWH852016 DFS852016:DGD852016 DPO852016:DPZ852016 DZK852016:DZV852016 EJG852016:EJR852016 ETC852016:ETN852016 FCY852016:FDJ852016 FMU852016:FNF852016 FWQ852016:FXB852016 GGM852016:GGX852016 GQI852016:GQT852016 HAE852016:HAP852016 HKA852016:HKL852016 HTW852016:HUH852016 IDS852016:IED852016 INO852016:INZ852016 IXK852016:IXV852016 JHG852016:JHR852016 JRC852016:JRN852016 KAY852016:KBJ852016 KKU852016:KLF852016 KUQ852016:KVB852016 LEM852016:LEX852016 LOI852016:LOT852016 LYE852016:LYP852016 MIA852016:MIL852016 MRW852016:MSH852016 NBS852016:NCD852016 NLO852016:NLZ852016 NVK852016:NVV852016 OFG852016:OFR852016 OPC852016:OPN852016 OYY852016:OZJ852016 PIU852016:PJF852016 PSQ852016:PTB852016 QCM852016:QCX852016 QMI852016:QMT852016 QWE852016:QWP852016 RGA852016:RGL852016 RPW852016:RQH852016 RZS852016:SAD852016 SJO852016:SJZ852016 STK852016:STV852016 TDG852016:TDR852016 TNC852016:TNN852016 TWY852016:TXJ852016 UGU852016:UHF852016 UQQ852016:URB852016 VAM852016:VAX852016 VKI852016:VKT852016 VUE852016:VUP852016 WEA852016:WEL852016 WNW852016:WOH852016 WXS852016:WYD852016 BK917552:BV917552 LG917552:LR917552 VC917552:VN917552 AEY917552:AFJ917552 AOU917552:APF917552 AYQ917552:AZB917552 BIM917552:BIX917552 BSI917552:BST917552 CCE917552:CCP917552 CMA917552:CML917552 CVW917552:CWH917552 DFS917552:DGD917552 DPO917552:DPZ917552 DZK917552:DZV917552 EJG917552:EJR917552 ETC917552:ETN917552 FCY917552:FDJ917552 FMU917552:FNF917552 FWQ917552:FXB917552 GGM917552:GGX917552 GQI917552:GQT917552 HAE917552:HAP917552 HKA917552:HKL917552 HTW917552:HUH917552 IDS917552:IED917552 INO917552:INZ917552 IXK917552:IXV917552 JHG917552:JHR917552 JRC917552:JRN917552 KAY917552:KBJ917552 KKU917552:KLF917552 KUQ917552:KVB917552 LEM917552:LEX917552 LOI917552:LOT917552 LYE917552:LYP917552 MIA917552:MIL917552 MRW917552:MSH917552 NBS917552:NCD917552 NLO917552:NLZ917552 NVK917552:NVV917552 OFG917552:OFR917552 OPC917552:OPN917552 OYY917552:OZJ917552 PIU917552:PJF917552 PSQ917552:PTB917552 QCM917552:QCX917552 QMI917552:QMT917552 QWE917552:QWP917552 RGA917552:RGL917552 RPW917552:RQH917552 RZS917552:SAD917552 SJO917552:SJZ917552 STK917552:STV917552 TDG917552:TDR917552 TNC917552:TNN917552 TWY917552:TXJ917552 UGU917552:UHF917552 UQQ917552:URB917552 VAM917552:VAX917552 VKI917552:VKT917552 VUE917552:VUP917552 WEA917552:WEL917552 WNW917552:WOH917552 WXS917552:WYD917552 BK983088:BV983088 LG983088:LR983088 VC983088:VN983088 AEY983088:AFJ983088 AOU983088:APF983088 AYQ983088:AZB983088 BIM983088:BIX983088 BSI983088:BST983088 CCE983088:CCP983088 CMA983088:CML983088 CVW983088:CWH983088 DFS983088:DGD983088 DPO983088:DPZ983088 DZK983088:DZV983088 EJG983088:EJR983088 ETC983088:ETN983088 FCY983088:FDJ983088 FMU983088:FNF983088 FWQ983088:FXB983088 GGM983088:GGX983088 GQI983088:GQT983088 HAE983088:HAP983088 HKA983088:HKL983088 HTW983088:HUH983088 IDS983088:IED983088 INO983088:INZ983088 IXK983088:IXV983088 JHG983088:JHR983088 JRC983088:JRN983088 KAY983088:KBJ983088 KKU983088:KLF983088 KUQ983088:KVB983088 LEM983088:LEX983088 LOI983088:LOT983088 LYE983088:LYP983088 MIA983088:MIL983088 MRW983088:MSH983088 NBS983088:NCD983088 NLO983088:NLZ983088 NVK983088:NVV983088 OFG983088:OFR983088 OPC983088:OPN983088 OYY983088:OZJ983088 PIU983088:PJF983088 PSQ983088:PTB983088 QCM983088:QCX983088 QMI983088:QMT983088 QWE983088:QWP983088 RGA983088:RGL983088 RPW983088:RQH983088 RZS983088:SAD983088 SJO983088:SJZ983088 STK983088:STV983088 TDG983088:TDR983088 TNC983088:TNN983088 TWY983088:TXJ983088 UGU983088:UHF983088 UQQ983088:URB983088 VAM983088:VAX983088 VKI983088:VKT983088 VUE983088:VUP983088 WEA983088:WEL983088 WNW983088:WOH983088 WXS983088:WYD983088" xr:uid="{1EF0FB09-6294-4C6F-B37D-C9346CFDCFE4}"/>
    <dataValidation allowBlank="1" showErrorMessage="1" errorTitle="خطأ" error="اختر من القائمة المنسدلة فقط " promptTitle="ترويسة النتيجة والعام الدراسي " prompt="اختر من القائمة المنسدلة " sqref="BJ14:BM14 LF14:LI14 VB14:VE14 AEX14:AFA14 AOT14:AOW14 AYP14:AYS14 BIL14:BIO14 BSH14:BSK14 CCD14:CCG14 CLZ14:CMC14 CVV14:CVY14 DFR14:DFU14 DPN14:DPQ14 DZJ14:DZM14 EJF14:EJI14 ETB14:ETE14 FCX14:FDA14 FMT14:FMW14 FWP14:FWS14 GGL14:GGO14 GQH14:GQK14 HAD14:HAG14 HJZ14:HKC14 HTV14:HTY14 IDR14:IDU14 INN14:INQ14 IXJ14:IXM14 JHF14:JHI14 JRB14:JRE14 KAX14:KBA14 KKT14:KKW14 KUP14:KUS14 LEL14:LEO14 LOH14:LOK14 LYD14:LYG14 MHZ14:MIC14 MRV14:MRY14 NBR14:NBU14 NLN14:NLQ14 NVJ14:NVM14 OFF14:OFI14 OPB14:OPE14 OYX14:OZA14 PIT14:PIW14 PSP14:PSS14 QCL14:QCO14 QMH14:QMK14 QWD14:QWG14 RFZ14:RGC14 RPV14:RPY14 RZR14:RZU14 SJN14:SJQ14 STJ14:STM14 TDF14:TDI14 TNB14:TNE14 TWX14:TXA14 UGT14:UGW14 UQP14:UQS14 VAL14:VAO14 VKH14:VKK14 VUD14:VUG14 WDZ14:WEC14 WNV14:WNY14 WXR14:WXU14 BJ65550:BM65550 LF65550:LI65550 VB65550:VE65550 AEX65550:AFA65550 AOT65550:AOW65550 AYP65550:AYS65550 BIL65550:BIO65550 BSH65550:BSK65550 CCD65550:CCG65550 CLZ65550:CMC65550 CVV65550:CVY65550 DFR65550:DFU65550 DPN65550:DPQ65550 DZJ65550:DZM65550 EJF65550:EJI65550 ETB65550:ETE65550 FCX65550:FDA65550 FMT65550:FMW65550 FWP65550:FWS65550 GGL65550:GGO65550 GQH65550:GQK65550 HAD65550:HAG65550 HJZ65550:HKC65550 HTV65550:HTY65550 IDR65550:IDU65550 INN65550:INQ65550 IXJ65550:IXM65550 JHF65550:JHI65550 JRB65550:JRE65550 KAX65550:KBA65550 KKT65550:KKW65550 KUP65550:KUS65550 LEL65550:LEO65550 LOH65550:LOK65550 LYD65550:LYG65550 MHZ65550:MIC65550 MRV65550:MRY65550 NBR65550:NBU65550 NLN65550:NLQ65550 NVJ65550:NVM65550 OFF65550:OFI65550 OPB65550:OPE65550 OYX65550:OZA65550 PIT65550:PIW65550 PSP65550:PSS65550 QCL65550:QCO65550 QMH65550:QMK65550 QWD65550:QWG65550 RFZ65550:RGC65550 RPV65550:RPY65550 RZR65550:RZU65550 SJN65550:SJQ65550 STJ65550:STM65550 TDF65550:TDI65550 TNB65550:TNE65550 TWX65550:TXA65550 UGT65550:UGW65550 UQP65550:UQS65550 VAL65550:VAO65550 VKH65550:VKK65550 VUD65550:VUG65550 WDZ65550:WEC65550 WNV65550:WNY65550 WXR65550:WXU65550 BJ131086:BM131086 LF131086:LI131086 VB131086:VE131086 AEX131086:AFA131086 AOT131086:AOW131086 AYP131086:AYS131086 BIL131086:BIO131086 BSH131086:BSK131086 CCD131086:CCG131086 CLZ131086:CMC131086 CVV131086:CVY131086 DFR131086:DFU131086 DPN131086:DPQ131086 DZJ131086:DZM131086 EJF131086:EJI131086 ETB131086:ETE131086 FCX131086:FDA131086 FMT131086:FMW131086 FWP131086:FWS131086 GGL131086:GGO131086 GQH131086:GQK131086 HAD131086:HAG131086 HJZ131086:HKC131086 HTV131086:HTY131086 IDR131086:IDU131086 INN131086:INQ131086 IXJ131086:IXM131086 JHF131086:JHI131086 JRB131086:JRE131086 KAX131086:KBA131086 KKT131086:KKW131086 KUP131086:KUS131086 LEL131086:LEO131086 LOH131086:LOK131086 LYD131086:LYG131086 MHZ131086:MIC131086 MRV131086:MRY131086 NBR131086:NBU131086 NLN131086:NLQ131086 NVJ131086:NVM131086 OFF131086:OFI131086 OPB131086:OPE131086 OYX131086:OZA131086 PIT131086:PIW131086 PSP131086:PSS131086 QCL131086:QCO131086 QMH131086:QMK131086 QWD131086:QWG131086 RFZ131086:RGC131086 RPV131086:RPY131086 RZR131086:RZU131086 SJN131086:SJQ131086 STJ131086:STM131086 TDF131086:TDI131086 TNB131086:TNE131086 TWX131086:TXA131086 UGT131086:UGW131086 UQP131086:UQS131086 VAL131086:VAO131086 VKH131086:VKK131086 VUD131086:VUG131086 WDZ131086:WEC131086 WNV131086:WNY131086 WXR131086:WXU131086 BJ196622:BM196622 LF196622:LI196622 VB196622:VE196622 AEX196622:AFA196622 AOT196622:AOW196622 AYP196622:AYS196622 BIL196622:BIO196622 BSH196622:BSK196622 CCD196622:CCG196622 CLZ196622:CMC196622 CVV196622:CVY196622 DFR196622:DFU196622 DPN196622:DPQ196622 DZJ196622:DZM196622 EJF196622:EJI196622 ETB196622:ETE196622 FCX196622:FDA196622 FMT196622:FMW196622 FWP196622:FWS196622 GGL196622:GGO196622 GQH196622:GQK196622 HAD196622:HAG196622 HJZ196622:HKC196622 HTV196622:HTY196622 IDR196622:IDU196622 INN196622:INQ196622 IXJ196622:IXM196622 JHF196622:JHI196622 JRB196622:JRE196622 KAX196622:KBA196622 KKT196622:KKW196622 KUP196622:KUS196622 LEL196622:LEO196622 LOH196622:LOK196622 LYD196622:LYG196622 MHZ196622:MIC196622 MRV196622:MRY196622 NBR196622:NBU196622 NLN196622:NLQ196622 NVJ196622:NVM196622 OFF196622:OFI196622 OPB196622:OPE196622 OYX196622:OZA196622 PIT196622:PIW196622 PSP196622:PSS196622 QCL196622:QCO196622 QMH196622:QMK196622 QWD196622:QWG196622 RFZ196622:RGC196622 RPV196622:RPY196622 RZR196622:RZU196622 SJN196622:SJQ196622 STJ196622:STM196622 TDF196622:TDI196622 TNB196622:TNE196622 TWX196622:TXA196622 UGT196622:UGW196622 UQP196622:UQS196622 VAL196622:VAO196622 VKH196622:VKK196622 VUD196622:VUG196622 WDZ196622:WEC196622 WNV196622:WNY196622 WXR196622:WXU196622 BJ262158:BM262158 LF262158:LI262158 VB262158:VE262158 AEX262158:AFA262158 AOT262158:AOW262158 AYP262158:AYS262158 BIL262158:BIO262158 BSH262158:BSK262158 CCD262158:CCG262158 CLZ262158:CMC262158 CVV262158:CVY262158 DFR262158:DFU262158 DPN262158:DPQ262158 DZJ262158:DZM262158 EJF262158:EJI262158 ETB262158:ETE262158 FCX262158:FDA262158 FMT262158:FMW262158 FWP262158:FWS262158 GGL262158:GGO262158 GQH262158:GQK262158 HAD262158:HAG262158 HJZ262158:HKC262158 HTV262158:HTY262158 IDR262158:IDU262158 INN262158:INQ262158 IXJ262158:IXM262158 JHF262158:JHI262158 JRB262158:JRE262158 KAX262158:KBA262158 KKT262158:KKW262158 KUP262158:KUS262158 LEL262158:LEO262158 LOH262158:LOK262158 LYD262158:LYG262158 MHZ262158:MIC262158 MRV262158:MRY262158 NBR262158:NBU262158 NLN262158:NLQ262158 NVJ262158:NVM262158 OFF262158:OFI262158 OPB262158:OPE262158 OYX262158:OZA262158 PIT262158:PIW262158 PSP262158:PSS262158 QCL262158:QCO262158 QMH262158:QMK262158 QWD262158:QWG262158 RFZ262158:RGC262158 RPV262158:RPY262158 RZR262158:RZU262158 SJN262158:SJQ262158 STJ262158:STM262158 TDF262158:TDI262158 TNB262158:TNE262158 TWX262158:TXA262158 UGT262158:UGW262158 UQP262158:UQS262158 VAL262158:VAO262158 VKH262158:VKK262158 VUD262158:VUG262158 WDZ262158:WEC262158 WNV262158:WNY262158 WXR262158:WXU262158 BJ327694:BM327694 LF327694:LI327694 VB327694:VE327694 AEX327694:AFA327694 AOT327694:AOW327694 AYP327694:AYS327694 BIL327694:BIO327694 BSH327694:BSK327694 CCD327694:CCG327694 CLZ327694:CMC327694 CVV327694:CVY327694 DFR327694:DFU327694 DPN327694:DPQ327694 DZJ327694:DZM327694 EJF327694:EJI327694 ETB327694:ETE327694 FCX327694:FDA327694 FMT327694:FMW327694 FWP327694:FWS327694 GGL327694:GGO327694 GQH327694:GQK327694 HAD327694:HAG327694 HJZ327694:HKC327694 HTV327694:HTY327694 IDR327694:IDU327694 INN327694:INQ327694 IXJ327694:IXM327694 JHF327694:JHI327694 JRB327694:JRE327694 KAX327694:KBA327694 KKT327694:KKW327694 KUP327694:KUS327694 LEL327694:LEO327694 LOH327694:LOK327694 LYD327694:LYG327694 MHZ327694:MIC327694 MRV327694:MRY327694 NBR327694:NBU327694 NLN327694:NLQ327694 NVJ327694:NVM327694 OFF327694:OFI327694 OPB327694:OPE327694 OYX327694:OZA327694 PIT327694:PIW327694 PSP327694:PSS327694 QCL327694:QCO327694 QMH327694:QMK327694 QWD327694:QWG327694 RFZ327694:RGC327694 RPV327694:RPY327694 RZR327694:RZU327694 SJN327694:SJQ327694 STJ327694:STM327694 TDF327694:TDI327694 TNB327694:TNE327694 TWX327694:TXA327694 UGT327694:UGW327694 UQP327694:UQS327694 VAL327694:VAO327694 VKH327694:VKK327694 VUD327694:VUG327694 WDZ327694:WEC327694 WNV327694:WNY327694 WXR327694:WXU327694 BJ393230:BM393230 LF393230:LI393230 VB393230:VE393230 AEX393230:AFA393230 AOT393230:AOW393230 AYP393230:AYS393230 BIL393230:BIO393230 BSH393230:BSK393230 CCD393230:CCG393230 CLZ393230:CMC393230 CVV393230:CVY393230 DFR393230:DFU393230 DPN393230:DPQ393230 DZJ393230:DZM393230 EJF393230:EJI393230 ETB393230:ETE393230 FCX393230:FDA393230 FMT393230:FMW393230 FWP393230:FWS393230 GGL393230:GGO393230 GQH393230:GQK393230 HAD393230:HAG393230 HJZ393230:HKC393230 HTV393230:HTY393230 IDR393230:IDU393230 INN393230:INQ393230 IXJ393230:IXM393230 JHF393230:JHI393230 JRB393230:JRE393230 KAX393230:KBA393230 KKT393230:KKW393230 KUP393230:KUS393230 LEL393230:LEO393230 LOH393230:LOK393230 LYD393230:LYG393230 MHZ393230:MIC393230 MRV393230:MRY393230 NBR393230:NBU393230 NLN393230:NLQ393230 NVJ393230:NVM393230 OFF393230:OFI393230 OPB393230:OPE393230 OYX393230:OZA393230 PIT393230:PIW393230 PSP393230:PSS393230 QCL393230:QCO393230 QMH393230:QMK393230 QWD393230:QWG393230 RFZ393230:RGC393230 RPV393230:RPY393230 RZR393230:RZU393230 SJN393230:SJQ393230 STJ393230:STM393230 TDF393230:TDI393230 TNB393230:TNE393230 TWX393230:TXA393230 UGT393230:UGW393230 UQP393230:UQS393230 VAL393230:VAO393230 VKH393230:VKK393230 VUD393230:VUG393230 WDZ393230:WEC393230 WNV393230:WNY393230 WXR393230:WXU393230 BJ458766:BM458766 LF458766:LI458766 VB458766:VE458766 AEX458766:AFA458766 AOT458766:AOW458766 AYP458766:AYS458766 BIL458766:BIO458766 BSH458766:BSK458766 CCD458766:CCG458766 CLZ458766:CMC458766 CVV458766:CVY458766 DFR458766:DFU458766 DPN458766:DPQ458766 DZJ458766:DZM458766 EJF458766:EJI458766 ETB458766:ETE458766 FCX458766:FDA458766 FMT458766:FMW458766 FWP458766:FWS458766 GGL458766:GGO458766 GQH458766:GQK458766 HAD458766:HAG458766 HJZ458766:HKC458766 HTV458766:HTY458766 IDR458766:IDU458766 INN458766:INQ458766 IXJ458766:IXM458766 JHF458766:JHI458766 JRB458766:JRE458766 KAX458766:KBA458766 KKT458766:KKW458766 KUP458766:KUS458766 LEL458766:LEO458766 LOH458766:LOK458766 LYD458766:LYG458766 MHZ458766:MIC458766 MRV458766:MRY458766 NBR458766:NBU458766 NLN458766:NLQ458766 NVJ458766:NVM458766 OFF458766:OFI458766 OPB458766:OPE458766 OYX458766:OZA458766 PIT458766:PIW458766 PSP458766:PSS458766 QCL458766:QCO458766 QMH458766:QMK458766 QWD458766:QWG458766 RFZ458766:RGC458766 RPV458766:RPY458766 RZR458766:RZU458766 SJN458766:SJQ458766 STJ458766:STM458766 TDF458766:TDI458766 TNB458766:TNE458766 TWX458766:TXA458766 UGT458766:UGW458766 UQP458766:UQS458766 VAL458766:VAO458766 VKH458766:VKK458766 VUD458766:VUG458766 WDZ458766:WEC458766 WNV458766:WNY458766 WXR458766:WXU458766 BJ524302:BM524302 LF524302:LI524302 VB524302:VE524302 AEX524302:AFA524302 AOT524302:AOW524302 AYP524302:AYS524302 BIL524302:BIO524302 BSH524302:BSK524302 CCD524302:CCG524302 CLZ524302:CMC524302 CVV524302:CVY524302 DFR524302:DFU524302 DPN524302:DPQ524302 DZJ524302:DZM524302 EJF524302:EJI524302 ETB524302:ETE524302 FCX524302:FDA524302 FMT524302:FMW524302 FWP524302:FWS524302 GGL524302:GGO524302 GQH524302:GQK524302 HAD524302:HAG524302 HJZ524302:HKC524302 HTV524302:HTY524302 IDR524302:IDU524302 INN524302:INQ524302 IXJ524302:IXM524302 JHF524302:JHI524302 JRB524302:JRE524302 KAX524302:KBA524302 KKT524302:KKW524302 KUP524302:KUS524302 LEL524302:LEO524302 LOH524302:LOK524302 LYD524302:LYG524302 MHZ524302:MIC524302 MRV524302:MRY524302 NBR524302:NBU524302 NLN524302:NLQ524302 NVJ524302:NVM524302 OFF524302:OFI524302 OPB524302:OPE524302 OYX524302:OZA524302 PIT524302:PIW524302 PSP524302:PSS524302 QCL524302:QCO524302 QMH524302:QMK524302 QWD524302:QWG524302 RFZ524302:RGC524302 RPV524302:RPY524302 RZR524302:RZU524302 SJN524302:SJQ524302 STJ524302:STM524302 TDF524302:TDI524302 TNB524302:TNE524302 TWX524302:TXA524302 UGT524302:UGW524302 UQP524302:UQS524302 VAL524302:VAO524302 VKH524302:VKK524302 VUD524302:VUG524302 WDZ524302:WEC524302 WNV524302:WNY524302 WXR524302:WXU524302 BJ589838:BM589838 LF589838:LI589838 VB589838:VE589838 AEX589838:AFA589838 AOT589838:AOW589838 AYP589838:AYS589838 BIL589838:BIO589838 BSH589838:BSK589838 CCD589838:CCG589838 CLZ589838:CMC589838 CVV589838:CVY589838 DFR589838:DFU589838 DPN589838:DPQ589838 DZJ589838:DZM589838 EJF589838:EJI589838 ETB589838:ETE589838 FCX589838:FDA589838 FMT589838:FMW589838 FWP589838:FWS589838 GGL589838:GGO589838 GQH589838:GQK589838 HAD589838:HAG589838 HJZ589838:HKC589838 HTV589838:HTY589838 IDR589838:IDU589838 INN589838:INQ589838 IXJ589838:IXM589838 JHF589838:JHI589838 JRB589838:JRE589838 KAX589838:KBA589838 KKT589838:KKW589838 KUP589838:KUS589838 LEL589838:LEO589838 LOH589838:LOK589838 LYD589838:LYG589838 MHZ589838:MIC589838 MRV589838:MRY589838 NBR589838:NBU589838 NLN589838:NLQ589838 NVJ589838:NVM589838 OFF589838:OFI589838 OPB589838:OPE589838 OYX589838:OZA589838 PIT589838:PIW589838 PSP589838:PSS589838 QCL589838:QCO589838 QMH589838:QMK589838 QWD589838:QWG589838 RFZ589838:RGC589838 RPV589838:RPY589838 RZR589838:RZU589838 SJN589838:SJQ589838 STJ589838:STM589838 TDF589838:TDI589838 TNB589838:TNE589838 TWX589838:TXA589838 UGT589838:UGW589838 UQP589838:UQS589838 VAL589838:VAO589838 VKH589838:VKK589838 VUD589838:VUG589838 WDZ589838:WEC589838 WNV589838:WNY589838 WXR589838:WXU589838 BJ655374:BM655374 LF655374:LI655374 VB655374:VE655374 AEX655374:AFA655374 AOT655374:AOW655374 AYP655374:AYS655374 BIL655374:BIO655374 BSH655374:BSK655374 CCD655374:CCG655374 CLZ655374:CMC655374 CVV655374:CVY655374 DFR655374:DFU655374 DPN655374:DPQ655374 DZJ655374:DZM655374 EJF655374:EJI655374 ETB655374:ETE655374 FCX655374:FDA655374 FMT655374:FMW655374 FWP655374:FWS655374 GGL655374:GGO655374 GQH655374:GQK655374 HAD655374:HAG655374 HJZ655374:HKC655374 HTV655374:HTY655374 IDR655374:IDU655374 INN655374:INQ655374 IXJ655374:IXM655374 JHF655374:JHI655374 JRB655374:JRE655374 KAX655374:KBA655374 KKT655374:KKW655374 KUP655374:KUS655374 LEL655374:LEO655374 LOH655374:LOK655374 LYD655374:LYG655374 MHZ655374:MIC655374 MRV655374:MRY655374 NBR655374:NBU655374 NLN655374:NLQ655374 NVJ655374:NVM655374 OFF655374:OFI655374 OPB655374:OPE655374 OYX655374:OZA655374 PIT655374:PIW655374 PSP655374:PSS655374 QCL655374:QCO655374 QMH655374:QMK655374 QWD655374:QWG655374 RFZ655374:RGC655374 RPV655374:RPY655374 RZR655374:RZU655374 SJN655374:SJQ655374 STJ655374:STM655374 TDF655374:TDI655374 TNB655374:TNE655374 TWX655374:TXA655374 UGT655374:UGW655374 UQP655374:UQS655374 VAL655374:VAO655374 VKH655374:VKK655374 VUD655374:VUG655374 WDZ655374:WEC655374 WNV655374:WNY655374 WXR655374:WXU655374 BJ720910:BM720910 LF720910:LI720910 VB720910:VE720910 AEX720910:AFA720910 AOT720910:AOW720910 AYP720910:AYS720910 BIL720910:BIO720910 BSH720910:BSK720910 CCD720910:CCG720910 CLZ720910:CMC720910 CVV720910:CVY720910 DFR720910:DFU720910 DPN720910:DPQ720910 DZJ720910:DZM720910 EJF720910:EJI720910 ETB720910:ETE720910 FCX720910:FDA720910 FMT720910:FMW720910 FWP720910:FWS720910 GGL720910:GGO720910 GQH720910:GQK720910 HAD720910:HAG720910 HJZ720910:HKC720910 HTV720910:HTY720910 IDR720910:IDU720910 INN720910:INQ720910 IXJ720910:IXM720910 JHF720910:JHI720910 JRB720910:JRE720910 KAX720910:KBA720910 KKT720910:KKW720910 KUP720910:KUS720910 LEL720910:LEO720910 LOH720910:LOK720910 LYD720910:LYG720910 MHZ720910:MIC720910 MRV720910:MRY720910 NBR720910:NBU720910 NLN720910:NLQ720910 NVJ720910:NVM720910 OFF720910:OFI720910 OPB720910:OPE720910 OYX720910:OZA720910 PIT720910:PIW720910 PSP720910:PSS720910 QCL720910:QCO720910 QMH720910:QMK720910 QWD720910:QWG720910 RFZ720910:RGC720910 RPV720910:RPY720910 RZR720910:RZU720910 SJN720910:SJQ720910 STJ720910:STM720910 TDF720910:TDI720910 TNB720910:TNE720910 TWX720910:TXA720910 UGT720910:UGW720910 UQP720910:UQS720910 VAL720910:VAO720910 VKH720910:VKK720910 VUD720910:VUG720910 WDZ720910:WEC720910 WNV720910:WNY720910 WXR720910:WXU720910 BJ786446:BM786446 LF786446:LI786446 VB786446:VE786446 AEX786446:AFA786446 AOT786446:AOW786446 AYP786446:AYS786446 BIL786446:BIO786446 BSH786446:BSK786446 CCD786446:CCG786446 CLZ786446:CMC786446 CVV786446:CVY786446 DFR786446:DFU786446 DPN786446:DPQ786446 DZJ786446:DZM786446 EJF786446:EJI786446 ETB786446:ETE786446 FCX786446:FDA786446 FMT786446:FMW786446 FWP786446:FWS786446 GGL786446:GGO786446 GQH786446:GQK786446 HAD786446:HAG786446 HJZ786446:HKC786446 HTV786446:HTY786446 IDR786446:IDU786446 INN786446:INQ786446 IXJ786446:IXM786446 JHF786446:JHI786446 JRB786446:JRE786446 KAX786446:KBA786446 KKT786446:KKW786446 KUP786446:KUS786446 LEL786446:LEO786446 LOH786446:LOK786446 LYD786446:LYG786446 MHZ786446:MIC786446 MRV786446:MRY786446 NBR786446:NBU786446 NLN786446:NLQ786446 NVJ786446:NVM786446 OFF786446:OFI786446 OPB786446:OPE786446 OYX786446:OZA786446 PIT786446:PIW786446 PSP786446:PSS786446 QCL786446:QCO786446 QMH786446:QMK786446 QWD786446:QWG786446 RFZ786446:RGC786446 RPV786446:RPY786446 RZR786446:RZU786446 SJN786446:SJQ786446 STJ786446:STM786446 TDF786446:TDI786446 TNB786446:TNE786446 TWX786446:TXA786446 UGT786446:UGW786446 UQP786446:UQS786446 VAL786446:VAO786446 VKH786446:VKK786446 VUD786446:VUG786446 WDZ786446:WEC786446 WNV786446:WNY786446 WXR786446:WXU786446 BJ851982:BM851982 LF851982:LI851982 VB851982:VE851982 AEX851982:AFA851982 AOT851982:AOW851982 AYP851982:AYS851982 BIL851982:BIO851982 BSH851982:BSK851982 CCD851982:CCG851982 CLZ851982:CMC851982 CVV851982:CVY851982 DFR851982:DFU851982 DPN851982:DPQ851982 DZJ851982:DZM851982 EJF851982:EJI851982 ETB851982:ETE851982 FCX851982:FDA851982 FMT851982:FMW851982 FWP851982:FWS851982 GGL851982:GGO851982 GQH851982:GQK851982 HAD851982:HAG851982 HJZ851982:HKC851982 HTV851982:HTY851982 IDR851982:IDU851982 INN851982:INQ851982 IXJ851982:IXM851982 JHF851982:JHI851982 JRB851982:JRE851982 KAX851982:KBA851982 KKT851982:KKW851982 KUP851982:KUS851982 LEL851982:LEO851982 LOH851982:LOK851982 LYD851982:LYG851982 MHZ851982:MIC851982 MRV851982:MRY851982 NBR851982:NBU851982 NLN851982:NLQ851982 NVJ851982:NVM851982 OFF851982:OFI851982 OPB851982:OPE851982 OYX851982:OZA851982 PIT851982:PIW851982 PSP851982:PSS851982 QCL851982:QCO851982 QMH851982:QMK851982 QWD851982:QWG851982 RFZ851982:RGC851982 RPV851982:RPY851982 RZR851982:RZU851982 SJN851982:SJQ851982 STJ851982:STM851982 TDF851982:TDI851982 TNB851982:TNE851982 TWX851982:TXA851982 UGT851982:UGW851982 UQP851982:UQS851982 VAL851982:VAO851982 VKH851982:VKK851982 VUD851982:VUG851982 WDZ851982:WEC851982 WNV851982:WNY851982 WXR851982:WXU851982 BJ917518:BM917518 LF917518:LI917518 VB917518:VE917518 AEX917518:AFA917518 AOT917518:AOW917518 AYP917518:AYS917518 BIL917518:BIO917518 BSH917518:BSK917518 CCD917518:CCG917518 CLZ917518:CMC917518 CVV917518:CVY917518 DFR917518:DFU917518 DPN917518:DPQ917518 DZJ917518:DZM917518 EJF917518:EJI917518 ETB917518:ETE917518 FCX917518:FDA917518 FMT917518:FMW917518 FWP917518:FWS917518 GGL917518:GGO917518 GQH917518:GQK917518 HAD917518:HAG917518 HJZ917518:HKC917518 HTV917518:HTY917518 IDR917518:IDU917518 INN917518:INQ917518 IXJ917518:IXM917518 JHF917518:JHI917518 JRB917518:JRE917518 KAX917518:KBA917518 KKT917518:KKW917518 KUP917518:KUS917518 LEL917518:LEO917518 LOH917518:LOK917518 LYD917518:LYG917518 MHZ917518:MIC917518 MRV917518:MRY917518 NBR917518:NBU917518 NLN917518:NLQ917518 NVJ917518:NVM917518 OFF917518:OFI917518 OPB917518:OPE917518 OYX917518:OZA917518 PIT917518:PIW917518 PSP917518:PSS917518 QCL917518:QCO917518 QMH917518:QMK917518 QWD917518:QWG917518 RFZ917518:RGC917518 RPV917518:RPY917518 RZR917518:RZU917518 SJN917518:SJQ917518 STJ917518:STM917518 TDF917518:TDI917518 TNB917518:TNE917518 TWX917518:TXA917518 UGT917518:UGW917518 UQP917518:UQS917518 VAL917518:VAO917518 VKH917518:VKK917518 VUD917518:VUG917518 WDZ917518:WEC917518 WNV917518:WNY917518 WXR917518:WXU917518 BJ983054:BM983054 LF983054:LI983054 VB983054:VE983054 AEX983054:AFA983054 AOT983054:AOW983054 AYP983054:AYS983054 BIL983054:BIO983054 BSH983054:BSK983054 CCD983054:CCG983054 CLZ983054:CMC983054 CVV983054:CVY983054 DFR983054:DFU983054 DPN983054:DPQ983054 DZJ983054:DZM983054 EJF983054:EJI983054 ETB983054:ETE983054 FCX983054:FDA983054 FMT983054:FMW983054 FWP983054:FWS983054 GGL983054:GGO983054 GQH983054:GQK983054 HAD983054:HAG983054 HJZ983054:HKC983054 HTV983054:HTY983054 IDR983054:IDU983054 INN983054:INQ983054 IXJ983054:IXM983054 JHF983054:JHI983054 JRB983054:JRE983054 KAX983054:KBA983054 KKT983054:KKW983054 KUP983054:KUS983054 LEL983054:LEO983054 LOH983054:LOK983054 LYD983054:LYG983054 MHZ983054:MIC983054 MRV983054:MRY983054 NBR983054:NBU983054 NLN983054:NLQ983054 NVJ983054:NVM983054 OFF983054:OFI983054 OPB983054:OPE983054 OYX983054:OZA983054 PIT983054:PIW983054 PSP983054:PSS983054 QCL983054:QCO983054 QMH983054:QMK983054 QWD983054:QWG983054 RFZ983054:RGC983054 RPV983054:RPY983054 RZR983054:RZU983054 SJN983054:SJQ983054 STJ983054:STM983054 TDF983054:TDI983054 TNB983054:TNE983054 TWX983054:TXA983054 UGT983054:UGW983054 UQP983054:UQS983054 VAL983054:VAO983054 VKH983054:VKK983054 VUD983054:VUG983054 WDZ983054:WEC983054 WNV983054:WNY983054 WXR983054:WXU983054 BJ67:BM67 LF67:LI67 VB67:VE67 AEX67:AFA67 AOT67:AOW67 AYP67:AYS67 BIL67:BIO67 BSH67:BSK67 CCD67:CCG67 CLZ67:CMC67 CVV67:CVY67 DFR67:DFU67 DPN67:DPQ67 DZJ67:DZM67 EJF67:EJI67 ETB67:ETE67 FCX67:FDA67 FMT67:FMW67 FWP67:FWS67 GGL67:GGO67 GQH67:GQK67 HAD67:HAG67 HJZ67:HKC67 HTV67:HTY67 IDR67:IDU67 INN67:INQ67 IXJ67:IXM67 JHF67:JHI67 JRB67:JRE67 KAX67:KBA67 KKT67:KKW67 KUP67:KUS67 LEL67:LEO67 LOH67:LOK67 LYD67:LYG67 MHZ67:MIC67 MRV67:MRY67 NBR67:NBU67 NLN67:NLQ67 NVJ67:NVM67 OFF67:OFI67 OPB67:OPE67 OYX67:OZA67 PIT67:PIW67 PSP67:PSS67 QCL67:QCO67 QMH67:QMK67 QWD67:QWG67 RFZ67:RGC67 RPV67:RPY67 RZR67:RZU67 SJN67:SJQ67 STJ67:STM67 TDF67:TDI67 TNB67:TNE67 TWX67:TXA67 UGT67:UGW67 UQP67:UQS67 VAL67:VAO67 VKH67:VKK67 VUD67:VUG67 WDZ67:WEC67 WNV67:WNY67 WXR67:WXU67 BJ65603:BM65603 LF65603:LI65603 VB65603:VE65603 AEX65603:AFA65603 AOT65603:AOW65603 AYP65603:AYS65603 BIL65603:BIO65603 BSH65603:BSK65603 CCD65603:CCG65603 CLZ65603:CMC65603 CVV65603:CVY65603 DFR65603:DFU65603 DPN65603:DPQ65603 DZJ65603:DZM65603 EJF65603:EJI65603 ETB65603:ETE65603 FCX65603:FDA65603 FMT65603:FMW65603 FWP65603:FWS65603 GGL65603:GGO65603 GQH65603:GQK65603 HAD65603:HAG65603 HJZ65603:HKC65603 HTV65603:HTY65603 IDR65603:IDU65603 INN65603:INQ65603 IXJ65603:IXM65603 JHF65603:JHI65603 JRB65603:JRE65603 KAX65603:KBA65603 KKT65603:KKW65603 KUP65603:KUS65603 LEL65603:LEO65603 LOH65603:LOK65603 LYD65603:LYG65603 MHZ65603:MIC65603 MRV65603:MRY65603 NBR65603:NBU65603 NLN65603:NLQ65603 NVJ65603:NVM65603 OFF65603:OFI65603 OPB65603:OPE65603 OYX65603:OZA65603 PIT65603:PIW65603 PSP65603:PSS65603 QCL65603:QCO65603 QMH65603:QMK65603 QWD65603:QWG65603 RFZ65603:RGC65603 RPV65603:RPY65603 RZR65603:RZU65603 SJN65603:SJQ65603 STJ65603:STM65603 TDF65603:TDI65603 TNB65603:TNE65603 TWX65603:TXA65603 UGT65603:UGW65603 UQP65603:UQS65603 VAL65603:VAO65603 VKH65603:VKK65603 VUD65603:VUG65603 WDZ65603:WEC65603 WNV65603:WNY65603 WXR65603:WXU65603 BJ131139:BM131139 LF131139:LI131139 VB131139:VE131139 AEX131139:AFA131139 AOT131139:AOW131139 AYP131139:AYS131139 BIL131139:BIO131139 BSH131139:BSK131139 CCD131139:CCG131139 CLZ131139:CMC131139 CVV131139:CVY131139 DFR131139:DFU131139 DPN131139:DPQ131139 DZJ131139:DZM131139 EJF131139:EJI131139 ETB131139:ETE131139 FCX131139:FDA131139 FMT131139:FMW131139 FWP131139:FWS131139 GGL131139:GGO131139 GQH131139:GQK131139 HAD131139:HAG131139 HJZ131139:HKC131139 HTV131139:HTY131139 IDR131139:IDU131139 INN131139:INQ131139 IXJ131139:IXM131139 JHF131139:JHI131139 JRB131139:JRE131139 KAX131139:KBA131139 KKT131139:KKW131139 KUP131139:KUS131139 LEL131139:LEO131139 LOH131139:LOK131139 LYD131139:LYG131139 MHZ131139:MIC131139 MRV131139:MRY131139 NBR131139:NBU131139 NLN131139:NLQ131139 NVJ131139:NVM131139 OFF131139:OFI131139 OPB131139:OPE131139 OYX131139:OZA131139 PIT131139:PIW131139 PSP131139:PSS131139 QCL131139:QCO131139 QMH131139:QMK131139 QWD131139:QWG131139 RFZ131139:RGC131139 RPV131139:RPY131139 RZR131139:RZU131139 SJN131139:SJQ131139 STJ131139:STM131139 TDF131139:TDI131139 TNB131139:TNE131139 TWX131139:TXA131139 UGT131139:UGW131139 UQP131139:UQS131139 VAL131139:VAO131139 VKH131139:VKK131139 VUD131139:VUG131139 WDZ131139:WEC131139 WNV131139:WNY131139 WXR131139:WXU131139 BJ196675:BM196675 LF196675:LI196675 VB196675:VE196675 AEX196675:AFA196675 AOT196675:AOW196675 AYP196675:AYS196675 BIL196675:BIO196675 BSH196675:BSK196675 CCD196675:CCG196675 CLZ196675:CMC196675 CVV196675:CVY196675 DFR196675:DFU196675 DPN196675:DPQ196675 DZJ196675:DZM196675 EJF196675:EJI196675 ETB196675:ETE196675 FCX196675:FDA196675 FMT196675:FMW196675 FWP196675:FWS196675 GGL196675:GGO196675 GQH196675:GQK196675 HAD196675:HAG196675 HJZ196675:HKC196675 HTV196675:HTY196675 IDR196675:IDU196675 INN196675:INQ196675 IXJ196675:IXM196675 JHF196675:JHI196675 JRB196675:JRE196675 KAX196675:KBA196675 KKT196675:KKW196675 KUP196675:KUS196675 LEL196675:LEO196675 LOH196675:LOK196675 LYD196675:LYG196675 MHZ196675:MIC196675 MRV196675:MRY196675 NBR196675:NBU196675 NLN196675:NLQ196675 NVJ196675:NVM196675 OFF196675:OFI196675 OPB196675:OPE196675 OYX196675:OZA196675 PIT196675:PIW196675 PSP196675:PSS196675 QCL196675:QCO196675 QMH196675:QMK196675 QWD196675:QWG196675 RFZ196675:RGC196675 RPV196675:RPY196675 RZR196675:RZU196675 SJN196675:SJQ196675 STJ196675:STM196675 TDF196675:TDI196675 TNB196675:TNE196675 TWX196675:TXA196675 UGT196675:UGW196675 UQP196675:UQS196675 VAL196675:VAO196675 VKH196675:VKK196675 VUD196675:VUG196675 WDZ196675:WEC196675 WNV196675:WNY196675 WXR196675:WXU196675 BJ262211:BM262211 LF262211:LI262211 VB262211:VE262211 AEX262211:AFA262211 AOT262211:AOW262211 AYP262211:AYS262211 BIL262211:BIO262211 BSH262211:BSK262211 CCD262211:CCG262211 CLZ262211:CMC262211 CVV262211:CVY262211 DFR262211:DFU262211 DPN262211:DPQ262211 DZJ262211:DZM262211 EJF262211:EJI262211 ETB262211:ETE262211 FCX262211:FDA262211 FMT262211:FMW262211 FWP262211:FWS262211 GGL262211:GGO262211 GQH262211:GQK262211 HAD262211:HAG262211 HJZ262211:HKC262211 HTV262211:HTY262211 IDR262211:IDU262211 INN262211:INQ262211 IXJ262211:IXM262211 JHF262211:JHI262211 JRB262211:JRE262211 KAX262211:KBA262211 KKT262211:KKW262211 KUP262211:KUS262211 LEL262211:LEO262211 LOH262211:LOK262211 LYD262211:LYG262211 MHZ262211:MIC262211 MRV262211:MRY262211 NBR262211:NBU262211 NLN262211:NLQ262211 NVJ262211:NVM262211 OFF262211:OFI262211 OPB262211:OPE262211 OYX262211:OZA262211 PIT262211:PIW262211 PSP262211:PSS262211 QCL262211:QCO262211 QMH262211:QMK262211 QWD262211:QWG262211 RFZ262211:RGC262211 RPV262211:RPY262211 RZR262211:RZU262211 SJN262211:SJQ262211 STJ262211:STM262211 TDF262211:TDI262211 TNB262211:TNE262211 TWX262211:TXA262211 UGT262211:UGW262211 UQP262211:UQS262211 VAL262211:VAO262211 VKH262211:VKK262211 VUD262211:VUG262211 WDZ262211:WEC262211 WNV262211:WNY262211 WXR262211:WXU262211 BJ327747:BM327747 LF327747:LI327747 VB327747:VE327747 AEX327747:AFA327747 AOT327747:AOW327747 AYP327747:AYS327747 BIL327747:BIO327747 BSH327747:BSK327747 CCD327747:CCG327747 CLZ327747:CMC327747 CVV327747:CVY327747 DFR327747:DFU327747 DPN327747:DPQ327747 DZJ327747:DZM327747 EJF327747:EJI327747 ETB327747:ETE327747 FCX327747:FDA327747 FMT327747:FMW327747 FWP327747:FWS327747 GGL327747:GGO327747 GQH327747:GQK327747 HAD327747:HAG327747 HJZ327747:HKC327747 HTV327747:HTY327747 IDR327747:IDU327747 INN327747:INQ327747 IXJ327747:IXM327747 JHF327747:JHI327747 JRB327747:JRE327747 KAX327747:KBA327747 KKT327747:KKW327747 KUP327747:KUS327747 LEL327747:LEO327747 LOH327747:LOK327747 LYD327747:LYG327747 MHZ327747:MIC327747 MRV327747:MRY327747 NBR327747:NBU327747 NLN327747:NLQ327747 NVJ327747:NVM327747 OFF327747:OFI327747 OPB327747:OPE327747 OYX327747:OZA327747 PIT327747:PIW327747 PSP327747:PSS327747 QCL327747:QCO327747 QMH327747:QMK327747 QWD327747:QWG327747 RFZ327747:RGC327747 RPV327747:RPY327747 RZR327747:RZU327747 SJN327747:SJQ327747 STJ327747:STM327747 TDF327747:TDI327747 TNB327747:TNE327747 TWX327747:TXA327747 UGT327747:UGW327747 UQP327747:UQS327747 VAL327747:VAO327747 VKH327747:VKK327747 VUD327747:VUG327747 WDZ327747:WEC327747 WNV327747:WNY327747 WXR327747:WXU327747 BJ393283:BM393283 LF393283:LI393283 VB393283:VE393283 AEX393283:AFA393283 AOT393283:AOW393283 AYP393283:AYS393283 BIL393283:BIO393283 BSH393283:BSK393283 CCD393283:CCG393283 CLZ393283:CMC393283 CVV393283:CVY393283 DFR393283:DFU393283 DPN393283:DPQ393283 DZJ393283:DZM393283 EJF393283:EJI393283 ETB393283:ETE393283 FCX393283:FDA393283 FMT393283:FMW393283 FWP393283:FWS393283 GGL393283:GGO393283 GQH393283:GQK393283 HAD393283:HAG393283 HJZ393283:HKC393283 HTV393283:HTY393283 IDR393283:IDU393283 INN393283:INQ393283 IXJ393283:IXM393283 JHF393283:JHI393283 JRB393283:JRE393283 KAX393283:KBA393283 KKT393283:KKW393283 KUP393283:KUS393283 LEL393283:LEO393283 LOH393283:LOK393283 LYD393283:LYG393283 MHZ393283:MIC393283 MRV393283:MRY393283 NBR393283:NBU393283 NLN393283:NLQ393283 NVJ393283:NVM393283 OFF393283:OFI393283 OPB393283:OPE393283 OYX393283:OZA393283 PIT393283:PIW393283 PSP393283:PSS393283 QCL393283:QCO393283 QMH393283:QMK393283 QWD393283:QWG393283 RFZ393283:RGC393283 RPV393283:RPY393283 RZR393283:RZU393283 SJN393283:SJQ393283 STJ393283:STM393283 TDF393283:TDI393283 TNB393283:TNE393283 TWX393283:TXA393283 UGT393283:UGW393283 UQP393283:UQS393283 VAL393283:VAO393283 VKH393283:VKK393283 VUD393283:VUG393283 WDZ393283:WEC393283 WNV393283:WNY393283 WXR393283:WXU393283 BJ458819:BM458819 LF458819:LI458819 VB458819:VE458819 AEX458819:AFA458819 AOT458819:AOW458819 AYP458819:AYS458819 BIL458819:BIO458819 BSH458819:BSK458819 CCD458819:CCG458819 CLZ458819:CMC458819 CVV458819:CVY458819 DFR458819:DFU458819 DPN458819:DPQ458819 DZJ458819:DZM458819 EJF458819:EJI458819 ETB458819:ETE458819 FCX458819:FDA458819 FMT458819:FMW458819 FWP458819:FWS458819 GGL458819:GGO458819 GQH458819:GQK458819 HAD458819:HAG458819 HJZ458819:HKC458819 HTV458819:HTY458819 IDR458819:IDU458819 INN458819:INQ458819 IXJ458819:IXM458819 JHF458819:JHI458819 JRB458819:JRE458819 KAX458819:KBA458819 KKT458819:KKW458819 KUP458819:KUS458819 LEL458819:LEO458819 LOH458819:LOK458819 LYD458819:LYG458819 MHZ458819:MIC458819 MRV458819:MRY458819 NBR458819:NBU458819 NLN458819:NLQ458819 NVJ458819:NVM458819 OFF458819:OFI458819 OPB458819:OPE458819 OYX458819:OZA458819 PIT458819:PIW458819 PSP458819:PSS458819 QCL458819:QCO458819 QMH458819:QMK458819 QWD458819:QWG458819 RFZ458819:RGC458819 RPV458819:RPY458819 RZR458819:RZU458819 SJN458819:SJQ458819 STJ458819:STM458819 TDF458819:TDI458819 TNB458819:TNE458819 TWX458819:TXA458819 UGT458819:UGW458819 UQP458819:UQS458819 VAL458819:VAO458819 VKH458819:VKK458819 VUD458819:VUG458819 WDZ458819:WEC458819 WNV458819:WNY458819 WXR458819:WXU458819 BJ524355:BM524355 LF524355:LI524355 VB524355:VE524355 AEX524355:AFA524355 AOT524355:AOW524355 AYP524355:AYS524355 BIL524355:BIO524355 BSH524355:BSK524355 CCD524355:CCG524355 CLZ524355:CMC524355 CVV524355:CVY524355 DFR524355:DFU524355 DPN524355:DPQ524355 DZJ524355:DZM524355 EJF524355:EJI524355 ETB524355:ETE524355 FCX524355:FDA524355 FMT524355:FMW524355 FWP524355:FWS524355 GGL524355:GGO524355 GQH524355:GQK524355 HAD524355:HAG524355 HJZ524355:HKC524355 HTV524355:HTY524355 IDR524355:IDU524355 INN524355:INQ524355 IXJ524355:IXM524355 JHF524355:JHI524355 JRB524355:JRE524355 KAX524355:KBA524355 KKT524355:KKW524355 KUP524355:KUS524355 LEL524355:LEO524355 LOH524355:LOK524355 LYD524355:LYG524355 MHZ524355:MIC524355 MRV524355:MRY524355 NBR524355:NBU524355 NLN524355:NLQ524355 NVJ524355:NVM524355 OFF524355:OFI524355 OPB524355:OPE524355 OYX524355:OZA524355 PIT524355:PIW524355 PSP524355:PSS524355 QCL524355:QCO524355 QMH524355:QMK524355 QWD524355:QWG524355 RFZ524355:RGC524355 RPV524355:RPY524355 RZR524355:RZU524355 SJN524355:SJQ524355 STJ524355:STM524355 TDF524355:TDI524355 TNB524355:TNE524355 TWX524355:TXA524355 UGT524355:UGW524355 UQP524355:UQS524355 VAL524355:VAO524355 VKH524355:VKK524355 VUD524355:VUG524355 WDZ524355:WEC524355 WNV524355:WNY524355 WXR524355:WXU524355 BJ589891:BM589891 LF589891:LI589891 VB589891:VE589891 AEX589891:AFA589891 AOT589891:AOW589891 AYP589891:AYS589891 BIL589891:BIO589891 BSH589891:BSK589891 CCD589891:CCG589891 CLZ589891:CMC589891 CVV589891:CVY589891 DFR589891:DFU589891 DPN589891:DPQ589891 DZJ589891:DZM589891 EJF589891:EJI589891 ETB589891:ETE589891 FCX589891:FDA589891 FMT589891:FMW589891 FWP589891:FWS589891 GGL589891:GGO589891 GQH589891:GQK589891 HAD589891:HAG589891 HJZ589891:HKC589891 HTV589891:HTY589891 IDR589891:IDU589891 INN589891:INQ589891 IXJ589891:IXM589891 JHF589891:JHI589891 JRB589891:JRE589891 KAX589891:KBA589891 KKT589891:KKW589891 KUP589891:KUS589891 LEL589891:LEO589891 LOH589891:LOK589891 LYD589891:LYG589891 MHZ589891:MIC589891 MRV589891:MRY589891 NBR589891:NBU589891 NLN589891:NLQ589891 NVJ589891:NVM589891 OFF589891:OFI589891 OPB589891:OPE589891 OYX589891:OZA589891 PIT589891:PIW589891 PSP589891:PSS589891 QCL589891:QCO589891 QMH589891:QMK589891 QWD589891:QWG589891 RFZ589891:RGC589891 RPV589891:RPY589891 RZR589891:RZU589891 SJN589891:SJQ589891 STJ589891:STM589891 TDF589891:TDI589891 TNB589891:TNE589891 TWX589891:TXA589891 UGT589891:UGW589891 UQP589891:UQS589891 VAL589891:VAO589891 VKH589891:VKK589891 VUD589891:VUG589891 WDZ589891:WEC589891 WNV589891:WNY589891 WXR589891:WXU589891 BJ655427:BM655427 LF655427:LI655427 VB655427:VE655427 AEX655427:AFA655427 AOT655427:AOW655427 AYP655427:AYS655427 BIL655427:BIO655427 BSH655427:BSK655427 CCD655427:CCG655427 CLZ655427:CMC655427 CVV655427:CVY655427 DFR655427:DFU655427 DPN655427:DPQ655427 DZJ655427:DZM655427 EJF655427:EJI655427 ETB655427:ETE655427 FCX655427:FDA655427 FMT655427:FMW655427 FWP655427:FWS655427 GGL655427:GGO655427 GQH655427:GQK655427 HAD655427:HAG655427 HJZ655427:HKC655427 HTV655427:HTY655427 IDR655427:IDU655427 INN655427:INQ655427 IXJ655427:IXM655427 JHF655427:JHI655427 JRB655427:JRE655427 KAX655427:KBA655427 KKT655427:KKW655427 KUP655427:KUS655427 LEL655427:LEO655427 LOH655427:LOK655427 LYD655427:LYG655427 MHZ655427:MIC655427 MRV655427:MRY655427 NBR655427:NBU655427 NLN655427:NLQ655427 NVJ655427:NVM655427 OFF655427:OFI655427 OPB655427:OPE655427 OYX655427:OZA655427 PIT655427:PIW655427 PSP655427:PSS655427 QCL655427:QCO655427 QMH655427:QMK655427 QWD655427:QWG655427 RFZ655427:RGC655427 RPV655427:RPY655427 RZR655427:RZU655427 SJN655427:SJQ655427 STJ655427:STM655427 TDF655427:TDI655427 TNB655427:TNE655427 TWX655427:TXA655427 UGT655427:UGW655427 UQP655427:UQS655427 VAL655427:VAO655427 VKH655427:VKK655427 VUD655427:VUG655427 WDZ655427:WEC655427 WNV655427:WNY655427 WXR655427:WXU655427 BJ720963:BM720963 LF720963:LI720963 VB720963:VE720963 AEX720963:AFA720963 AOT720963:AOW720963 AYP720963:AYS720963 BIL720963:BIO720963 BSH720963:BSK720963 CCD720963:CCG720963 CLZ720963:CMC720963 CVV720963:CVY720963 DFR720963:DFU720963 DPN720963:DPQ720963 DZJ720963:DZM720963 EJF720963:EJI720963 ETB720963:ETE720963 FCX720963:FDA720963 FMT720963:FMW720963 FWP720963:FWS720963 GGL720963:GGO720963 GQH720963:GQK720963 HAD720963:HAG720963 HJZ720963:HKC720963 HTV720963:HTY720963 IDR720963:IDU720963 INN720963:INQ720963 IXJ720963:IXM720963 JHF720963:JHI720963 JRB720963:JRE720963 KAX720963:KBA720963 KKT720963:KKW720963 KUP720963:KUS720963 LEL720963:LEO720963 LOH720963:LOK720963 LYD720963:LYG720963 MHZ720963:MIC720963 MRV720963:MRY720963 NBR720963:NBU720963 NLN720963:NLQ720963 NVJ720963:NVM720963 OFF720963:OFI720963 OPB720963:OPE720963 OYX720963:OZA720963 PIT720963:PIW720963 PSP720963:PSS720963 QCL720963:QCO720963 QMH720963:QMK720963 QWD720963:QWG720963 RFZ720963:RGC720963 RPV720963:RPY720963 RZR720963:RZU720963 SJN720963:SJQ720963 STJ720963:STM720963 TDF720963:TDI720963 TNB720963:TNE720963 TWX720963:TXA720963 UGT720963:UGW720963 UQP720963:UQS720963 VAL720963:VAO720963 VKH720963:VKK720963 VUD720963:VUG720963 WDZ720963:WEC720963 WNV720963:WNY720963 WXR720963:WXU720963 BJ786499:BM786499 LF786499:LI786499 VB786499:VE786499 AEX786499:AFA786499 AOT786499:AOW786499 AYP786499:AYS786499 BIL786499:BIO786499 BSH786499:BSK786499 CCD786499:CCG786499 CLZ786499:CMC786499 CVV786499:CVY786499 DFR786499:DFU786499 DPN786499:DPQ786499 DZJ786499:DZM786499 EJF786499:EJI786499 ETB786499:ETE786499 FCX786499:FDA786499 FMT786499:FMW786499 FWP786499:FWS786499 GGL786499:GGO786499 GQH786499:GQK786499 HAD786499:HAG786499 HJZ786499:HKC786499 HTV786499:HTY786499 IDR786499:IDU786499 INN786499:INQ786499 IXJ786499:IXM786499 JHF786499:JHI786499 JRB786499:JRE786499 KAX786499:KBA786499 KKT786499:KKW786499 KUP786499:KUS786499 LEL786499:LEO786499 LOH786499:LOK786499 LYD786499:LYG786499 MHZ786499:MIC786499 MRV786499:MRY786499 NBR786499:NBU786499 NLN786499:NLQ786499 NVJ786499:NVM786499 OFF786499:OFI786499 OPB786499:OPE786499 OYX786499:OZA786499 PIT786499:PIW786499 PSP786499:PSS786499 QCL786499:QCO786499 QMH786499:QMK786499 QWD786499:QWG786499 RFZ786499:RGC786499 RPV786499:RPY786499 RZR786499:RZU786499 SJN786499:SJQ786499 STJ786499:STM786499 TDF786499:TDI786499 TNB786499:TNE786499 TWX786499:TXA786499 UGT786499:UGW786499 UQP786499:UQS786499 VAL786499:VAO786499 VKH786499:VKK786499 VUD786499:VUG786499 WDZ786499:WEC786499 WNV786499:WNY786499 WXR786499:WXU786499 BJ852035:BM852035 LF852035:LI852035 VB852035:VE852035 AEX852035:AFA852035 AOT852035:AOW852035 AYP852035:AYS852035 BIL852035:BIO852035 BSH852035:BSK852035 CCD852035:CCG852035 CLZ852035:CMC852035 CVV852035:CVY852035 DFR852035:DFU852035 DPN852035:DPQ852035 DZJ852035:DZM852035 EJF852035:EJI852035 ETB852035:ETE852035 FCX852035:FDA852035 FMT852035:FMW852035 FWP852035:FWS852035 GGL852035:GGO852035 GQH852035:GQK852035 HAD852035:HAG852035 HJZ852035:HKC852035 HTV852035:HTY852035 IDR852035:IDU852035 INN852035:INQ852035 IXJ852035:IXM852035 JHF852035:JHI852035 JRB852035:JRE852035 KAX852035:KBA852035 KKT852035:KKW852035 KUP852035:KUS852035 LEL852035:LEO852035 LOH852035:LOK852035 LYD852035:LYG852035 MHZ852035:MIC852035 MRV852035:MRY852035 NBR852035:NBU852035 NLN852035:NLQ852035 NVJ852035:NVM852035 OFF852035:OFI852035 OPB852035:OPE852035 OYX852035:OZA852035 PIT852035:PIW852035 PSP852035:PSS852035 QCL852035:QCO852035 QMH852035:QMK852035 QWD852035:QWG852035 RFZ852035:RGC852035 RPV852035:RPY852035 RZR852035:RZU852035 SJN852035:SJQ852035 STJ852035:STM852035 TDF852035:TDI852035 TNB852035:TNE852035 TWX852035:TXA852035 UGT852035:UGW852035 UQP852035:UQS852035 VAL852035:VAO852035 VKH852035:VKK852035 VUD852035:VUG852035 WDZ852035:WEC852035 WNV852035:WNY852035 WXR852035:WXU852035 BJ917571:BM917571 LF917571:LI917571 VB917571:VE917571 AEX917571:AFA917571 AOT917571:AOW917571 AYP917571:AYS917571 BIL917571:BIO917571 BSH917571:BSK917571 CCD917571:CCG917571 CLZ917571:CMC917571 CVV917571:CVY917571 DFR917571:DFU917571 DPN917571:DPQ917571 DZJ917571:DZM917571 EJF917571:EJI917571 ETB917571:ETE917571 FCX917571:FDA917571 FMT917571:FMW917571 FWP917571:FWS917571 GGL917571:GGO917571 GQH917571:GQK917571 HAD917571:HAG917571 HJZ917571:HKC917571 HTV917571:HTY917571 IDR917571:IDU917571 INN917571:INQ917571 IXJ917571:IXM917571 JHF917571:JHI917571 JRB917571:JRE917571 KAX917571:KBA917571 KKT917571:KKW917571 KUP917571:KUS917571 LEL917571:LEO917571 LOH917571:LOK917571 LYD917571:LYG917571 MHZ917571:MIC917571 MRV917571:MRY917571 NBR917571:NBU917571 NLN917571:NLQ917571 NVJ917571:NVM917571 OFF917571:OFI917571 OPB917571:OPE917571 OYX917571:OZA917571 PIT917571:PIW917571 PSP917571:PSS917571 QCL917571:QCO917571 QMH917571:QMK917571 QWD917571:QWG917571 RFZ917571:RGC917571 RPV917571:RPY917571 RZR917571:RZU917571 SJN917571:SJQ917571 STJ917571:STM917571 TDF917571:TDI917571 TNB917571:TNE917571 TWX917571:TXA917571 UGT917571:UGW917571 UQP917571:UQS917571 VAL917571:VAO917571 VKH917571:VKK917571 VUD917571:VUG917571 WDZ917571:WEC917571 WNV917571:WNY917571 WXR917571:WXU917571 BJ983107:BM983107 LF983107:LI983107 VB983107:VE983107 AEX983107:AFA983107 AOT983107:AOW983107 AYP983107:AYS983107 BIL983107:BIO983107 BSH983107:BSK983107 CCD983107:CCG983107 CLZ983107:CMC983107 CVV983107:CVY983107 DFR983107:DFU983107 DPN983107:DPQ983107 DZJ983107:DZM983107 EJF983107:EJI983107 ETB983107:ETE983107 FCX983107:FDA983107 FMT983107:FMW983107 FWP983107:FWS983107 GGL983107:GGO983107 GQH983107:GQK983107 HAD983107:HAG983107 HJZ983107:HKC983107 HTV983107:HTY983107 IDR983107:IDU983107 INN983107:INQ983107 IXJ983107:IXM983107 JHF983107:JHI983107 JRB983107:JRE983107 KAX983107:KBA983107 KKT983107:KKW983107 KUP983107:KUS983107 LEL983107:LEO983107 LOH983107:LOK983107 LYD983107:LYG983107 MHZ983107:MIC983107 MRV983107:MRY983107 NBR983107:NBU983107 NLN983107:NLQ983107 NVJ983107:NVM983107 OFF983107:OFI983107 OPB983107:OPE983107 OYX983107:OZA983107 PIT983107:PIW983107 PSP983107:PSS983107 QCL983107:QCO983107 QMH983107:QMK983107 QWD983107:QWG983107 RFZ983107:RGC983107 RPV983107:RPY983107 RZR983107:RZU983107 SJN983107:SJQ983107 STJ983107:STM983107 TDF983107:TDI983107 TNB983107:TNE983107 TWX983107:TXA983107 UGT983107:UGW983107 UQP983107:UQS983107 VAL983107:VAO983107 VKH983107:VKK983107 VUD983107:VUG983107 WDZ983107:WEC983107 WNV983107:WNY983107 WXR983107:WXU983107" xr:uid="{25E6656E-FB11-40E0-ADCB-B10B088FBB32}"/>
  </dataValidations>
  <hyperlinks>
    <hyperlink ref="C55" location="البطاقة1!A1" display="البطاقة1" xr:uid="{81F2EFDF-ADF1-490C-943F-E279122715F7}"/>
    <hyperlink ref="C56" location="البطاقة2!A1" display="البطاقة2" xr:uid="{63498D64-FD1B-46A4-A52C-864393D9C791}"/>
    <hyperlink ref="C57" location="البطاقة3!A1" display="البطاقة3" xr:uid="{C9D4EA4E-AF6E-43A1-B13F-40EBD3128199}"/>
    <hyperlink ref="C58" location="البطاقة4!A1" display="البطاقة4" xr:uid="{BCD8A8D3-1427-488F-A3A0-96B7EAEE79D1}"/>
    <hyperlink ref="C59" location="البطاقة5!A1" display="البطاقة5" xr:uid="{56187A76-AB70-4945-BEF6-DEF72BC90536}"/>
    <hyperlink ref="C60" location="البطاقة6!A1" display="البطاقة6" xr:uid="{9B655B15-1117-4DB4-A987-E4D3FA1BF293}"/>
    <hyperlink ref="C61" location="البطاقة7!A1" display="البطاقة7" xr:uid="{A89D3547-888D-498E-9567-4834CE0E0EE7}"/>
    <hyperlink ref="C62" location="البطاقة8!A1" display="البطاقة8" xr:uid="{9E634F18-68BF-479C-9E04-19E1C241C813}"/>
    <hyperlink ref="C63" location="البطاقة9!A1" display="البطاقة9" xr:uid="{725F5CBF-5B9F-4987-A762-410459F027DA}"/>
    <hyperlink ref="C64" location="البطاقة10!A1" display="البطاقة10" xr:uid="{44722A2B-28F8-4CCB-A0F9-51C07C1788DE}"/>
    <hyperlink ref="C65" location="البطاقة11!A1" display="البطاقة11" xr:uid="{E8C0BFB6-7709-414C-8B0B-DE1F56ACF037}"/>
    <hyperlink ref="C66" location="البطاقة12!A1" display="البطاقة12" xr:uid="{CA0BB298-05EB-40C8-BD9E-ADE979977168}"/>
    <hyperlink ref="C67" location="البطاقة13!A1" display="البطاقة13" xr:uid="{2016CAE4-98E1-45CE-9647-4CCD903B69BE}"/>
    <hyperlink ref="C68" location="البطاقة14!A1" display="البطاقة14" xr:uid="{A6398D44-C95F-4DF4-B0A0-FD2FA43210B3}"/>
    <hyperlink ref="C69" location="البطاقة15!A1" display="البطاقة15" xr:uid="{9E4CD876-C9B8-4176-889E-5E349BD7919D}"/>
    <hyperlink ref="C70" location="البطاقة16!A1" display="البطاقة16" xr:uid="{124C6E73-5FE8-45CF-8269-730776BFF15D}"/>
    <hyperlink ref="C71" location="البطاقة17!A1" display="البطاقة17" xr:uid="{0C10AE6E-0931-464D-A2A2-097C2C30373F}"/>
    <hyperlink ref="C72" location="البطاقة18!A1" display="البطاقة18" xr:uid="{1B4716D1-E756-408E-A5F5-A8E89B1F095E}"/>
    <hyperlink ref="C73" location="البطاقة19!A1" display="البطاقة19" xr:uid="{227F4D37-6C8C-4B2B-8591-CB68021EBFAE}"/>
    <hyperlink ref="C74" location="البطاقة20!A1" display="البطاقة20" xr:uid="{0EAE9245-B4D0-4F35-A284-D4B4962A85D8}"/>
    <hyperlink ref="C75" location="البطاقة21!A1" display="البطاقة21" xr:uid="{CAE924D1-1D77-406A-859B-4AFBEE4638FD}"/>
    <hyperlink ref="C76" location="البطاقة22!A1" display="البطاقة22" xr:uid="{3940B9C2-4D75-4FD9-9997-FF6A70D54DB1}"/>
    <hyperlink ref="C77" location="البطاقة23!A1" display="البطاقة23" xr:uid="{CD2783FD-CF43-4C85-9836-A9D2344DF8BD}"/>
    <hyperlink ref="C78" location="البطاقة24!A1" display="البطاقة24" xr:uid="{61956F11-9E3E-4520-AB16-1FA10E72EA34}"/>
    <hyperlink ref="C79" location="البطاقة25!A1" display="البطاقة25" xr:uid="{DFABEE9C-A655-4F8D-8991-BE18A6C098F3}"/>
    <hyperlink ref="C80" location="البطاقة26!A1" display="البطاقة26" xr:uid="{3D71A168-E85B-4F07-8AA1-56096877878E}"/>
    <hyperlink ref="C81" location="البطاقة27!A1" display="البطاقة27" xr:uid="{60881ADA-8D8B-4B21-8524-83D0344F2D83}"/>
    <hyperlink ref="C82" location="البطاقة28!A1" display="البطاقة28" xr:uid="{3196EC4C-4D8B-42C8-99D8-F9688CBE84BF}"/>
    <hyperlink ref="C83" location="البطاقة29!A1" display="البطاقة29" xr:uid="{07825B15-5846-4B37-B9BE-977C0E2F096B}"/>
    <hyperlink ref="C84" location="البطاقة30!A1" display="البطاقة30" xr:uid="{045F48D6-6415-4831-8E09-C0AA55F00CD3}"/>
    <hyperlink ref="C85" location="البطاقة31!A1" display="البطاقة31" xr:uid="{7D9DF959-60AD-4DA1-878B-28CD16FE9150}"/>
    <hyperlink ref="C86" location="البطاقة32!A1" display="البطاقة32" xr:uid="{F42B0272-DF45-4AC9-A82B-FAAFFF4D058B}"/>
    <hyperlink ref="C87" location="البطاقة33!A1" display="البطاقة33" xr:uid="{201EEFB4-AEF1-479D-B324-7B8E138E5AB9}"/>
    <hyperlink ref="C88" location="البطاقة34!A1" display="البطاقة34" xr:uid="{584FDBDE-41B3-4F27-9951-7F8B69C888AF}"/>
    <hyperlink ref="C89" location="البطاقة35!A1" display="البطاقة35" xr:uid="{E32E8D19-9048-4C2A-AA67-5C5689485ACA}"/>
    <hyperlink ref="C90" location="البطاقة36!A1" display="البطاقة36" xr:uid="{186B569C-A8E7-4AB4-8B2F-3841544E2780}"/>
    <hyperlink ref="C91" location="البطاقة37!A1" display="البطاقة37" xr:uid="{986E95E8-02ED-4068-B40E-AE4C3683633F}"/>
    <hyperlink ref="C92" location="البطاقة38!A1" display="البطاقة38" xr:uid="{78A84BE6-3CE1-4F39-9993-66BD0DB645E6}"/>
    <hyperlink ref="C93" location="البطاقة39!A1" display="البطاقة39" xr:uid="{2FCDD69C-02BD-4930-8F3F-4B17E8517CDD}"/>
    <hyperlink ref="C94" location="البطاقة40!A1" display="البطاقة40" xr:uid="{58AE6132-3779-4C8F-BC73-E111D2C1C106}"/>
    <hyperlink ref="C95" location="البطاقة41!A1" display="البطاقة41" xr:uid="{E6467047-4D25-431D-8EB3-23C6EDCA56A5}"/>
    <hyperlink ref="C96" location="البطاقة42!A1" display="البطاقة42" xr:uid="{DB706EC9-51FC-4FBF-B021-F2B2109A8F10}"/>
    <hyperlink ref="C97" location="البطاقة43!A1" display="البطاقة43" xr:uid="{6E0DB379-9153-4119-8378-0A2BD71582C4}"/>
    <hyperlink ref="C98" location="البطاقة44!A1" display="البطاقة44" xr:uid="{2D2360B5-892A-40B5-B357-E68963FF2236}"/>
    <hyperlink ref="C99" location="البطاقة45!A1" display="البطاقة45" xr:uid="{36470B72-FD4D-41B9-95BA-0412843CDD3F}"/>
    <hyperlink ref="C100" location="البطاقة46!A1" display="البطاقة46" xr:uid="{4C28DE23-10C4-4AD9-9C95-BB316B923407}"/>
    <hyperlink ref="C101" location="البطاقة47!A1" display="البطاقة47" xr:uid="{9F25FC19-D84A-49F3-A4D2-485B69D77303}"/>
    <hyperlink ref="C102" location="البطاقة48!A1" display="البطاقة48" xr:uid="{6D11856F-84A4-400E-94C9-62C9ADAC6466}"/>
    <hyperlink ref="C103" location="البطاقة49!A1" display="البطاقة49" xr:uid="{881A685A-AC0F-4CA9-B28C-0AE387D098D7}"/>
    <hyperlink ref="C104" location="البطاقة50!A1" display="البطاقة50" xr:uid="{CD84E0F2-35D3-404B-B5A5-21FE9E7F2194}"/>
    <hyperlink ref="C105" location="البطاقة51!A1" display="البطاقة51" xr:uid="{F13D0CFA-F88E-4B2C-8C42-BB62DF494D91}"/>
    <hyperlink ref="C106" location="البطاقة52!A1" display="البطاقة52" xr:uid="{400B771A-4CDD-477B-9A73-FE3A024B1F90}"/>
    <hyperlink ref="C107" location="البطاقة53!A1" display="البطاقة53" xr:uid="{E18E6926-31CA-4FC0-88D0-A47A0A7158B2}"/>
    <hyperlink ref="C108" location="البطاقة54!A1" display="البطاقة54" xr:uid="{244CA702-F3C5-4521-BADE-F9D288029BF6}"/>
    <hyperlink ref="C109" location="البطاقة55!A1" display="البطاقة55" xr:uid="{8CD983E0-C893-4B2D-A3CA-18865C25505B}"/>
    <hyperlink ref="C110" location="البطاقة56!A1" display="البطاقة56" xr:uid="{0C19883D-21DD-4E76-8E33-2E2CBC5D41D0}"/>
    <hyperlink ref="C111" location="البطاقة57!A1" display="البطاقة57" xr:uid="{44F39636-9216-48A5-880E-6D1635A0FBCA}"/>
    <hyperlink ref="C112" location="البطاقة58!A1" display="البطاقة58" xr:uid="{46CE4DC6-065F-4B7D-A52C-BF74A45EB08E}"/>
    <hyperlink ref="C113" location="البطاقة59!A1" display="البطاقة59" xr:uid="{B920BFE3-E60D-4C99-B77B-A82DF3F06EC1}"/>
    <hyperlink ref="C114" location="البطاقة60!A1" display="البطاقة60" xr:uid="{FDD9C29F-8E32-4AB9-B166-E35AA2DA58A4}"/>
  </hyperlinks>
  <printOptions horizontalCentered="1" verticalCentered="1"/>
  <pageMargins left="0.1" right="0.15748031496063" top="0.15748031496063" bottom="0.15748031496063" header="0.118110236220472" footer="0.118110236220472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1DC0-DE60-4E46-8863-AAA60A04A3DA}">
  <sheetPr codeName="Sheet122">
    <tabColor rgb="FF7030A0"/>
  </sheetPr>
  <dimension ref="A1:V30"/>
  <sheetViews>
    <sheetView rightToLeft="1" tabSelected="1" topLeftCell="A4" zoomScaleNormal="100" workbookViewId="0">
      <selection activeCell="D15" sqref="D15"/>
    </sheetView>
  </sheetViews>
  <sheetFormatPr defaultRowHeight="12.75" x14ac:dyDescent="0.2"/>
  <cols>
    <col min="1" max="1" width="11.140625" style="1" customWidth="1"/>
    <col min="2" max="2" width="20.85546875" style="1" customWidth="1"/>
    <col min="3" max="19" width="8.7109375" style="1" customWidth="1"/>
    <col min="20" max="22" width="9.140625" style="1" customWidth="1"/>
    <col min="23" max="256" width="9.140625" style="1"/>
    <col min="257" max="257" width="11.140625" style="1" customWidth="1"/>
    <col min="258" max="258" width="22.7109375" style="1" customWidth="1"/>
    <col min="259" max="275" width="8.7109375" style="1" customWidth="1"/>
    <col min="276" max="512" width="9.140625" style="1"/>
    <col min="513" max="513" width="11.140625" style="1" customWidth="1"/>
    <col min="514" max="514" width="22.7109375" style="1" customWidth="1"/>
    <col min="515" max="531" width="8.7109375" style="1" customWidth="1"/>
    <col min="532" max="768" width="9.140625" style="1"/>
    <col min="769" max="769" width="11.140625" style="1" customWidth="1"/>
    <col min="770" max="770" width="22.7109375" style="1" customWidth="1"/>
    <col min="771" max="787" width="8.7109375" style="1" customWidth="1"/>
    <col min="788" max="1024" width="9.140625" style="1"/>
    <col min="1025" max="1025" width="11.140625" style="1" customWidth="1"/>
    <col min="1026" max="1026" width="22.7109375" style="1" customWidth="1"/>
    <col min="1027" max="1043" width="8.7109375" style="1" customWidth="1"/>
    <col min="1044" max="1280" width="9.140625" style="1"/>
    <col min="1281" max="1281" width="11.140625" style="1" customWidth="1"/>
    <col min="1282" max="1282" width="22.7109375" style="1" customWidth="1"/>
    <col min="1283" max="1299" width="8.7109375" style="1" customWidth="1"/>
    <col min="1300" max="1536" width="9.140625" style="1"/>
    <col min="1537" max="1537" width="11.140625" style="1" customWidth="1"/>
    <col min="1538" max="1538" width="22.7109375" style="1" customWidth="1"/>
    <col min="1539" max="1555" width="8.7109375" style="1" customWidth="1"/>
    <col min="1556" max="1792" width="9.140625" style="1"/>
    <col min="1793" max="1793" width="11.140625" style="1" customWidth="1"/>
    <col min="1794" max="1794" width="22.7109375" style="1" customWidth="1"/>
    <col min="1795" max="1811" width="8.7109375" style="1" customWidth="1"/>
    <col min="1812" max="2048" width="9.140625" style="1"/>
    <col min="2049" max="2049" width="11.140625" style="1" customWidth="1"/>
    <col min="2050" max="2050" width="22.7109375" style="1" customWidth="1"/>
    <col min="2051" max="2067" width="8.7109375" style="1" customWidth="1"/>
    <col min="2068" max="2304" width="9.140625" style="1"/>
    <col min="2305" max="2305" width="11.140625" style="1" customWidth="1"/>
    <col min="2306" max="2306" width="22.7109375" style="1" customWidth="1"/>
    <col min="2307" max="2323" width="8.7109375" style="1" customWidth="1"/>
    <col min="2324" max="2560" width="9.140625" style="1"/>
    <col min="2561" max="2561" width="11.140625" style="1" customWidth="1"/>
    <col min="2562" max="2562" width="22.7109375" style="1" customWidth="1"/>
    <col min="2563" max="2579" width="8.7109375" style="1" customWidth="1"/>
    <col min="2580" max="2816" width="9.140625" style="1"/>
    <col min="2817" max="2817" width="11.140625" style="1" customWidth="1"/>
    <col min="2818" max="2818" width="22.7109375" style="1" customWidth="1"/>
    <col min="2819" max="2835" width="8.7109375" style="1" customWidth="1"/>
    <col min="2836" max="3072" width="9.140625" style="1"/>
    <col min="3073" max="3073" width="11.140625" style="1" customWidth="1"/>
    <col min="3074" max="3074" width="22.7109375" style="1" customWidth="1"/>
    <col min="3075" max="3091" width="8.7109375" style="1" customWidth="1"/>
    <col min="3092" max="3328" width="9.140625" style="1"/>
    <col min="3329" max="3329" width="11.140625" style="1" customWidth="1"/>
    <col min="3330" max="3330" width="22.7109375" style="1" customWidth="1"/>
    <col min="3331" max="3347" width="8.7109375" style="1" customWidth="1"/>
    <col min="3348" max="3584" width="9.140625" style="1"/>
    <col min="3585" max="3585" width="11.140625" style="1" customWidth="1"/>
    <col min="3586" max="3586" width="22.7109375" style="1" customWidth="1"/>
    <col min="3587" max="3603" width="8.7109375" style="1" customWidth="1"/>
    <col min="3604" max="3840" width="9.140625" style="1"/>
    <col min="3841" max="3841" width="11.140625" style="1" customWidth="1"/>
    <col min="3842" max="3842" width="22.7109375" style="1" customWidth="1"/>
    <col min="3843" max="3859" width="8.7109375" style="1" customWidth="1"/>
    <col min="3860" max="4096" width="9.140625" style="1"/>
    <col min="4097" max="4097" width="11.140625" style="1" customWidth="1"/>
    <col min="4098" max="4098" width="22.7109375" style="1" customWidth="1"/>
    <col min="4099" max="4115" width="8.7109375" style="1" customWidth="1"/>
    <col min="4116" max="4352" width="9.140625" style="1"/>
    <col min="4353" max="4353" width="11.140625" style="1" customWidth="1"/>
    <col min="4354" max="4354" width="22.7109375" style="1" customWidth="1"/>
    <col min="4355" max="4371" width="8.7109375" style="1" customWidth="1"/>
    <col min="4372" max="4608" width="9.140625" style="1"/>
    <col min="4609" max="4609" width="11.140625" style="1" customWidth="1"/>
    <col min="4610" max="4610" width="22.7109375" style="1" customWidth="1"/>
    <col min="4611" max="4627" width="8.7109375" style="1" customWidth="1"/>
    <col min="4628" max="4864" width="9.140625" style="1"/>
    <col min="4865" max="4865" width="11.140625" style="1" customWidth="1"/>
    <col min="4866" max="4866" width="22.7109375" style="1" customWidth="1"/>
    <col min="4867" max="4883" width="8.7109375" style="1" customWidth="1"/>
    <col min="4884" max="5120" width="9.140625" style="1"/>
    <col min="5121" max="5121" width="11.140625" style="1" customWidth="1"/>
    <col min="5122" max="5122" width="22.7109375" style="1" customWidth="1"/>
    <col min="5123" max="5139" width="8.7109375" style="1" customWidth="1"/>
    <col min="5140" max="5376" width="9.140625" style="1"/>
    <col min="5377" max="5377" width="11.140625" style="1" customWidth="1"/>
    <col min="5378" max="5378" width="22.7109375" style="1" customWidth="1"/>
    <col min="5379" max="5395" width="8.7109375" style="1" customWidth="1"/>
    <col min="5396" max="5632" width="9.140625" style="1"/>
    <col min="5633" max="5633" width="11.140625" style="1" customWidth="1"/>
    <col min="5634" max="5634" width="22.7109375" style="1" customWidth="1"/>
    <col min="5635" max="5651" width="8.7109375" style="1" customWidth="1"/>
    <col min="5652" max="5888" width="9.140625" style="1"/>
    <col min="5889" max="5889" width="11.140625" style="1" customWidth="1"/>
    <col min="5890" max="5890" width="22.7109375" style="1" customWidth="1"/>
    <col min="5891" max="5907" width="8.7109375" style="1" customWidth="1"/>
    <col min="5908" max="6144" width="9.140625" style="1"/>
    <col min="6145" max="6145" width="11.140625" style="1" customWidth="1"/>
    <col min="6146" max="6146" width="22.7109375" style="1" customWidth="1"/>
    <col min="6147" max="6163" width="8.7109375" style="1" customWidth="1"/>
    <col min="6164" max="6400" width="9.140625" style="1"/>
    <col min="6401" max="6401" width="11.140625" style="1" customWidth="1"/>
    <col min="6402" max="6402" width="22.7109375" style="1" customWidth="1"/>
    <col min="6403" max="6419" width="8.7109375" style="1" customWidth="1"/>
    <col min="6420" max="6656" width="9.140625" style="1"/>
    <col min="6657" max="6657" width="11.140625" style="1" customWidth="1"/>
    <col min="6658" max="6658" width="22.7109375" style="1" customWidth="1"/>
    <col min="6659" max="6675" width="8.7109375" style="1" customWidth="1"/>
    <col min="6676" max="6912" width="9.140625" style="1"/>
    <col min="6913" max="6913" width="11.140625" style="1" customWidth="1"/>
    <col min="6914" max="6914" width="22.7109375" style="1" customWidth="1"/>
    <col min="6915" max="6931" width="8.7109375" style="1" customWidth="1"/>
    <col min="6932" max="7168" width="9.140625" style="1"/>
    <col min="7169" max="7169" width="11.140625" style="1" customWidth="1"/>
    <col min="7170" max="7170" width="22.7109375" style="1" customWidth="1"/>
    <col min="7171" max="7187" width="8.7109375" style="1" customWidth="1"/>
    <col min="7188" max="7424" width="9.140625" style="1"/>
    <col min="7425" max="7425" width="11.140625" style="1" customWidth="1"/>
    <col min="7426" max="7426" width="22.7109375" style="1" customWidth="1"/>
    <col min="7427" max="7443" width="8.7109375" style="1" customWidth="1"/>
    <col min="7444" max="7680" width="9.140625" style="1"/>
    <col min="7681" max="7681" width="11.140625" style="1" customWidth="1"/>
    <col min="7682" max="7682" width="22.7109375" style="1" customWidth="1"/>
    <col min="7683" max="7699" width="8.7109375" style="1" customWidth="1"/>
    <col min="7700" max="7936" width="9.140625" style="1"/>
    <col min="7937" max="7937" width="11.140625" style="1" customWidth="1"/>
    <col min="7938" max="7938" width="22.7109375" style="1" customWidth="1"/>
    <col min="7939" max="7955" width="8.7109375" style="1" customWidth="1"/>
    <col min="7956" max="8192" width="9.140625" style="1"/>
    <col min="8193" max="8193" width="11.140625" style="1" customWidth="1"/>
    <col min="8194" max="8194" width="22.7109375" style="1" customWidth="1"/>
    <col min="8195" max="8211" width="8.7109375" style="1" customWidth="1"/>
    <col min="8212" max="8448" width="9.140625" style="1"/>
    <col min="8449" max="8449" width="11.140625" style="1" customWidth="1"/>
    <col min="8450" max="8450" width="22.7109375" style="1" customWidth="1"/>
    <col min="8451" max="8467" width="8.7109375" style="1" customWidth="1"/>
    <col min="8468" max="8704" width="9.140625" style="1"/>
    <col min="8705" max="8705" width="11.140625" style="1" customWidth="1"/>
    <col min="8706" max="8706" width="22.7109375" style="1" customWidth="1"/>
    <col min="8707" max="8723" width="8.7109375" style="1" customWidth="1"/>
    <col min="8724" max="8960" width="9.140625" style="1"/>
    <col min="8961" max="8961" width="11.140625" style="1" customWidth="1"/>
    <col min="8962" max="8962" width="22.7109375" style="1" customWidth="1"/>
    <col min="8963" max="8979" width="8.7109375" style="1" customWidth="1"/>
    <col min="8980" max="9216" width="9.140625" style="1"/>
    <col min="9217" max="9217" width="11.140625" style="1" customWidth="1"/>
    <col min="9218" max="9218" width="22.7109375" style="1" customWidth="1"/>
    <col min="9219" max="9235" width="8.7109375" style="1" customWidth="1"/>
    <col min="9236" max="9472" width="9.140625" style="1"/>
    <col min="9473" max="9473" width="11.140625" style="1" customWidth="1"/>
    <col min="9474" max="9474" width="22.7109375" style="1" customWidth="1"/>
    <col min="9475" max="9491" width="8.7109375" style="1" customWidth="1"/>
    <col min="9492" max="9728" width="9.140625" style="1"/>
    <col min="9729" max="9729" width="11.140625" style="1" customWidth="1"/>
    <col min="9730" max="9730" width="22.7109375" style="1" customWidth="1"/>
    <col min="9731" max="9747" width="8.7109375" style="1" customWidth="1"/>
    <col min="9748" max="9984" width="9.140625" style="1"/>
    <col min="9985" max="9985" width="11.140625" style="1" customWidth="1"/>
    <col min="9986" max="9986" width="22.7109375" style="1" customWidth="1"/>
    <col min="9987" max="10003" width="8.7109375" style="1" customWidth="1"/>
    <col min="10004" max="10240" width="9.140625" style="1"/>
    <col min="10241" max="10241" width="11.140625" style="1" customWidth="1"/>
    <col min="10242" max="10242" width="22.7109375" style="1" customWidth="1"/>
    <col min="10243" max="10259" width="8.7109375" style="1" customWidth="1"/>
    <col min="10260" max="10496" width="9.140625" style="1"/>
    <col min="10497" max="10497" width="11.140625" style="1" customWidth="1"/>
    <col min="10498" max="10498" width="22.7109375" style="1" customWidth="1"/>
    <col min="10499" max="10515" width="8.7109375" style="1" customWidth="1"/>
    <col min="10516" max="10752" width="9.140625" style="1"/>
    <col min="10753" max="10753" width="11.140625" style="1" customWidth="1"/>
    <col min="10754" max="10754" width="22.7109375" style="1" customWidth="1"/>
    <col min="10755" max="10771" width="8.7109375" style="1" customWidth="1"/>
    <col min="10772" max="11008" width="9.140625" style="1"/>
    <col min="11009" max="11009" width="11.140625" style="1" customWidth="1"/>
    <col min="11010" max="11010" width="22.7109375" style="1" customWidth="1"/>
    <col min="11011" max="11027" width="8.7109375" style="1" customWidth="1"/>
    <col min="11028" max="11264" width="9.140625" style="1"/>
    <col min="11265" max="11265" width="11.140625" style="1" customWidth="1"/>
    <col min="11266" max="11266" width="22.7109375" style="1" customWidth="1"/>
    <col min="11267" max="11283" width="8.7109375" style="1" customWidth="1"/>
    <col min="11284" max="11520" width="9.140625" style="1"/>
    <col min="11521" max="11521" width="11.140625" style="1" customWidth="1"/>
    <col min="11522" max="11522" width="22.7109375" style="1" customWidth="1"/>
    <col min="11523" max="11539" width="8.7109375" style="1" customWidth="1"/>
    <col min="11540" max="11776" width="9.140625" style="1"/>
    <col min="11777" max="11777" width="11.140625" style="1" customWidth="1"/>
    <col min="11778" max="11778" width="22.7109375" style="1" customWidth="1"/>
    <col min="11779" max="11795" width="8.7109375" style="1" customWidth="1"/>
    <col min="11796" max="12032" width="9.140625" style="1"/>
    <col min="12033" max="12033" width="11.140625" style="1" customWidth="1"/>
    <col min="12034" max="12034" width="22.7109375" style="1" customWidth="1"/>
    <col min="12035" max="12051" width="8.7109375" style="1" customWidth="1"/>
    <col min="12052" max="12288" width="9.140625" style="1"/>
    <col min="12289" max="12289" width="11.140625" style="1" customWidth="1"/>
    <col min="12290" max="12290" width="22.7109375" style="1" customWidth="1"/>
    <col min="12291" max="12307" width="8.7109375" style="1" customWidth="1"/>
    <col min="12308" max="12544" width="9.140625" style="1"/>
    <col min="12545" max="12545" width="11.140625" style="1" customWidth="1"/>
    <col min="12546" max="12546" width="22.7109375" style="1" customWidth="1"/>
    <col min="12547" max="12563" width="8.7109375" style="1" customWidth="1"/>
    <col min="12564" max="12800" width="9.140625" style="1"/>
    <col min="12801" max="12801" width="11.140625" style="1" customWidth="1"/>
    <col min="12802" max="12802" width="22.7109375" style="1" customWidth="1"/>
    <col min="12803" max="12819" width="8.7109375" style="1" customWidth="1"/>
    <col min="12820" max="13056" width="9.140625" style="1"/>
    <col min="13057" max="13057" width="11.140625" style="1" customWidth="1"/>
    <col min="13058" max="13058" width="22.7109375" style="1" customWidth="1"/>
    <col min="13059" max="13075" width="8.7109375" style="1" customWidth="1"/>
    <col min="13076" max="13312" width="9.140625" style="1"/>
    <col min="13313" max="13313" width="11.140625" style="1" customWidth="1"/>
    <col min="13314" max="13314" width="22.7109375" style="1" customWidth="1"/>
    <col min="13315" max="13331" width="8.7109375" style="1" customWidth="1"/>
    <col min="13332" max="13568" width="9.140625" style="1"/>
    <col min="13569" max="13569" width="11.140625" style="1" customWidth="1"/>
    <col min="13570" max="13570" width="22.7109375" style="1" customWidth="1"/>
    <col min="13571" max="13587" width="8.7109375" style="1" customWidth="1"/>
    <col min="13588" max="13824" width="9.140625" style="1"/>
    <col min="13825" max="13825" width="11.140625" style="1" customWidth="1"/>
    <col min="13826" max="13826" width="22.7109375" style="1" customWidth="1"/>
    <col min="13827" max="13843" width="8.7109375" style="1" customWidth="1"/>
    <col min="13844" max="14080" width="9.140625" style="1"/>
    <col min="14081" max="14081" width="11.140625" style="1" customWidth="1"/>
    <col min="14082" max="14082" width="22.7109375" style="1" customWidth="1"/>
    <col min="14083" max="14099" width="8.7109375" style="1" customWidth="1"/>
    <col min="14100" max="14336" width="9.140625" style="1"/>
    <col min="14337" max="14337" width="11.140625" style="1" customWidth="1"/>
    <col min="14338" max="14338" width="22.7109375" style="1" customWidth="1"/>
    <col min="14339" max="14355" width="8.7109375" style="1" customWidth="1"/>
    <col min="14356" max="14592" width="9.140625" style="1"/>
    <col min="14593" max="14593" width="11.140625" style="1" customWidth="1"/>
    <col min="14594" max="14594" width="22.7109375" style="1" customWidth="1"/>
    <col min="14595" max="14611" width="8.7109375" style="1" customWidth="1"/>
    <col min="14612" max="14848" width="9.140625" style="1"/>
    <col min="14849" max="14849" width="11.140625" style="1" customWidth="1"/>
    <col min="14850" max="14850" width="22.7109375" style="1" customWidth="1"/>
    <col min="14851" max="14867" width="8.7109375" style="1" customWidth="1"/>
    <col min="14868" max="15104" width="9.140625" style="1"/>
    <col min="15105" max="15105" width="11.140625" style="1" customWidth="1"/>
    <col min="15106" max="15106" width="22.7109375" style="1" customWidth="1"/>
    <col min="15107" max="15123" width="8.7109375" style="1" customWidth="1"/>
    <col min="15124" max="15360" width="9.140625" style="1"/>
    <col min="15361" max="15361" width="11.140625" style="1" customWidth="1"/>
    <col min="15362" max="15362" width="22.7109375" style="1" customWidth="1"/>
    <col min="15363" max="15379" width="8.7109375" style="1" customWidth="1"/>
    <col min="15380" max="15616" width="9.140625" style="1"/>
    <col min="15617" max="15617" width="11.140625" style="1" customWidth="1"/>
    <col min="15618" max="15618" width="22.7109375" style="1" customWidth="1"/>
    <col min="15619" max="15635" width="8.7109375" style="1" customWidth="1"/>
    <col min="15636" max="15872" width="9.140625" style="1"/>
    <col min="15873" max="15873" width="11.140625" style="1" customWidth="1"/>
    <col min="15874" max="15874" width="22.7109375" style="1" customWidth="1"/>
    <col min="15875" max="15891" width="8.7109375" style="1" customWidth="1"/>
    <col min="15892" max="16128" width="9.140625" style="1"/>
    <col min="16129" max="16129" width="11.140625" style="1" customWidth="1"/>
    <col min="16130" max="16130" width="22.7109375" style="1" customWidth="1"/>
    <col min="16131" max="16147" width="8.7109375" style="1" customWidth="1"/>
    <col min="16148" max="16384" width="9.140625" style="1"/>
  </cols>
  <sheetData>
    <row r="1" spans="1:22" ht="27.95" customHeight="1" x14ac:dyDescent="0.2">
      <c r="A1" s="203" t="str">
        <f>VLOOKUP([1]الصفحة2!A2,[1]الصفحة2!A1:AF61,2,0)</f>
        <v>"ابراهيم الخليل" رائد عبد اللطيف ابو غويلة</v>
      </c>
      <c r="B1" s="203"/>
      <c r="C1" s="203"/>
      <c r="D1" s="203"/>
      <c r="E1" s="203"/>
      <c r="F1" s="203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</row>
    <row r="2" spans="1:22" ht="27" customHeight="1" x14ac:dyDescent="0.2">
      <c r="A2" s="205"/>
      <c r="B2" s="206"/>
      <c r="C2" s="207"/>
      <c r="D2" s="205" t="s">
        <v>101</v>
      </c>
      <c r="E2" s="206"/>
      <c r="F2" s="207"/>
      <c r="G2" s="211" t="s">
        <v>102</v>
      </c>
      <c r="H2" s="212"/>
      <c r="I2" s="212"/>
      <c r="J2" s="212"/>
      <c r="K2" s="212"/>
      <c r="L2" s="213"/>
      <c r="M2" s="205" t="s">
        <v>103</v>
      </c>
      <c r="N2" s="207"/>
      <c r="O2" s="205" t="s">
        <v>104</v>
      </c>
      <c r="P2" s="207"/>
      <c r="Q2" s="205" t="s">
        <v>105</v>
      </c>
      <c r="R2" s="207"/>
      <c r="S2" s="214" t="s">
        <v>106</v>
      </c>
      <c r="T2" s="205" t="s">
        <v>107</v>
      </c>
      <c r="U2" s="207"/>
      <c r="V2" s="216"/>
    </row>
    <row r="3" spans="1:22" ht="24.95" customHeight="1" x14ac:dyDescent="0.2">
      <c r="A3" s="208"/>
      <c r="B3" s="209"/>
      <c r="C3" s="210"/>
      <c r="D3" s="208"/>
      <c r="E3" s="209"/>
      <c r="F3" s="210"/>
      <c r="G3" s="211" t="s">
        <v>108</v>
      </c>
      <c r="H3" s="213"/>
      <c r="I3" s="211" t="s">
        <v>109</v>
      </c>
      <c r="J3" s="213"/>
      <c r="K3" s="211" t="s">
        <v>110</v>
      </c>
      <c r="L3" s="213"/>
      <c r="M3" s="208"/>
      <c r="N3" s="210"/>
      <c r="O3" s="208"/>
      <c r="P3" s="210"/>
      <c r="Q3" s="208"/>
      <c r="R3" s="210"/>
      <c r="S3" s="215"/>
      <c r="T3" s="208"/>
      <c r="U3" s="210"/>
      <c r="V3" s="217"/>
    </row>
    <row r="4" spans="1:22" ht="54.95" customHeight="1" x14ac:dyDescent="0.2">
      <c r="A4" s="66" t="s">
        <v>32</v>
      </c>
      <c r="B4" s="67" t="s">
        <v>33</v>
      </c>
      <c r="C4" s="66" t="s">
        <v>111</v>
      </c>
      <c r="D4" s="66" t="s">
        <v>112</v>
      </c>
      <c r="E4" s="66" t="s">
        <v>113</v>
      </c>
      <c r="F4" s="66" t="s">
        <v>114</v>
      </c>
      <c r="G4" s="66" t="s">
        <v>115</v>
      </c>
      <c r="H4" s="66" t="s">
        <v>116</v>
      </c>
      <c r="I4" s="66" t="s">
        <v>115</v>
      </c>
      <c r="J4" s="66" t="s">
        <v>116</v>
      </c>
      <c r="K4" s="66" t="s">
        <v>115</v>
      </c>
      <c r="L4" s="66" t="s">
        <v>116</v>
      </c>
      <c r="M4" s="66" t="s">
        <v>108</v>
      </c>
      <c r="N4" s="66" t="s">
        <v>109</v>
      </c>
      <c r="O4" s="66" t="s">
        <v>108</v>
      </c>
      <c r="P4" s="66" t="s">
        <v>109</v>
      </c>
      <c r="Q4" s="66" t="s">
        <v>108</v>
      </c>
      <c r="R4" s="66" t="s">
        <v>109</v>
      </c>
      <c r="S4" s="66" t="s">
        <v>117</v>
      </c>
      <c r="T4" s="66" t="s">
        <v>118</v>
      </c>
      <c r="U4" s="66" t="s">
        <v>119</v>
      </c>
      <c r="V4" s="66" t="s">
        <v>120</v>
      </c>
    </row>
    <row r="5" spans="1:22" ht="16.5" customHeight="1" x14ac:dyDescent="0.2">
      <c r="A5" s="218" t="str">
        <f>VLOOKUP([1]الصفحة2!A2,[1]الصفحة2!A1:AM61,39,0)</f>
        <v>2021ـ2022</v>
      </c>
      <c r="B5" s="218" t="str">
        <f>B7</f>
        <v>ذكور مخيم عمان الابتدائية</v>
      </c>
      <c r="C5" s="218" t="str">
        <f>VLOOKUP([1]الصفحة2!A2,[1]الصفحة2!A1:AM61,33,0)</f>
        <v>الأول ( ب )</v>
      </c>
      <c r="D5" s="220" t="s">
        <v>121</v>
      </c>
      <c r="E5" s="220" t="s">
        <v>121</v>
      </c>
      <c r="F5" s="218" t="s">
        <v>122</v>
      </c>
      <c r="G5" s="218">
        <v>95</v>
      </c>
      <c r="H5" s="218">
        <v>93</v>
      </c>
      <c r="I5" s="218">
        <v>103</v>
      </c>
      <c r="J5" s="218">
        <v>101</v>
      </c>
      <c r="K5" s="218">
        <v>198</v>
      </c>
      <c r="L5" s="218">
        <v>194</v>
      </c>
      <c r="M5" s="218" t="s">
        <v>123</v>
      </c>
      <c r="N5" s="218" t="s">
        <v>123</v>
      </c>
      <c r="O5" s="218" t="s">
        <v>123</v>
      </c>
      <c r="P5" s="218" t="s">
        <v>123</v>
      </c>
      <c r="Q5" s="218" t="s">
        <v>123</v>
      </c>
      <c r="R5" s="218" t="s">
        <v>123</v>
      </c>
      <c r="S5" s="218" t="s">
        <v>124</v>
      </c>
      <c r="T5" s="218" t="s">
        <v>125</v>
      </c>
      <c r="U5" s="218" t="s">
        <v>125</v>
      </c>
      <c r="V5" s="218" t="str">
        <f>VLOOKUP([1]الصفحة2!A2,[1]الصفحة2!A1:AM61,35,0)</f>
        <v>يوسف العواودة</v>
      </c>
    </row>
    <row r="6" spans="1:22" ht="16.5" customHeight="1" x14ac:dyDescent="0.2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</row>
    <row r="7" spans="1:22" ht="16.5" customHeight="1" x14ac:dyDescent="0.2">
      <c r="A7" s="218" t="str">
        <f>VLOOKUP([1]الصفحة1!A2,[1]الصفحة1!A1:AI61,29,0)</f>
        <v>2022ـ2023</v>
      </c>
      <c r="B7" s="218" t="str">
        <f>VLOOKUP([1]الصفحة1!A2,[1]الصفحة1!A1:AI61,30,0)</f>
        <v>ذكور مخيم عمان الابتدائية</v>
      </c>
      <c r="C7" s="218" t="str">
        <f>VLOOKUP([1]الصفحة2!A2,[1]الصفحة2!A1:AF61,15,0)</f>
        <v>الثاني ( أ )</v>
      </c>
      <c r="D7" s="68" t="str">
        <f>VLOOKUP([1]الصفحة2!A2,[1]الصفحة2!A2:AF61,16,0)</f>
        <v>ناجح</v>
      </c>
      <c r="E7" s="68" t="str">
        <f>VLOOKUP([1]الصفحة2!A2,[1]الصفحة2!A2:AF61,18,0)</f>
        <v>ناجح</v>
      </c>
      <c r="F7" s="214" t="str">
        <f>VLOOKUP([1]الصفحة2!A2,[1]الصفحة2!A2:AF61,20,0)</f>
        <v>ناجح</v>
      </c>
      <c r="G7" s="214">
        <f>VLOOKUP([1]الصفحة2!A2,[1]الصفحة2!A2:AF61,21,0)</f>
        <v>92</v>
      </c>
      <c r="H7" s="214">
        <f>VLOOKUP([1]الصفحة2!A2,[1]الصفحة2!A2:AF61,22,0)</f>
        <v>90</v>
      </c>
      <c r="I7" s="214">
        <f>VLOOKUP([1]الصفحة2!A2,[1]الصفحة2!A2:AF61,23,0)</f>
        <v>103</v>
      </c>
      <c r="J7" s="214">
        <f>VLOOKUP([1]الصفحة2!A2,[1]الصفحة2!A2:AF61,24,0)</f>
        <v>102</v>
      </c>
      <c r="K7" s="214">
        <f>VLOOKUP([1]الصفحة2!A2,[1]الصفحة2!A2:AF61,25,0)</f>
        <v>195</v>
      </c>
      <c r="L7" s="214">
        <f>VLOOKUP([1]الصفحة2!A2,[1]الصفحة2!A2:AF61,26,0)</f>
        <v>192</v>
      </c>
      <c r="M7" s="214" t="str">
        <f>VLOOKUP([1]الصفحة2!A2,[1]الصفحة2!A2:AF61,27,0)</f>
        <v>ممتاز</v>
      </c>
      <c r="N7" s="214" t="str">
        <f>VLOOKUP([1]الصفحة2!A2,[1]الصفحة2!A2:AF61,28,0)</f>
        <v>ممتاز</v>
      </c>
      <c r="O7" s="214" t="str">
        <f>VLOOKUP([1]الصفحة2!A2,[1]الصفحة2!A2:AF61,29,0)</f>
        <v>ممتاز</v>
      </c>
      <c r="P7" s="214" t="str">
        <f>VLOOKUP([1]الصفحة2!A2,[1]الصفحة2!A2:AF61,30,0)</f>
        <v>ممتاز</v>
      </c>
      <c r="Q7" s="214" t="str">
        <f>VLOOKUP([1]الصفحة2!A2,[1]الصفحة2!A2:AF61,31,0)</f>
        <v>ممتاز</v>
      </c>
      <c r="R7" s="214" t="str">
        <f>VLOOKUP([1]الصفحة2!A2,[1]الصفحة2!A2:AF61,32,0)</f>
        <v>ممتاز</v>
      </c>
      <c r="S7" s="221" t="str">
        <f>VLOOKUP([1]الصفحة2!A2,[1]الصفحة2!A2:AF61,5,0)</f>
        <v>سليم</v>
      </c>
      <c r="T7" s="221" t="str">
        <f>VLOOKUP([1]الصفحة2!A2,[1]الصفحة2!A2:AF61,6,0)</f>
        <v>ـــــــــــــــ</v>
      </c>
      <c r="U7" s="221" t="str">
        <f>VLOOKUP([1]الصفحة2!A2,[1]الصفحة2!A2:AF61,7,0)</f>
        <v>ــــــــــــــ</v>
      </c>
      <c r="V7" s="218" t="str">
        <f>VLOOKUP([1]الصفحة2!A2,[1]الصفحة2!A1:AM61,36,0)</f>
        <v>محمد درويش</v>
      </c>
    </row>
    <row r="8" spans="1:22" ht="16.5" customHeight="1" x14ac:dyDescent="0.2">
      <c r="A8" s="219"/>
      <c r="B8" s="219"/>
      <c r="C8" s="219"/>
      <c r="D8" s="69" t="str">
        <f>VLOOKUP([1]الصفحة2!A2,[1]الصفحة2!A2:AF61,17,0)</f>
        <v>ممتاز</v>
      </c>
      <c r="E8" s="69" t="str">
        <f>VLOOKUP([1]الصفحة2!A2,[1]الصفحة2!A2:AF61,19,0)</f>
        <v>ممتاز</v>
      </c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22"/>
      <c r="T8" s="222"/>
      <c r="U8" s="222"/>
      <c r="V8" s="219"/>
    </row>
    <row r="9" spans="1:22" ht="16.5" customHeight="1" x14ac:dyDescent="0.2">
      <c r="A9" s="218"/>
      <c r="B9" s="218"/>
      <c r="C9" s="218"/>
      <c r="D9" s="68"/>
      <c r="E9" s="6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</row>
    <row r="10" spans="1:22" ht="16.5" customHeight="1" x14ac:dyDescent="0.2">
      <c r="A10" s="219"/>
      <c r="B10" s="219"/>
      <c r="C10" s="219"/>
      <c r="D10" s="69"/>
      <c r="E10" s="6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</row>
    <row r="11" spans="1:22" ht="16.5" customHeight="1" x14ac:dyDescent="0.2">
      <c r="A11" s="218"/>
      <c r="B11" s="218"/>
      <c r="C11" s="218"/>
      <c r="D11" s="68"/>
      <c r="E11" s="6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</row>
    <row r="12" spans="1:22" ht="16.5" customHeight="1" x14ac:dyDescent="0.2">
      <c r="A12" s="219"/>
      <c r="B12" s="219"/>
      <c r="C12" s="219"/>
      <c r="D12" s="69"/>
      <c r="E12" s="6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</row>
    <row r="13" spans="1:22" ht="16.5" customHeight="1" x14ac:dyDescent="0.2">
      <c r="A13" s="218"/>
      <c r="B13" s="218"/>
      <c r="C13" s="218"/>
      <c r="D13" s="68"/>
      <c r="E13" s="6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</row>
    <row r="14" spans="1:22" ht="16.5" customHeight="1" x14ac:dyDescent="0.2">
      <c r="A14" s="219"/>
      <c r="B14" s="219"/>
      <c r="C14" s="219"/>
      <c r="D14" s="69"/>
      <c r="E14" s="6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</row>
    <row r="15" spans="1:22" ht="33" customHeight="1" x14ac:dyDescent="0.2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 ht="33" customHeight="1" x14ac:dyDescent="0.2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</row>
    <row r="17" spans="1:22" ht="33" customHeight="1" x14ac:dyDescent="0.2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1"/>
    </row>
    <row r="18" spans="1:22" ht="33" customHeight="1" x14ac:dyDescent="0.2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1"/>
    </row>
    <row r="19" spans="1:22" ht="33" customHeight="1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1"/>
    </row>
    <row r="20" spans="1:22" ht="33" customHeight="1" x14ac:dyDescent="0.2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1"/>
    </row>
    <row r="21" spans="1:22" ht="33" customHeight="1" x14ac:dyDescent="0.2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1"/>
    </row>
    <row r="22" spans="1:22" ht="33" customHeight="1" x14ac:dyDescent="0.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1"/>
    </row>
    <row r="23" spans="1:22" ht="33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1"/>
    </row>
    <row r="24" spans="1:22" ht="33" customHeight="1" x14ac:dyDescent="0.2">
      <c r="A24" s="226"/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</row>
    <row r="25" spans="1:22" ht="75" customHeight="1" x14ac:dyDescent="0.2">
      <c r="A25" s="227" t="s">
        <v>126</v>
      </c>
      <c r="B25" s="228"/>
      <c r="C25" s="227" t="s">
        <v>127</v>
      </c>
      <c r="D25" s="228"/>
      <c r="E25" s="227" t="s">
        <v>128</v>
      </c>
      <c r="F25" s="228"/>
      <c r="G25" s="66" t="s">
        <v>129</v>
      </c>
      <c r="H25" s="66" t="s">
        <v>130</v>
      </c>
      <c r="I25" s="66" t="s">
        <v>131</v>
      </c>
      <c r="J25" s="66" t="s">
        <v>132</v>
      </c>
      <c r="K25" s="66" t="s">
        <v>133</v>
      </c>
      <c r="L25" s="66" t="s">
        <v>134</v>
      </c>
      <c r="M25" s="229" t="s">
        <v>135</v>
      </c>
      <c r="N25" s="230"/>
      <c r="O25" s="231"/>
      <c r="P25" s="72" t="s">
        <v>136</v>
      </c>
      <c r="Q25" s="66" t="s">
        <v>137</v>
      </c>
      <c r="R25" s="229" t="s">
        <v>138</v>
      </c>
      <c r="S25" s="231"/>
      <c r="T25" s="66" t="s">
        <v>32</v>
      </c>
      <c r="U25" s="227" t="s">
        <v>139</v>
      </c>
      <c r="V25" s="228"/>
    </row>
    <row r="26" spans="1:22" ht="24.95" customHeight="1" x14ac:dyDescent="0.2">
      <c r="A26" s="223"/>
      <c r="B26" s="224"/>
      <c r="C26" s="223"/>
      <c r="D26" s="224"/>
      <c r="E26" s="223"/>
      <c r="F26" s="224"/>
      <c r="G26" s="70"/>
      <c r="H26" s="70"/>
      <c r="I26" s="70"/>
      <c r="J26" s="70"/>
      <c r="K26" s="70"/>
      <c r="L26" s="70"/>
      <c r="M26" s="223"/>
      <c r="N26" s="225"/>
      <c r="O26" s="224"/>
      <c r="P26" s="70"/>
      <c r="Q26" s="70"/>
      <c r="R26" s="223"/>
      <c r="S26" s="224"/>
      <c r="T26" s="70"/>
      <c r="U26" s="223"/>
      <c r="V26" s="224"/>
    </row>
    <row r="27" spans="1:22" ht="24.95" customHeight="1" x14ac:dyDescent="0.2">
      <c r="A27" s="223"/>
      <c r="B27" s="224"/>
      <c r="C27" s="223"/>
      <c r="D27" s="224"/>
      <c r="E27" s="223"/>
      <c r="F27" s="224"/>
      <c r="G27" s="70"/>
      <c r="H27" s="70"/>
      <c r="I27" s="70"/>
      <c r="J27" s="70"/>
      <c r="K27" s="70"/>
      <c r="L27" s="70"/>
      <c r="M27" s="223"/>
      <c r="N27" s="225"/>
      <c r="O27" s="224"/>
      <c r="P27" s="70"/>
      <c r="Q27" s="70"/>
      <c r="R27" s="223"/>
      <c r="S27" s="224"/>
      <c r="T27" s="70"/>
      <c r="U27" s="223"/>
      <c r="V27" s="224"/>
    </row>
    <row r="28" spans="1:22" ht="24.95" customHeight="1" x14ac:dyDescent="0.2">
      <c r="A28" s="223"/>
      <c r="B28" s="224"/>
      <c r="C28" s="223"/>
      <c r="D28" s="224"/>
      <c r="E28" s="223"/>
      <c r="F28" s="224"/>
      <c r="G28" s="70"/>
      <c r="H28" s="70"/>
      <c r="I28" s="70"/>
      <c r="J28" s="70"/>
      <c r="K28" s="70"/>
      <c r="L28" s="70"/>
      <c r="M28" s="223"/>
      <c r="N28" s="225"/>
      <c r="O28" s="224"/>
      <c r="P28" s="70"/>
      <c r="Q28" s="70"/>
      <c r="R28" s="223"/>
      <c r="S28" s="224"/>
      <c r="T28" s="70"/>
      <c r="U28" s="223"/>
      <c r="V28" s="224"/>
    </row>
    <row r="29" spans="1:22" ht="24.95" customHeight="1" x14ac:dyDescent="0.2">
      <c r="A29" s="223"/>
      <c r="B29" s="224"/>
      <c r="C29" s="223"/>
      <c r="D29" s="224"/>
      <c r="E29" s="223"/>
      <c r="F29" s="224"/>
      <c r="G29" s="70"/>
      <c r="H29" s="70"/>
      <c r="I29" s="70"/>
      <c r="J29" s="70"/>
      <c r="K29" s="70"/>
      <c r="L29" s="70"/>
      <c r="M29" s="223"/>
      <c r="N29" s="225"/>
      <c r="O29" s="224"/>
      <c r="P29" s="70"/>
      <c r="Q29" s="70"/>
      <c r="R29" s="223"/>
      <c r="S29" s="224"/>
      <c r="T29" s="70"/>
      <c r="U29" s="223"/>
      <c r="V29" s="224"/>
    </row>
    <row r="30" spans="1:22" ht="24.95" customHeight="1" x14ac:dyDescent="0.2">
      <c r="A30" s="223"/>
      <c r="B30" s="224"/>
      <c r="C30" s="223"/>
      <c r="D30" s="224"/>
      <c r="E30" s="223"/>
      <c r="F30" s="224"/>
      <c r="G30" s="70"/>
      <c r="H30" s="70"/>
      <c r="I30" s="70"/>
      <c r="J30" s="70"/>
      <c r="K30" s="70"/>
      <c r="L30" s="70"/>
      <c r="M30" s="223"/>
      <c r="N30" s="225"/>
      <c r="O30" s="224"/>
      <c r="P30" s="70"/>
      <c r="Q30" s="70"/>
      <c r="R30" s="223"/>
      <c r="S30" s="224"/>
      <c r="T30" s="70"/>
      <c r="U30" s="223"/>
      <c r="V30" s="224"/>
    </row>
  </sheetData>
  <mergeCells count="153">
    <mergeCell ref="A30:B30"/>
    <mergeCell ref="C30:D30"/>
    <mergeCell ref="E30:F30"/>
    <mergeCell ref="M30:O30"/>
    <mergeCell ref="R30:S30"/>
    <mergeCell ref="U30:V30"/>
    <mergeCell ref="A29:B29"/>
    <mergeCell ref="C29:D29"/>
    <mergeCell ref="E29:F29"/>
    <mergeCell ref="M29:O29"/>
    <mergeCell ref="R29:S29"/>
    <mergeCell ref="U29:V29"/>
    <mergeCell ref="A28:B28"/>
    <mergeCell ref="C28:D28"/>
    <mergeCell ref="E28:F28"/>
    <mergeCell ref="M28:O28"/>
    <mergeCell ref="R28:S28"/>
    <mergeCell ref="U28:V28"/>
    <mergeCell ref="A27:B27"/>
    <mergeCell ref="C27:D27"/>
    <mergeCell ref="E27:F27"/>
    <mergeCell ref="M27:O27"/>
    <mergeCell ref="R27:S27"/>
    <mergeCell ref="U27:V27"/>
    <mergeCell ref="A26:B26"/>
    <mergeCell ref="C26:D26"/>
    <mergeCell ref="E26:F26"/>
    <mergeCell ref="M26:O26"/>
    <mergeCell ref="R26:S26"/>
    <mergeCell ref="U26:V26"/>
    <mergeCell ref="A24:V24"/>
    <mergeCell ref="A25:B25"/>
    <mergeCell ref="C25:D25"/>
    <mergeCell ref="E25:F25"/>
    <mergeCell ref="M25:O25"/>
    <mergeCell ref="R25:S25"/>
    <mergeCell ref="U25:V25"/>
    <mergeCell ref="R13:R14"/>
    <mergeCell ref="S13:S14"/>
    <mergeCell ref="T13:T14"/>
    <mergeCell ref="U13:U14"/>
    <mergeCell ref="V13:V14"/>
    <mergeCell ref="K13:K14"/>
    <mergeCell ref="L13:L14"/>
    <mergeCell ref="M13:M14"/>
    <mergeCell ref="N13:N14"/>
    <mergeCell ref="O13:O14"/>
    <mergeCell ref="P13:P14"/>
    <mergeCell ref="V11:V12"/>
    <mergeCell ref="A13:A14"/>
    <mergeCell ref="B13:B14"/>
    <mergeCell ref="C13:C14"/>
    <mergeCell ref="F13:F14"/>
    <mergeCell ref="G13:G14"/>
    <mergeCell ref="H13:H14"/>
    <mergeCell ref="I13:I14"/>
    <mergeCell ref="J13:J14"/>
    <mergeCell ref="O11:O12"/>
    <mergeCell ref="P11:P12"/>
    <mergeCell ref="Q11:Q12"/>
    <mergeCell ref="R11:R12"/>
    <mergeCell ref="S11:S12"/>
    <mergeCell ref="T11:T12"/>
    <mergeCell ref="I11:I12"/>
    <mergeCell ref="J11:J12"/>
    <mergeCell ref="K11:K12"/>
    <mergeCell ref="L11:L12"/>
    <mergeCell ref="M11:M12"/>
    <mergeCell ref="N11:N12"/>
    <mergeCell ref="A11:A12"/>
    <mergeCell ref="B11:B12"/>
    <mergeCell ref="Q13:Q14"/>
    <mergeCell ref="C11:C12"/>
    <mergeCell ref="F11:F12"/>
    <mergeCell ref="G11:G12"/>
    <mergeCell ref="H11:H12"/>
    <mergeCell ref="Q9:Q10"/>
    <mergeCell ref="R9:R10"/>
    <mergeCell ref="S9:S10"/>
    <mergeCell ref="T9:T10"/>
    <mergeCell ref="U9:U10"/>
    <mergeCell ref="U11:U12"/>
    <mergeCell ref="V9:V10"/>
    <mergeCell ref="K9:K10"/>
    <mergeCell ref="L9:L10"/>
    <mergeCell ref="M9:M10"/>
    <mergeCell ref="N9:N10"/>
    <mergeCell ref="O9:O10"/>
    <mergeCell ref="P9:P10"/>
    <mergeCell ref="U7:U8"/>
    <mergeCell ref="V7:V8"/>
    <mergeCell ref="P7:P8"/>
    <mergeCell ref="Q7:Q8"/>
    <mergeCell ref="R7:R8"/>
    <mergeCell ref="S7:S8"/>
    <mergeCell ref="T7:T8"/>
    <mergeCell ref="A9:A10"/>
    <mergeCell ref="B9:B10"/>
    <mergeCell ref="C9:C10"/>
    <mergeCell ref="F9:F10"/>
    <mergeCell ref="G9:G10"/>
    <mergeCell ref="H9:H10"/>
    <mergeCell ref="I9:I10"/>
    <mergeCell ref="J9:J10"/>
    <mergeCell ref="O7:O8"/>
    <mergeCell ref="I7:I8"/>
    <mergeCell ref="J7:J8"/>
    <mergeCell ref="K7:K8"/>
    <mergeCell ref="L7:L8"/>
    <mergeCell ref="M7:M8"/>
    <mergeCell ref="N7:N8"/>
    <mergeCell ref="V5:V6"/>
    <mergeCell ref="A7:A8"/>
    <mergeCell ref="B7:B8"/>
    <mergeCell ref="C7:C8"/>
    <mergeCell ref="F7:F8"/>
    <mergeCell ref="G7:G8"/>
    <mergeCell ref="H7:H8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  <mergeCell ref="S5:S6"/>
    <mergeCell ref="T5:T6"/>
    <mergeCell ref="U5:U6"/>
    <mergeCell ref="A1:F1"/>
    <mergeCell ref="G1:V1"/>
    <mergeCell ref="A2:C3"/>
    <mergeCell ref="D2:F3"/>
    <mergeCell ref="G2:L2"/>
    <mergeCell ref="M2:N3"/>
    <mergeCell ref="O2:P3"/>
    <mergeCell ref="Q2:R3"/>
    <mergeCell ref="S2:S3"/>
    <mergeCell ref="T2:U3"/>
    <mergeCell ref="V2:V3"/>
    <mergeCell ref="G3:H3"/>
    <mergeCell ref="I3:J3"/>
    <mergeCell ref="K3:L3"/>
  </mergeCells>
  <printOptions horizontalCentered="1"/>
  <pageMargins left="0.1" right="0.1" top="0.15748031496063" bottom="0.15748031496063" header="0.118110236220472" footer="0.118110236220472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البطاقة1</vt:lpstr>
      <vt:lpstr>الصف الثاني1</vt:lpstr>
      <vt:lpstr>البطاقة1!Print_Area</vt:lpstr>
      <vt:lpstr>'الصف الثاني1'!Print_Area</vt:lpstr>
      <vt:lpstr>البيانات101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2023-06-20T17:19:44Z</cp:lastPrinted>
  <dcterms:created xsi:type="dcterms:W3CDTF">2015-06-05T18:17:20Z</dcterms:created>
  <dcterms:modified xsi:type="dcterms:W3CDTF">2023-06-20T17:19:51Z</dcterms:modified>
</cp:coreProperties>
</file>