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E8209A34-FE6E-4D9E-B58C-D80F49C6D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" i="1" l="1"/>
  <c r="W8" i="1"/>
  <c r="W9" i="1"/>
  <c r="W10" i="1"/>
  <c r="W11" i="1"/>
  <c r="W12" i="1"/>
  <c r="W13" i="1"/>
  <c r="W14" i="1"/>
  <c r="W15" i="1"/>
  <c r="U15" i="1"/>
  <c r="U14" i="1"/>
  <c r="U13" i="1"/>
  <c r="U12" i="1"/>
  <c r="U11" i="1"/>
  <c r="U10" i="1"/>
  <c r="U9" i="1"/>
  <c r="U8" i="1"/>
  <c r="U7" i="1"/>
  <c r="T8" i="1"/>
  <c r="T9" i="1"/>
  <c r="T10" i="1"/>
  <c r="T11" i="1"/>
  <c r="T12" i="1"/>
  <c r="T13" i="1"/>
  <c r="T14" i="1"/>
  <c r="T15" i="1"/>
  <c r="T7" i="1"/>
  <c r="Q12" i="1"/>
  <c r="Q13" i="1"/>
  <c r="Q14" i="1"/>
  <c r="Q8" i="1"/>
  <c r="Q9" i="1"/>
  <c r="Q10" i="1"/>
  <c r="Q11" i="1"/>
  <c r="Q7" i="1"/>
  <c r="V7" i="1" s="1"/>
  <c r="Q15" i="1"/>
  <c r="V12" i="1" l="1"/>
  <c r="V11" i="1"/>
  <c r="V9" i="1"/>
  <c r="V15" i="1"/>
  <c r="V14" i="1"/>
  <c r="V13" i="1"/>
  <c r="V10" i="1"/>
  <c r="V8" i="1"/>
  <c r="I15" i="1"/>
  <c r="K11" i="1"/>
  <c r="K12" i="1"/>
  <c r="K13" i="1"/>
  <c r="K14" i="1"/>
  <c r="K10" i="1"/>
  <c r="B3" i="1"/>
  <c r="D3" i="1" s="1"/>
  <c r="K15" i="1" l="1"/>
</calcChain>
</file>

<file path=xl/sharedStrings.xml><?xml version="1.0" encoding="utf-8"?>
<sst xmlns="http://schemas.openxmlformats.org/spreadsheetml/2006/main" count="36" uniqueCount="35">
  <si>
    <t>التاريخ</t>
  </si>
  <si>
    <t>اسم الشركة</t>
  </si>
  <si>
    <t>اسم الصنف</t>
  </si>
  <si>
    <t>جبس</t>
  </si>
  <si>
    <t>اجمالى بضاعة المشتراه</t>
  </si>
  <si>
    <t>اجمالى المباع</t>
  </si>
  <si>
    <t>المتبقي</t>
  </si>
  <si>
    <t>مبلغ البضاعة المتبقي</t>
  </si>
  <si>
    <t>تاريخ اخر سعر شراء</t>
  </si>
  <si>
    <t>ثمن اخر سعر شراء</t>
  </si>
  <si>
    <t xml:space="preserve">الشركة </t>
  </si>
  <si>
    <t>المطلوب</t>
  </si>
  <si>
    <t xml:space="preserve">انا اشتريت 600 وحدة من الصنف بتواريخ مختلفة وأسعار مختلفة </t>
  </si>
  <si>
    <t>بعت منهم 150 والمتبقي 450</t>
  </si>
  <si>
    <t xml:space="preserve">يحسب حسب قانون المشتر أولا يباع أولا  يعني 100 اللى اشتريتهم الأول خلصو وبعت 50 من عملية الشراء الثانية   </t>
  </si>
  <si>
    <t xml:space="preserve">عاوز قيم البضاعة المتبقية </t>
  </si>
  <si>
    <t xml:space="preserve">البضاعة المتبقية يدويا </t>
  </si>
  <si>
    <t xml:space="preserve">باقي من عملية الشراء الثانية </t>
  </si>
  <si>
    <t xml:space="preserve">باقي من عملية الشراء الثالثة </t>
  </si>
  <si>
    <t xml:space="preserve">باقي من عملية الشراء الرابعة </t>
  </si>
  <si>
    <t xml:space="preserve">باقي من عملية الشراء الخامسة </t>
  </si>
  <si>
    <t xml:space="preserve">باقي من عملية الشراء الاولى </t>
  </si>
  <si>
    <t>تاريخ اخر عملية شراء و سعرها والشركة المشتراة منه</t>
  </si>
  <si>
    <t>منه</t>
  </si>
  <si>
    <t>له</t>
  </si>
  <si>
    <t>الرصيد</t>
  </si>
  <si>
    <t>سعر الوحدة2</t>
  </si>
  <si>
    <t>سعر الوحدة1</t>
  </si>
  <si>
    <t>إجمالي1</t>
  </si>
  <si>
    <t>إجمالي2</t>
  </si>
  <si>
    <t>الوارد</t>
  </si>
  <si>
    <t>الصادر</t>
  </si>
  <si>
    <t>البضاعة</t>
  </si>
  <si>
    <t>متوسط الشراء</t>
  </si>
  <si>
    <t>قيمة الباقي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</si>
</sst>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2" fontId="1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1" fillId="0" borderId="0" xfId="0" applyNumberFormat="1" applyFont="1" applyBorder="1"/>
    <xf numFmtId="2" fontId="1" fillId="0" borderId="6" xfId="0" applyNumberFormat="1" applyFont="1" applyBorder="1"/>
    <xf numFmtId="2" fontId="1" fillId="0" borderId="0" xfId="0" applyNumberFormat="1" applyFont="1" applyBorder="1"/>
    <xf numFmtId="2" fontId="1" fillId="0" borderId="7" xfId="0" applyNumberFormat="1" applyFont="1" applyBorder="1"/>
    <xf numFmtId="164" fontId="1" fillId="0" borderId="0" xfId="0" applyNumberFormat="1" applyFo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/>
  </cellXfs>
  <cellStyles count="1">
    <cellStyle name="عادي" xfId="0" builtinId="0"/>
  </cellStyles>
  <dxfs count="15">
    <dxf>
      <font>
        <b/>
      </font>
      <numFmt numFmtId="2" formatCode="0.00"/>
    </dxf>
    <dxf>
      <font>
        <b/>
      </font>
      <numFmt numFmtId="2" formatCode="0.00"/>
    </dxf>
    <dxf>
      <font>
        <b/>
      </font>
      <numFmt numFmtId="2" formatCode="0.00"/>
      <border diagonalUp="0" diagonalDown="0">
        <left style="medium">
          <color indexed="64"/>
        </left>
        <right/>
        <top/>
        <bottom/>
      </border>
    </dxf>
    <dxf>
      <font>
        <b/>
      </font>
      <numFmt numFmtId="2" formatCode="0.00"/>
    </dxf>
    <dxf>
      <font>
        <b/>
      </font>
      <numFmt numFmtId="2" formatCode="0.00"/>
      <border diagonalUp="0" diagonalDown="0" outline="0">
        <left/>
        <right style="medium">
          <color indexed="64"/>
        </right>
        <top/>
        <bottom/>
      </border>
    </dxf>
    <dxf>
      <font>
        <b/>
      </font>
      <numFmt numFmtId="2" formatCode="0.00"/>
    </dxf>
    <dxf>
      <font>
        <b/>
      </font>
      <numFmt numFmtId="2" formatCode="0.00"/>
    </dxf>
    <dxf>
      <font>
        <b/>
      </font>
      <numFmt numFmtId="2" formatCode="0.00"/>
    </dxf>
    <dxf>
      <font>
        <b/>
      </font>
      <numFmt numFmtId="2" formatCode="0.00"/>
      <border diagonalUp="0" diagonalDown="0" outline="0">
        <left/>
        <right style="medium">
          <color auto="1"/>
        </right>
        <top/>
        <bottom/>
      </border>
    </dxf>
    <dxf>
      <font>
        <b/>
      </font>
      <numFmt numFmtId="2" formatCode="0.00"/>
    </dxf>
    <dxf>
      <font>
        <b/>
      </font>
      <numFmt numFmtId="2" formatCode="0.00"/>
      <border diagonalUp="0" diagonalDown="0" outline="0">
        <left style="medium">
          <color auto="1"/>
        </left>
        <right/>
        <top/>
        <bottom/>
      </border>
    </dxf>
    <dxf>
      <font>
        <b/>
      </font>
      <numFmt numFmtId="164" formatCode="[$-1010000]yyyy/mm/dd;@"/>
    </dxf>
    <dxf>
      <border>
        <bottom style="double">
          <color indexed="64"/>
        </bottom>
      </border>
    </dxf>
    <dxf>
      <border outline="0">
        <left style="thin">
          <color indexed="64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1085850</xdr:colOff>
      <xdr:row>10</xdr:row>
      <xdr:rowOff>161925</xdr:rowOff>
    </xdr:from>
    <xdr:to>
      <xdr:col>6</xdr:col>
      <xdr:colOff>1009650</xdr:colOff>
      <xdr:row>11</xdr:row>
      <xdr:rowOff>95250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2D147DA7-6EFF-7DA1-FC7A-EE2947D58094}"/>
            </a:ext>
          </a:extLst>
        </xdr:cNvPr>
        <xdr:cNvCxnSpPr/>
      </xdr:nvCxnSpPr>
      <xdr:spPr>
        <a:xfrm flipH="1" flipV="1">
          <a:off x="11234261250" y="2609850"/>
          <a:ext cx="1371600" cy="1238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E26F19-C1AF-497F-A900-72F2AB807758}" name="الجدول2" displayName="الجدول2" ref="N6:X15" totalsRowShown="0" headerRowDxfId="14" dataDxfId="3" headerRowBorderDxfId="12" tableBorderDxfId="13">
  <autoFilter ref="N6:X15" xr:uid="{D2E26F19-C1AF-497F-A900-72F2AB8077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B9847ED-899C-4B83-A782-3BC8DD484467}" name="التاريخ" dataDxfId="11"/>
    <tableColumn id="2" xr3:uid="{E715A51E-84FD-4415-A1EE-3AE3681BAC9F}" name="له" dataDxfId="10"/>
    <tableColumn id="3" xr3:uid="{3E5978B7-972D-4C9D-B39B-C42FFE44114B}" name="سعر الوحدة1" dataDxfId="9"/>
    <tableColumn id="4" xr3:uid="{C7FD03C9-2281-4742-AE85-0507F840952E}" name="إجمالي1" dataDxfId="8">
      <calculatedColumnFormula>ورقة1!$P7*ورقة1!$O7</calculatedColumnFormula>
    </tableColumn>
    <tableColumn id="5" xr3:uid="{B540A17C-C9D6-41A9-B1D1-D23F8C7780F4}" name="منه" dataDxfId="7"/>
    <tableColumn id="6" xr3:uid="{02CEAC21-2933-4F88-84FA-4AF05278F318}" name="سعر الوحدة2" dataDxfId="6"/>
    <tableColumn id="7" xr3:uid="{B92BE916-F825-4A13-AA9A-FB4506A74EB6}" name="إجمالي2" dataDxfId="5">
      <calculatedColumnFormula>S7*R7</calculatedColumnFormula>
    </tableColumn>
    <tableColumn id="8" xr3:uid="{63A68DFD-75AE-4943-862C-09B9302475C3}" name="البضاعة" dataDxfId="2">
      <calculatedColumnFormula>SUBTOTAL(9,$O$7:O7)-SUBTOTAL(9,$R$7:R7)</calculatedColumnFormula>
    </tableColumn>
    <tableColumn id="10" xr3:uid="{DC7E2312-CF75-4216-84F7-8E40C79C8F2D}" name="متوسط الشراء" dataDxfId="4">
      <calculatedColumnFormula>SUM($Q$7:Q7)/SUM($O$7:O7)</calculatedColumnFormula>
    </tableColumn>
    <tableColumn id="11" xr3:uid="{57C23560-52F8-4D51-B40F-88E74A8701A1}" name="قيمة الباقي" dataDxfId="0">
      <calculatedColumnFormula>الجدول2[[#This Row],[متوسط الشراء]]*الجدول2[[#This Row],[البضاعة]]</calculatedColumnFormula>
    </tableColumn>
    <tableColumn id="9" xr3:uid="{6B4FEEC3-1BA4-4F0A-8146-939010CE0D49}" name="اسم الشركة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AE23"/>
  <sheetViews>
    <sheetView rightToLeft="1" tabSelected="1" topLeftCell="J1" zoomScale="130" zoomScaleNormal="130" workbookViewId="0">
      <selection activeCell="V18" sqref="V18"/>
    </sheetView>
  </sheetViews>
  <sheetFormatPr defaultRowHeight="15" x14ac:dyDescent="0.25"/>
  <cols>
    <col min="1" max="1" width="9" style="8"/>
    <col min="2" max="2" width="18.125" style="1" customWidth="1"/>
    <col min="3" max="3" width="13.375" style="1" customWidth="1"/>
    <col min="4" max="7" width="19" style="1" customWidth="1"/>
    <col min="8" max="8" width="25.75" style="1" customWidth="1"/>
    <col min="9" max="9" width="13.5" style="1" bestFit="1" customWidth="1"/>
    <col min="10" max="12" width="9" style="1"/>
    <col min="13" max="13" width="4.125" style="1" customWidth="1"/>
    <col min="14" max="14" width="14.125" style="1" bestFit="1" customWidth="1"/>
    <col min="15" max="15" width="12" style="1" bestFit="1" customWidth="1"/>
    <col min="16" max="16" width="11.75" style="1" bestFit="1" customWidth="1"/>
    <col min="17" max="18" width="13.625" style="1" bestFit="1" customWidth="1"/>
    <col min="19" max="19" width="11.75" style="1" bestFit="1" customWidth="1"/>
    <col min="20" max="20" width="13.25" style="1" customWidth="1"/>
    <col min="21" max="21" width="9.25" style="1" customWidth="1"/>
    <col min="22" max="22" width="14.25" style="1" customWidth="1"/>
    <col min="23" max="23" width="13.25" style="1" customWidth="1"/>
    <col min="24" max="24" width="11.625" style="1" customWidth="1"/>
    <col min="25" max="25" width="9" style="1"/>
    <col min="26" max="26" width="13.5" style="1" bestFit="1" customWidth="1"/>
    <col min="27" max="16384" width="9" style="1"/>
  </cols>
  <sheetData>
    <row r="1" spans="1:31" x14ac:dyDescent="0.25"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</row>
    <row r="2" spans="1:31" x14ac:dyDescent="0.25">
      <c r="A2" s="8" t="s">
        <v>2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 x14ac:dyDescent="0.25">
      <c r="A3" s="8" t="s">
        <v>3</v>
      </c>
      <c r="B3" s="1">
        <f>J4+J5+J6+J7+J8</f>
        <v>0</v>
      </c>
      <c r="C3" s="1">
        <v>150</v>
      </c>
      <c r="D3" s="1">
        <f>B3-C3</f>
        <v>-150</v>
      </c>
      <c r="E3" s="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 ht="18.75" thickBot="1" x14ac:dyDescent="0.3">
      <c r="I4"/>
      <c r="J4"/>
      <c r="K4"/>
      <c r="L4"/>
      <c r="U4" s="27"/>
    </row>
    <row r="5" spans="1:31" ht="28.5" thickBot="1" x14ac:dyDescent="0.45">
      <c r="I5"/>
      <c r="J5"/>
      <c r="K5"/>
      <c r="L5"/>
      <c r="O5" s="12" t="s">
        <v>30</v>
      </c>
      <c r="P5" s="13"/>
      <c r="Q5" s="14"/>
      <c r="R5" s="12" t="s">
        <v>31</v>
      </c>
      <c r="S5" s="13"/>
      <c r="T5" s="14"/>
      <c r="U5" s="5" t="s">
        <v>25</v>
      </c>
      <c r="V5" s="6"/>
      <c r="W5" s="7"/>
    </row>
    <row r="6" spans="1:31" ht="19.5" thickTop="1" thickBot="1" x14ac:dyDescent="0.3">
      <c r="I6"/>
      <c r="J6"/>
      <c r="K6"/>
      <c r="L6"/>
      <c r="N6" s="15" t="s">
        <v>0</v>
      </c>
      <c r="O6" s="16" t="s">
        <v>24</v>
      </c>
      <c r="P6" s="17" t="s">
        <v>27</v>
      </c>
      <c r="Q6" s="18" t="s">
        <v>28</v>
      </c>
      <c r="R6" s="16" t="s">
        <v>23</v>
      </c>
      <c r="S6" s="17" t="s">
        <v>26</v>
      </c>
      <c r="T6" s="17" t="s">
        <v>29</v>
      </c>
      <c r="U6" s="25" t="s">
        <v>32</v>
      </c>
      <c r="V6" s="26" t="s">
        <v>33</v>
      </c>
      <c r="W6" s="24" t="s">
        <v>34</v>
      </c>
      <c r="X6" s="15" t="s">
        <v>1</v>
      </c>
    </row>
    <row r="7" spans="1:31" ht="15.75" thickTop="1" x14ac:dyDescent="0.25">
      <c r="A7" s="8" t="s">
        <v>11</v>
      </c>
      <c r="I7"/>
      <c r="J7"/>
      <c r="K7"/>
      <c r="L7"/>
      <c r="N7" s="19">
        <v>45078</v>
      </c>
      <c r="O7" s="20">
        <v>100</v>
      </c>
      <c r="P7" s="21">
        <v>15</v>
      </c>
      <c r="Q7" s="22">
        <f>P7*O7</f>
        <v>1500</v>
      </c>
      <c r="R7" s="21"/>
      <c r="S7" s="21"/>
      <c r="T7" s="21">
        <f>S7*R7</f>
        <v>0</v>
      </c>
      <c r="U7" s="20">
        <f>SUBTOTAL(9,$O$7:O7)-SUBTOTAL(9,$R$7:R7)</f>
        <v>100</v>
      </c>
      <c r="V7" s="22">
        <f>SUM($Q$7:Q7)/SUM($O$7:O7)</f>
        <v>15</v>
      </c>
      <c r="W7" s="21">
        <f>الجدول2[[#This Row],[متوسط الشراء]]*الجدول2[[#This Row],[البضاعة]]</f>
        <v>1500</v>
      </c>
      <c r="X7" s="21"/>
    </row>
    <row r="8" spans="1:31" ht="34.5" customHeight="1" x14ac:dyDescent="0.25">
      <c r="A8" s="9">
        <v>1</v>
      </c>
      <c r="B8" s="4" t="s">
        <v>12</v>
      </c>
      <c r="C8" s="4"/>
      <c r="D8" s="4"/>
      <c r="E8" s="4"/>
      <c r="F8" s="4"/>
      <c r="I8"/>
      <c r="J8"/>
      <c r="K8"/>
      <c r="L8"/>
      <c r="N8" s="23">
        <v>45080</v>
      </c>
      <c r="O8" s="20">
        <v>150</v>
      </c>
      <c r="P8" s="21">
        <v>14.5</v>
      </c>
      <c r="Q8" s="22">
        <f t="shared" ref="Q8:Q14" si="0">P8*O8</f>
        <v>2175</v>
      </c>
      <c r="R8" s="11"/>
      <c r="S8" s="11"/>
      <c r="T8" s="11">
        <f t="shared" ref="T8:T15" si="1">S8*R8</f>
        <v>0</v>
      </c>
      <c r="U8" s="20">
        <f>SUBTOTAL(9,$O$7:O8)-SUBTOTAL(9,$R$7:R8)</f>
        <v>250</v>
      </c>
      <c r="V8" s="22">
        <f>SUM($Q$7:Q8)/SUM($O$7:O8)</f>
        <v>14.7</v>
      </c>
      <c r="W8" s="11">
        <f>الجدول2[[#This Row],[متوسط الشراء]]*الجدول2[[#This Row],[البضاعة]]</f>
        <v>3675</v>
      </c>
      <c r="X8" s="11"/>
    </row>
    <row r="9" spans="1:31" ht="29.25" customHeight="1" x14ac:dyDescent="0.25">
      <c r="A9" s="9">
        <v>1</v>
      </c>
      <c r="B9" s="4" t="s">
        <v>13</v>
      </c>
      <c r="C9" s="4"/>
      <c r="D9" s="4"/>
      <c r="E9" s="4"/>
      <c r="F9" s="4"/>
      <c r="H9" s="1" t="s">
        <v>16</v>
      </c>
      <c r="J9" s="10"/>
      <c r="L9"/>
      <c r="N9" s="23">
        <v>45087</v>
      </c>
      <c r="O9" s="20">
        <v>50</v>
      </c>
      <c r="P9" s="21">
        <v>16</v>
      </c>
      <c r="Q9" s="22">
        <f t="shared" si="0"/>
        <v>800</v>
      </c>
      <c r="R9" s="11"/>
      <c r="S9" s="11"/>
      <c r="T9" s="11">
        <f t="shared" si="1"/>
        <v>0</v>
      </c>
      <c r="U9" s="20">
        <f>SUBTOTAL(9,$O$7:O9)-SUBTOTAL(9,$R$7:R9)</f>
        <v>300</v>
      </c>
      <c r="V9" s="22">
        <f>SUM($Q$7:Q9)/SUM($O$7:O9)</f>
        <v>14.916666666666666</v>
      </c>
      <c r="W9" s="11">
        <f>الجدول2[[#This Row],[متوسط الشراء]]*الجدول2[[#This Row],[البضاعة]]</f>
        <v>4475</v>
      </c>
      <c r="X9" s="11"/>
    </row>
    <row r="10" spans="1:31" x14ac:dyDescent="0.25">
      <c r="A10" s="9" t="s">
        <v>11</v>
      </c>
      <c r="B10" s="4"/>
      <c r="C10" s="4"/>
      <c r="D10" s="4"/>
      <c r="E10" s="4"/>
      <c r="F10" s="4"/>
      <c r="H10" s="1" t="s">
        <v>21</v>
      </c>
      <c r="I10" s="1">
        <v>0</v>
      </c>
      <c r="J10" s="1">
        <v>15</v>
      </c>
      <c r="K10" s="1">
        <f>I10*J10</f>
        <v>0</v>
      </c>
      <c r="L10"/>
      <c r="N10" s="23">
        <v>45092</v>
      </c>
      <c r="O10" s="20">
        <v>100</v>
      </c>
      <c r="P10" s="21">
        <v>16.5</v>
      </c>
      <c r="Q10" s="22">
        <f t="shared" si="0"/>
        <v>1650</v>
      </c>
      <c r="R10" s="11"/>
      <c r="S10" s="11"/>
      <c r="T10" s="11">
        <f t="shared" si="1"/>
        <v>0</v>
      </c>
      <c r="U10" s="20">
        <f>SUBTOTAL(9,$O$7:O10)-SUBTOTAL(9,$R$7:R10)</f>
        <v>400</v>
      </c>
      <c r="V10" s="22">
        <f>SUM($Q$7:Q10)/SUM($O$7:O10)</f>
        <v>15.3125</v>
      </c>
      <c r="W10" s="11">
        <f>الجدول2[[#This Row],[متوسط الشراء]]*الجدول2[[#This Row],[البضاعة]]</f>
        <v>6125</v>
      </c>
      <c r="X10" s="11"/>
    </row>
    <row r="11" spans="1:31" x14ac:dyDescent="0.25">
      <c r="A11" s="9">
        <v>1</v>
      </c>
      <c r="B11" s="4" t="s">
        <v>14</v>
      </c>
      <c r="C11" s="4"/>
      <c r="D11" s="4"/>
      <c r="E11" s="4"/>
      <c r="F11" s="4"/>
      <c r="H11" s="1" t="s">
        <v>17</v>
      </c>
      <c r="I11" s="1">
        <v>100</v>
      </c>
      <c r="J11" s="1">
        <v>14.5</v>
      </c>
      <c r="K11" s="1">
        <f t="shared" ref="K11:K14" si="2">I11*J11</f>
        <v>1450</v>
      </c>
      <c r="L11"/>
      <c r="N11" s="23">
        <v>45097</v>
      </c>
      <c r="O11" s="20">
        <v>200</v>
      </c>
      <c r="P11" s="21">
        <v>15</v>
      </c>
      <c r="Q11" s="22">
        <f t="shared" si="0"/>
        <v>3000</v>
      </c>
      <c r="R11" s="11"/>
      <c r="S11" s="11"/>
      <c r="T11" s="11">
        <f t="shared" si="1"/>
        <v>0</v>
      </c>
      <c r="U11" s="20">
        <f>SUBTOTAL(9,$O$7:O11)-SUBTOTAL(9,$R$7:R11)</f>
        <v>600</v>
      </c>
      <c r="V11" s="22">
        <f>SUM($Q$7:Q11)/SUM($O$7:O11)</f>
        <v>15.208333333333334</v>
      </c>
      <c r="W11" s="11">
        <f>الجدول2[[#This Row],[متوسط الشراء]]*الجدول2[[#This Row],[البضاعة]]</f>
        <v>9125</v>
      </c>
      <c r="X11" s="11"/>
    </row>
    <row r="12" spans="1:31" x14ac:dyDescent="0.25">
      <c r="A12" s="9"/>
      <c r="B12" s="4" t="s">
        <v>15</v>
      </c>
      <c r="C12" s="4"/>
      <c r="D12" s="4"/>
      <c r="E12" s="4"/>
      <c r="F12" s="4"/>
      <c r="H12" s="1" t="s">
        <v>18</v>
      </c>
      <c r="I12" s="1">
        <v>50</v>
      </c>
      <c r="J12" s="1">
        <v>16</v>
      </c>
      <c r="K12" s="1">
        <f t="shared" si="2"/>
        <v>800</v>
      </c>
      <c r="L12"/>
      <c r="N12" s="23">
        <v>45097</v>
      </c>
      <c r="O12" s="20"/>
      <c r="P12" s="21"/>
      <c r="Q12" s="22">
        <f>P12*O12</f>
        <v>0</v>
      </c>
      <c r="R12" s="11">
        <v>100</v>
      </c>
      <c r="S12" s="11">
        <v>14.5</v>
      </c>
      <c r="T12" s="11">
        <f t="shared" si="1"/>
        <v>1450</v>
      </c>
      <c r="U12" s="20">
        <f>SUBTOTAL(9,$O$7:O12)-SUBTOTAL(9,$R$7:R12)</f>
        <v>500</v>
      </c>
      <c r="V12" s="22">
        <f>SUM($Q$7:Q12)/SUM($O$7:O12)</f>
        <v>15.208333333333334</v>
      </c>
      <c r="W12" s="11">
        <f>الجدول2[[#This Row],[متوسط الشراء]]*الجدول2[[#This Row],[البضاعة]]</f>
        <v>7604.166666666667</v>
      </c>
      <c r="X12" s="11"/>
    </row>
    <row r="13" spans="1:31" x14ac:dyDescent="0.25">
      <c r="A13" s="9">
        <v>2</v>
      </c>
      <c r="B13" s="4" t="s">
        <v>22</v>
      </c>
      <c r="C13" s="4"/>
      <c r="D13" s="4"/>
      <c r="E13" s="4"/>
      <c r="F13" s="4"/>
      <c r="H13" s="1" t="s">
        <v>19</v>
      </c>
      <c r="I13" s="1">
        <v>100</v>
      </c>
      <c r="J13" s="1">
        <v>16.5</v>
      </c>
      <c r="K13" s="1">
        <f t="shared" si="2"/>
        <v>1650</v>
      </c>
      <c r="L13"/>
      <c r="N13" s="23">
        <v>45106</v>
      </c>
      <c r="O13" s="20"/>
      <c r="P13" s="21"/>
      <c r="Q13" s="22">
        <f t="shared" si="0"/>
        <v>0</v>
      </c>
      <c r="R13" s="11">
        <v>50</v>
      </c>
      <c r="S13" s="11">
        <v>16</v>
      </c>
      <c r="T13" s="11">
        <f t="shared" si="1"/>
        <v>800</v>
      </c>
      <c r="U13" s="20">
        <f>SUBTOTAL(9,$O$7:O13)-SUBTOTAL(9,$R$7:R13)</f>
        <v>450</v>
      </c>
      <c r="V13" s="22">
        <f>SUM($Q$7:Q13)/SUM($O$7:O13)</f>
        <v>15.208333333333334</v>
      </c>
      <c r="W13" s="11">
        <f>الجدول2[[#This Row],[متوسط الشراء]]*الجدول2[[#This Row],[البضاعة]]</f>
        <v>6843.75</v>
      </c>
      <c r="X13" s="11"/>
    </row>
    <row r="14" spans="1:31" x14ac:dyDescent="0.25">
      <c r="A14" s="9"/>
      <c r="B14" s="4"/>
      <c r="C14" s="4"/>
      <c r="D14" s="4"/>
      <c r="E14" s="4"/>
      <c r="F14" s="4"/>
      <c r="H14" s="1" t="s">
        <v>20</v>
      </c>
      <c r="I14" s="1">
        <v>200</v>
      </c>
      <c r="J14" s="1">
        <v>15</v>
      </c>
      <c r="K14" s="1">
        <f t="shared" si="2"/>
        <v>3000</v>
      </c>
      <c r="L14"/>
      <c r="N14" s="23">
        <v>45106</v>
      </c>
      <c r="O14" s="20"/>
      <c r="P14" s="21"/>
      <c r="Q14" s="22">
        <f t="shared" si="0"/>
        <v>0</v>
      </c>
      <c r="R14" s="11">
        <v>100</v>
      </c>
      <c r="S14" s="11">
        <v>16.5</v>
      </c>
      <c r="T14" s="11">
        <f t="shared" si="1"/>
        <v>1650</v>
      </c>
      <c r="U14" s="20">
        <f>SUBTOTAL(9,$O$7:O14)-SUBTOTAL(9,$R$7:R14)</f>
        <v>350</v>
      </c>
      <c r="V14" s="22">
        <f>SUM($Q$7:Q14)/SUM($O$7:O14)</f>
        <v>15.208333333333334</v>
      </c>
      <c r="W14" s="11">
        <f>الجدول2[[#This Row],[متوسط الشراء]]*الجدول2[[#This Row],[البضاعة]]</f>
        <v>5322.916666666667</v>
      </c>
      <c r="X14" s="11"/>
    </row>
    <row r="15" spans="1:31" x14ac:dyDescent="0.25">
      <c r="A15" s="9"/>
      <c r="B15" s="4"/>
      <c r="C15" s="4"/>
      <c r="D15" s="4"/>
      <c r="E15" s="4"/>
      <c r="F15" s="4"/>
      <c r="I15" s="3">
        <f>SUM(I10:I14)</f>
        <v>450</v>
      </c>
      <c r="K15" s="3">
        <f>SUM(K10:K14)</f>
        <v>6900</v>
      </c>
      <c r="L15"/>
      <c r="N15" s="23">
        <v>45107</v>
      </c>
      <c r="O15" s="20"/>
      <c r="P15" s="21"/>
      <c r="Q15" s="22">
        <f>ورقة1!$P15*ورقة1!$O15</f>
        <v>0</v>
      </c>
      <c r="R15" s="11">
        <v>200</v>
      </c>
      <c r="S15" s="11">
        <v>15</v>
      </c>
      <c r="T15" s="11">
        <f t="shared" si="1"/>
        <v>3000</v>
      </c>
      <c r="U15" s="20">
        <f>SUBTOTAL(9,$O$7:O15)-SUBTOTAL(9,$R$7:R15)</f>
        <v>150</v>
      </c>
      <c r="V15" s="22">
        <f>SUM($Q$7:Q15)/SUM($O$7:O15)</f>
        <v>15.208333333333334</v>
      </c>
      <c r="W15" s="11">
        <f>الجدول2[[#This Row],[متوسط الشراء]]*الجدول2[[#This Row],[البضاعة]]</f>
        <v>2281.25</v>
      </c>
      <c r="X15" s="11"/>
    </row>
    <row r="16" spans="1:31" x14ac:dyDescent="0.25">
      <c r="A16" s="9"/>
      <c r="B16" s="4"/>
      <c r="C16" s="4"/>
      <c r="D16" s="4"/>
      <c r="E16" s="4"/>
      <c r="F16" s="4"/>
      <c r="L16"/>
    </row>
    <row r="17" spans="1:16" x14ac:dyDescent="0.25">
      <c r="A17" s="9"/>
      <c r="B17" s="4"/>
      <c r="C17" s="4"/>
      <c r="D17" s="4"/>
      <c r="E17" s="4"/>
      <c r="F17" s="4"/>
      <c r="L17"/>
      <c r="P17" s="11"/>
    </row>
    <row r="18" spans="1:16" x14ac:dyDescent="0.25">
      <c r="A18" s="9"/>
      <c r="B18" s="4"/>
      <c r="C18" s="4"/>
      <c r="D18" s="4"/>
      <c r="E18" s="4"/>
      <c r="F18" s="4"/>
      <c r="L18"/>
    </row>
    <row r="19" spans="1:16" x14ac:dyDescent="0.25">
      <c r="A19" s="9"/>
      <c r="B19" s="4"/>
      <c r="C19" s="4"/>
      <c r="D19" s="4"/>
      <c r="E19" s="4"/>
      <c r="F19" s="4"/>
      <c r="L19"/>
    </row>
    <row r="20" spans="1:16" x14ac:dyDescent="0.25">
      <c r="A20" s="9"/>
      <c r="B20" s="4"/>
      <c r="C20" s="4"/>
      <c r="D20" s="4"/>
      <c r="E20" s="4"/>
      <c r="F20" s="4"/>
    </row>
    <row r="21" spans="1:16" x14ac:dyDescent="0.25">
      <c r="A21" s="9"/>
      <c r="B21" s="4"/>
      <c r="C21" s="4"/>
      <c r="D21" s="4"/>
      <c r="E21" s="4"/>
      <c r="F21" s="4"/>
    </row>
    <row r="22" spans="1:16" x14ac:dyDescent="0.25">
      <c r="A22" s="9"/>
      <c r="B22" s="4"/>
      <c r="C22" s="4"/>
      <c r="D22" s="4"/>
      <c r="E22" s="4"/>
      <c r="F22" s="4"/>
    </row>
    <row r="23" spans="1:16" x14ac:dyDescent="0.25">
      <c r="A23" s="9"/>
      <c r="B23" s="2"/>
      <c r="C23" s="2"/>
      <c r="D23" s="2"/>
      <c r="E23" s="2"/>
      <c r="F23" s="2"/>
    </row>
  </sheetData>
  <mergeCells count="18">
    <mergeCell ref="B21:F21"/>
    <mergeCell ref="B22:F22"/>
    <mergeCell ref="B15:F15"/>
    <mergeCell ref="B16:F16"/>
    <mergeCell ref="B17:F17"/>
    <mergeCell ref="B18:F18"/>
    <mergeCell ref="B19:F19"/>
    <mergeCell ref="B20:F20"/>
    <mergeCell ref="B14:F14"/>
    <mergeCell ref="B9:F9"/>
    <mergeCell ref="B10:F10"/>
    <mergeCell ref="B11:F11"/>
    <mergeCell ref="B12:F12"/>
    <mergeCell ref="B13:F13"/>
    <mergeCell ref="B8:F8"/>
    <mergeCell ref="O5:Q5"/>
    <mergeCell ref="R5:T5"/>
    <mergeCell ref="U5:W5"/>
  </mergeCells>
  <phoneticPr fontId="3" type="noConversion"/>
  <pageMargins left="0.7" right="0.7" top="0.75" bottom="0.75" header="0.3" footer="0.3"/>
  <pageSetup paperSize="9" orientation="portrait" r:id="rId1"/>
  <ignoredErrors>
    <ignoredError sqref="Q7 Q8:Q15" calculatedColumn="1"/>
    <ignoredError sqref="V8:V13 V15 V14 U8:U14" formulaRange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 aa</dc:creator>
  <cp:lastModifiedBy>mamkt</cp:lastModifiedBy>
  <dcterms:created xsi:type="dcterms:W3CDTF">2015-06-05T18:17:20Z</dcterms:created>
  <dcterms:modified xsi:type="dcterms:W3CDTF">2023-06-29T23:15:39Z</dcterms:modified>
</cp:coreProperties>
</file>