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CB6BE42F-D696-4083-9207-10589039E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 s="1"/>
  <c r="D6" i="1"/>
  <c r="D10" i="1" s="1"/>
  <c r="D9" i="1"/>
  <c r="F9" i="1"/>
  <c r="E9" i="1"/>
  <c r="E10" i="1" l="1"/>
  <c r="F10" i="1"/>
  <c r="F11" i="1" s="1"/>
  <c r="E11" i="1" l="1"/>
  <c r="E12" i="1" s="1"/>
  <c r="D11" i="1"/>
  <c r="D12" i="1" l="1"/>
</calcChain>
</file>

<file path=xl/sharedStrings.xml><?xml version="1.0" encoding="utf-8"?>
<sst xmlns="http://schemas.openxmlformats.org/spreadsheetml/2006/main" count="20" uniqueCount="20">
  <si>
    <t>تاريخ الميلاد</t>
  </si>
  <si>
    <t>سن التقاعد المعمول به</t>
  </si>
  <si>
    <t>تاريخ التعيين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</si>
  <si>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</si>
  <si>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</si>
  <si>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</si>
  <si>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</si>
  <si>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t>اجمالى مدد الاشتراك</t>
  </si>
  <si>
    <t>اجمالى مدد الاشتراك (بعد جبر كسر الشهر)</t>
  </si>
  <si>
    <t>يوم</t>
  </si>
  <si>
    <t>شهر</t>
  </si>
  <si>
    <t>سنة</t>
  </si>
  <si>
    <t>دالة لجمع C2 , C3</t>
  </si>
  <si>
    <t>دالة  لطرح C4 , C5</t>
  </si>
  <si>
    <t>تاريخ الوفاة</t>
  </si>
  <si>
    <t>دالة لجعل  ناتج C7  اول الشهر</t>
  </si>
  <si>
    <t>دالة  لطرح خلية  C2 , C5 واذا قل الناتج عن C3  يتم اضافة الفرق ل C3 بحد اقصى 3 سنوات</t>
  </si>
  <si>
    <t>دالة لجمع خلية C9, C10</t>
  </si>
  <si>
    <t>دالة لجير كسر الشهر لناتج C11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</si>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</sst>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8" formatCode="dd\ \ \ \ \ \ \ mm\ \ \ \ \ \ \ yyyy;@"/>
  </numFmts>
  <fonts count="5" x14ac:knownFonts="1">
    <font>
      <sz val="11"/>
      <color theme="1"/>
      <name val="Arial"/>
      <family val="2"/>
      <charset val="178"/>
      <scheme val="minor"/>
    </font>
    <font>
      <b/>
      <sz val="11"/>
      <name val="Arial"/>
      <family val="2"/>
    </font>
    <font>
      <sz val="11"/>
      <color theme="1" tint="0.14999847407452621"/>
      <name val="Arial"/>
      <family val="2"/>
      <scheme val="minor"/>
    </font>
    <font>
      <b/>
      <sz val="11"/>
      <color theme="1" tint="0.14999847407452621"/>
      <name val="Arial"/>
      <family val="2"/>
    </font>
    <font>
      <b/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quotePrefix="1"/>
    <xf numFmtId="164" fontId="0" fillId="0" borderId="0" xfId="0" applyNumberFormat="1" applyFill="1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vertical="center" shrinkToFit="1"/>
    </xf>
    <xf numFmtId="0" fontId="2" fillId="0" borderId="1" xfId="0" applyFont="1" applyBorder="1"/>
    <xf numFmtId="1" fontId="3" fillId="2" borderId="1" xfId="0" applyNumberFormat="1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vertical="center"/>
    </xf>
    <xf numFmtId="168" fontId="3" fillId="3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vertical="center"/>
    </xf>
    <xf numFmtId="168" fontId="3" fillId="2" borderId="1" xfId="0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quotePrefix="1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6F7BB"/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1:G15"/>
  <sheetViews>
    <sheetView rightToLeft="1" tabSelected="1" zoomScale="205" zoomScaleNormal="205" workbookViewId="0">
      <selection activeCell="G15" sqref="G15"/>
    </sheetView>
  </sheetViews>
  <sheetFormatPr defaultRowHeight="14.25" x14ac:dyDescent="0.2"/>
  <cols>
    <col min="1" max="1" width="0.125" customWidth="1"/>
    <col min="2" max="2" width="4.5" customWidth="1"/>
    <col min="3" max="3" width="29" customWidth="1"/>
    <col min="4" max="6" width="5.75" customWidth="1"/>
    <col min="7" max="7" width="40.75" customWidth="1"/>
    <col min="8" max="8" width="22.5" customWidth="1"/>
  </cols>
  <sheetData>
    <row r="1" spans="3:7" ht="15" x14ac:dyDescent="0.2">
      <c r="C1" s="7"/>
      <c r="D1" s="8" t="s">
        <v>11</v>
      </c>
      <c r="E1" s="9" t="s">
        <v>10</v>
      </c>
      <c r="F1" s="8" t="s">
        <v>9</v>
      </c>
    </row>
    <row r="2" spans="3:7" ht="15" x14ac:dyDescent="0.2">
      <c r="C2" s="10" t="s">
        <v>0</v>
      </c>
      <c r="D2" s="11">
        <v>19395</v>
      </c>
      <c r="E2" s="11"/>
      <c r="F2" s="11"/>
      <c r="G2" s="1"/>
    </row>
    <row r="3" spans="3:7" ht="15" x14ac:dyDescent="0.2">
      <c r="C3" s="10" t="s">
        <v>1</v>
      </c>
      <c r="D3" s="8">
        <v>60</v>
      </c>
      <c r="E3" s="9">
        <v>0</v>
      </c>
      <c r="F3" s="8">
        <v>0</v>
      </c>
    </row>
    <row r="4" spans="3:7" ht="15" x14ac:dyDescent="0.2">
      <c r="C4" s="10" t="s">
        <v>2</v>
      </c>
      <c r="D4" s="11">
        <v>27638</v>
      </c>
      <c r="E4" s="11"/>
      <c r="F4" s="11"/>
      <c r="G4" s="1"/>
    </row>
    <row r="5" spans="3:7" ht="15" x14ac:dyDescent="0.2">
      <c r="C5" s="12" t="s">
        <v>14</v>
      </c>
      <c r="D5" s="13">
        <v>40276</v>
      </c>
      <c r="E5" s="13"/>
      <c r="F5" s="13"/>
      <c r="G5" s="1"/>
    </row>
    <row r="6" spans="3:7" ht="15" x14ac:dyDescent="0.2">
      <c r="C6" s="10" t="s">
        <v>3</v>
      </c>
      <c r="D6" s="11">
        <f>EDATE(D2,+E3+(D3*12))+F3</f>
        <v>41310</v>
      </c>
      <c r="E6" s="11"/>
      <c r="F6" s="11"/>
      <c r="G6" s="4"/>
    </row>
    <row r="7" spans="3:7" ht="15" x14ac:dyDescent="0.2">
      <c r="C7" s="12" t="s">
        <v>4</v>
      </c>
      <c r="D7" s="13">
        <f>EDATE(D2,+E3+(D3*12))+F3</f>
        <v>41310</v>
      </c>
      <c r="E7" s="13"/>
      <c r="F7" s="13"/>
      <c r="G7" s="5" t="s">
        <v>12</v>
      </c>
    </row>
    <row r="8" spans="3:7" ht="15" x14ac:dyDescent="0.2">
      <c r="C8" s="10" t="s">
        <v>5</v>
      </c>
      <c r="D8" s="11">
        <f>DATE(YEAR(D7),MONTH(D7),1)</f>
        <v>41306</v>
      </c>
      <c r="E8" s="11"/>
      <c r="F8" s="11"/>
      <c r="G8" s="5" t="s">
        <v>15</v>
      </c>
    </row>
    <row r="9" spans="3:7" ht="15" x14ac:dyDescent="0.2">
      <c r="C9" s="10" t="s">
        <v>6</v>
      </c>
      <c r="D9" s="8">
        <f>DATEDIF(D4,D5,"y")</f>
        <v>34</v>
      </c>
      <c r="E9" s="9">
        <f>DATEDIF(D4,D5,"ym")</f>
        <v>7</v>
      </c>
      <c r="F9" s="8">
        <f>DATEDIF(D4,D5,"md")</f>
        <v>7</v>
      </c>
      <c r="G9" s="5" t="s">
        <v>13</v>
      </c>
    </row>
    <row r="10" spans="3:7" ht="15" x14ac:dyDescent="0.2">
      <c r="C10" s="10" t="s">
        <v>19</v>
      </c>
      <c r="D10" s="8">
        <f>IF((DATEDIF(D5,D6,"y")*365)+(DATEDIF(D5,D6,"ym")*30)+(DATEDIF(D5,D6,"md"))&gt;1095,3,DATEDIF(D5,D6,"y"))</f>
        <v>2</v>
      </c>
      <c r="E10" s="9">
        <f>IF(D10&gt;2,0,DATEDIF(D5,D6,"ym"))</f>
        <v>9</v>
      </c>
      <c r="F10" s="8">
        <f>IF(D10&gt;2,0,DATEDIF(D5,D6,"md"))</f>
        <v>28</v>
      </c>
      <c r="G10" s="6" t="s">
        <v>16</v>
      </c>
    </row>
    <row r="11" spans="3:7" ht="15" x14ac:dyDescent="0.2">
      <c r="C11" s="10" t="s">
        <v>7</v>
      </c>
      <c r="D11" s="8">
        <f>INT((D9+D10)+((E9+E10)/12))</f>
        <v>37</v>
      </c>
      <c r="E11" s="9">
        <f>IF(INT(MOD((E9+E10),12)+((F9+F10)/30))&gt;11,(INT(MOD((E9+E10),12)+((F9+F10)/30)))-12,INT(MOD((E9+E10),12)+((F9+F10)/30)))</f>
        <v>5</v>
      </c>
      <c r="F11" s="8">
        <f>INT(MOD((F9+F10),30))</f>
        <v>5</v>
      </c>
      <c r="G11" s="5" t="s">
        <v>17</v>
      </c>
    </row>
    <row r="12" spans="3:7" ht="15" x14ac:dyDescent="0.2">
      <c r="C12" s="14" t="s">
        <v>8</v>
      </c>
      <c r="D12" s="15">
        <f>INT(D11+(E11+ROUNDUP(F11/30,0))/12)</f>
        <v>37</v>
      </c>
      <c r="E12" s="16">
        <f>IF(E11+ROUNDUP(F11/30,0)&gt;11,E11+ROUNDUP(F11/30,0)-12,E11+ROUNDUP(F11/30,0))</f>
        <v>6</v>
      </c>
      <c r="F12" s="15">
        <v>0</v>
      </c>
      <c r="G12" s="5" t="s">
        <v>18</v>
      </c>
    </row>
    <row r="14" spans="3:7" x14ac:dyDescent="0.2">
      <c r="F14" s="2"/>
    </row>
    <row r="15" spans="3:7" x14ac:dyDescent="0.2">
      <c r="G15" s="3"/>
    </row>
  </sheetData>
  <mergeCells count="6">
    <mergeCell ref="D2:F2"/>
    <mergeCell ref="D4:F4"/>
    <mergeCell ref="D5:F5"/>
    <mergeCell ref="D6:F6"/>
    <mergeCell ref="D8:F8"/>
    <mergeCell ref="D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2023-07-10T06:24:36Z</dcterms:created>
  <dcterms:modified xsi:type="dcterms:W3CDTF">2023-07-11T15:12:58Z</dcterms:modified>
</cp:coreProperties>
</file>